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alsa.univ-amu.fr\dfs\DEPIL-EXT\DCP\NATHALIE\VRD 2025\1- Base\Annexe 1 AE et RC vf\"/>
    </mc:Choice>
  </mc:AlternateContent>
  <xr:revisionPtr revIDLastSave="0" documentId="13_ncr:1_{40C441D1-E1A5-44AE-B148-897C61F764A7}" xr6:coauthVersionLast="47" xr6:coauthVersionMax="47" xr10:uidLastSave="{00000000-0000-0000-0000-000000000000}"/>
  <bookViews>
    <workbookView xWindow="-28920" yWindow="-120" windowWidth="29040" windowHeight="15720" xr2:uid="{7A93B3C2-16D3-4B61-988D-05FAA9AE6E4C}"/>
  </bookViews>
  <sheets>
    <sheet name="annexe 1 AE - BPU" sheetId="1" r:id="rId1"/>
    <sheet name="annexe 1 RC - DEVIS TYPE" sheetId="2" r:id="rId2"/>
  </sheets>
  <definedNames>
    <definedName name="_xlnm._FilterDatabase" localSheetId="1" hidden="1">'annexe 1 RC - DEVIS TYPE'!$A$11:$AL$11</definedName>
    <definedName name="_xlnm.Print_Titles" localSheetId="0">'annexe 1 AE - BPU'!$11:$11</definedName>
    <definedName name="_xlnm.Print_Titles" localSheetId="1">'annexe 1 RC - DEVIS TYPE'!$1:$11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780" i="2" l="1"/>
  <c r="AJ738" i="2"/>
  <c r="AJ52" i="2"/>
  <c r="AJ27" i="2"/>
  <c r="AJ28" i="2" s="1"/>
  <c r="AE834" i="2"/>
  <c r="AE827" i="2"/>
  <c r="AE787" i="2"/>
  <c r="AE88" i="2"/>
  <c r="AE30" i="2"/>
  <c r="Z723" i="2"/>
  <c r="Z692" i="2"/>
  <c r="Z143" i="2"/>
  <c r="Z140" i="2"/>
  <c r="Z133" i="2"/>
  <c r="U694" i="2"/>
  <c r="U692" i="2"/>
  <c r="U693" i="2" s="1"/>
  <c r="U93" i="2"/>
  <c r="K749" i="2"/>
  <c r="K745" i="2"/>
  <c r="K723" i="2"/>
  <c r="K143" i="2"/>
  <c r="K140" i="2"/>
  <c r="K133" i="2"/>
  <c r="K120" i="2"/>
  <c r="K59" i="2"/>
  <c r="M1036" i="2" l="1"/>
  <c r="G9" i="2"/>
  <c r="G1029" i="1"/>
  <c r="G1028" i="1"/>
  <c r="G1027" i="1"/>
  <c r="G1026" i="1"/>
  <c r="G1025" i="1"/>
  <c r="G1024" i="1"/>
  <c r="G1020" i="1"/>
  <c r="G1019" i="1"/>
  <c r="G1017" i="1"/>
  <c r="G1016" i="1"/>
  <c r="G1014" i="1"/>
  <c r="G1013" i="1"/>
  <c r="G1011" i="1"/>
  <c r="G1010" i="1"/>
  <c r="G1003" i="1"/>
  <c r="G998" i="1"/>
  <c r="G994" i="1"/>
  <c r="G989" i="1"/>
  <c r="G984" i="1"/>
  <c r="G983" i="1"/>
  <c r="G982" i="1"/>
  <c r="G981" i="1"/>
  <c r="G980" i="1"/>
  <c r="G979" i="1"/>
  <c r="G978" i="1"/>
  <c r="G977" i="1"/>
  <c r="G975" i="1"/>
  <c r="G974" i="1"/>
  <c r="G973" i="1"/>
  <c r="G970" i="1"/>
  <c r="G968" i="1"/>
  <c r="G966" i="1"/>
  <c r="G965" i="1"/>
  <c r="G962" i="1"/>
  <c r="G961" i="1"/>
  <c r="G960" i="1"/>
  <c r="G959" i="1"/>
  <c r="G957" i="1"/>
  <c r="G956" i="1"/>
  <c r="G955" i="1"/>
  <c r="G954" i="1"/>
  <c r="G951" i="1"/>
  <c r="G950" i="1"/>
  <c r="G949" i="1"/>
  <c r="G943" i="1"/>
  <c r="G942" i="1"/>
  <c r="G941" i="1"/>
  <c r="G940" i="1"/>
  <c r="G939" i="1"/>
  <c r="G938" i="1"/>
  <c r="G937" i="1"/>
  <c r="G936" i="1"/>
  <c r="G934" i="1"/>
  <c r="G933" i="1"/>
  <c r="G932" i="1"/>
  <c r="G931" i="1"/>
  <c r="G930" i="1"/>
  <c r="G929" i="1"/>
  <c r="G928" i="1"/>
  <c r="G927" i="1"/>
  <c r="G925" i="1"/>
  <c r="G924" i="1"/>
  <c r="G923" i="1"/>
  <c r="G922" i="1"/>
  <c r="G921" i="1"/>
  <c r="G918" i="1"/>
  <c r="G917" i="1"/>
  <c r="G916" i="1"/>
  <c r="G914" i="1"/>
  <c r="G913" i="1"/>
  <c r="G912" i="1"/>
  <c r="G909" i="1"/>
  <c r="G908" i="1"/>
  <c r="G907" i="1"/>
  <c r="G901" i="1"/>
  <c r="G900" i="1"/>
  <c r="G899" i="1"/>
  <c r="G898" i="1"/>
  <c r="G897" i="1"/>
  <c r="G896" i="1"/>
  <c r="G895" i="1"/>
  <c r="G894" i="1"/>
  <c r="G892" i="1"/>
  <c r="G891" i="1"/>
  <c r="G890" i="1"/>
  <c r="G889" i="1"/>
  <c r="G888" i="1"/>
  <c r="G887" i="1"/>
  <c r="G886" i="1"/>
  <c r="G885" i="1"/>
  <c r="G884" i="1"/>
  <c r="G882" i="1"/>
  <c r="G881" i="1"/>
  <c r="G880" i="1"/>
  <c r="G878" i="1"/>
  <c r="G877" i="1"/>
  <c r="G876" i="1"/>
  <c r="G874" i="1"/>
  <c r="G873" i="1"/>
  <c r="G872" i="1"/>
  <c r="G871" i="1"/>
  <c r="G869" i="1"/>
  <c r="G868" i="1"/>
  <c r="G866" i="1"/>
  <c r="G865" i="1"/>
  <c r="G864" i="1"/>
  <c r="G860" i="1"/>
  <c r="G859" i="1"/>
  <c r="G858" i="1"/>
  <c r="G857" i="1"/>
  <c r="G855" i="1"/>
  <c r="G854" i="1"/>
  <c r="G852" i="1"/>
  <c r="G851" i="1"/>
  <c r="G850" i="1"/>
  <c r="G847" i="1"/>
  <c r="G846" i="1"/>
  <c r="G845" i="1"/>
  <c r="G843" i="1"/>
  <c r="G842" i="1"/>
  <c r="G841" i="1"/>
  <c r="G840" i="1"/>
  <c r="G838" i="1"/>
  <c r="G837" i="1"/>
  <c r="G836" i="1"/>
  <c r="G834" i="1"/>
  <c r="G833" i="1"/>
  <c r="G832" i="1"/>
  <c r="G831" i="1"/>
  <c r="G829" i="1"/>
  <c r="G828" i="1"/>
  <c r="G827" i="1"/>
  <c r="G825" i="1"/>
  <c r="G824" i="1"/>
  <c r="G823" i="1"/>
  <c r="G821" i="1"/>
  <c r="G820" i="1"/>
  <c r="G818" i="1"/>
  <c r="G817" i="1"/>
  <c r="G816" i="1"/>
  <c r="G815" i="1"/>
  <c r="G813" i="1"/>
  <c r="G812" i="1"/>
  <c r="G810" i="1"/>
  <c r="G809" i="1"/>
  <c r="G807" i="1"/>
  <c r="G806" i="1"/>
  <c r="G804" i="1"/>
  <c r="G803" i="1"/>
  <c r="G802" i="1"/>
  <c r="G801" i="1"/>
  <c r="G798" i="1"/>
  <c r="G797" i="1"/>
  <c r="G796" i="1"/>
  <c r="G795" i="1"/>
  <c r="G794" i="1"/>
  <c r="G793" i="1"/>
  <c r="G792" i="1"/>
  <c r="G790" i="1"/>
  <c r="G789" i="1"/>
  <c r="G788" i="1"/>
  <c r="G787" i="1"/>
  <c r="G785" i="1"/>
  <c r="G784" i="1"/>
  <c r="G783" i="1"/>
  <c r="G781" i="1"/>
  <c r="G780" i="1"/>
  <c r="G779" i="1"/>
  <c r="G778" i="1"/>
  <c r="G777" i="1"/>
  <c r="G776" i="1"/>
  <c r="G775" i="1"/>
  <c r="G773" i="1"/>
  <c r="G772" i="1"/>
  <c r="G771" i="1"/>
  <c r="G770" i="1"/>
  <c r="G767" i="1"/>
  <c r="G766" i="1"/>
  <c r="G765" i="1"/>
  <c r="G764" i="1"/>
  <c r="G763" i="1"/>
  <c r="G761" i="1"/>
  <c r="G760" i="1"/>
  <c r="G759" i="1"/>
  <c r="G757" i="1"/>
  <c r="G756" i="1"/>
  <c r="G755" i="1"/>
  <c r="G753" i="1"/>
  <c r="G752" i="1"/>
  <c r="G751" i="1"/>
  <c r="G749" i="1"/>
  <c r="G748" i="1"/>
  <c r="G747" i="1"/>
  <c r="G746" i="1"/>
  <c r="G745" i="1"/>
  <c r="G744" i="1"/>
  <c r="G743" i="1"/>
  <c r="G741" i="1"/>
  <c r="G740" i="1"/>
  <c r="G739" i="1"/>
  <c r="G738" i="1"/>
  <c r="G737" i="1"/>
  <c r="G735" i="1"/>
  <c r="G734" i="1"/>
  <c r="G733" i="1"/>
  <c r="G732" i="1"/>
  <c r="G731" i="1"/>
  <c r="G729" i="1"/>
  <c r="G728" i="1"/>
  <c r="G727" i="1"/>
  <c r="G725" i="1"/>
  <c r="G724" i="1"/>
  <c r="G723" i="1"/>
  <c r="G721" i="1"/>
  <c r="G720" i="1"/>
  <c r="G719" i="1"/>
  <c r="G718" i="1"/>
  <c r="G717" i="1"/>
  <c r="G716" i="1"/>
  <c r="G714" i="1"/>
  <c r="G713" i="1"/>
  <c r="G712" i="1"/>
  <c r="G711" i="1"/>
  <c r="G707" i="1"/>
  <c r="G706" i="1"/>
  <c r="G705" i="1"/>
  <c r="G704" i="1"/>
  <c r="G702" i="1"/>
  <c r="G701" i="1"/>
  <c r="G700" i="1"/>
  <c r="G699" i="1"/>
  <c r="G698" i="1"/>
  <c r="G696" i="1"/>
  <c r="G695" i="1"/>
  <c r="G694" i="1"/>
  <c r="G693" i="1"/>
  <c r="G692" i="1"/>
  <c r="G685" i="1"/>
  <c r="G684" i="1"/>
  <c r="G683" i="1"/>
  <c r="G682" i="1"/>
  <c r="G681" i="1"/>
  <c r="G679" i="1"/>
  <c r="G678" i="1"/>
  <c r="G677" i="1"/>
  <c r="G676" i="1"/>
  <c r="G675" i="1"/>
  <c r="G673" i="1"/>
  <c r="G672" i="1"/>
  <c r="G671" i="1"/>
  <c r="G670" i="1"/>
  <c r="G669" i="1"/>
  <c r="G667" i="1"/>
  <c r="G666" i="1"/>
  <c r="G665" i="1"/>
  <c r="G664" i="1"/>
  <c r="G663" i="1"/>
  <c r="G660" i="1"/>
  <c r="G659" i="1"/>
  <c r="G658" i="1"/>
  <c r="G657" i="1"/>
  <c r="G655" i="1"/>
  <c r="G654" i="1"/>
  <c r="G653" i="1"/>
  <c r="G652" i="1"/>
  <c r="G651" i="1"/>
  <c r="G650" i="1"/>
  <c r="G649" i="1"/>
  <c r="G647" i="1"/>
  <c r="G646" i="1"/>
  <c r="G644" i="1"/>
  <c r="G643" i="1"/>
  <c r="G635" i="1"/>
  <c r="G634" i="1"/>
  <c r="G633" i="1"/>
  <c r="G632" i="1"/>
  <c r="G630" i="1"/>
  <c r="G628" i="1"/>
  <c r="G627" i="1"/>
  <c r="G624" i="1"/>
  <c r="G623" i="1"/>
  <c r="G621" i="1"/>
  <c r="G620" i="1"/>
  <c r="G619" i="1"/>
  <c r="G617" i="1"/>
  <c r="G616" i="1"/>
  <c r="G615" i="1"/>
  <c r="G612" i="1"/>
  <c r="G611" i="1"/>
  <c r="G610" i="1"/>
  <c r="G607" i="1"/>
  <c r="G606" i="1"/>
  <c r="G604" i="1"/>
  <c r="G603" i="1"/>
  <c r="G602" i="1"/>
  <c r="G601" i="1"/>
  <c r="G600" i="1"/>
  <c r="G599" i="1"/>
  <c r="G596" i="1"/>
  <c r="G595" i="1"/>
  <c r="G594" i="1"/>
  <c r="G593" i="1"/>
  <c r="G592" i="1"/>
  <c r="G591" i="1"/>
  <c r="G588" i="1"/>
  <c r="G587" i="1"/>
  <c r="G579" i="1"/>
  <c r="G578" i="1"/>
  <c r="G576" i="1"/>
  <c r="G575" i="1"/>
  <c r="G574" i="1"/>
  <c r="G573" i="1"/>
  <c r="G572" i="1"/>
  <c r="G571" i="1"/>
  <c r="G569" i="1"/>
  <c r="G568" i="1"/>
  <c r="G567" i="1"/>
  <c r="G566" i="1"/>
  <c r="G565" i="1"/>
  <c r="G564" i="1"/>
  <c r="G563" i="1"/>
  <c r="G561" i="1"/>
  <c r="G560" i="1"/>
  <c r="G559" i="1"/>
  <c r="G558" i="1"/>
  <c r="G556" i="1"/>
  <c r="G555" i="1"/>
  <c r="G554" i="1"/>
  <c r="G553" i="1"/>
  <c r="G550" i="1"/>
  <c r="G549" i="1"/>
  <c r="G548" i="1"/>
  <c r="G547" i="1"/>
  <c r="G545" i="1"/>
  <c r="G544" i="1"/>
  <c r="G543" i="1"/>
  <c r="G542" i="1"/>
  <c r="G541" i="1"/>
  <c r="G540" i="1"/>
  <c r="G539" i="1"/>
  <c r="G537" i="1"/>
  <c r="G536" i="1"/>
  <c r="G535" i="1"/>
  <c r="G534" i="1"/>
  <c r="G533" i="1"/>
  <c r="G532" i="1"/>
  <c r="G530" i="1"/>
  <c r="G529" i="1"/>
  <c r="G528" i="1"/>
  <c r="G527" i="1"/>
  <c r="G526" i="1"/>
  <c r="G525" i="1"/>
  <c r="G522" i="1"/>
  <c r="G520" i="1"/>
  <c r="G519" i="1"/>
  <c r="G518" i="1"/>
  <c r="G517" i="1"/>
  <c r="G516" i="1"/>
  <c r="G515" i="1"/>
  <c r="G514" i="1"/>
  <c r="G513" i="1"/>
  <c r="G512" i="1"/>
  <c r="G510" i="1"/>
  <c r="G509" i="1"/>
  <c r="G508" i="1"/>
  <c r="G507" i="1"/>
  <c r="G506" i="1"/>
  <c r="G505" i="1"/>
  <c r="G504" i="1"/>
  <c r="G503" i="1"/>
  <c r="G502" i="1"/>
  <c r="G499" i="1"/>
  <c r="G498" i="1"/>
  <c r="G497" i="1"/>
  <c r="G496" i="1"/>
  <c r="G495" i="1"/>
  <c r="G494" i="1"/>
  <c r="G493" i="1"/>
  <c r="G492" i="1"/>
  <c r="G491" i="1"/>
  <c r="G490" i="1"/>
  <c r="G488" i="1"/>
  <c r="G487" i="1"/>
  <c r="G486" i="1"/>
  <c r="G485" i="1"/>
  <c r="G484" i="1"/>
  <c r="G483" i="1"/>
  <c r="G482" i="1"/>
  <c r="G481" i="1"/>
  <c r="G480" i="1"/>
  <c r="G479" i="1"/>
  <c r="G475" i="1"/>
  <c r="G474" i="1"/>
  <c r="G473" i="1"/>
  <c r="G472" i="1"/>
  <c r="G470" i="1"/>
  <c r="G469" i="1"/>
  <c r="G468" i="1"/>
  <c r="G467" i="1"/>
  <c r="G466" i="1"/>
  <c r="G465" i="1"/>
  <c r="G464" i="1"/>
  <c r="G463" i="1"/>
  <c r="G462" i="1"/>
  <c r="G460" i="1"/>
  <c r="G459" i="1"/>
  <c r="G458" i="1"/>
  <c r="G457" i="1"/>
  <c r="G455" i="1"/>
  <c r="G454" i="1"/>
  <c r="G453" i="1"/>
  <c r="G452" i="1"/>
  <c r="G449" i="1"/>
  <c r="G448" i="1"/>
  <c r="G447" i="1"/>
  <c r="G446" i="1"/>
  <c r="G445" i="1"/>
  <c r="G444" i="1"/>
  <c r="G443" i="1"/>
  <c r="G442" i="1"/>
  <c r="G441" i="1"/>
  <c r="G440" i="1"/>
  <c r="G439" i="1"/>
  <c r="G438" i="1"/>
  <c r="G437" i="1"/>
  <c r="G436" i="1"/>
  <c r="G434" i="1"/>
  <c r="G433" i="1"/>
  <c r="G432" i="1"/>
  <c r="G431" i="1"/>
  <c r="G430" i="1"/>
  <c r="G429" i="1"/>
  <c r="G428" i="1"/>
  <c r="G427" i="1"/>
  <c r="G426" i="1"/>
  <c r="G425" i="1"/>
  <c r="G424" i="1"/>
  <c r="G423" i="1"/>
  <c r="G422" i="1"/>
  <c r="G416" i="1"/>
  <c r="G415" i="1"/>
  <c r="G414" i="1"/>
  <c r="G413" i="1"/>
  <c r="G412" i="1"/>
  <c r="G411" i="1"/>
  <c r="G410" i="1"/>
  <c r="G409" i="1"/>
  <c r="G408" i="1"/>
  <c r="G407" i="1"/>
  <c r="G406" i="1"/>
  <c r="G405" i="1"/>
  <c r="G404" i="1"/>
  <c r="G403" i="1"/>
  <c r="G402" i="1"/>
  <c r="G401" i="1"/>
  <c r="G400" i="1"/>
  <c r="G399" i="1"/>
  <c r="G397" i="1"/>
  <c r="G396" i="1"/>
  <c r="G395" i="1"/>
  <c r="G394" i="1"/>
  <c r="G393" i="1"/>
  <c r="G392" i="1"/>
  <c r="G391" i="1"/>
  <c r="G390" i="1"/>
  <c r="G389" i="1"/>
  <c r="G388" i="1"/>
  <c r="G387" i="1"/>
  <c r="G386" i="1"/>
  <c r="G385" i="1"/>
  <c r="G384" i="1"/>
  <c r="G383" i="1"/>
  <c r="G382" i="1"/>
  <c r="G380" i="1"/>
  <c r="G379" i="1"/>
  <c r="G378" i="1"/>
  <c r="G376" i="1"/>
  <c r="G375" i="1"/>
  <c r="G374" i="1"/>
  <c r="G373" i="1"/>
  <c r="G372" i="1"/>
  <c r="G370" i="1"/>
  <c r="G369" i="1"/>
  <c r="G367" i="1"/>
  <c r="G366" i="1"/>
  <c r="G365" i="1"/>
  <c r="G364" i="1"/>
  <c r="G362" i="1"/>
  <c r="G361" i="1"/>
  <c r="G358" i="1"/>
  <c r="G357" i="1"/>
  <c r="G356" i="1"/>
  <c r="G355" i="1"/>
  <c r="G354" i="1"/>
  <c r="G352" i="1"/>
  <c r="G351" i="1"/>
  <c r="G350" i="1"/>
  <c r="G349" i="1"/>
  <c r="G348" i="1"/>
  <c r="G345" i="1"/>
  <c r="G344" i="1"/>
  <c r="G343" i="1"/>
  <c r="G342" i="1"/>
  <c r="G340" i="1"/>
  <c r="G338" i="1"/>
  <c r="G337" i="1"/>
  <c r="G336" i="1"/>
  <c r="G333" i="1"/>
  <c r="G332" i="1"/>
  <c r="G331" i="1"/>
  <c r="G330" i="1"/>
  <c r="G329" i="1"/>
  <c r="G328" i="1"/>
  <c r="G326" i="1"/>
  <c r="G325" i="1"/>
  <c r="G324" i="1"/>
  <c r="G323" i="1"/>
  <c r="G322" i="1"/>
  <c r="G321" i="1"/>
  <c r="G320" i="1"/>
  <c r="G319" i="1"/>
  <c r="G317" i="1"/>
  <c r="G316" i="1"/>
  <c r="G315" i="1"/>
  <c r="G314" i="1"/>
  <c r="G313" i="1"/>
  <c r="G312" i="1"/>
  <c r="G311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1" i="1"/>
  <c r="G290" i="1"/>
  <c r="G289" i="1"/>
  <c r="G288" i="1"/>
  <c r="G287" i="1"/>
  <c r="G286" i="1"/>
  <c r="G283" i="1"/>
  <c r="G282" i="1"/>
  <c r="G281" i="1"/>
  <c r="G280" i="1"/>
  <c r="G279" i="1"/>
  <c r="G278" i="1"/>
  <c r="G277" i="1"/>
  <c r="G276" i="1"/>
  <c r="G275" i="1"/>
  <c r="G274" i="1"/>
  <c r="G273" i="1"/>
  <c r="G271" i="1"/>
  <c r="G270" i="1"/>
  <c r="G268" i="1"/>
  <c r="G267" i="1"/>
  <c r="G263" i="1"/>
  <c r="G262" i="1"/>
  <c r="G261" i="1"/>
  <c r="G260" i="1"/>
  <c r="G258" i="1"/>
  <c r="G257" i="1"/>
  <c r="G256" i="1"/>
  <c r="G255" i="1"/>
  <c r="G254" i="1"/>
  <c r="G253" i="1"/>
  <c r="G252" i="1"/>
  <c r="G251" i="1"/>
  <c r="G250" i="1"/>
  <c r="G249" i="1"/>
  <c r="G247" i="1"/>
  <c r="G245" i="1"/>
  <c r="G244" i="1"/>
  <c r="G243" i="1"/>
  <c r="G242" i="1"/>
  <c r="G241" i="1"/>
  <c r="G240" i="1"/>
  <c r="G239" i="1"/>
  <c r="G237" i="1"/>
  <c r="G236" i="1"/>
  <c r="G235" i="1"/>
  <c r="G234" i="1"/>
  <c r="G233" i="1"/>
  <c r="G231" i="1"/>
  <c r="G230" i="1"/>
  <c r="G229" i="1"/>
  <c r="G228" i="1"/>
  <c r="G227" i="1"/>
  <c r="G226" i="1"/>
  <c r="G225" i="1"/>
  <c r="G223" i="1"/>
  <c r="G222" i="1"/>
  <c r="G221" i="1"/>
  <c r="G220" i="1"/>
  <c r="G219" i="1"/>
  <c r="G218" i="1"/>
  <c r="G217" i="1"/>
  <c r="G216" i="1"/>
  <c r="G214" i="1"/>
  <c r="G213" i="1"/>
  <c r="G212" i="1"/>
  <c r="G211" i="1"/>
  <c r="G210" i="1"/>
  <c r="G209" i="1"/>
  <c r="G208" i="1"/>
  <c r="G206" i="1"/>
  <c r="G205" i="1"/>
  <c r="G204" i="1"/>
  <c r="G203" i="1"/>
  <c r="G202" i="1"/>
  <c r="G201" i="1"/>
  <c r="G200" i="1"/>
  <c r="G198" i="1"/>
  <c r="G197" i="1"/>
  <c r="G196" i="1"/>
  <c r="G195" i="1"/>
  <c r="G194" i="1"/>
  <c r="G193" i="1"/>
  <c r="G192" i="1"/>
  <c r="G190" i="1"/>
  <c r="G189" i="1"/>
  <c r="G188" i="1"/>
  <c r="G187" i="1"/>
  <c r="G186" i="1"/>
  <c r="G185" i="1"/>
  <c r="G183" i="1"/>
  <c r="G182" i="1"/>
  <c r="G181" i="1"/>
  <c r="G180" i="1"/>
  <c r="G179" i="1"/>
  <c r="G178" i="1"/>
  <c r="G177" i="1"/>
  <c r="G176" i="1"/>
  <c r="G174" i="1"/>
  <c r="G173" i="1"/>
  <c r="G164" i="1"/>
  <c r="G163" i="1"/>
  <c r="G161" i="1"/>
  <c r="G160" i="1"/>
  <c r="G159" i="1"/>
  <c r="G158" i="1"/>
  <c r="G157" i="1"/>
  <c r="G156" i="1"/>
  <c r="G155" i="1"/>
  <c r="G154" i="1"/>
  <c r="G153" i="1"/>
  <c r="G151" i="1"/>
  <c r="G150" i="1"/>
  <c r="G149" i="1"/>
  <c r="G148" i="1"/>
  <c r="G146" i="1"/>
  <c r="G145" i="1"/>
  <c r="G144" i="1"/>
  <c r="G143" i="1"/>
  <c r="G142" i="1"/>
  <c r="G141" i="1"/>
  <c r="G140" i="1"/>
  <c r="G139" i="1"/>
  <c r="G138" i="1"/>
  <c r="G135" i="1"/>
  <c r="G133" i="1"/>
  <c r="G132" i="1"/>
  <c r="G130" i="1"/>
  <c r="G129" i="1"/>
  <c r="G128" i="1"/>
  <c r="G127" i="1"/>
  <c r="G125" i="1"/>
  <c r="G124" i="1"/>
  <c r="G123" i="1"/>
  <c r="G121" i="1"/>
  <c r="G120" i="1"/>
  <c r="G118" i="1"/>
  <c r="G117" i="1"/>
  <c r="G115" i="1"/>
  <c r="G114" i="1"/>
  <c r="G112" i="1"/>
  <c r="G111" i="1"/>
  <c r="G109" i="1"/>
  <c r="G108" i="1"/>
  <c r="G106" i="1"/>
  <c r="G105" i="1"/>
  <c r="G103" i="1"/>
  <c r="G102" i="1"/>
  <c r="G99" i="1"/>
  <c r="G98" i="1"/>
  <c r="G97" i="1"/>
  <c r="G96" i="1"/>
  <c r="G93" i="1"/>
  <c r="G92" i="1"/>
  <c r="G91" i="1"/>
  <c r="G90" i="1"/>
  <c r="G88" i="1"/>
  <c r="G86" i="1"/>
  <c r="G81" i="1"/>
  <c r="G80" i="1"/>
  <c r="G79" i="1"/>
  <c r="G78" i="1"/>
  <c r="G77" i="1"/>
  <c r="G76" i="1"/>
  <c r="G75" i="1"/>
  <c r="G74" i="1"/>
  <c r="G72" i="1"/>
  <c r="G71" i="1"/>
  <c r="G70" i="1"/>
  <c r="G69" i="1"/>
  <c r="G68" i="1"/>
  <c r="G67" i="1"/>
  <c r="G66" i="1"/>
  <c r="G65" i="1"/>
  <c r="G64" i="1"/>
  <c r="G63" i="1"/>
  <c r="G61" i="1"/>
  <c r="G60" i="1"/>
  <c r="G59" i="1"/>
  <c r="G57" i="1"/>
  <c r="G56" i="1"/>
  <c r="G54" i="1"/>
  <c r="G53" i="1"/>
  <c r="G52" i="1"/>
  <c r="G51" i="1"/>
  <c r="G48" i="1"/>
  <c r="G47" i="1"/>
  <c r="G46" i="1"/>
  <c r="G43" i="1"/>
  <c r="G42" i="1"/>
  <c r="G41" i="1"/>
  <c r="G35" i="1"/>
  <c r="G34" i="1"/>
  <c r="G33" i="1"/>
  <c r="G32" i="1"/>
  <c r="G31" i="1"/>
  <c r="G30" i="1"/>
  <c r="G28" i="1"/>
  <c r="G27" i="1"/>
  <c r="G26" i="1"/>
  <c r="G23" i="1"/>
  <c r="G22" i="1"/>
  <c r="G21" i="1"/>
  <c r="G20" i="1"/>
  <c r="G18" i="1"/>
  <c r="D9" i="2" l="1"/>
  <c r="AK1001" i="2"/>
  <c r="AK1000" i="2"/>
  <c r="AK999" i="2"/>
  <c r="AA997" i="2"/>
  <c r="AA996" i="2"/>
  <c r="AA995" i="2"/>
  <c r="AA990" i="2"/>
  <c r="L993" i="2"/>
  <c r="L992" i="2"/>
  <c r="F35" i="2" l="1"/>
  <c r="F790" i="2"/>
  <c r="G790" i="2" s="1"/>
  <c r="F405" i="2"/>
  <c r="G405" i="2" s="1"/>
  <c r="F79" i="2"/>
  <c r="F80" i="2"/>
  <c r="F81" i="2"/>
  <c r="F78" i="2"/>
  <c r="F77" i="2"/>
  <c r="F76" i="2"/>
  <c r="F75" i="2"/>
  <c r="F74" i="2"/>
  <c r="F86" i="2"/>
  <c r="F88" i="2"/>
  <c r="J79" i="2" l="1"/>
  <c r="O79" i="2" s="1"/>
  <c r="G79" i="2"/>
  <c r="J74" i="2"/>
  <c r="O74" i="2" s="1"/>
  <c r="R74" i="2" s="1"/>
  <c r="G74" i="2"/>
  <c r="J77" i="2"/>
  <c r="O77" i="2" s="1"/>
  <c r="T77" i="2" s="1"/>
  <c r="G77" i="2"/>
  <c r="J81" i="2"/>
  <c r="M81" i="2" s="1"/>
  <c r="G81" i="2"/>
  <c r="J80" i="2"/>
  <c r="O80" i="2" s="1"/>
  <c r="T80" i="2" s="1"/>
  <c r="G80" i="2"/>
  <c r="J78" i="2"/>
  <c r="O78" i="2" s="1"/>
  <c r="T78" i="2" s="1"/>
  <c r="G78" i="2"/>
  <c r="J88" i="2"/>
  <c r="O88" i="2" s="1"/>
  <c r="G88" i="2"/>
  <c r="J86" i="2"/>
  <c r="O86" i="2" s="1"/>
  <c r="G86" i="2"/>
  <c r="J75" i="2"/>
  <c r="O75" i="2" s="1"/>
  <c r="T75" i="2" s="1"/>
  <c r="G75" i="2"/>
  <c r="J76" i="2"/>
  <c r="O76" i="2" s="1"/>
  <c r="T76" i="2" s="1"/>
  <c r="G76" i="2"/>
  <c r="J35" i="2"/>
  <c r="O35" i="2" s="1"/>
  <c r="R35" i="2" s="1"/>
  <c r="G35" i="2"/>
  <c r="M74" i="2"/>
  <c r="T35" i="2"/>
  <c r="M88" i="2"/>
  <c r="T74" i="2" l="1"/>
  <c r="W74" i="2" s="1"/>
  <c r="R77" i="2"/>
  <c r="M79" i="2"/>
  <c r="M76" i="2"/>
  <c r="M75" i="2"/>
  <c r="R76" i="2"/>
  <c r="R75" i="2"/>
  <c r="M86" i="2"/>
  <c r="R78" i="2"/>
  <c r="M80" i="2"/>
  <c r="R80" i="2"/>
  <c r="O81" i="2"/>
  <c r="T81" i="2" s="1"/>
  <c r="M35" i="2"/>
  <c r="M78" i="2"/>
  <c r="M77" i="2"/>
  <c r="Y35" i="2"/>
  <c r="W35" i="2"/>
  <c r="Y80" i="2"/>
  <c r="W80" i="2"/>
  <c r="Y78" i="2"/>
  <c r="W78" i="2"/>
  <c r="Y77" i="2"/>
  <c r="W77" i="2"/>
  <c r="Y76" i="2"/>
  <c r="W76" i="2"/>
  <c r="Y75" i="2"/>
  <c r="W75" i="2"/>
  <c r="T79" i="2"/>
  <c r="R79" i="2"/>
  <c r="R86" i="2"/>
  <c r="T86" i="2"/>
  <c r="R88" i="2"/>
  <c r="T88" i="2"/>
  <c r="Y74" i="2" l="1"/>
  <c r="R81" i="2"/>
  <c r="AD35" i="2"/>
  <c r="AB35" i="2"/>
  <c r="AD80" i="2"/>
  <c r="AB80" i="2"/>
  <c r="W81" i="2"/>
  <c r="Y81" i="2"/>
  <c r="AD78" i="2"/>
  <c r="AB78" i="2"/>
  <c r="AD75" i="2"/>
  <c r="AB75" i="2"/>
  <c r="AD76" i="2"/>
  <c r="AB76" i="2"/>
  <c r="AD77" i="2"/>
  <c r="AB77" i="2"/>
  <c r="Y79" i="2"/>
  <c r="W79" i="2"/>
  <c r="AD74" i="2"/>
  <c r="AB74" i="2"/>
  <c r="Y88" i="2"/>
  <c r="W88" i="2"/>
  <c r="W86" i="2"/>
  <c r="Y86" i="2"/>
  <c r="AI35" i="2" l="1"/>
  <c r="AL35" i="2" s="1"/>
  <c r="AG35" i="2"/>
  <c r="AD81" i="2"/>
  <c r="AB81" i="2"/>
  <c r="AI80" i="2"/>
  <c r="AL80" i="2" s="1"/>
  <c r="AG80" i="2"/>
  <c r="AI78" i="2"/>
  <c r="AL78" i="2" s="1"/>
  <c r="AG78" i="2"/>
  <c r="AI77" i="2"/>
  <c r="AL77" i="2" s="1"/>
  <c r="AG77" i="2"/>
  <c r="AI76" i="2"/>
  <c r="AL76" i="2" s="1"/>
  <c r="AG76" i="2"/>
  <c r="AI75" i="2"/>
  <c r="AL75" i="2" s="1"/>
  <c r="AG75" i="2"/>
  <c r="AD79" i="2"/>
  <c r="AB79" i="2"/>
  <c r="AI74" i="2"/>
  <c r="AL74" i="2" s="1"/>
  <c r="AG74" i="2"/>
  <c r="AD86" i="2"/>
  <c r="AB86" i="2"/>
  <c r="AB88" i="2"/>
  <c r="AD88" i="2"/>
  <c r="AI81" i="2" l="1"/>
  <c r="AL81" i="2" s="1"/>
  <c r="AG81" i="2"/>
  <c r="AI79" i="2"/>
  <c r="AL79" i="2" s="1"/>
  <c r="AG79" i="2"/>
  <c r="AI88" i="2"/>
  <c r="AL88" i="2" s="1"/>
  <c r="AG88" i="2"/>
  <c r="AG86" i="2"/>
  <c r="AI86" i="2"/>
  <c r="AL86" i="2" s="1"/>
  <c r="F198" i="2" l="1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214" i="2"/>
  <c r="G214" i="2" s="1"/>
  <c r="F213" i="2"/>
  <c r="G213" i="2" s="1"/>
  <c r="F212" i="2"/>
  <c r="G212" i="2" s="1"/>
  <c r="F211" i="2"/>
  <c r="G211" i="2" s="1"/>
  <c r="F210" i="2"/>
  <c r="G210" i="2" s="1"/>
  <c r="F209" i="2"/>
  <c r="G209" i="2" s="1"/>
  <c r="F208" i="2"/>
  <c r="G208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434" i="2"/>
  <c r="G434" i="2" s="1"/>
  <c r="F433" i="2"/>
  <c r="G433" i="2" s="1"/>
  <c r="F432" i="2"/>
  <c r="G432" i="2" s="1"/>
  <c r="F431" i="2"/>
  <c r="G431" i="2" s="1"/>
  <c r="F430" i="2"/>
  <c r="G430" i="2" s="1"/>
  <c r="F449" i="2"/>
  <c r="G449" i="2" s="1"/>
  <c r="F448" i="2"/>
  <c r="G448" i="2" s="1"/>
  <c r="F447" i="2"/>
  <c r="G447" i="2" s="1"/>
  <c r="F446" i="2"/>
  <c r="G446" i="2" s="1"/>
  <c r="F445" i="2"/>
  <c r="G445" i="2" s="1"/>
  <c r="F460" i="2"/>
  <c r="G460" i="2" s="1"/>
  <c r="F459" i="2"/>
  <c r="G459" i="2" s="1"/>
  <c r="F458" i="2"/>
  <c r="G458" i="2" s="1"/>
  <c r="F457" i="2"/>
  <c r="G457" i="2" s="1"/>
  <c r="F475" i="2"/>
  <c r="G475" i="2" s="1"/>
  <c r="F474" i="2"/>
  <c r="G474" i="2" s="1"/>
  <c r="F473" i="2"/>
  <c r="G473" i="2" s="1"/>
  <c r="F472" i="2"/>
  <c r="G472" i="2" s="1"/>
  <c r="F761" i="2"/>
  <c r="G761" i="2" s="1"/>
  <c r="F760" i="2"/>
  <c r="G760" i="2" s="1"/>
  <c r="F759" i="2"/>
  <c r="G759" i="2" s="1"/>
  <c r="F892" i="2"/>
  <c r="F891" i="2"/>
  <c r="F901" i="2"/>
  <c r="F989" i="2"/>
  <c r="F991" i="2"/>
  <c r="F994" i="2"/>
  <c r="G994" i="2" s="1"/>
  <c r="F998" i="2"/>
  <c r="G998" i="2" s="1"/>
  <c r="F1003" i="2"/>
  <c r="G1003" i="2" s="1"/>
  <c r="F1020" i="2"/>
  <c r="G1020" i="2" s="1"/>
  <c r="F1019" i="2"/>
  <c r="G1019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24" i="2"/>
  <c r="G1024" i="2" s="1"/>
  <c r="F1017" i="2"/>
  <c r="G1017" i="2" s="1"/>
  <c r="F1016" i="2"/>
  <c r="G1016" i="2" s="1"/>
  <c r="F1014" i="2"/>
  <c r="G1014" i="2" s="1"/>
  <c r="F1013" i="2"/>
  <c r="G1013" i="2" s="1"/>
  <c r="F1011" i="2"/>
  <c r="G1011" i="2" s="1"/>
  <c r="F1010" i="2"/>
  <c r="G1010" i="2" s="1"/>
  <c r="F984" i="2"/>
  <c r="G984" i="2" s="1"/>
  <c r="F983" i="2"/>
  <c r="G983" i="2" s="1"/>
  <c r="F982" i="2"/>
  <c r="G982" i="2" s="1"/>
  <c r="F981" i="2"/>
  <c r="G981" i="2" s="1"/>
  <c r="F980" i="2"/>
  <c r="G980" i="2" s="1"/>
  <c r="F979" i="2"/>
  <c r="G979" i="2" s="1"/>
  <c r="F978" i="2"/>
  <c r="G978" i="2" s="1"/>
  <c r="F977" i="2"/>
  <c r="G977" i="2" s="1"/>
  <c r="F975" i="2"/>
  <c r="G975" i="2" s="1"/>
  <c r="F974" i="2"/>
  <c r="G974" i="2" s="1"/>
  <c r="F973" i="2"/>
  <c r="G973" i="2" s="1"/>
  <c r="F970" i="2"/>
  <c r="G970" i="2" s="1"/>
  <c r="F968" i="2"/>
  <c r="G968" i="2" s="1"/>
  <c r="F966" i="2"/>
  <c r="G966" i="2" s="1"/>
  <c r="F965" i="2"/>
  <c r="G965" i="2" s="1"/>
  <c r="F962" i="2"/>
  <c r="G962" i="2" s="1"/>
  <c r="F961" i="2"/>
  <c r="G961" i="2" s="1"/>
  <c r="F960" i="2"/>
  <c r="G960" i="2" s="1"/>
  <c r="F959" i="2"/>
  <c r="G959" i="2" s="1"/>
  <c r="F957" i="2"/>
  <c r="G957" i="2" s="1"/>
  <c r="F956" i="2"/>
  <c r="G956" i="2" s="1"/>
  <c r="F955" i="2"/>
  <c r="G955" i="2" s="1"/>
  <c r="F954" i="2"/>
  <c r="G954" i="2" s="1"/>
  <c r="F951" i="2"/>
  <c r="G951" i="2" s="1"/>
  <c r="F950" i="2"/>
  <c r="G950" i="2" s="1"/>
  <c r="F949" i="2"/>
  <c r="G949" i="2" s="1"/>
  <c r="F943" i="2"/>
  <c r="G943" i="2" s="1"/>
  <c r="F942" i="2"/>
  <c r="G942" i="2" s="1"/>
  <c r="F941" i="2"/>
  <c r="G941" i="2" s="1"/>
  <c r="F940" i="2"/>
  <c r="G940" i="2" s="1"/>
  <c r="F939" i="2"/>
  <c r="G939" i="2" s="1"/>
  <c r="F938" i="2"/>
  <c r="G938" i="2" s="1"/>
  <c r="F937" i="2"/>
  <c r="G937" i="2" s="1"/>
  <c r="F936" i="2"/>
  <c r="G936" i="2" s="1"/>
  <c r="F934" i="2"/>
  <c r="G934" i="2" s="1"/>
  <c r="F933" i="2"/>
  <c r="G933" i="2" s="1"/>
  <c r="F932" i="2"/>
  <c r="G932" i="2" s="1"/>
  <c r="F931" i="2"/>
  <c r="G931" i="2" s="1"/>
  <c r="F930" i="2"/>
  <c r="G930" i="2" s="1"/>
  <c r="F929" i="2"/>
  <c r="G929" i="2" s="1"/>
  <c r="F928" i="2"/>
  <c r="G928" i="2" s="1"/>
  <c r="F927" i="2"/>
  <c r="G927" i="2" s="1"/>
  <c r="F925" i="2"/>
  <c r="G925" i="2" s="1"/>
  <c r="F924" i="2"/>
  <c r="G924" i="2" s="1"/>
  <c r="F923" i="2"/>
  <c r="G923" i="2" s="1"/>
  <c r="F922" i="2"/>
  <c r="G922" i="2" s="1"/>
  <c r="F921" i="2"/>
  <c r="G921" i="2" s="1"/>
  <c r="F918" i="2"/>
  <c r="G918" i="2" s="1"/>
  <c r="F917" i="2"/>
  <c r="G917" i="2" s="1"/>
  <c r="F916" i="2"/>
  <c r="G916" i="2" s="1"/>
  <c r="F914" i="2"/>
  <c r="G914" i="2" s="1"/>
  <c r="F913" i="2"/>
  <c r="G913" i="2" s="1"/>
  <c r="F912" i="2"/>
  <c r="G912" i="2" s="1"/>
  <c r="F909" i="2"/>
  <c r="G909" i="2" s="1"/>
  <c r="F908" i="2"/>
  <c r="G908" i="2" s="1"/>
  <c r="F907" i="2"/>
  <c r="G907" i="2" s="1"/>
  <c r="F890" i="2"/>
  <c r="G890" i="2" s="1"/>
  <c r="F889" i="2"/>
  <c r="G889" i="2" s="1"/>
  <c r="F888" i="2"/>
  <c r="G888" i="2" s="1"/>
  <c r="F887" i="2"/>
  <c r="G887" i="2" s="1"/>
  <c r="F886" i="2"/>
  <c r="G886" i="2" s="1"/>
  <c r="F885" i="2"/>
  <c r="G885" i="2" s="1"/>
  <c r="F884" i="2"/>
  <c r="G884" i="2" s="1"/>
  <c r="F882" i="2"/>
  <c r="G882" i="2" s="1"/>
  <c r="F881" i="2"/>
  <c r="G881" i="2" s="1"/>
  <c r="F880" i="2"/>
  <c r="G880" i="2" s="1"/>
  <c r="F878" i="2"/>
  <c r="G878" i="2" s="1"/>
  <c r="F877" i="2"/>
  <c r="G877" i="2" s="1"/>
  <c r="F876" i="2"/>
  <c r="G876" i="2" s="1"/>
  <c r="F874" i="2"/>
  <c r="G874" i="2" s="1"/>
  <c r="F873" i="2"/>
  <c r="G873" i="2" s="1"/>
  <c r="F872" i="2"/>
  <c r="G872" i="2" s="1"/>
  <c r="F871" i="2"/>
  <c r="G871" i="2" s="1"/>
  <c r="F869" i="2"/>
  <c r="G869" i="2" s="1"/>
  <c r="F868" i="2"/>
  <c r="G868" i="2" s="1"/>
  <c r="F866" i="2"/>
  <c r="G866" i="2" s="1"/>
  <c r="F865" i="2"/>
  <c r="G865" i="2" s="1"/>
  <c r="F864" i="2"/>
  <c r="G864" i="2" s="1"/>
  <c r="F860" i="2"/>
  <c r="G860" i="2" s="1"/>
  <c r="F859" i="2"/>
  <c r="G859" i="2" s="1"/>
  <c r="F858" i="2"/>
  <c r="G858" i="2" s="1"/>
  <c r="F857" i="2"/>
  <c r="G857" i="2" s="1"/>
  <c r="F855" i="2"/>
  <c r="G855" i="2" s="1"/>
  <c r="F854" i="2"/>
  <c r="G854" i="2" s="1"/>
  <c r="F852" i="2"/>
  <c r="G852" i="2" s="1"/>
  <c r="F851" i="2"/>
  <c r="G851" i="2" s="1"/>
  <c r="F850" i="2"/>
  <c r="G850" i="2" s="1"/>
  <c r="F847" i="2"/>
  <c r="G847" i="2" s="1"/>
  <c r="F846" i="2"/>
  <c r="G846" i="2" s="1"/>
  <c r="F845" i="2"/>
  <c r="G845" i="2" s="1"/>
  <c r="F843" i="2"/>
  <c r="G843" i="2" s="1"/>
  <c r="F842" i="2"/>
  <c r="G842" i="2" s="1"/>
  <c r="F841" i="2"/>
  <c r="G841" i="2" s="1"/>
  <c r="F840" i="2"/>
  <c r="G840" i="2" s="1"/>
  <c r="F838" i="2"/>
  <c r="G838" i="2" s="1"/>
  <c r="F837" i="2"/>
  <c r="G837" i="2" s="1"/>
  <c r="F836" i="2"/>
  <c r="G836" i="2" s="1"/>
  <c r="F834" i="2"/>
  <c r="G834" i="2" s="1"/>
  <c r="F833" i="2"/>
  <c r="G833" i="2" s="1"/>
  <c r="F832" i="2"/>
  <c r="G832" i="2" s="1"/>
  <c r="F831" i="2"/>
  <c r="G831" i="2" s="1"/>
  <c r="F829" i="2"/>
  <c r="G829" i="2" s="1"/>
  <c r="F828" i="2"/>
  <c r="G828" i="2" s="1"/>
  <c r="F827" i="2"/>
  <c r="G827" i="2" s="1"/>
  <c r="F825" i="2"/>
  <c r="G825" i="2" s="1"/>
  <c r="F824" i="2"/>
  <c r="G824" i="2" s="1"/>
  <c r="F823" i="2"/>
  <c r="G823" i="2" s="1"/>
  <c r="F821" i="2"/>
  <c r="G821" i="2" s="1"/>
  <c r="F820" i="2"/>
  <c r="G820" i="2" s="1"/>
  <c r="F818" i="2"/>
  <c r="G818" i="2" s="1"/>
  <c r="F817" i="2"/>
  <c r="G817" i="2" s="1"/>
  <c r="F816" i="2"/>
  <c r="G816" i="2" s="1"/>
  <c r="F815" i="2"/>
  <c r="G815" i="2" s="1"/>
  <c r="F813" i="2"/>
  <c r="G813" i="2" s="1"/>
  <c r="F812" i="2"/>
  <c r="G812" i="2" s="1"/>
  <c r="F810" i="2"/>
  <c r="G810" i="2" s="1"/>
  <c r="F809" i="2"/>
  <c r="G809" i="2" s="1"/>
  <c r="F807" i="2"/>
  <c r="G807" i="2" s="1"/>
  <c r="F806" i="2"/>
  <c r="G806" i="2" s="1"/>
  <c r="F804" i="2"/>
  <c r="G804" i="2" s="1"/>
  <c r="F803" i="2"/>
  <c r="G803" i="2" s="1"/>
  <c r="F802" i="2"/>
  <c r="G802" i="2" s="1"/>
  <c r="F801" i="2"/>
  <c r="G801" i="2" s="1"/>
  <c r="F798" i="2"/>
  <c r="G798" i="2" s="1"/>
  <c r="F797" i="2"/>
  <c r="G797" i="2" s="1"/>
  <c r="F796" i="2"/>
  <c r="G796" i="2" s="1"/>
  <c r="F795" i="2"/>
  <c r="G795" i="2" s="1"/>
  <c r="F794" i="2"/>
  <c r="G794" i="2" s="1"/>
  <c r="F793" i="2"/>
  <c r="G793" i="2" s="1"/>
  <c r="F792" i="2"/>
  <c r="G792" i="2" s="1"/>
  <c r="F789" i="2"/>
  <c r="G789" i="2" s="1"/>
  <c r="F788" i="2"/>
  <c r="G788" i="2" s="1"/>
  <c r="F787" i="2"/>
  <c r="G787" i="2" s="1"/>
  <c r="F785" i="2"/>
  <c r="G785" i="2" s="1"/>
  <c r="F784" i="2"/>
  <c r="G784" i="2" s="1"/>
  <c r="F783" i="2"/>
  <c r="G783" i="2" s="1"/>
  <c r="F781" i="2"/>
  <c r="G781" i="2" s="1"/>
  <c r="F780" i="2"/>
  <c r="G780" i="2" s="1"/>
  <c r="F779" i="2"/>
  <c r="G779" i="2" s="1"/>
  <c r="F778" i="2"/>
  <c r="G778" i="2" s="1"/>
  <c r="F777" i="2"/>
  <c r="G777" i="2" s="1"/>
  <c r="F776" i="2"/>
  <c r="G776" i="2" s="1"/>
  <c r="F775" i="2"/>
  <c r="G775" i="2" s="1"/>
  <c r="F773" i="2"/>
  <c r="G773" i="2" s="1"/>
  <c r="F772" i="2"/>
  <c r="G772" i="2" s="1"/>
  <c r="F771" i="2"/>
  <c r="G771" i="2" s="1"/>
  <c r="F770" i="2"/>
  <c r="G770" i="2" s="1"/>
  <c r="F767" i="2"/>
  <c r="G767" i="2" s="1"/>
  <c r="F766" i="2"/>
  <c r="G766" i="2" s="1"/>
  <c r="F765" i="2"/>
  <c r="G765" i="2" s="1"/>
  <c r="F764" i="2"/>
  <c r="G764" i="2" s="1"/>
  <c r="F763" i="2"/>
  <c r="G763" i="2" s="1"/>
  <c r="F757" i="2"/>
  <c r="G757" i="2" s="1"/>
  <c r="F756" i="2"/>
  <c r="G756" i="2" s="1"/>
  <c r="F755" i="2"/>
  <c r="G755" i="2" s="1"/>
  <c r="F753" i="2"/>
  <c r="G753" i="2" s="1"/>
  <c r="F752" i="2"/>
  <c r="G752" i="2" s="1"/>
  <c r="F751" i="2"/>
  <c r="G751" i="2" s="1"/>
  <c r="F749" i="2"/>
  <c r="G749" i="2" s="1"/>
  <c r="F748" i="2"/>
  <c r="G748" i="2" s="1"/>
  <c r="F747" i="2"/>
  <c r="G747" i="2" s="1"/>
  <c r="F746" i="2"/>
  <c r="G746" i="2" s="1"/>
  <c r="F745" i="2"/>
  <c r="G745" i="2" s="1"/>
  <c r="F744" i="2"/>
  <c r="G744" i="2" s="1"/>
  <c r="F743" i="2"/>
  <c r="G743" i="2" s="1"/>
  <c r="F741" i="2"/>
  <c r="G741" i="2" s="1"/>
  <c r="F740" i="2"/>
  <c r="G740" i="2" s="1"/>
  <c r="F739" i="2"/>
  <c r="G739" i="2" s="1"/>
  <c r="F738" i="2"/>
  <c r="G738" i="2" s="1"/>
  <c r="F737" i="2"/>
  <c r="G737" i="2" s="1"/>
  <c r="F735" i="2"/>
  <c r="G735" i="2" s="1"/>
  <c r="F734" i="2"/>
  <c r="G734" i="2" s="1"/>
  <c r="F733" i="2"/>
  <c r="G733" i="2" s="1"/>
  <c r="F732" i="2"/>
  <c r="G732" i="2" s="1"/>
  <c r="F731" i="2"/>
  <c r="G731" i="2" s="1"/>
  <c r="F729" i="2"/>
  <c r="G729" i="2" s="1"/>
  <c r="F728" i="2"/>
  <c r="G728" i="2" s="1"/>
  <c r="F727" i="2"/>
  <c r="G727" i="2" s="1"/>
  <c r="F725" i="2"/>
  <c r="G725" i="2" s="1"/>
  <c r="F724" i="2"/>
  <c r="G724" i="2" s="1"/>
  <c r="F723" i="2"/>
  <c r="G723" i="2" s="1"/>
  <c r="F721" i="2"/>
  <c r="G721" i="2" s="1"/>
  <c r="F720" i="2"/>
  <c r="G720" i="2" s="1"/>
  <c r="F719" i="2"/>
  <c r="G719" i="2" s="1"/>
  <c r="F718" i="2"/>
  <c r="G718" i="2" s="1"/>
  <c r="F717" i="2"/>
  <c r="G717" i="2" s="1"/>
  <c r="F716" i="2"/>
  <c r="G716" i="2" s="1"/>
  <c r="F714" i="2"/>
  <c r="G714" i="2" s="1"/>
  <c r="F713" i="2"/>
  <c r="G713" i="2" s="1"/>
  <c r="F712" i="2"/>
  <c r="G712" i="2" s="1"/>
  <c r="F711" i="2"/>
  <c r="G711" i="2" s="1"/>
  <c r="F707" i="2"/>
  <c r="G707" i="2" s="1"/>
  <c r="F706" i="2"/>
  <c r="G706" i="2" s="1"/>
  <c r="F705" i="2"/>
  <c r="G705" i="2" s="1"/>
  <c r="F704" i="2"/>
  <c r="G704" i="2" s="1"/>
  <c r="F702" i="2"/>
  <c r="G702" i="2" s="1"/>
  <c r="F701" i="2"/>
  <c r="G701" i="2" s="1"/>
  <c r="F700" i="2"/>
  <c r="G700" i="2" s="1"/>
  <c r="F699" i="2"/>
  <c r="G699" i="2" s="1"/>
  <c r="F698" i="2"/>
  <c r="G698" i="2" s="1"/>
  <c r="F696" i="2"/>
  <c r="G696" i="2" s="1"/>
  <c r="F695" i="2"/>
  <c r="G695" i="2" s="1"/>
  <c r="F694" i="2"/>
  <c r="G694" i="2" s="1"/>
  <c r="F693" i="2"/>
  <c r="G693" i="2" s="1"/>
  <c r="F692" i="2"/>
  <c r="G692" i="2" s="1"/>
  <c r="F685" i="2"/>
  <c r="G685" i="2" s="1"/>
  <c r="F684" i="2"/>
  <c r="G684" i="2" s="1"/>
  <c r="F683" i="2"/>
  <c r="G683" i="2" s="1"/>
  <c r="F682" i="2"/>
  <c r="G682" i="2" s="1"/>
  <c r="F681" i="2"/>
  <c r="G681" i="2" s="1"/>
  <c r="F679" i="2"/>
  <c r="G679" i="2" s="1"/>
  <c r="F678" i="2"/>
  <c r="G678" i="2" s="1"/>
  <c r="F677" i="2"/>
  <c r="G677" i="2" s="1"/>
  <c r="F676" i="2"/>
  <c r="G676" i="2" s="1"/>
  <c r="F675" i="2"/>
  <c r="G675" i="2" s="1"/>
  <c r="F673" i="2"/>
  <c r="G673" i="2" s="1"/>
  <c r="F672" i="2"/>
  <c r="G672" i="2" s="1"/>
  <c r="F671" i="2"/>
  <c r="G671" i="2" s="1"/>
  <c r="F670" i="2"/>
  <c r="G670" i="2" s="1"/>
  <c r="F669" i="2"/>
  <c r="G669" i="2" s="1"/>
  <c r="F667" i="2"/>
  <c r="G667" i="2" s="1"/>
  <c r="F666" i="2"/>
  <c r="G666" i="2" s="1"/>
  <c r="F665" i="2"/>
  <c r="G665" i="2" s="1"/>
  <c r="F664" i="2"/>
  <c r="G664" i="2" s="1"/>
  <c r="F663" i="2"/>
  <c r="G663" i="2" s="1"/>
  <c r="F660" i="2"/>
  <c r="G660" i="2" s="1"/>
  <c r="F659" i="2"/>
  <c r="G659" i="2" s="1"/>
  <c r="F658" i="2"/>
  <c r="G658" i="2" s="1"/>
  <c r="F657" i="2"/>
  <c r="G657" i="2" s="1"/>
  <c r="F655" i="2"/>
  <c r="G655" i="2" s="1"/>
  <c r="F654" i="2"/>
  <c r="G654" i="2" s="1"/>
  <c r="F653" i="2"/>
  <c r="G653" i="2" s="1"/>
  <c r="F652" i="2"/>
  <c r="G652" i="2" s="1"/>
  <c r="F651" i="2"/>
  <c r="G651" i="2" s="1"/>
  <c r="F650" i="2"/>
  <c r="G650" i="2" s="1"/>
  <c r="F649" i="2"/>
  <c r="G649" i="2" s="1"/>
  <c r="F647" i="2"/>
  <c r="G647" i="2" s="1"/>
  <c r="F646" i="2"/>
  <c r="G646" i="2" s="1"/>
  <c r="F644" i="2"/>
  <c r="G644" i="2" s="1"/>
  <c r="F643" i="2"/>
  <c r="G643" i="2" s="1"/>
  <c r="F635" i="2"/>
  <c r="G635" i="2" s="1"/>
  <c r="F634" i="2"/>
  <c r="G634" i="2" s="1"/>
  <c r="F633" i="2"/>
  <c r="G633" i="2" s="1"/>
  <c r="F632" i="2"/>
  <c r="G632" i="2" s="1"/>
  <c r="F630" i="2"/>
  <c r="G630" i="2" s="1"/>
  <c r="F628" i="2"/>
  <c r="G628" i="2" s="1"/>
  <c r="F627" i="2"/>
  <c r="G627" i="2" s="1"/>
  <c r="F624" i="2"/>
  <c r="G624" i="2" s="1"/>
  <c r="F623" i="2"/>
  <c r="G623" i="2" s="1"/>
  <c r="F621" i="2"/>
  <c r="G621" i="2" s="1"/>
  <c r="F620" i="2"/>
  <c r="G620" i="2" s="1"/>
  <c r="F619" i="2"/>
  <c r="G619" i="2" s="1"/>
  <c r="F617" i="2"/>
  <c r="G617" i="2" s="1"/>
  <c r="F616" i="2"/>
  <c r="G616" i="2" s="1"/>
  <c r="F615" i="2"/>
  <c r="G615" i="2" s="1"/>
  <c r="F612" i="2"/>
  <c r="G612" i="2" s="1"/>
  <c r="F611" i="2"/>
  <c r="G611" i="2" s="1"/>
  <c r="F610" i="2"/>
  <c r="G610" i="2" s="1"/>
  <c r="F607" i="2"/>
  <c r="G607" i="2" s="1"/>
  <c r="F606" i="2"/>
  <c r="G606" i="2" s="1"/>
  <c r="F604" i="2"/>
  <c r="G604" i="2" s="1"/>
  <c r="F603" i="2"/>
  <c r="G603" i="2" s="1"/>
  <c r="F602" i="2"/>
  <c r="G602" i="2" s="1"/>
  <c r="F601" i="2"/>
  <c r="G601" i="2" s="1"/>
  <c r="F600" i="2"/>
  <c r="G600" i="2" s="1"/>
  <c r="F599" i="2"/>
  <c r="G599" i="2" s="1"/>
  <c r="F596" i="2"/>
  <c r="G596" i="2" s="1"/>
  <c r="F595" i="2"/>
  <c r="G595" i="2" s="1"/>
  <c r="F594" i="2"/>
  <c r="G594" i="2" s="1"/>
  <c r="F593" i="2"/>
  <c r="G593" i="2" s="1"/>
  <c r="F592" i="2"/>
  <c r="G592" i="2" s="1"/>
  <c r="F591" i="2"/>
  <c r="G591" i="2" s="1"/>
  <c r="F588" i="2"/>
  <c r="G588" i="2" s="1"/>
  <c r="F587" i="2"/>
  <c r="G587" i="2" s="1"/>
  <c r="F579" i="2"/>
  <c r="G579" i="2" s="1"/>
  <c r="F578" i="2"/>
  <c r="G578" i="2" s="1"/>
  <c r="F576" i="2"/>
  <c r="G576" i="2" s="1"/>
  <c r="F575" i="2"/>
  <c r="G575" i="2" s="1"/>
  <c r="F574" i="2"/>
  <c r="G574" i="2" s="1"/>
  <c r="F573" i="2"/>
  <c r="G573" i="2" s="1"/>
  <c r="F572" i="2"/>
  <c r="G572" i="2" s="1"/>
  <c r="F571" i="2"/>
  <c r="G571" i="2" s="1"/>
  <c r="F569" i="2"/>
  <c r="G569" i="2" s="1"/>
  <c r="F568" i="2"/>
  <c r="G568" i="2" s="1"/>
  <c r="F567" i="2"/>
  <c r="G567" i="2" s="1"/>
  <c r="F566" i="2"/>
  <c r="G566" i="2" s="1"/>
  <c r="F565" i="2"/>
  <c r="G565" i="2" s="1"/>
  <c r="F564" i="2"/>
  <c r="G564" i="2" s="1"/>
  <c r="F563" i="2"/>
  <c r="G563" i="2" s="1"/>
  <c r="F561" i="2"/>
  <c r="G561" i="2" s="1"/>
  <c r="F560" i="2"/>
  <c r="G560" i="2" s="1"/>
  <c r="F559" i="2"/>
  <c r="G559" i="2" s="1"/>
  <c r="F558" i="2"/>
  <c r="G558" i="2" s="1"/>
  <c r="F556" i="2"/>
  <c r="G556" i="2" s="1"/>
  <c r="F555" i="2"/>
  <c r="G555" i="2" s="1"/>
  <c r="F554" i="2"/>
  <c r="G554" i="2" s="1"/>
  <c r="F553" i="2"/>
  <c r="G553" i="2" s="1"/>
  <c r="F550" i="2"/>
  <c r="G550" i="2" s="1"/>
  <c r="F549" i="2"/>
  <c r="G549" i="2" s="1"/>
  <c r="F548" i="2"/>
  <c r="G548" i="2" s="1"/>
  <c r="F547" i="2"/>
  <c r="G547" i="2" s="1"/>
  <c r="F545" i="2"/>
  <c r="G545" i="2" s="1"/>
  <c r="F544" i="2"/>
  <c r="G544" i="2" s="1"/>
  <c r="F543" i="2"/>
  <c r="G543" i="2" s="1"/>
  <c r="F542" i="2"/>
  <c r="G542" i="2" s="1"/>
  <c r="F541" i="2"/>
  <c r="G541" i="2" s="1"/>
  <c r="F540" i="2"/>
  <c r="G540" i="2" s="1"/>
  <c r="F539" i="2"/>
  <c r="G539" i="2" s="1"/>
  <c r="F537" i="2"/>
  <c r="G537" i="2" s="1"/>
  <c r="F536" i="2"/>
  <c r="G536" i="2" s="1"/>
  <c r="F535" i="2"/>
  <c r="G535" i="2" s="1"/>
  <c r="F534" i="2"/>
  <c r="G534" i="2" s="1"/>
  <c r="F533" i="2"/>
  <c r="G533" i="2" s="1"/>
  <c r="F532" i="2"/>
  <c r="G532" i="2" s="1"/>
  <c r="F530" i="2"/>
  <c r="G530" i="2" s="1"/>
  <c r="F529" i="2"/>
  <c r="G529" i="2" s="1"/>
  <c r="F528" i="2"/>
  <c r="G528" i="2" s="1"/>
  <c r="F527" i="2"/>
  <c r="G527" i="2" s="1"/>
  <c r="F526" i="2"/>
  <c r="G526" i="2" s="1"/>
  <c r="F525" i="2"/>
  <c r="G525" i="2" s="1"/>
  <c r="F522" i="2"/>
  <c r="G522" i="2" s="1"/>
  <c r="F520" i="2"/>
  <c r="G520" i="2" s="1"/>
  <c r="F519" i="2"/>
  <c r="G519" i="2" s="1"/>
  <c r="F518" i="2"/>
  <c r="G518" i="2" s="1"/>
  <c r="F517" i="2"/>
  <c r="G517" i="2" s="1"/>
  <c r="F516" i="2"/>
  <c r="G516" i="2" s="1"/>
  <c r="F515" i="2"/>
  <c r="G515" i="2" s="1"/>
  <c r="F514" i="2"/>
  <c r="G514" i="2" s="1"/>
  <c r="F513" i="2"/>
  <c r="G513" i="2" s="1"/>
  <c r="F512" i="2"/>
  <c r="G512" i="2" s="1"/>
  <c r="F510" i="2"/>
  <c r="G510" i="2" s="1"/>
  <c r="F509" i="2"/>
  <c r="G509" i="2" s="1"/>
  <c r="F508" i="2"/>
  <c r="G508" i="2" s="1"/>
  <c r="F507" i="2"/>
  <c r="G507" i="2" s="1"/>
  <c r="F506" i="2"/>
  <c r="G506" i="2" s="1"/>
  <c r="F505" i="2"/>
  <c r="G505" i="2" s="1"/>
  <c r="F504" i="2"/>
  <c r="G504" i="2" s="1"/>
  <c r="F503" i="2"/>
  <c r="G503" i="2" s="1"/>
  <c r="F502" i="2"/>
  <c r="G502" i="2" s="1"/>
  <c r="F499" i="2"/>
  <c r="G499" i="2" s="1"/>
  <c r="F498" i="2"/>
  <c r="G498" i="2" s="1"/>
  <c r="F497" i="2"/>
  <c r="G497" i="2" s="1"/>
  <c r="F496" i="2"/>
  <c r="G496" i="2" s="1"/>
  <c r="F495" i="2"/>
  <c r="G495" i="2" s="1"/>
  <c r="F494" i="2"/>
  <c r="F493" i="2"/>
  <c r="G493" i="2" s="1"/>
  <c r="F492" i="2"/>
  <c r="G492" i="2" s="1"/>
  <c r="F491" i="2"/>
  <c r="G491" i="2" s="1"/>
  <c r="F490" i="2"/>
  <c r="G490" i="2" s="1"/>
  <c r="F488" i="2"/>
  <c r="G488" i="2" s="1"/>
  <c r="F487" i="2"/>
  <c r="G487" i="2" s="1"/>
  <c r="F486" i="2"/>
  <c r="G486" i="2" s="1"/>
  <c r="F485" i="2"/>
  <c r="G485" i="2" s="1"/>
  <c r="F484" i="2"/>
  <c r="G484" i="2" s="1"/>
  <c r="F483" i="2"/>
  <c r="G483" i="2" s="1"/>
  <c r="F482" i="2"/>
  <c r="G482" i="2" s="1"/>
  <c r="F481" i="2"/>
  <c r="G481" i="2" s="1"/>
  <c r="F480" i="2"/>
  <c r="G480" i="2" s="1"/>
  <c r="F479" i="2"/>
  <c r="G479" i="2" s="1"/>
  <c r="F470" i="2"/>
  <c r="G470" i="2" s="1"/>
  <c r="F469" i="2"/>
  <c r="G469" i="2" s="1"/>
  <c r="F468" i="2"/>
  <c r="G468" i="2" s="1"/>
  <c r="F467" i="2"/>
  <c r="G467" i="2" s="1"/>
  <c r="F466" i="2"/>
  <c r="G466" i="2" s="1"/>
  <c r="F465" i="2"/>
  <c r="G465" i="2" s="1"/>
  <c r="F464" i="2"/>
  <c r="G464" i="2" s="1"/>
  <c r="F463" i="2"/>
  <c r="G463" i="2" s="1"/>
  <c r="F462" i="2"/>
  <c r="G462" i="2" s="1"/>
  <c r="F455" i="2"/>
  <c r="G455" i="2" s="1"/>
  <c r="F454" i="2"/>
  <c r="G454" i="2" s="1"/>
  <c r="F453" i="2"/>
  <c r="G453" i="2" s="1"/>
  <c r="F452" i="2"/>
  <c r="G452" i="2" s="1"/>
  <c r="F444" i="2"/>
  <c r="G444" i="2" s="1"/>
  <c r="F443" i="2"/>
  <c r="G443" i="2" s="1"/>
  <c r="F442" i="2"/>
  <c r="G442" i="2" s="1"/>
  <c r="F441" i="2"/>
  <c r="G441" i="2" s="1"/>
  <c r="F440" i="2"/>
  <c r="G440" i="2" s="1"/>
  <c r="F439" i="2"/>
  <c r="G439" i="2" s="1"/>
  <c r="F438" i="2"/>
  <c r="G438" i="2" s="1"/>
  <c r="F437" i="2"/>
  <c r="G437" i="2" s="1"/>
  <c r="F436" i="2"/>
  <c r="G436" i="2" s="1"/>
  <c r="F429" i="2"/>
  <c r="G429" i="2" s="1"/>
  <c r="F428" i="2"/>
  <c r="G428" i="2" s="1"/>
  <c r="F427" i="2"/>
  <c r="G427" i="2" s="1"/>
  <c r="F426" i="2"/>
  <c r="G426" i="2" s="1"/>
  <c r="F425" i="2"/>
  <c r="F424" i="2"/>
  <c r="F423" i="2"/>
  <c r="G423" i="2" s="1"/>
  <c r="F422" i="2"/>
  <c r="G422" i="2" s="1"/>
  <c r="F416" i="2"/>
  <c r="G416" i="2" s="1"/>
  <c r="F415" i="2"/>
  <c r="G415" i="2" s="1"/>
  <c r="F414" i="2"/>
  <c r="G414" i="2" s="1"/>
  <c r="F413" i="2"/>
  <c r="G413" i="2" s="1"/>
  <c r="F412" i="2"/>
  <c r="G412" i="2" s="1"/>
  <c r="F411" i="2"/>
  <c r="G411" i="2" s="1"/>
  <c r="F410" i="2"/>
  <c r="G410" i="2" s="1"/>
  <c r="F409" i="2"/>
  <c r="G409" i="2" s="1"/>
  <c r="F408" i="2"/>
  <c r="G408" i="2" s="1"/>
  <c r="F407" i="2"/>
  <c r="G407" i="2" s="1"/>
  <c r="F406" i="2"/>
  <c r="G406" i="2" s="1"/>
  <c r="F404" i="2"/>
  <c r="G404" i="2" s="1"/>
  <c r="F403" i="2"/>
  <c r="G403" i="2" s="1"/>
  <c r="F402" i="2"/>
  <c r="G402" i="2" s="1"/>
  <c r="F401" i="2"/>
  <c r="G401" i="2" s="1"/>
  <c r="F400" i="2"/>
  <c r="G400" i="2" s="1"/>
  <c r="F399" i="2"/>
  <c r="G399" i="2" s="1"/>
  <c r="F397" i="2"/>
  <c r="G397" i="2" s="1"/>
  <c r="F396" i="2"/>
  <c r="G396" i="2" s="1"/>
  <c r="F395" i="2"/>
  <c r="G395" i="2" s="1"/>
  <c r="F394" i="2"/>
  <c r="G394" i="2" s="1"/>
  <c r="F393" i="2"/>
  <c r="G393" i="2" s="1"/>
  <c r="F392" i="2"/>
  <c r="G392" i="2" s="1"/>
  <c r="F391" i="2"/>
  <c r="G391" i="2" s="1"/>
  <c r="F390" i="2"/>
  <c r="G390" i="2" s="1"/>
  <c r="F389" i="2"/>
  <c r="G389" i="2" s="1"/>
  <c r="F388" i="2"/>
  <c r="G388" i="2" s="1"/>
  <c r="F387" i="2"/>
  <c r="G387" i="2" s="1"/>
  <c r="F386" i="2"/>
  <c r="G386" i="2" s="1"/>
  <c r="F385" i="2"/>
  <c r="G385" i="2" s="1"/>
  <c r="F384" i="2"/>
  <c r="G384" i="2" s="1"/>
  <c r="F383" i="2"/>
  <c r="G383" i="2" s="1"/>
  <c r="F382" i="2"/>
  <c r="G382" i="2" s="1"/>
  <c r="F380" i="2"/>
  <c r="G380" i="2" s="1"/>
  <c r="F379" i="2"/>
  <c r="G379" i="2" s="1"/>
  <c r="F378" i="2"/>
  <c r="G378" i="2" s="1"/>
  <c r="F376" i="2"/>
  <c r="G376" i="2" s="1"/>
  <c r="F375" i="2"/>
  <c r="G375" i="2" s="1"/>
  <c r="F374" i="2"/>
  <c r="G374" i="2" s="1"/>
  <c r="F373" i="2"/>
  <c r="G373" i="2" s="1"/>
  <c r="F372" i="2"/>
  <c r="G372" i="2" s="1"/>
  <c r="F370" i="2"/>
  <c r="G370" i="2" s="1"/>
  <c r="F369" i="2"/>
  <c r="G369" i="2" s="1"/>
  <c r="F367" i="2"/>
  <c r="G367" i="2" s="1"/>
  <c r="F366" i="2"/>
  <c r="G366" i="2" s="1"/>
  <c r="F365" i="2"/>
  <c r="G365" i="2" s="1"/>
  <c r="F364" i="2"/>
  <c r="G364" i="2" s="1"/>
  <c r="F362" i="2"/>
  <c r="G362" i="2" s="1"/>
  <c r="F361" i="2"/>
  <c r="G361" i="2" s="1"/>
  <c r="F358" i="2"/>
  <c r="G358" i="2" s="1"/>
  <c r="F357" i="2"/>
  <c r="G357" i="2" s="1"/>
  <c r="F356" i="2"/>
  <c r="G356" i="2" s="1"/>
  <c r="F355" i="2"/>
  <c r="G355" i="2" s="1"/>
  <c r="F354" i="2"/>
  <c r="G354" i="2" s="1"/>
  <c r="F352" i="2"/>
  <c r="G352" i="2" s="1"/>
  <c r="F351" i="2"/>
  <c r="G351" i="2" s="1"/>
  <c r="F350" i="2"/>
  <c r="G350" i="2" s="1"/>
  <c r="F349" i="2"/>
  <c r="G349" i="2" s="1"/>
  <c r="F348" i="2"/>
  <c r="G348" i="2" s="1"/>
  <c r="F345" i="2"/>
  <c r="G345" i="2" s="1"/>
  <c r="F344" i="2"/>
  <c r="G344" i="2" s="1"/>
  <c r="F343" i="2"/>
  <c r="G343" i="2" s="1"/>
  <c r="F342" i="2"/>
  <c r="G342" i="2" s="1"/>
  <c r="F340" i="2"/>
  <c r="G340" i="2" s="1"/>
  <c r="F338" i="2"/>
  <c r="G338" i="2" s="1"/>
  <c r="F337" i="2"/>
  <c r="G337" i="2" s="1"/>
  <c r="F336" i="2"/>
  <c r="G336" i="2" s="1"/>
  <c r="F333" i="2"/>
  <c r="G333" i="2" s="1"/>
  <c r="F332" i="2"/>
  <c r="G332" i="2" s="1"/>
  <c r="F331" i="2"/>
  <c r="G331" i="2" s="1"/>
  <c r="F330" i="2"/>
  <c r="G330" i="2" s="1"/>
  <c r="F329" i="2"/>
  <c r="G329" i="2" s="1"/>
  <c r="F328" i="2"/>
  <c r="G328" i="2" s="1"/>
  <c r="F326" i="2"/>
  <c r="G326" i="2" s="1"/>
  <c r="F325" i="2"/>
  <c r="G325" i="2" s="1"/>
  <c r="F324" i="2"/>
  <c r="G324" i="2" s="1"/>
  <c r="F323" i="2"/>
  <c r="G323" i="2" s="1"/>
  <c r="F322" i="2"/>
  <c r="G322" i="2" s="1"/>
  <c r="F321" i="2"/>
  <c r="G321" i="2" s="1"/>
  <c r="F320" i="2"/>
  <c r="G320" i="2" s="1"/>
  <c r="F319" i="2"/>
  <c r="G319" i="2" s="1"/>
  <c r="F317" i="2"/>
  <c r="G317" i="2" s="1"/>
  <c r="F316" i="2"/>
  <c r="G316" i="2" s="1"/>
  <c r="F315" i="2"/>
  <c r="G315" i="2" s="1"/>
  <c r="F314" i="2"/>
  <c r="G314" i="2" s="1"/>
  <c r="F313" i="2"/>
  <c r="G313" i="2" s="1"/>
  <c r="F312" i="2"/>
  <c r="G312" i="2" s="1"/>
  <c r="F311" i="2"/>
  <c r="G311" i="2" s="1"/>
  <c r="F305" i="2"/>
  <c r="G305" i="2" s="1"/>
  <c r="F304" i="2"/>
  <c r="G304" i="2" s="1"/>
  <c r="F303" i="2"/>
  <c r="G303" i="2" s="1"/>
  <c r="F302" i="2"/>
  <c r="G302" i="2" s="1"/>
  <c r="F301" i="2"/>
  <c r="G301" i="2" s="1"/>
  <c r="F300" i="2"/>
  <c r="G300" i="2" s="1"/>
  <c r="F299" i="2"/>
  <c r="G299" i="2" s="1"/>
  <c r="F298" i="2"/>
  <c r="G298" i="2" s="1"/>
  <c r="F297" i="2"/>
  <c r="G297" i="2" s="1"/>
  <c r="F296" i="2"/>
  <c r="G296" i="2" s="1"/>
  <c r="F295" i="2"/>
  <c r="G295" i="2" s="1"/>
  <c r="F294" i="2"/>
  <c r="G294" i="2" s="1"/>
  <c r="F291" i="2"/>
  <c r="G291" i="2" s="1"/>
  <c r="F290" i="2"/>
  <c r="G290" i="2" s="1"/>
  <c r="F289" i="2"/>
  <c r="G289" i="2" s="1"/>
  <c r="F288" i="2"/>
  <c r="G288" i="2" s="1"/>
  <c r="F287" i="2"/>
  <c r="G287" i="2" s="1"/>
  <c r="F286" i="2"/>
  <c r="G286" i="2" s="1"/>
  <c r="F283" i="2"/>
  <c r="G283" i="2" s="1"/>
  <c r="F282" i="2"/>
  <c r="G282" i="2" s="1"/>
  <c r="F281" i="2"/>
  <c r="G281" i="2" s="1"/>
  <c r="F280" i="2"/>
  <c r="G280" i="2" s="1"/>
  <c r="F279" i="2"/>
  <c r="G279" i="2" s="1"/>
  <c r="F278" i="2"/>
  <c r="G278" i="2" s="1"/>
  <c r="F277" i="2"/>
  <c r="G277" i="2" s="1"/>
  <c r="F276" i="2"/>
  <c r="G276" i="2" s="1"/>
  <c r="F275" i="2"/>
  <c r="G275" i="2" s="1"/>
  <c r="F274" i="2"/>
  <c r="G274" i="2" s="1"/>
  <c r="F273" i="2"/>
  <c r="G273" i="2" s="1"/>
  <c r="F271" i="2"/>
  <c r="G271" i="2" s="1"/>
  <c r="F270" i="2"/>
  <c r="G270" i="2" s="1"/>
  <c r="F268" i="2"/>
  <c r="G268" i="2" s="1"/>
  <c r="F267" i="2"/>
  <c r="G267" i="2" s="1"/>
  <c r="F263" i="2"/>
  <c r="G263" i="2" s="1"/>
  <c r="F262" i="2"/>
  <c r="G262" i="2" s="1"/>
  <c r="F261" i="2"/>
  <c r="G261" i="2" s="1"/>
  <c r="F260" i="2"/>
  <c r="G260" i="2" s="1"/>
  <c r="F258" i="2"/>
  <c r="G258" i="2" s="1"/>
  <c r="F257" i="2"/>
  <c r="G257" i="2" s="1"/>
  <c r="F256" i="2"/>
  <c r="G256" i="2" s="1"/>
  <c r="F255" i="2"/>
  <c r="G255" i="2" s="1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G249" i="2" s="1"/>
  <c r="F247" i="2"/>
  <c r="G247" i="2" s="1"/>
  <c r="F245" i="2"/>
  <c r="G245" i="2" s="1"/>
  <c r="F244" i="2"/>
  <c r="G244" i="2" s="1"/>
  <c r="F243" i="2"/>
  <c r="G243" i="2" s="1"/>
  <c r="F242" i="2"/>
  <c r="G242" i="2" s="1"/>
  <c r="F241" i="2"/>
  <c r="G241" i="2" s="1"/>
  <c r="F240" i="2"/>
  <c r="G240" i="2" s="1"/>
  <c r="F239" i="2"/>
  <c r="G239" i="2" s="1"/>
  <c r="F237" i="2"/>
  <c r="G237" i="2" s="1"/>
  <c r="F236" i="2"/>
  <c r="G236" i="2" s="1"/>
  <c r="F235" i="2"/>
  <c r="G235" i="2" s="1"/>
  <c r="F234" i="2"/>
  <c r="G234" i="2" s="1"/>
  <c r="F233" i="2"/>
  <c r="G233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G216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G176" i="2" s="1"/>
  <c r="F174" i="2"/>
  <c r="G174" i="2" s="1"/>
  <c r="F173" i="2"/>
  <c r="G173" i="2" s="1"/>
  <c r="F164" i="2"/>
  <c r="G164" i="2" s="1"/>
  <c r="F163" i="2"/>
  <c r="G163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1" i="2"/>
  <c r="G151" i="2" s="1"/>
  <c r="F150" i="2"/>
  <c r="G150" i="2" s="1"/>
  <c r="F149" i="2"/>
  <c r="G149" i="2" s="1"/>
  <c r="F148" i="2"/>
  <c r="G148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5" i="2"/>
  <c r="G135" i="2" s="1"/>
  <c r="F133" i="2"/>
  <c r="G133" i="2" s="1"/>
  <c r="F132" i="2"/>
  <c r="G132" i="2" s="1"/>
  <c r="F130" i="2"/>
  <c r="G130" i="2" s="1"/>
  <c r="F129" i="2"/>
  <c r="G129" i="2" s="1"/>
  <c r="F128" i="2"/>
  <c r="G128" i="2" s="1"/>
  <c r="F127" i="2"/>
  <c r="G127" i="2" s="1"/>
  <c r="F125" i="2"/>
  <c r="G125" i="2" s="1"/>
  <c r="F124" i="2"/>
  <c r="G124" i="2" s="1"/>
  <c r="F123" i="2"/>
  <c r="G123" i="2" s="1"/>
  <c r="F121" i="2"/>
  <c r="G121" i="2" s="1"/>
  <c r="F120" i="2"/>
  <c r="G120" i="2" s="1"/>
  <c r="F118" i="2"/>
  <c r="G118" i="2" s="1"/>
  <c r="F117" i="2"/>
  <c r="G117" i="2" s="1"/>
  <c r="F115" i="2"/>
  <c r="G115" i="2" s="1"/>
  <c r="F114" i="2"/>
  <c r="G114" i="2" s="1"/>
  <c r="F112" i="2"/>
  <c r="G112" i="2" s="1"/>
  <c r="F111" i="2"/>
  <c r="G111" i="2" s="1"/>
  <c r="F109" i="2"/>
  <c r="G109" i="2" s="1"/>
  <c r="F108" i="2"/>
  <c r="G108" i="2" s="1"/>
  <c r="F106" i="2"/>
  <c r="G106" i="2" s="1"/>
  <c r="F105" i="2"/>
  <c r="G105" i="2" s="1"/>
  <c r="F103" i="2"/>
  <c r="G103" i="2" s="1"/>
  <c r="F102" i="2"/>
  <c r="G102" i="2" s="1"/>
  <c r="F99" i="2"/>
  <c r="G99" i="2" s="1"/>
  <c r="F98" i="2"/>
  <c r="G98" i="2" s="1"/>
  <c r="F97" i="2"/>
  <c r="G97" i="2" s="1"/>
  <c r="F96" i="2"/>
  <c r="G96" i="2" s="1"/>
  <c r="F93" i="2"/>
  <c r="G93" i="2" s="1"/>
  <c r="F92" i="2"/>
  <c r="G92" i="2" s="1"/>
  <c r="F91" i="2"/>
  <c r="G91" i="2" s="1"/>
  <c r="F90" i="2"/>
  <c r="G90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1" i="2"/>
  <c r="G61" i="2" s="1"/>
  <c r="F60" i="2"/>
  <c r="G60" i="2" s="1"/>
  <c r="F59" i="2"/>
  <c r="G59" i="2" s="1"/>
  <c r="F57" i="2"/>
  <c r="G57" i="2" s="1"/>
  <c r="F56" i="2"/>
  <c r="G56" i="2" s="1"/>
  <c r="F54" i="2"/>
  <c r="G54" i="2" s="1"/>
  <c r="F53" i="2"/>
  <c r="G53" i="2" s="1"/>
  <c r="F52" i="2"/>
  <c r="G52" i="2" s="1"/>
  <c r="F51" i="2"/>
  <c r="G51" i="2" s="1"/>
  <c r="F48" i="2"/>
  <c r="G48" i="2" s="1"/>
  <c r="F47" i="2"/>
  <c r="G47" i="2" s="1"/>
  <c r="F46" i="2"/>
  <c r="G46" i="2" s="1"/>
  <c r="F43" i="2"/>
  <c r="G43" i="2" s="1"/>
  <c r="F42" i="2"/>
  <c r="G42" i="2" s="1"/>
  <c r="F41" i="2"/>
  <c r="G41" i="2" s="1"/>
  <c r="F34" i="2"/>
  <c r="G34" i="2" s="1"/>
  <c r="F33" i="2"/>
  <c r="G33" i="2" s="1"/>
  <c r="F32" i="2"/>
  <c r="G32" i="2" s="1"/>
  <c r="F31" i="2"/>
  <c r="G31" i="2" s="1"/>
  <c r="F30" i="2"/>
  <c r="G30" i="2" s="1"/>
  <c r="F28" i="2"/>
  <c r="G28" i="2" s="1"/>
  <c r="F27" i="2"/>
  <c r="G27" i="2" s="1"/>
  <c r="F26" i="2"/>
  <c r="G26" i="2" s="1"/>
  <c r="F23" i="2"/>
  <c r="G23" i="2" s="1"/>
  <c r="F22" i="2"/>
  <c r="G22" i="2" s="1"/>
  <c r="F21" i="2"/>
  <c r="G21" i="2" s="1"/>
  <c r="F20" i="2"/>
  <c r="G20" i="2" s="1"/>
  <c r="F18" i="2"/>
  <c r="G18" i="2" s="1"/>
  <c r="F900" i="2"/>
  <c r="F899" i="2"/>
  <c r="F898" i="2"/>
  <c r="F897" i="2"/>
  <c r="F896" i="2"/>
  <c r="F895" i="2"/>
  <c r="F894" i="2"/>
  <c r="J895" i="2" l="1"/>
  <c r="G895" i="2"/>
  <c r="J899" i="2"/>
  <c r="M899" i="2" s="1"/>
  <c r="G899" i="2"/>
  <c r="J900" i="2"/>
  <c r="O900" i="2" s="1"/>
  <c r="G900" i="2"/>
  <c r="F990" i="2"/>
  <c r="G989" i="2"/>
  <c r="J894" i="2"/>
  <c r="O894" i="2" s="1"/>
  <c r="G894" i="2"/>
  <c r="J901" i="2"/>
  <c r="O901" i="2" s="1"/>
  <c r="G901" i="2"/>
  <c r="J891" i="2"/>
  <c r="G891" i="2"/>
  <c r="J424" i="2"/>
  <c r="O424" i="2" s="1"/>
  <c r="G424" i="2"/>
  <c r="J892" i="2"/>
  <c r="G892" i="2"/>
  <c r="J896" i="2"/>
  <c r="M896" i="2" s="1"/>
  <c r="G896" i="2"/>
  <c r="J425" i="2"/>
  <c r="M425" i="2" s="1"/>
  <c r="G425" i="2"/>
  <c r="J897" i="2"/>
  <c r="M897" i="2" s="1"/>
  <c r="G897" i="2"/>
  <c r="J898" i="2"/>
  <c r="G898" i="2"/>
  <c r="J494" i="2"/>
  <c r="G494" i="2"/>
  <c r="M900" i="2"/>
  <c r="M891" i="2"/>
  <c r="O891" i="2"/>
  <c r="M892" i="2"/>
  <c r="O892" i="2"/>
  <c r="O898" i="2"/>
  <c r="M898" i="2"/>
  <c r="M895" i="2"/>
  <c r="O895" i="2"/>
  <c r="F993" i="2"/>
  <c r="F992" i="2"/>
  <c r="F997" i="2"/>
  <c r="F995" i="2"/>
  <c r="F996" i="2" s="1"/>
  <c r="F1001" i="2"/>
  <c r="F1000" i="2"/>
  <c r="F999" i="2"/>
  <c r="J367" i="2"/>
  <c r="O367" i="2" s="1"/>
  <c r="J366" i="2"/>
  <c r="M366" i="2" s="1"/>
  <c r="J219" i="2"/>
  <c r="O425" i="2" l="1"/>
  <c r="M894" i="2"/>
  <c r="O896" i="2"/>
  <c r="M424" i="2"/>
  <c r="O897" i="2"/>
  <c r="T897" i="2" s="1"/>
  <c r="M901" i="2"/>
  <c r="O899" i="2"/>
  <c r="T899" i="2" s="1"/>
  <c r="T425" i="2"/>
  <c r="R425" i="2"/>
  <c r="T424" i="2"/>
  <c r="R424" i="2"/>
  <c r="T891" i="2"/>
  <c r="R891" i="2"/>
  <c r="T892" i="2"/>
  <c r="R892" i="2"/>
  <c r="R894" i="2"/>
  <c r="T894" i="2"/>
  <c r="R897" i="2"/>
  <c r="T895" i="2"/>
  <c r="R895" i="2"/>
  <c r="R896" i="2"/>
  <c r="T896" i="2"/>
  <c r="T900" i="2"/>
  <c r="R900" i="2"/>
  <c r="T898" i="2"/>
  <c r="R898" i="2"/>
  <c r="T901" i="2"/>
  <c r="R901" i="2"/>
  <c r="T367" i="2"/>
  <c r="W367" i="2" s="1"/>
  <c r="R367" i="2"/>
  <c r="M367" i="2"/>
  <c r="O366" i="2"/>
  <c r="R899" i="2" l="1"/>
  <c r="W424" i="2"/>
  <c r="Y424" i="2"/>
  <c r="W425" i="2"/>
  <c r="Y425" i="2"/>
  <c r="W897" i="2"/>
  <c r="Y897" i="2"/>
  <c r="Y901" i="2"/>
  <c r="W901" i="2"/>
  <c r="Y895" i="2"/>
  <c r="W895" i="2"/>
  <c r="Y894" i="2"/>
  <c r="W894" i="2"/>
  <c r="Y898" i="2"/>
  <c r="W898" i="2"/>
  <c r="W892" i="2"/>
  <c r="Y892" i="2"/>
  <c r="Y900" i="2"/>
  <c r="W900" i="2"/>
  <c r="Y899" i="2"/>
  <c r="W899" i="2"/>
  <c r="Y896" i="2"/>
  <c r="W896" i="2"/>
  <c r="Y891" i="2"/>
  <c r="W891" i="2"/>
  <c r="Y367" i="2"/>
  <c r="R366" i="2"/>
  <c r="T366" i="2"/>
  <c r="AD425" i="2" l="1"/>
  <c r="AB425" i="2"/>
  <c r="AD424" i="2"/>
  <c r="AB424" i="2"/>
  <c r="AD892" i="2"/>
  <c r="AB892" i="2"/>
  <c r="AD898" i="2"/>
  <c r="AB898" i="2"/>
  <c r="AB891" i="2"/>
  <c r="AD891" i="2"/>
  <c r="AD894" i="2"/>
  <c r="AB894" i="2"/>
  <c r="AD896" i="2"/>
  <c r="AB896" i="2"/>
  <c r="AD895" i="2"/>
  <c r="AB895" i="2"/>
  <c r="AB899" i="2"/>
  <c r="AD899" i="2"/>
  <c r="AD901" i="2"/>
  <c r="AB901" i="2"/>
  <c r="AD897" i="2"/>
  <c r="AB897" i="2"/>
  <c r="AD900" i="2"/>
  <c r="AB900" i="2"/>
  <c r="AB367" i="2"/>
  <c r="AD367" i="2"/>
  <c r="Y366" i="2"/>
  <c r="W366" i="2"/>
  <c r="AI424" i="2" l="1"/>
  <c r="AL424" i="2" s="1"/>
  <c r="AG424" i="2"/>
  <c r="AI425" i="2"/>
  <c r="AL425" i="2" s="1"/>
  <c r="AG425" i="2"/>
  <c r="AI900" i="2"/>
  <c r="AL900" i="2" s="1"/>
  <c r="AG900" i="2"/>
  <c r="AI891" i="2"/>
  <c r="AL891" i="2" s="1"/>
  <c r="AG891" i="2"/>
  <c r="AG897" i="2"/>
  <c r="AI897" i="2"/>
  <c r="AL897" i="2" s="1"/>
  <c r="AI901" i="2"/>
  <c r="AL901" i="2" s="1"/>
  <c r="AG901" i="2"/>
  <c r="AG899" i="2"/>
  <c r="AI899" i="2"/>
  <c r="AL899" i="2" s="1"/>
  <c r="AI895" i="2"/>
  <c r="AL895" i="2" s="1"/>
  <c r="AG895" i="2"/>
  <c r="AG896" i="2"/>
  <c r="AI896" i="2"/>
  <c r="AL896" i="2" s="1"/>
  <c r="AI894" i="2"/>
  <c r="AL894" i="2" s="1"/>
  <c r="AG894" i="2"/>
  <c r="AI898" i="2"/>
  <c r="AL898" i="2" s="1"/>
  <c r="AG898" i="2"/>
  <c r="AI892" i="2"/>
  <c r="AL892" i="2" s="1"/>
  <c r="AG892" i="2"/>
  <c r="AG367" i="2"/>
  <c r="AI367" i="2"/>
  <c r="AL367" i="2" s="1"/>
  <c r="AB366" i="2"/>
  <c r="AD366" i="2"/>
  <c r="AG366" i="2" l="1"/>
  <c r="AI366" i="2"/>
  <c r="AL366" i="2" s="1"/>
  <c r="AI1001" i="2" l="1"/>
  <c r="AL1001" i="2" s="1"/>
  <c r="AI1000" i="2"/>
  <c r="AL1000" i="2" s="1"/>
  <c r="AI999" i="2"/>
  <c r="AL999" i="2" s="1"/>
  <c r="Y997" i="2"/>
  <c r="AB997" i="2" s="1"/>
  <c r="Y996" i="2"/>
  <c r="AB996" i="2" s="1"/>
  <c r="Y995" i="2"/>
  <c r="AB995" i="2" s="1"/>
  <c r="Y990" i="2"/>
  <c r="AB990" i="2" s="1"/>
  <c r="J993" i="2"/>
  <c r="M993" i="2" s="1"/>
  <c r="J992" i="2"/>
  <c r="M992" i="2" s="1"/>
  <c r="J18" i="2"/>
  <c r="J20" i="2"/>
  <c r="O20" i="2" s="1"/>
  <c r="J21" i="2"/>
  <c r="M21" i="2" s="1"/>
  <c r="J22" i="2"/>
  <c r="J23" i="2"/>
  <c r="M23" i="2" s="1"/>
  <c r="J26" i="2"/>
  <c r="M26" i="2" s="1"/>
  <c r="J27" i="2"/>
  <c r="J28" i="2"/>
  <c r="O28" i="2" s="1"/>
  <c r="R28" i="2" s="1"/>
  <c r="J30" i="2"/>
  <c r="M30" i="2" s="1"/>
  <c r="J31" i="2"/>
  <c r="J32" i="2"/>
  <c r="J33" i="2"/>
  <c r="M33" i="2" s="1"/>
  <c r="J34" i="2"/>
  <c r="J41" i="2"/>
  <c r="J42" i="2"/>
  <c r="J43" i="2"/>
  <c r="J46" i="2"/>
  <c r="M46" i="2" s="1"/>
  <c r="J47" i="2"/>
  <c r="M47" i="2" s="1"/>
  <c r="J48" i="2"/>
  <c r="J51" i="2"/>
  <c r="J52" i="2"/>
  <c r="J53" i="2"/>
  <c r="M53" i="2" s="1"/>
  <c r="J54" i="2"/>
  <c r="O54" i="2" s="1"/>
  <c r="J56" i="2"/>
  <c r="J57" i="2"/>
  <c r="J59" i="2"/>
  <c r="J60" i="2"/>
  <c r="J61" i="2"/>
  <c r="J63" i="2"/>
  <c r="M63" i="2" s="1"/>
  <c r="J64" i="2"/>
  <c r="J65" i="2"/>
  <c r="J66" i="2"/>
  <c r="M66" i="2" s="1"/>
  <c r="J67" i="2"/>
  <c r="J68" i="2"/>
  <c r="J69" i="2"/>
  <c r="M69" i="2" s="1"/>
  <c r="J70" i="2"/>
  <c r="J71" i="2"/>
  <c r="M71" i="2" s="1"/>
  <c r="J72" i="2"/>
  <c r="O72" i="2" s="1"/>
  <c r="J90" i="2"/>
  <c r="O90" i="2" s="1"/>
  <c r="T90" i="2" s="1"/>
  <c r="Y90" i="2" s="1"/>
  <c r="J91" i="2"/>
  <c r="O91" i="2" s="1"/>
  <c r="J92" i="2"/>
  <c r="O92" i="2" s="1"/>
  <c r="J93" i="2"/>
  <c r="J96" i="2"/>
  <c r="M96" i="2" s="1"/>
  <c r="J97" i="2"/>
  <c r="O97" i="2" s="1"/>
  <c r="J98" i="2"/>
  <c r="J99" i="2"/>
  <c r="J102" i="2"/>
  <c r="M102" i="2" s="1"/>
  <c r="J103" i="2"/>
  <c r="J105" i="2"/>
  <c r="M105" i="2" s="1"/>
  <c r="J106" i="2"/>
  <c r="J108" i="2"/>
  <c r="J109" i="2"/>
  <c r="J111" i="2"/>
  <c r="J112" i="2"/>
  <c r="M112" i="2" s="1"/>
  <c r="J114" i="2"/>
  <c r="O114" i="2" s="1"/>
  <c r="T114" i="2" s="1"/>
  <c r="W114" i="2" s="1"/>
  <c r="J115" i="2"/>
  <c r="M115" i="2" s="1"/>
  <c r="J117" i="2"/>
  <c r="J118" i="2"/>
  <c r="J120" i="2"/>
  <c r="O120" i="2" s="1"/>
  <c r="R120" i="2" s="1"/>
  <c r="J121" i="2"/>
  <c r="M121" i="2" s="1"/>
  <c r="J123" i="2"/>
  <c r="M123" i="2" s="1"/>
  <c r="J124" i="2"/>
  <c r="J125" i="2"/>
  <c r="J127" i="2"/>
  <c r="M127" i="2" s="1"/>
  <c r="J128" i="2"/>
  <c r="M128" i="2" s="1"/>
  <c r="J129" i="2"/>
  <c r="M129" i="2" s="1"/>
  <c r="J130" i="2"/>
  <c r="J132" i="2"/>
  <c r="J133" i="2"/>
  <c r="J135" i="2"/>
  <c r="O135" i="2" s="1"/>
  <c r="T135" i="2" s="1"/>
  <c r="W135" i="2" s="1"/>
  <c r="J138" i="2"/>
  <c r="O138" i="2" s="1"/>
  <c r="T138" i="2" s="1"/>
  <c r="J139" i="2"/>
  <c r="J140" i="2"/>
  <c r="O140" i="2" s="1"/>
  <c r="R140" i="2" s="1"/>
  <c r="J141" i="2"/>
  <c r="J142" i="2"/>
  <c r="J143" i="2"/>
  <c r="J144" i="2"/>
  <c r="J145" i="2"/>
  <c r="J146" i="2"/>
  <c r="M146" i="2" s="1"/>
  <c r="J148" i="2"/>
  <c r="J149" i="2"/>
  <c r="J150" i="2"/>
  <c r="J151" i="2"/>
  <c r="J153" i="2"/>
  <c r="M153" i="2" s="1"/>
  <c r="J154" i="2"/>
  <c r="O154" i="2" s="1"/>
  <c r="R154" i="2" s="1"/>
  <c r="J155" i="2"/>
  <c r="J156" i="2"/>
  <c r="M156" i="2" s="1"/>
  <c r="J157" i="2"/>
  <c r="J158" i="2"/>
  <c r="M158" i="2" s="1"/>
  <c r="J159" i="2"/>
  <c r="M159" i="2" s="1"/>
  <c r="J160" i="2"/>
  <c r="O160" i="2" s="1"/>
  <c r="J161" i="2"/>
  <c r="J163" i="2"/>
  <c r="M163" i="2" s="1"/>
  <c r="J164" i="2"/>
  <c r="J173" i="2"/>
  <c r="J174" i="2"/>
  <c r="J178" i="2"/>
  <c r="J179" i="2"/>
  <c r="J180" i="2"/>
  <c r="M180" i="2" s="1"/>
  <c r="J181" i="2"/>
  <c r="J182" i="2"/>
  <c r="J183" i="2"/>
  <c r="O183" i="2" s="1"/>
  <c r="T183" i="2" s="1"/>
  <c r="Y183" i="2" s="1"/>
  <c r="J185" i="2"/>
  <c r="M185" i="2" s="1"/>
  <c r="J186" i="2"/>
  <c r="J187" i="2"/>
  <c r="J188" i="2"/>
  <c r="J189" i="2"/>
  <c r="M189" i="2" s="1"/>
  <c r="J190" i="2"/>
  <c r="J192" i="2"/>
  <c r="J193" i="2"/>
  <c r="J194" i="2"/>
  <c r="M194" i="2" s="1"/>
  <c r="J195" i="2"/>
  <c r="J196" i="2"/>
  <c r="M196" i="2" s="1"/>
  <c r="J197" i="2"/>
  <c r="J198" i="2"/>
  <c r="O198" i="2" s="1"/>
  <c r="J200" i="2"/>
  <c r="O200" i="2" s="1"/>
  <c r="J201" i="2"/>
  <c r="J202" i="2"/>
  <c r="M202" i="2" s="1"/>
  <c r="J203" i="2"/>
  <c r="J204" i="2"/>
  <c r="J205" i="2"/>
  <c r="M205" i="2" s="1"/>
  <c r="J206" i="2"/>
  <c r="J208" i="2"/>
  <c r="J209" i="2"/>
  <c r="M209" i="2" s="1"/>
  <c r="J210" i="2"/>
  <c r="M210" i="2" s="1"/>
  <c r="J211" i="2"/>
  <c r="M211" i="2" s="1"/>
  <c r="J212" i="2"/>
  <c r="J213" i="2"/>
  <c r="O213" i="2" s="1"/>
  <c r="J214" i="2"/>
  <c r="M214" i="2" s="1"/>
  <c r="J216" i="2"/>
  <c r="M216" i="2" s="1"/>
  <c r="J217" i="2"/>
  <c r="M217" i="2" s="1"/>
  <c r="J218" i="2"/>
  <c r="J220" i="2"/>
  <c r="O220" i="2" s="1"/>
  <c r="J221" i="2"/>
  <c r="J222" i="2"/>
  <c r="J223" i="2"/>
  <c r="M223" i="2" s="1"/>
  <c r="J225" i="2"/>
  <c r="O225" i="2" s="1"/>
  <c r="J226" i="2"/>
  <c r="M226" i="2" s="1"/>
  <c r="J227" i="2"/>
  <c r="O227" i="2" s="1"/>
  <c r="J228" i="2"/>
  <c r="M228" i="2" s="1"/>
  <c r="J229" i="2"/>
  <c r="M229" i="2" s="1"/>
  <c r="J230" i="2"/>
  <c r="M230" i="2" s="1"/>
  <c r="J231" i="2"/>
  <c r="O231" i="2" s="1"/>
  <c r="J233" i="2"/>
  <c r="J234" i="2"/>
  <c r="O234" i="2" s="1"/>
  <c r="J235" i="2"/>
  <c r="M235" i="2" s="1"/>
  <c r="J236" i="2"/>
  <c r="M236" i="2" s="1"/>
  <c r="J237" i="2"/>
  <c r="M237" i="2" s="1"/>
  <c r="J239" i="2"/>
  <c r="J240" i="2"/>
  <c r="J241" i="2"/>
  <c r="J242" i="2"/>
  <c r="M242" i="2" s="1"/>
  <c r="J243" i="2"/>
  <c r="M243" i="2" s="1"/>
  <c r="J244" i="2"/>
  <c r="J245" i="2"/>
  <c r="J247" i="2"/>
  <c r="J249" i="2"/>
  <c r="M249" i="2" s="1"/>
  <c r="J250" i="2"/>
  <c r="J251" i="2"/>
  <c r="J252" i="2"/>
  <c r="J253" i="2"/>
  <c r="M253" i="2" s="1"/>
  <c r="J254" i="2"/>
  <c r="O254" i="2" s="1"/>
  <c r="R254" i="2" s="1"/>
  <c r="J255" i="2"/>
  <c r="O255" i="2" s="1"/>
  <c r="T255" i="2" s="1"/>
  <c r="Y255" i="2" s="1"/>
  <c r="AD255" i="2" s="1"/>
  <c r="AI255" i="2" s="1"/>
  <c r="AL255" i="2" s="1"/>
  <c r="J256" i="2"/>
  <c r="J257" i="2"/>
  <c r="O257" i="2" s="1"/>
  <c r="J258" i="2"/>
  <c r="O258" i="2" s="1"/>
  <c r="J260" i="2"/>
  <c r="J261" i="2"/>
  <c r="O261" i="2" s="1"/>
  <c r="T261" i="2" s="1"/>
  <c r="W261" i="2" s="1"/>
  <c r="J262" i="2"/>
  <c r="J263" i="2"/>
  <c r="O263" i="2" s="1"/>
  <c r="R263" i="2" s="1"/>
  <c r="J267" i="2"/>
  <c r="J268" i="2"/>
  <c r="J270" i="2"/>
  <c r="J271" i="2"/>
  <c r="J273" i="2"/>
  <c r="J274" i="2"/>
  <c r="M274" i="2" s="1"/>
  <c r="J275" i="2"/>
  <c r="J276" i="2"/>
  <c r="M276" i="2" s="1"/>
  <c r="J277" i="2"/>
  <c r="O277" i="2" s="1"/>
  <c r="J278" i="2"/>
  <c r="J279" i="2"/>
  <c r="J280" i="2"/>
  <c r="J281" i="2"/>
  <c r="J282" i="2"/>
  <c r="J283" i="2"/>
  <c r="M283" i="2" s="1"/>
  <c r="J286" i="2"/>
  <c r="J287" i="2"/>
  <c r="O287" i="2" s="1"/>
  <c r="J288" i="2"/>
  <c r="J289" i="2"/>
  <c r="O289" i="2" s="1"/>
  <c r="J290" i="2"/>
  <c r="J291" i="2"/>
  <c r="J295" i="2"/>
  <c r="M295" i="2" s="1"/>
  <c r="J297" i="2"/>
  <c r="J298" i="2"/>
  <c r="J299" i="2"/>
  <c r="O299" i="2" s="1"/>
  <c r="R299" i="2" s="1"/>
  <c r="J300" i="2"/>
  <c r="J301" i="2"/>
  <c r="M301" i="2" s="1"/>
  <c r="J302" i="2"/>
  <c r="J303" i="2"/>
  <c r="J304" i="2"/>
  <c r="M304" i="2" s="1"/>
  <c r="J305" i="2"/>
  <c r="J311" i="2"/>
  <c r="O311" i="2" s="1"/>
  <c r="J312" i="2"/>
  <c r="M312" i="2" s="1"/>
  <c r="J313" i="2"/>
  <c r="J314" i="2"/>
  <c r="J315" i="2"/>
  <c r="J316" i="2"/>
  <c r="J317" i="2"/>
  <c r="J319" i="2"/>
  <c r="J320" i="2"/>
  <c r="J321" i="2"/>
  <c r="J322" i="2"/>
  <c r="M322" i="2" s="1"/>
  <c r="J323" i="2"/>
  <c r="J324" i="2"/>
  <c r="M324" i="2" s="1"/>
  <c r="J325" i="2"/>
  <c r="J326" i="2"/>
  <c r="M326" i="2" s="1"/>
  <c r="J328" i="2"/>
  <c r="J329" i="2"/>
  <c r="M329" i="2" s="1"/>
  <c r="J330" i="2"/>
  <c r="J331" i="2"/>
  <c r="J332" i="2"/>
  <c r="O332" i="2" s="1"/>
  <c r="J333" i="2"/>
  <c r="O333" i="2" s="1"/>
  <c r="J336" i="2"/>
  <c r="M336" i="2" s="1"/>
  <c r="J337" i="2"/>
  <c r="J338" i="2"/>
  <c r="O338" i="2" s="1"/>
  <c r="J340" i="2"/>
  <c r="O340" i="2" s="1"/>
  <c r="J342" i="2"/>
  <c r="M342" i="2" s="1"/>
  <c r="J343" i="2"/>
  <c r="J344" i="2"/>
  <c r="O344" i="2" s="1"/>
  <c r="R344" i="2" s="1"/>
  <c r="J345" i="2"/>
  <c r="J348" i="2"/>
  <c r="J349" i="2"/>
  <c r="M349" i="2" s="1"/>
  <c r="J350" i="2"/>
  <c r="O350" i="2" s="1"/>
  <c r="J351" i="2"/>
  <c r="J352" i="2"/>
  <c r="O352" i="2" s="1"/>
  <c r="J354" i="2"/>
  <c r="M354" i="2" s="1"/>
  <c r="J355" i="2"/>
  <c r="J356" i="2"/>
  <c r="O356" i="2" s="1"/>
  <c r="J357" i="2"/>
  <c r="J358" i="2"/>
  <c r="J361" i="2"/>
  <c r="O361" i="2" s="1"/>
  <c r="J362" i="2"/>
  <c r="M362" i="2" s="1"/>
  <c r="J364" i="2"/>
  <c r="J365" i="2"/>
  <c r="M365" i="2" s="1"/>
  <c r="J369" i="2"/>
  <c r="J370" i="2"/>
  <c r="J372" i="2"/>
  <c r="J373" i="2"/>
  <c r="O373" i="2" s="1"/>
  <c r="J374" i="2"/>
  <c r="J375" i="2"/>
  <c r="J376" i="2"/>
  <c r="J378" i="2"/>
  <c r="J379" i="2"/>
  <c r="J380" i="2"/>
  <c r="J382" i="2"/>
  <c r="J383" i="2"/>
  <c r="J384" i="2"/>
  <c r="J385" i="2"/>
  <c r="M385" i="2" s="1"/>
  <c r="J386" i="2"/>
  <c r="J387" i="2"/>
  <c r="J388" i="2"/>
  <c r="J389" i="2"/>
  <c r="J390" i="2"/>
  <c r="M390" i="2" s="1"/>
  <c r="J391" i="2"/>
  <c r="M391" i="2" s="1"/>
  <c r="J392" i="2"/>
  <c r="M392" i="2" s="1"/>
  <c r="J393" i="2"/>
  <c r="M393" i="2" s="1"/>
  <c r="J394" i="2"/>
  <c r="O394" i="2" s="1"/>
  <c r="R394" i="2" s="1"/>
  <c r="J395" i="2"/>
  <c r="J396" i="2"/>
  <c r="M396" i="2" s="1"/>
  <c r="J397" i="2"/>
  <c r="O397" i="2" s="1"/>
  <c r="J399" i="2"/>
  <c r="M399" i="2" s="1"/>
  <c r="J400" i="2"/>
  <c r="O400" i="2" s="1"/>
  <c r="J401" i="2"/>
  <c r="M401" i="2" s="1"/>
  <c r="J402" i="2"/>
  <c r="M402" i="2" s="1"/>
  <c r="J403" i="2"/>
  <c r="J404" i="2"/>
  <c r="J405" i="2"/>
  <c r="J406" i="2"/>
  <c r="M406" i="2" s="1"/>
  <c r="J407" i="2"/>
  <c r="J408" i="2"/>
  <c r="M408" i="2" s="1"/>
  <c r="J409" i="2"/>
  <c r="M409" i="2" s="1"/>
  <c r="J410" i="2"/>
  <c r="M410" i="2" s="1"/>
  <c r="J411" i="2"/>
  <c r="J412" i="2"/>
  <c r="J413" i="2"/>
  <c r="O413" i="2" s="1"/>
  <c r="J414" i="2"/>
  <c r="M414" i="2" s="1"/>
  <c r="J415" i="2"/>
  <c r="M415" i="2" s="1"/>
  <c r="J416" i="2"/>
  <c r="O416" i="2" s="1"/>
  <c r="R416" i="2" s="1"/>
  <c r="J422" i="2"/>
  <c r="O422" i="2" s="1"/>
  <c r="J423" i="2"/>
  <c r="O423" i="2" s="1"/>
  <c r="J426" i="2"/>
  <c r="J427" i="2"/>
  <c r="J428" i="2"/>
  <c r="J429" i="2"/>
  <c r="J430" i="2"/>
  <c r="O430" i="2" s="1"/>
  <c r="R430" i="2" s="1"/>
  <c r="J431" i="2"/>
  <c r="O431" i="2" s="1"/>
  <c r="J432" i="2"/>
  <c r="O432" i="2" s="1"/>
  <c r="J433" i="2"/>
  <c r="M433" i="2" s="1"/>
  <c r="J434" i="2"/>
  <c r="O434" i="2" s="1"/>
  <c r="J436" i="2"/>
  <c r="O436" i="2" s="1"/>
  <c r="R436" i="2" s="1"/>
  <c r="J437" i="2"/>
  <c r="J438" i="2"/>
  <c r="O438" i="2" s="1"/>
  <c r="J439" i="2"/>
  <c r="J440" i="2"/>
  <c r="M440" i="2" s="1"/>
  <c r="J441" i="2"/>
  <c r="O441" i="2" s="1"/>
  <c r="R441" i="2" s="1"/>
  <c r="J442" i="2"/>
  <c r="O442" i="2" s="1"/>
  <c r="J443" i="2"/>
  <c r="J444" i="2"/>
  <c r="J445" i="2"/>
  <c r="M445" i="2" s="1"/>
  <c r="J446" i="2"/>
  <c r="J447" i="2"/>
  <c r="M447" i="2" s="1"/>
  <c r="J448" i="2"/>
  <c r="M448" i="2" s="1"/>
  <c r="J449" i="2"/>
  <c r="J452" i="2"/>
  <c r="J453" i="2"/>
  <c r="O453" i="2" s="1"/>
  <c r="J454" i="2"/>
  <c r="J455" i="2"/>
  <c r="O455" i="2" s="1"/>
  <c r="R455" i="2" s="1"/>
  <c r="J457" i="2"/>
  <c r="M457" i="2" s="1"/>
  <c r="J458" i="2"/>
  <c r="M458" i="2" s="1"/>
  <c r="J459" i="2"/>
  <c r="O459" i="2" s="1"/>
  <c r="T459" i="2" s="1"/>
  <c r="J460" i="2"/>
  <c r="J462" i="2"/>
  <c r="O462" i="2" s="1"/>
  <c r="J463" i="2"/>
  <c r="O463" i="2" s="1"/>
  <c r="J464" i="2"/>
  <c r="O464" i="2" s="1"/>
  <c r="T464" i="2" s="1"/>
  <c r="J465" i="2"/>
  <c r="M465" i="2" s="1"/>
  <c r="J466" i="2"/>
  <c r="J467" i="2"/>
  <c r="J468" i="2"/>
  <c r="J469" i="2"/>
  <c r="J470" i="2"/>
  <c r="J472" i="2"/>
  <c r="O472" i="2" s="1"/>
  <c r="R472" i="2" s="1"/>
  <c r="J473" i="2"/>
  <c r="O473" i="2" s="1"/>
  <c r="R473" i="2" s="1"/>
  <c r="J474" i="2"/>
  <c r="O474" i="2" s="1"/>
  <c r="J475" i="2"/>
  <c r="O475" i="2" s="1"/>
  <c r="R475" i="2" s="1"/>
  <c r="J479" i="2"/>
  <c r="J480" i="2"/>
  <c r="M480" i="2" s="1"/>
  <c r="J481" i="2"/>
  <c r="O481" i="2" s="1"/>
  <c r="T481" i="2" s="1"/>
  <c r="W481" i="2" s="1"/>
  <c r="J482" i="2"/>
  <c r="O482" i="2" s="1"/>
  <c r="J483" i="2"/>
  <c r="J484" i="2"/>
  <c r="O484" i="2" s="1"/>
  <c r="J485" i="2"/>
  <c r="J486" i="2"/>
  <c r="J487" i="2"/>
  <c r="J488" i="2"/>
  <c r="J490" i="2"/>
  <c r="J491" i="2"/>
  <c r="J492" i="2"/>
  <c r="J493" i="2"/>
  <c r="J495" i="2"/>
  <c r="J496" i="2"/>
  <c r="M496" i="2" s="1"/>
  <c r="J497" i="2"/>
  <c r="J498" i="2"/>
  <c r="J499" i="2"/>
  <c r="J502" i="2"/>
  <c r="J503" i="2"/>
  <c r="J504" i="2"/>
  <c r="M504" i="2" s="1"/>
  <c r="J505" i="2"/>
  <c r="J506" i="2"/>
  <c r="O506" i="2" s="1"/>
  <c r="J507" i="2"/>
  <c r="M507" i="2" s="1"/>
  <c r="J508" i="2"/>
  <c r="J509" i="2"/>
  <c r="J510" i="2"/>
  <c r="M510" i="2" s="1"/>
  <c r="J512" i="2"/>
  <c r="J513" i="2"/>
  <c r="O513" i="2" s="1"/>
  <c r="J514" i="2"/>
  <c r="M514" i="2" s="1"/>
  <c r="J515" i="2"/>
  <c r="J516" i="2"/>
  <c r="J517" i="2"/>
  <c r="M517" i="2" s="1"/>
  <c r="J518" i="2"/>
  <c r="M518" i="2" s="1"/>
  <c r="J519" i="2"/>
  <c r="J520" i="2"/>
  <c r="J522" i="2"/>
  <c r="J525" i="2"/>
  <c r="M525" i="2" s="1"/>
  <c r="J526" i="2"/>
  <c r="J527" i="2"/>
  <c r="J528" i="2"/>
  <c r="J529" i="2"/>
  <c r="J530" i="2"/>
  <c r="O530" i="2" s="1"/>
  <c r="R530" i="2" s="1"/>
  <c r="J532" i="2"/>
  <c r="J533" i="2"/>
  <c r="O533" i="2" s="1"/>
  <c r="R533" i="2" s="1"/>
  <c r="J534" i="2"/>
  <c r="J535" i="2"/>
  <c r="J536" i="2"/>
  <c r="J537" i="2"/>
  <c r="J539" i="2"/>
  <c r="M539" i="2" s="1"/>
  <c r="J540" i="2"/>
  <c r="O540" i="2" s="1"/>
  <c r="T540" i="2" s="1"/>
  <c r="J541" i="2"/>
  <c r="M541" i="2" s="1"/>
  <c r="J542" i="2"/>
  <c r="O542" i="2" s="1"/>
  <c r="J543" i="2"/>
  <c r="J544" i="2"/>
  <c r="J545" i="2"/>
  <c r="M545" i="2" s="1"/>
  <c r="J547" i="2"/>
  <c r="J548" i="2"/>
  <c r="M548" i="2" s="1"/>
  <c r="J549" i="2"/>
  <c r="J550" i="2"/>
  <c r="J553" i="2"/>
  <c r="O553" i="2" s="1"/>
  <c r="R553" i="2" s="1"/>
  <c r="J554" i="2"/>
  <c r="J555" i="2"/>
  <c r="J556" i="2"/>
  <c r="J558" i="2"/>
  <c r="J559" i="2"/>
  <c r="M559" i="2" s="1"/>
  <c r="J560" i="2"/>
  <c r="O560" i="2" s="1"/>
  <c r="J561" i="2"/>
  <c r="J563" i="2"/>
  <c r="M563" i="2" s="1"/>
  <c r="J564" i="2"/>
  <c r="J565" i="2"/>
  <c r="J566" i="2"/>
  <c r="O566" i="2" s="1"/>
  <c r="R566" i="2" s="1"/>
  <c r="J567" i="2"/>
  <c r="O567" i="2" s="1"/>
  <c r="J568" i="2"/>
  <c r="J569" i="2"/>
  <c r="M569" i="2" s="1"/>
  <c r="J571" i="2"/>
  <c r="J572" i="2"/>
  <c r="M572" i="2" s="1"/>
  <c r="J574" i="2"/>
  <c r="M574" i="2" s="1"/>
  <c r="J575" i="2"/>
  <c r="M575" i="2" s="1"/>
  <c r="J576" i="2"/>
  <c r="O576" i="2" s="1"/>
  <c r="J578" i="2"/>
  <c r="J579" i="2"/>
  <c r="J587" i="2"/>
  <c r="J588" i="2"/>
  <c r="J592" i="2"/>
  <c r="J594" i="2"/>
  <c r="J596" i="2"/>
  <c r="J599" i="2"/>
  <c r="J600" i="2"/>
  <c r="J601" i="2"/>
  <c r="J602" i="2"/>
  <c r="O602" i="2" s="1"/>
  <c r="J603" i="2"/>
  <c r="J604" i="2"/>
  <c r="J606" i="2"/>
  <c r="J607" i="2"/>
  <c r="M607" i="2" s="1"/>
  <c r="J610" i="2"/>
  <c r="J611" i="2"/>
  <c r="J612" i="2"/>
  <c r="J615" i="2"/>
  <c r="O615" i="2" s="1"/>
  <c r="R615" i="2" s="1"/>
  <c r="J616" i="2"/>
  <c r="M616" i="2" s="1"/>
  <c r="J617" i="2"/>
  <c r="J619" i="2"/>
  <c r="M619" i="2" s="1"/>
  <c r="J620" i="2"/>
  <c r="J621" i="2"/>
  <c r="O621" i="2" s="1"/>
  <c r="J623" i="2"/>
  <c r="M623" i="2" s="1"/>
  <c r="J624" i="2"/>
  <c r="J627" i="2"/>
  <c r="M627" i="2" s="1"/>
  <c r="J628" i="2"/>
  <c r="J630" i="2"/>
  <c r="J632" i="2"/>
  <c r="O632" i="2" s="1"/>
  <c r="J633" i="2"/>
  <c r="M633" i="2" s="1"/>
  <c r="J634" i="2"/>
  <c r="J635" i="2"/>
  <c r="J643" i="2"/>
  <c r="J644" i="2"/>
  <c r="J646" i="2"/>
  <c r="J647" i="2"/>
  <c r="M647" i="2" s="1"/>
  <c r="J649" i="2"/>
  <c r="M649" i="2" s="1"/>
  <c r="J650" i="2"/>
  <c r="J651" i="2"/>
  <c r="J652" i="2"/>
  <c r="J653" i="2"/>
  <c r="O653" i="2" s="1"/>
  <c r="J654" i="2"/>
  <c r="J655" i="2"/>
  <c r="J657" i="2"/>
  <c r="J658" i="2"/>
  <c r="M658" i="2" s="1"/>
  <c r="J659" i="2"/>
  <c r="O659" i="2" s="1"/>
  <c r="T659" i="2" s="1"/>
  <c r="J660" i="2"/>
  <c r="M660" i="2" s="1"/>
  <c r="J663" i="2"/>
  <c r="J664" i="2"/>
  <c r="M664" i="2" s="1"/>
  <c r="J665" i="2"/>
  <c r="J666" i="2"/>
  <c r="J667" i="2"/>
  <c r="J669" i="2"/>
  <c r="O669" i="2" s="1"/>
  <c r="R669" i="2" s="1"/>
  <c r="J670" i="2"/>
  <c r="M670" i="2" s="1"/>
  <c r="J671" i="2"/>
  <c r="M671" i="2" s="1"/>
  <c r="J672" i="2"/>
  <c r="O672" i="2" s="1"/>
  <c r="J673" i="2"/>
  <c r="J675" i="2"/>
  <c r="O675" i="2" s="1"/>
  <c r="J676" i="2"/>
  <c r="O676" i="2" s="1"/>
  <c r="R676" i="2" s="1"/>
  <c r="J677" i="2"/>
  <c r="J678" i="2"/>
  <c r="J679" i="2"/>
  <c r="J681" i="2"/>
  <c r="J682" i="2"/>
  <c r="J683" i="2"/>
  <c r="J684" i="2"/>
  <c r="J685" i="2"/>
  <c r="J692" i="2"/>
  <c r="J693" i="2"/>
  <c r="J694" i="2"/>
  <c r="J695" i="2"/>
  <c r="O695" i="2" s="1"/>
  <c r="R695" i="2" s="1"/>
  <c r="J696" i="2"/>
  <c r="J698" i="2"/>
  <c r="J699" i="2"/>
  <c r="O699" i="2" s="1"/>
  <c r="R699" i="2" s="1"/>
  <c r="J700" i="2"/>
  <c r="O700" i="2" s="1"/>
  <c r="J701" i="2"/>
  <c r="J702" i="2"/>
  <c r="J704" i="2"/>
  <c r="J705" i="2"/>
  <c r="J706" i="2"/>
  <c r="J707" i="2"/>
  <c r="J711" i="2"/>
  <c r="M711" i="2" s="1"/>
  <c r="J712" i="2"/>
  <c r="J713" i="2"/>
  <c r="J714" i="2"/>
  <c r="M714" i="2" s="1"/>
  <c r="J716" i="2"/>
  <c r="J717" i="2"/>
  <c r="O717" i="2" s="1"/>
  <c r="J718" i="2"/>
  <c r="J719" i="2"/>
  <c r="J720" i="2"/>
  <c r="M720" i="2" s="1"/>
  <c r="J721" i="2"/>
  <c r="J723" i="2"/>
  <c r="J724" i="2"/>
  <c r="J725" i="2"/>
  <c r="O725" i="2" s="1"/>
  <c r="J727" i="2"/>
  <c r="J728" i="2"/>
  <c r="J729" i="2"/>
  <c r="J731" i="2"/>
  <c r="J732" i="2"/>
  <c r="J733" i="2"/>
  <c r="J734" i="2"/>
  <c r="O734" i="2" s="1"/>
  <c r="J735" i="2"/>
  <c r="J737" i="2"/>
  <c r="J738" i="2"/>
  <c r="J739" i="2"/>
  <c r="J740" i="2"/>
  <c r="M740" i="2" s="1"/>
  <c r="J741" i="2"/>
  <c r="J743" i="2"/>
  <c r="J744" i="2"/>
  <c r="J745" i="2"/>
  <c r="O745" i="2" s="1"/>
  <c r="J746" i="2"/>
  <c r="M746" i="2" s="1"/>
  <c r="J747" i="2"/>
  <c r="M747" i="2" s="1"/>
  <c r="J748" i="2"/>
  <c r="O748" i="2" s="1"/>
  <c r="J749" i="2"/>
  <c r="J751" i="2"/>
  <c r="M751" i="2" s="1"/>
  <c r="J752" i="2"/>
  <c r="J753" i="2"/>
  <c r="J755" i="2"/>
  <c r="O755" i="2" s="1"/>
  <c r="J756" i="2"/>
  <c r="M756" i="2" s="1"/>
  <c r="J757" i="2"/>
  <c r="O757" i="2" s="1"/>
  <c r="J759" i="2"/>
  <c r="J760" i="2"/>
  <c r="J761" i="2"/>
  <c r="J763" i="2"/>
  <c r="M763" i="2" s="1"/>
  <c r="J764" i="2"/>
  <c r="J765" i="2"/>
  <c r="J766" i="2"/>
  <c r="J767" i="2"/>
  <c r="M767" i="2" s="1"/>
  <c r="J770" i="2"/>
  <c r="M770" i="2" s="1"/>
  <c r="J771" i="2"/>
  <c r="J772" i="2"/>
  <c r="O772" i="2" s="1"/>
  <c r="R772" i="2" s="1"/>
  <c r="J773" i="2"/>
  <c r="J775" i="2"/>
  <c r="J776" i="2"/>
  <c r="J777" i="2"/>
  <c r="J778" i="2"/>
  <c r="J779" i="2"/>
  <c r="J780" i="2"/>
  <c r="J781" i="2"/>
  <c r="O781" i="2" s="1"/>
  <c r="T781" i="2" s="1"/>
  <c r="W781" i="2" s="1"/>
  <c r="J783" i="2"/>
  <c r="M783" i="2" s="1"/>
  <c r="J784" i="2"/>
  <c r="O784" i="2" s="1"/>
  <c r="R784" i="2" s="1"/>
  <c r="J785" i="2"/>
  <c r="J787" i="2"/>
  <c r="J788" i="2"/>
  <c r="J789" i="2"/>
  <c r="J790" i="2"/>
  <c r="J792" i="2"/>
  <c r="J793" i="2"/>
  <c r="J794" i="2"/>
  <c r="J795" i="2"/>
  <c r="O795" i="2" s="1"/>
  <c r="T795" i="2" s="1"/>
  <c r="W795" i="2" s="1"/>
  <c r="J796" i="2"/>
  <c r="J797" i="2"/>
  <c r="J798" i="2"/>
  <c r="J801" i="2"/>
  <c r="O801" i="2" s="1"/>
  <c r="R801" i="2" s="1"/>
  <c r="J802" i="2"/>
  <c r="M802" i="2" s="1"/>
  <c r="J803" i="2"/>
  <c r="J804" i="2"/>
  <c r="J806" i="2"/>
  <c r="J807" i="2"/>
  <c r="J809" i="2"/>
  <c r="J810" i="2"/>
  <c r="M810" i="2" s="1"/>
  <c r="J812" i="2"/>
  <c r="J813" i="2"/>
  <c r="J815" i="2"/>
  <c r="O815" i="2" s="1"/>
  <c r="J816" i="2"/>
  <c r="M816" i="2" s="1"/>
  <c r="J817" i="2"/>
  <c r="M817" i="2" s="1"/>
  <c r="J818" i="2"/>
  <c r="M818" i="2" s="1"/>
  <c r="J820" i="2"/>
  <c r="M820" i="2" s="1"/>
  <c r="J821" i="2"/>
  <c r="J823" i="2"/>
  <c r="J824" i="2"/>
  <c r="J825" i="2"/>
  <c r="J827" i="2"/>
  <c r="J828" i="2"/>
  <c r="J829" i="2"/>
  <c r="J831" i="2"/>
  <c r="O831" i="2" s="1"/>
  <c r="J832" i="2"/>
  <c r="J833" i="2"/>
  <c r="J834" i="2"/>
  <c r="J836" i="2"/>
  <c r="O836" i="2" s="1"/>
  <c r="J837" i="2"/>
  <c r="J838" i="2"/>
  <c r="M838" i="2" s="1"/>
  <c r="J840" i="2"/>
  <c r="M840" i="2" s="1"/>
  <c r="J841" i="2"/>
  <c r="J842" i="2"/>
  <c r="J843" i="2"/>
  <c r="J845" i="2"/>
  <c r="J846" i="2"/>
  <c r="J847" i="2"/>
  <c r="J850" i="2"/>
  <c r="M850" i="2" s="1"/>
  <c r="J851" i="2"/>
  <c r="J852" i="2"/>
  <c r="J854" i="2"/>
  <c r="O854" i="2" s="1"/>
  <c r="T854" i="2" s="1"/>
  <c r="W854" i="2" s="1"/>
  <c r="J855" i="2"/>
  <c r="J857" i="2"/>
  <c r="J858" i="2"/>
  <c r="O858" i="2" s="1"/>
  <c r="J859" i="2"/>
  <c r="J860" i="2"/>
  <c r="J864" i="2"/>
  <c r="J865" i="2"/>
  <c r="J866" i="2"/>
  <c r="M866" i="2" s="1"/>
  <c r="J868" i="2"/>
  <c r="M868" i="2" s="1"/>
  <c r="J869" i="2"/>
  <c r="J871" i="2"/>
  <c r="J872" i="2"/>
  <c r="M872" i="2" s="1"/>
  <c r="J873" i="2"/>
  <c r="J874" i="2"/>
  <c r="J876" i="2"/>
  <c r="J877" i="2"/>
  <c r="J878" i="2"/>
  <c r="J880" i="2"/>
  <c r="M880" i="2" s="1"/>
  <c r="J881" i="2"/>
  <c r="J882" i="2"/>
  <c r="J884" i="2"/>
  <c r="J885" i="2"/>
  <c r="J886" i="2"/>
  <c r="J887" i="2"/>
  <c r="J888" i="2"/>
  <c r="J889" i="2"/>
  <c r="J890" i="2"/>
  <c r="J907" i="2"/>
  <c r="J908" i="2"/>
  <c r="M908" i="2" s="1"/>
  <c r="J909" i="2"/>
  <c r="J912" i="2"/>
  <c r="M912" i="2" s="1"/>
  <c r="J913" i="2"/>
  <c r="J914" i="2"/>
  <c r="J916" i="2"/>
  <c r="J917" i="2"/>
  <c r="J918" i="2"/>
  <c r="M918" i="2" s="1"/>
  <c r="J921" i="2"/>
  <c r="J922" i="2"/>
  <c r="O922" i="2" s="1"/>
  <c r="J923" i="2"/>
  <c r="O923" i="2" s="1"/>
  <c r="J924" i="2"/>
  <c r="J925" i="2"/>
  <c r="O925" i="2" s="1"/>
  <c r="T925" i="2" s="1"/>
  <c r="J927" i="2"/>
  <c r="O927" i="2" s="1"/>
  <c r="J928" i="2"/>
  <c r="J929" i="2"/>
  <c r="J930" i="2"/>
  <c r="M930" i="2" s="1"/>
  <c r="J931" i="2"/>
  <c r="J932" i="2"/>
  <c r="O932" i="2" s="1"/>
  <c r="R932" i="2" s="1"/>
  <c r="J933" i="2"/>
  <c r="J934" i="2"/>
  <c r="J936" i="2"/>
  <c r="J937" i="2"/>
  <c r="J938" i="2"/>
  <c r="J939" i="2"/>
  <c r="J940" i="2"/>
  <c r="J941" i="2"/>
  <c r="J942" i="2"/>
  <c r="J943" i="2"/>
  <c r="J949" i="2"/>
  <c r="J950" i="2"/>
  <c r="O950" i="2" s="1"/>
  <c r="R950" i="2" s="1"/>
  <c r="J951" i="2"/>
  <c r="O951" i="2" s="1"/>
  <c r="T951" i="2" s="1"/>
  <c r="Y951" i="2" s="1"/>
  <c r="AD951" i="2" s="1"/>
  <c r="AG951" i="2" s="1"/>
  <c r="J954" i="2"/>
  <c r="J955" i="2"/>
  <c r="J956" i="2"/>
  <c r="J957" i="2"/>
  <c r="M957" i="2" s="1"/>
  <c r="J959" i="2"/>
  <c r="O959" i="2" s="1"/>
  <c r="R959" i="2" s="1"/>
  <c r="J960" i="2"/>
  <c r="J961" i="2"/>
  <c r="J962" i="2"/>
  <c r="J965" i="2"/>
  <c r="J966" i="2"/>
  <c r="M966" i="2" s="1"/>
  <c r="O967" i="2"/>
  <c r="T967" i="2" s="1"/>
  <c r="Y967" i="2" s="1"/>
  <c r="AD967" i="2" s="1"/>
  <c r="AI967" i="2" s="1"/>
  <c r="J968" i="2"/>
  <c r="J970" i="2"/>
  <c r="J973" i="2"/>
  <c r="J974" i="2"/>
  <c r="J975" i="2"/>
  <c r="J977" i="2"/>
  <c r="J978" i="2"/>
  <c r="J979" i="2"/>
  <c r="J980" i="2"/>
  <c r="M980" i="2" s="1"/>
  <c r="J981" i="2"/>
  <c r="M981" i="2" s="1"/>
  <c r="J982" i="2"/>
  <c r="M982" i="2" s="1"/>
  <c r="J983" i="2"/>
  <c r="J984" i="2"/>
  <c r="M984" i="2" s="1"/>
  <c r="J1010" i="2"/>
  <c r="J1011" i="2"/>
  <c r="J1013" i="2"/>
  <c r="O1013" i="2" s="1"/>
  <c r="T1013" i="2" s="1"/>
  <c r="J1014" i="2"/>
  <c r="J1016" i="2"/>
  <c r="J1017" i="2"/>
  <c r="T28" i="2" l="1"/>
  <c r="W28" i="2" s="1"/>
  <c r="O194" i="2"/>
  <c r="T194" i="2" s="1"/>
  <c r="Y194" i="2" s="1"/>
  <c r="AD194" i="2" s="1"/>
  <c r="M220" i="2"/>
  <c r="R90" i="2"/>
  <c r="O324" i="2"/>
  <c r="T324" i="2" s="1"/>
  <c r="O457" i="2"/>
  <c r="T457" i="2" s="1"/>
  <c r="Y457" i="2" s="1"/>
  <c r="M676" i="2"/>
  <c r="O30" i="2"/>
  <c r="R30" i="2" s="1"/>
  <c r="T254" i="2"/>
  <c r="W254" i="2" s="1"/>
  <c r="O283" i="2"/>
  <c r="R283" i="2" s="1"/>
  <c r="M442" i="2"/>
  <c r="O510" i="2"/>
  <c r="T510" i="2" s="1"/>
  <c r="W510" i="2" s="1"/>
  <c r="M553" i="2"/>
  <c r="R261" i="2"/>
  <c r="M530" i="2"/>
  <c r="R255" i="2"/>
  <c r="M734" i="2"/>
  <c r="O349" i="2"/>
  <c r="T349" i="2" s="1"/>
  <c r="M416" i="2"/>
  <c r="O156" i="2"/>
  <c r="T156" i="2" s="1"/>
  <c r="W156" i="2" s="1"/>
  <c r="M97" i="2"/>
  <c r="M854" i="2"/>
  <c r="O21" i="2"/>
  <c r="R21" i="2" s="1"/>
  <c r="M481" i="2"/>
  <c r="M436" i="2"/>
  <c r="O763" i="2"/>
  <c r="R763" i="2" s="1"/>
  <c r="T416" i="2"/>
  <c r="Y416" i="2" s="1"/>
  <c r="M464" i="2"/>
  <c r="M198" i="2"/>
  <c r="O392" i="2"/>
  <c r="R392" i="2" s="1"/>
  <c r="M513" i="2"/>
  <c r="R464" i="2"/>
  <c r="M560" i="2"/>
  <c r="R854" i="2"/>
  <c r="M261" i="2"/>
  <c r="M254" i="2"/>
  <c r="R481" i="2"/>
  <c r="O249" i="2"/>
  <c r="R249" i="2" s="1"/>
  <c r="M332" i="2"/>
  <c r="O458" i="2"/>
  <c r="R458" i="2" s="1"/>
  <c r="R795" i="2"/>
  <c r="O670" i="2"/>
  <c r="R670" i="2" s="1"/>
  <c r="T615" i="2"/>
  <c r="Y615" i="2" s="1"/>
  <c r="O633" i="2"/>
  <c r="M755" i="2"/>
  <c r="M506" i="2"/>
  <c r="R925" i="2"/>
  <c r="T436" i="2"/>
  <c r="Y436" i="2" s="1"/>
  <c r="AB436" i="2" s="1"/>
  <c r="T695" i="2"/>
  <c r="W695" i="2" s="1"/>
  <c r="T475" i="2"/>
  <c r="Y261" i="2"/>
  <c r="AB261" i="2" s="1"/>
  <c r="O572" i="2"/>
  <c r="T572" i="2" s="1"/>
  <c r="W572" i="2" s="1"/>
  <c r="O664" i="2"/>
  <c r="T664" i="2" s="1"/>
  <c r="O711" i="2"/>
  <c r="R711" i="2" s="1"/>
  <c r="O840" i="2"/>
  <c r="T840" i="2" s="1"/>
  <c r="W840" i="2" s="1"/>
  <c r="O393" i="2"/>
  <c r="T393" i="2" s="1"/>
  <c r="W393" i="2" s="1"/>
  <c r="O548" i="2"/>
  <c r="R548" i="2" s="1"/>
  <c r="M484" i="2"/>
  <c r="O616" i="2"/>
  <c r="T616" i="2" s="1"/>
  <c r="R781" i="2"/>
  <c r="M338" i="2"/>
  <c r="M289" i="2"/>
  <c r="O649" i="2"/>
  <c r="T649" i="2" s="1"/>
  <c r="W649" i="2" s="1"/>
  <c r="M441" i="2"/>
  <c r="T289" i="2"/>
  <c r="W289" i="2" s="1"/>
  <c r="R289" i="2"/>
  <c r="T653" i="2"/>
  <c r="Y653" i="2" s="1"/>
  <c r="AD653" i="2" s="1"/>
  <c r="R653" i="2"/>
  <c r="O660" i="2"/>
  <c r="T660" i="2" s="1"/>
  <c r="Y660" i="2" s="1"/>
  <c r="M434" i="2"/>
  <c r="M653" i="2"/>
  <c r="O756" i="2"/>
  <c r="T756" i="2" s="1"/>
  <c r="O740" i="2"/>
  <c r="T740" i="2" s="1"/>
  <c r="Y740" i="2" s="1"/>
  <c r="M632" i="2"/>
  <c r="O714" i="2"/>
  <c r="R714" i="2" s="1"/>
  <c r="T394" i="2"/>
  <c r="M423" i="2"/>
  <c r="M699" i="2"/>
  <c r="T699" i="2"/>
  <c r="Y699" i="2" s="1"/>
  <c r="AB699" i="2" s="1"/>
  <c r="M621" i="2"/>
  <c r="R755" i="2"/>
  <c r="T755" i="2"/>
  <c r="R540" i="2"/>
  <c r="Y781" i="2"/>
  <c r="T784" i="2"/>
  <c r="W784" i="2" s="1"/>
  <c r="M183" i="2"/>
  <c r="M234" i="2"/>
  <c r="M340" i="2"/>
  <c r="O365" i="2"/>
  <c r="R365" i="2" s="1"/>
  <c r="T441" i="2"/>
  <c r="W441" i="2" s="1"/>
  <c r="M615" i="2"/>
  <c r="M567" i="2"/>
  <c r="M784" i="2"/>
  <c r="M255" i="2"/>
  <c r="M533" i="2"/>
  <c r="O623" i="2"/>
  <c r="R659" i="2"/>
  <c r="O647" i="2"/>
  <c r="R647" i="2" s="1"/>
  <c r="M748" i="2"/>
  <c r="M725" i="2"/>
  <c r="M92" i="2"/>
  <c r="M311" i="2"/>
  <c r="O574" i="2"/>
  <c r="T574" i="2" s="1"/>
  <c r="Y574" i="2" s="1"/>
  <c r="O448" i="2"/>
  <c r="R448" i="2" s="1"/>
  <c r="O276" i="2"/>
  <c r="T276" i="2" s="1"/>
  <c r="M745" i="2"/>
  <c r="W90" i="2"/>
  <c r="M227" i="2"/>
  <c r="O873" i="2"/>
  <c r="R873" i="2" s="1"/>
  <c r="M873" i="2"/>
  <c r="O447" i="2"/>
  <c r="T447" i="2" s="1"/>
  <c r="O229" i="2"/>
  <c r="M213" i="2"/>
  <c r="R474" i="2"/>
  <c r="T474" i="2"/>
  <c r="W474" i="2" s="1"/>
  <c r="M474" i="2"/>
  <c r="M459" i="2"/>
  <c r="O445" i="2"/>
  <c r="O433" i="2"/>
  <c r="T433" i="2" s="1"/>
  <c r="O210" i="2"/>
  <c r="R210" i="2" s="1"/>
  <c r="AB90" i="2"/>
  <c r="AD90" i="2"/>
  <c r="AI90" i="2" s="1"/>
  <c r="AL90" i="2" s="1"/>
  <c r="T553" i="2"/>
  <c r="Y553" i="2" s="1"/>
  <c r="AB553" i="2" s="1"/>
  <c r="O196" i="2"/>
  <c r="R196" i="2" s="1"/>
  <c r="M373" i="2"/>
  <c r="R951" i="2"/>
  <c r="T120" i="2"/>
  <c r="Y28" i="2"/>
  <c r="AB28" i="2" s="1"/>
  <c r="O399" i="2"/>
  <c r="T399" i="2" s="1"/>
  <c r="M566" i="2"/>
  <c r="M801" i="2"/>
  <c r="O817" i="2"/>
  <c r="T817" i="2" s="1"/>
  <c r="W951" i="2"/>
  <c r="O102" i="2"/>
  <c r="R102" i="2" s="1"/>
  <c r="M120" i="2"/>
  <c r="O163" i="2"/>
  <c r="T163" i="2" s="1"/>
  <c r="J573" i="2"/>
  <c r="O573" i="2" s="1"/>
  <c r="R573" i="2" s="1"/>
  <c r="O127" i="2"/>
  <c r="T127" i="2" s="1"/>
  <c r="O185" i="2"/>
  <c r="R185" i="2" s="1"/>
  <c r="M951" i="2"/>
  <c r="M809" i="2"/>
  <c r="O809" i="2"/>
  <c r="W459" i="2"/>
  <c r="Y459" i="2"/>
  <c r="T333" i="2"/>
  <c r="W333" i="2" s="1"/>
  <c r="R333" i="2"/>
  <c r="R576" i="2"/>
  <c r="T576" i="2"/>
  <c r="W576" i="2" s="1"/>
  <c r="W540" i="2"/>
  <c r="Y540" i="2"/>
  <c r="AB540" i="2" s="1"/>
  <c r="R431" i="2"/>
  <c r="T431" i="2"/>
  <c r="T717" i="2"/>
  <c r="W717" i="2" s="1"/>
  <c r="R717" i="2"/>
  <c r="T434" i="2"/>
  <c r="R434" i="2"/>
  <c r="R459" i="2"/>
  <c r="O46" i="2"/>
  <c r="O23" i="2"/>
  <c r="T23" i="2" s="1"/>
  <c r="O159" i="2"/>
  <c r="R159" i="2" s="1"/>
  <c r="M72" i="2"/>
  <c r="O205" i="2"/>
  <c r="R205" i="2" s="1"/>
  <c r="M350" i="2"/>
  <c r="O342" i="2"/>
  <c r="R342" i="2" s="1"/>
  <c r="M576" i="2"/>
  <c r="O517" i="2"/>
  <c r="T517" i="2" s="1"/>
  <c r="O575" i="2"/>
  <c r="R575" i="2" s="1"/>
  <c r="M333" i="2"/>
  <c r="M717" i="2"/>
  <c r="O880" i="2"/>
  <c r="R880" i="2" s="1"/>
  <c r="O850" i="2"/>
  <c r="R850" i="2" s="1"/>
  <c r="O816" i="2"/>
  <c r="O209" i="2"/>
  <c r="R209" i="2" s="1"/>
  <c r="O326" i="2"/>
  <c r="O26" i="2"/>
  <c r="T154" i="2"/>
  <c r="W154" i="2" s="1"/>
  <c r="O235" i="2"/>
  <c r="R235" i="2" s="1"/>
  <c r="R138" i="2"/>
  <c r="M200" i="2"/>
  <c r="O414" i="2"/>
  <c r="O274" i="2"/>
  <c r="O545" i="2"/>
  <c r="T545" i="2" s="1"/>
  <c r="Y545" i="2" s="1"/>
  <c r="AB545" i="2" s="1"/>
  <c r="O496" i="2"/>
  <c r="R496" i="2" s="1"/>
  <c r="O671" i="2"/>
  <c r="R671" i="2" s="1"/>
  <c r="O957" i="2"/>
  <c r="M815" i="2"/>
  <c r="O214" i="2"/>
  <c r="R214" i="2" s="1"/>
  <c r="O211" i="2"/>
  <c r="R211" i="2" s="1"/>
  <c r="W255" i="2"/>
  <c r="T530" i="2"/>
  <c r="O66" i="2"/>
  <c r="R66" i="2" s="1"/>
  <c r="M91" i="2"/>
  <c r="O153" i="2"/>
  <c r="M257" i="2"/>
  <c r="O295" i="2"/>
  <c r="R295" i="2" s="1"/>
  <c r="O408" i="2"/>
  <c r="R408" i="2" s="1"/>
  <c r="O563" i="2"/>
  <c r="R563" i="2" s="1"/>
  <c r="O569" i="2"/>
  <c r="T569" i="2" s="1"/>
  <c r="W569" i="2" s="1"/>
  <c r="O504" i="2"/>
  <c r="T504" i="2" s="1"/>
  <c r="W504" i="2" s="1"/>
  <c r="M700" i="2"/>
  <c r="O966" i="2"/>
  <c r="M836" i="2"/>
  <c r="M231" i="2"/>
  <c r="O146" i="2"/>
  <c r="R146" i="2" s="1"/>
  <c r="M540" i="2"/>
  <c r="M277" i="2"/>
  <c r="M225" i="2"/>
  <c r="T97" i="2"/>
  <c r="R97" i="2"/>
  <c r="T287" i="2"/>
  <c r="R287" i="2"/>
  <c r="M279" i="2"/>
  <c r="O279" i="2"/>
  <c r="R279" i="2" s="1"/>
  <c r="T258" i="2"/>
  <c r="R258" i="2"/>
  <c r="R231" i="2"/>
  <c r="T231" i="2"/>
  <c r="M208" i="2"/>
  <c r="O208" i="2"/>
  <c r="AD183" i="2"/>
  <c r="AG183" i="2" s="1"/>
  <c r="AB183" i="2"/>
  <c r="M67" i="2"/>
  <c r="O67" i="2"/>
  <c r="R67" i="2" s="1"/>
  <c r="T734" i="2"/>
  <c r="R734" i="2"/>
  <c r="R632" i="2"/>
  <c r="T632" i="2"/>
  <c r="W632" i="2" s="1"/>
  <c r="T430" i="2"/>
  <c r="M571" i="2"/>
  <c r="O571" i="2"/>
  <c r="M564" i="2"/>
  <c r="O564" i="2"/>
  <c r="M556" i="2"/>
  <c r="O556" i="2"/>
  <c r="M505" i="2"/>
  <c r="O505" i="2"/>
  <c r="R505" i="2" s="1"/>
  <c r="M497" i="2"/>
  <c r="O497" i="2"/>
  <c r="T497" i="2" s="1"/>
  <c r="M491" i="2"/>
  <c r="O491" i="2"/>
  <c r="T491" i="2" s="1"/>
  <c r="W491" i="2" s="1"/>
  <c r="M449" i="2"/>
  <c r="O449" i="2"/>
  <c r="O706" i="2"/>
  <c r="M706" i="2"/>
  <c r="O684" i="2"/>
  <c r="M684" i="2"/>
  <c r="M665" i="2"/>
  <c r="O665" i="2"/>
  <c r="T665" i="2" s="1"/>
  <c r="Y665" i="2" s="1"/>
  <c r="T473" i="2"/>
  <c r="M320" i="2"/>
  <c r="O320" i="2"/>
  <c r="T320" i="2" s="1"/>
  <c r="W320" i="2" s="1"/>
  <c r="M302" i="2"/>
  <c r="O302" i="2"/>
  <c r="R302" i="2" s="1"/>
  <c r="T225" i="2"/>
  <c r="R225" i="2"/>
  <c r="R340" i="2"/>
  <c r="T340" i="2"/>
  <c r="R560" i="2"/>
  <c r="T560" i="2"/>
  <c r="Y560" i="2" s="1"/>
  <c r="AB560" i="2" s="1"/>
  <c r="M467" i="2"/>
  <c r="O467" i="2"/>
  <c r="R467" i="2" s="1"/>
  <c r="M460" i="2"/>
  <c r="O460" i="2"/>
  <c r="M446" i="2"/>
  <c r="O446" i="2"/>
  <c r="R432" i="2"/>
  <c r="T432" i="2"/>
  <c r="O389" i="2"/>
  <c r="M389" i="2"/>
  <c r="M383" i="2"/>
  <c r="O383" i="2"/>
  <c r="T350" i="2"/>
  <c r="W350" i="2" s="1"/>
  <c r="R350" i="2"/>
  <c r="R332" i="2"/>
  <c r="T332" i="2"/>
  <c r="Y332" i="2" s="1"/>
  <c r="R213" i="2"/>
  <c r="T213" i="2"/>
  <c r="T472" i="2"/>
  <c r="M212" i="2"/>
  <c r="O212" i="2"/>
  <c r="R72" i="2"/>
  <c r="T72" i="2"/>
  <c r="W72" i="2" s="1"/>
  <c r="T923" i="2"/>
  <c r="W923" i="2" s="1"/>
  <c r="R923" i="2"/>
  <c r="O845" i="2"/>
  <c r="R845" i="2" s="1"/>
  <c r="M845" i="2"/>
  <c r="O744" i="2"/>
  <c r="M744" i="2"/>
  <c r="T227" i="2"/>
  <c r="R227" i="2"/>
  <c r="O230" i="2"/>
  <c r="O228" i="2"/>
  <c r="O226" i="2"/>
  <c r="M437" i="2"/>
  <c r="O437" i="2"/>
  <c r="T437" i="2" s="1"/>
  <c r="Y437" i="2" s="1"/>
  <c r="R442" i="2"/>
  <c r="T442" i="2"/>
  <c r="T200" i="2"/>
  <c r="W200" i="2" s="1"/>
  <c r="R200" i="2"/>
  <c r="R277" i="2"/>
  <c r="T277" i="2"/>
  <c r="M765" i="2"/>
  <c r="O765" i="2"/>
  <c r="O316" i="2"/>
  <c r="M316" i="2"/>
  <c r="O885" i="2"/>
  <c r="M885" i="2"/>
  <c r="T263" i="2"/>
  <c r="Y263" i="2" s="1"/>
  <c r="AB263" i="2" s="1"/>
  <c r="T772" i="2"/>
  <c r="T344" i="2"/>
  <c r="Y344" i="2" s="1"/>
  <c r="AB344" i="2" s="1"/>
  <c r="M482" i="2"/>
  <c r="O539" i="2"/>
  <c r="T539" i="2" s="1"/>
  <c r="O465" i="2"/>
  <c r="R465" i="2" s="1"/>
  <c r="M602" i="2"/>
  <c r="M669" i="2"/>
  <c r="M950" i="2"/>
  <c r="O607" i="2"/>
  <c r="T607" i="2" s="1"/>
  <c r="T801" i="2"/>
  <c r="Y801" i="2" s="1"/>
  <c r="AD801" i="2" s="1"/>
  <c r="T950" i="2"/>
  <c r="M140" i="2"/>
  <c r="O189" i="2"/>
  <c r="R189" i="2" s="1"/>
  <c r="O525" i="2"/>
  <c r="M20" i="2"/>
  <c r="M263" i="2"/>
  <c r="T299" i="2"/>
  <c r="W299" i="2" s="1"/>
  <c r="O242" i="2"/>
  <c r="O627" i="2"/>
  <c r="T627" i="2" s="1"/>
  <c r="M772" i="2"/>
  <c r="M959" i="2"/>
  <c r="T959" i="2"/>
  <c r="W959" i="2" s="1"/>
  <c r="T676" i="2"/>
  <c r="Y676" i="2" s="1"/>
  <c r="T140" i="2"/>
  <c r="W140" i="2" s="1"/>
  <c r="M299" i="2"/>
  <c r="M154" i="2"/>
  <c r="O236" i="2"/>
  <c r="T236" i="2" s="1"/>
  <c r="T397" i="2"/>
  <c r="R397" i="2"/>
  <c r="T20" i="2"/>
  <c r="R20" i="2"/>
  <c r="O778" i="2"/>
  <c r="M778" i="2"/>
  <c r="R423" i="2"/>
  <c r="T423" i="2"/>
  <c r="R413" i="2"/>
  <c r="T413" i="2"/>
  <c r="R91" i="2"/>
  <c r="T91" i="2"/>
  <c r="O331" i="2"/>
  <c r="M331" i="2"/>
  <c r="T932" i="2"/>
  <c r="Y932" i="2" s="1"/>
  <c r="T455" i="2"/>
  <c r="Y135" i="2"/>
  <c r="AB135" i="2" s="1"/>
  <c r="O105" i="2"/>
  <c r="O312" i="2"/>
  <c r="T312" i="2" s="1"/>
  <c r="O301" i="2"/>
  <c r="M413" i="2"/>
  <c r="O440" i="2"/>
  <c r="O810" i="2"/>
  <c r="Y795" i="2"/>
  <c r="O180" i="2"/>
  <c r="R180" i="2" s="1"/>
  <c r="O402" i="2"/>
  <c r="T402" i="2" s="1"/>
  <c r="M455" i="2"/>
  <c r="O619" i="2"/>
  <c r="Y114" i="2"/>
  <c r="AD114" i="2" s="1"/>
  <c r="M361" i="2"/>
  <c r="T566" i="2"/>
  <c r="O838" i="2"/>
  <c r="AG255" i="2"/>
  <c r="T533" i="2"/>
  <c r="O71" i="2"/>
  <c r="O818" i="2"/>
  <c r="O984" i="2"/>
  <c r="AB255" i="2"/>
  <c r="T669" i="2"/>
  <c r="Y669" i="2" s="1"/>
  <c r="R135" i="2"/>
  <c r="O980" i="2"/>
  <c r="O719" i="2"/>
  <c r="M719" i="2"/>
  <c r="O682" i="2"/>
  <c r="M682" i="2"/>
  <c r="O663" i="2"/>
  <c r="M663" i="2"/>
  <c r="O372" i="2"/>
  <c r="M372" i="2"/>
  <c r="R373" i="2"/>
  <c r="T373" i="2"/>
  <c r="W373" i="2" s="1"/>
  <c r="M565" i="2"/>
  <c r="O565" i="2"/>
  <c r="T542" i="2"/>
  <c r="R542" i="2"/>
  <c r="M978" i="2"/>
  <c r="O978" i="2"/>
  <c r="R978" i="2" s="1"/>
  <c r="M578" i="2"/>
  <c r="O578" i="2"/>
  <c r="T578" i="2" s="1"/>
  <c r="R438" i="2"/>
  <c r="T438" i="2"/>
  <c r="W438" i="2" s="1"/>
  <c r="O405" i="2"/>
  <c r="M405" i="2"/>
  <c r="R400" i="2"/>
  <c r="T400" i="2"/>
  <c r="R257" i="2"/>
  <c r="T257" i="2"/>
  <c r="M251" i="2"/>
  <c r="O251" i="2"/>
  <c r="O219" i="2"/>
  <c r="M219" i="2"/>
  <c r="O53" i="2"/>
  <c r="R53" i="2" s="1"/>
  <c r="O918" i="2"/>
  <c r="O775" i="2"/>
  <c r="T775" i="2" s="1"/>
  <c r="M775" i="2"/>
  <c r="M766" i="2"/>
  <c r="O766" i="2"/>
  <c r="O753" i="2"/>
  <c r="M753" i="2"/>
  <c r="M601" i="2"/>
  <c r="O601" i="2"/>
  <c r="O594" i="2"/>
  <c r="R594" i="2" s="1"/>
  <c r="M594" i="2"/>
  <c r="M526" i="2"/>
  <c r="O526" i="2"/>
  <c r="T526" i="2" s="1"/>
  <c r="O490" i="2"/>
  <c r="R490" i="2" s="1"/>
  <c r="M490" i="2"/>
  <c r="M483" i="2"/>
  <c r="O483" i="2"/>
  <c r="R483" i="2" s="1"/>
  <c r="M125" i="2"/>
  <c r="O125" i="2"/>
  <c r="O832" i="2"/>
  <c r="M832" i="2"/>
  <c r="O535" i="2"/>
  <c r="M535" i="2"/>
  <c r="M855" i="2"/>
  <c r="O855" i="2"/>
  <c r="O792" i="2"/>
  <c r="M792" i="2"/>
  <c r="M297" i="2"/>
  <c r="O297" i="2"/>
  <c r="R297" i="2" s="1"/>
  <c r="M797" i="2"/>
  <c r="O797" i="2"/>
  <c r="M657" i="2"/>
  <c r="O657" i="2"/>
  <c r="M515" i="2"/>
  <c r="O515" i="2"/>
  <c r="O379" i="2"/>
  <c r="T379" i="2" s="1"/>
  <c r="M379" i="2"/>
  <c r="M313" i="2"/>
  <c r="O313" i="2"/>
  <c r="R313" i="2" s="1"/>
  <c r="Y138" i="2"/>
  <c r="W138" i="2"/>
  <c r="M60" i="2"/>
  <c r="O60" i="2"/>
  <c r="T60" i="2" s="1"/>
  <c r="M394" i="2"/>
  <c r="M659" i="2"/>
  <c r="M90" i="2"/>
  <c r="AI951" i="2"/>
  <c r="AL951" i="2" s="1"/>
  <c r="M453" i="2"/>
  <c r="O514" i="2"/>
  <c r="T927" i="2"/>
  <c r="R927" i="2"/>
  <c r="M882" i="2"/>
  <c r="O882" i="2"/>
  <c r="O813" i="2"/>
  <c r="M813" i="2"/>
  <c r="O806" i="2"/>
  <c r="R806" i="2" s="1"/>
  <c r="M806" i="2"/>
  <c r="O612" i="2"/>
  <c r="M612" i="2"/>
  <c r="M444" i="2"/>
  <c r="O444" i="2"/>
  <c r="O439" i="2"/>
  <c r="T439" i="2" s="1"/>
  <c r="M439" i="2"/>
  <c r="T422" i="2"/>
  <c r="R422" i="2"/>
  <c r="O412" i="2"/>
  <c r="M412" i="2"/>
  <c r="O314" i="2"/>
  <c r="M314" i="2"/>
  <c r="O644" i="2"/>
  <c r="M644" i="2"/>
  <c r="M337" i="2"/>
  <c r="O337" i="2"/>
  <c r="T815" i="2"/>
  <c r="R815" i="2"/>
  <c r="W1013" i="2"/>
  <c r="Y1013" i="2"/>
  <c r="R831" i="2"/>
  <c r="T831" i="2"/>
  <c r="M825" i="2"/>
  <c r="O825" i="2"/>
  <c r="M527" i="2"/>
  <c r="O527" i="2"/>
  <c r="O502" i="2"/>
  <c r="M502" i="2"/>
  <c r="M495" i="2"/>
  <c r="O495" i="2"/>
  <c r="M488" i="2"/>
  <c r="O488" i="2"/>
  <c r="R482" i="2"/>
  <c r="T482" i="2"/>
  <c r="Y482" i="2" s="1"/>
  <c r="O370" i="2"/>
  <c r="M370" i="2"/>
  <c r="R361" i="2"/>
  <c r="T361" i="2"/>
  <c r="O275" i="2"/>
  <c r="R275" i="2" s="1"/>
  <c r="M275" i="2"/>
  <c r="M262" i="2"/>
  <c r="O262" i="2"/>
  <c r="M256" i="2"/>
  <c r="O256" i="2"/>
  <c r="M32" i="2"/>
  <c r="O32" i="2"/>
  <c r="O243" i="2"/>
  <c r="R234" i="2"/>
  <c r="T234" i="2"/>
  <c r="W234" i="2" s="1"/>
  <c r="M654" i="2"/>
  <c r="O654" i="2"/>
  <c r="R311" i="2"/>
  <c r="T311" i="2"/>
  <c r="M286" i="2"/>
  <c r="O286" i="2"/>
  <c r="M278" i="2"/>
  <c r="O278" i="2"/>
  <c r="O43" i="2"/>
  <c r="M43" i="2"/>
  <c r="M831" i="2"/>
  <c r="M847" i="2"/>
  <c r="O847" i="2"/>
  <c r="O823" i="2"/>
  <c r="R823" i="2" s="1"/>
  <c r="M823" i="2"/>
  <c r="T757" i="2"/>
  <c r="R757" i="2"/>
  <c r="O728" i="2"/>
  <c r="M728" i="2"/>
  <c r="M707" i="2"/>
  <c r="O707" i="2"/>
  <c r="M701" i="2"/>
  <c r="O701" i="2"/>
  <c r="M685" i="2"/>
  <c r="O685" i="2"/>
  <c r="T672" i="2"/>
  <c r="W672" i="2" s="1"/>
  <c r="R672" i="2"/>
  <c r="M666" i="2"/>
  <c r="O666" i="2"/>
  <c r="M554" i="2"/>
  <c r="O554" i="2"/>
  <c r="M204" i="2"/>
  <c r="O204" i="2"/>
  <c r="T198" i="2"/>
  <c r="Y198" i="2" s="1"/>
  <c r="R198" i="2"/>
  <c r="M188" i="2"/>
  <c r="O188" i="2"/>
  <c r="M182" i="2"/>
  <c r="O182" i="2"/>
  <c r="M178" i="2"/>
  <c r="O178" i="2"/>
  <c r="M161" i="2"/>
  <c r="O161" i="2"/>
  <c r="O620" i="2"/>
  <c r="M620" i="2"/>
  <c r="R453" i="2"/>
  <c r="T453" i="2"/>
  <c r="O330" i="2"/>
  <c r="M330" i="2"/>
  <c r="R700" i="2"/>
  <c r="T700" i="2"/>
  <c r="W700" i="2" s="1"/>
  <c r="R484" i="2"/>
  <c r="T484" i="2"/>
  <c r="T858" i="2"/>
  <c r="R858" i="2"/>
  <c r="O603" i="2"/>
  <c r="M603" i="2"/>
  <c r="M599" i="2"/>
  <c r="O599" i="2"/>
  <c r="R567" i="2"/>
  <c r="T567" i="2"/>
  <c r="W567" i="2" s="1"/>
  <c r="O386" i="2"/>
  <c r="M386" i="2"/>
  <c r="O233" i="2"/>
  <c r="T233" i="2" s="1"/>
  <c r="W233" i="2" s="1"/>
  <c r="M233" i="2"/>
  <c r="M65" i="2"/>
  <c r="O65" i="2"/>
  <c r="O41" i="2"/>
  <c r="M41" i="2"/>
  <c r="O385" i="2"/>
  <c r="T385" i="2" s="1"/>
  <c r="O480" i="2"/>
  <c r="O63" i="2"/>
  <c r="M542" i="2"/>
  <c r="M977" i="2"/>
  <c r="O977" i="2"/>
  <c r="M798" i="2"/>
  <c r="O798" i="2"/>
  <c r="O678" i="2"/>
  <c r="M678" i="2"/>
  <c r="O587" i="2"/>
  <c r="M587" i="2"/>
  <c r="O250" i="2"/>
  <c r="M250" i="2"/>
  <c r="M221" i="2"/>
  <c r="O221" i="2"/>
  <c r="M148" i="2"/>
  <c r="O148" i="2"/>
  <c r="O124" i="2"/>
  <c r="M124" i="2"/>
  <c r="T725" i="2"/>
  <c r="R725" i="2"/>
  <c r="M787" i="2"/>
  <c r="O787" i="2"/>
  <c r="R787" i="2" s="1"/>
  <c r="O290" i="2"/>
  <c r="M290" i="2"/>
  <c r="O271" i="2"/>
  <c r="R271" i="2" s="1"/>
  <c r="M271" i="2"/>
  <c r="R220" i="2"/>
  <c r="T220" i="2"/>
  <c r="O982" i="2"/>
  <c r="O851" i="2"/>
  <c r="T851" i="2" s="1"/>
  <c r="M851" i="2"/>
  <c r="M846" i="2"/>
  <c r="O846" i="2"/>
  <c r="O829" i="2"/>
  <c r="M829" i="2"/>
  <c r="O824" i="2"/>
  <c r="M824" i="2"/>
  <c r="M56" i="2"/>
  <c r="O56" i="2"/>
  <c r="Y481" i="2"/>
  <c r="O406" i="2"/>
  <c r="AB951" i="2"/>
  <c r="W194" i="2"/>
  <c r="W925" i="2"/>
  <c r="Y925" i="2"/>
  <c r="R621" i="2"/>
  <c r="T621" i="2"/>
  <c r="R922" i="2"/>
  <c r="T922" i="2"/>
  <c r="Y922" i="2" s="1"/>
  <c r="O771" i="2"/>
  <c r="M771" i="2"/>
  <c r="O667" i="2"/>
  <c r="M667" i="2"/>
  <c r="M568" i="2"/>
  <c r="O568" i="2"/>
  <c r="O561" i="2"/>
  <c r="R561" i="2" s="1"/>
  <c r="M561" i="2"/>
  <c r="O555" i="2"/>
  <c r="M555" i="2"/>
  <c r="M345" i="2"/>
  <c r="O345" i="2"/>
  <c r="T345" i="2" s="1"/>
  <c r="M319" i="2"/>
  <c r="O319" i="2"/>
  <c r="O305" i="2"/>
  <c r="M305" i="2"/>
  <c r="O118" i="2"/>
  <c r="M118" i="2"/>
  <c r="O109" i="2"/>
  <c r="R109" i="2" s="1"/>
  <c r="M109" i="2"/>
  <c r="O61" i="2"/>
  <c r="M61" i="2"/>
  <c r="O804" i="2"/>
  <c r="M804" i="2"/>
  <c r="M743" i="2"/>
  <c r="O743" i="2"/>
  <c r="T743" i="2" s="1"/>
  <c r="M694" i="2"/>
  <c r="O694" i="2"/>
  <c r="O611" i="2"/>
  <c r="M611" i="2"/>
  <c r="M499" i="2"/>
  <c r="O499" i="2"/>
  <c r="M494" i="2"/>
  <c r="O494" i="2"/>
  <c r="O487" i="2"/>
  <c r="M487" i="2"/>
  <c r="M395" i="2"/>
  <c r="O395" i="2"/>
  <c r="R395" i="2" s="1"/>
  <c r="M351" i="2"/>
  <c r="O351" i="2"/>
  <c r="M343" i="2"/>
  <c r="O343" i="2"/>
  <c r="R160" i="2"/>
  <c r="T160" i="2"/>
  <c r="M108" i="2"/>
  <c r="O108" i="2"/>
  <c r="O93" i="2"/>
  <c r="M93" i="2"/>
  <c r="M68" i="2"/>
  <c r="O68" i="2"/>
  <c r="R68" i="2" s="1"/>
  <c r="O51" i="2"/>
  <c r="M51" i="2"/>
  <c r="O934" i="2"/>
  <c r="T934" i="2" s="1"/>
  <c r="M934" i="2"/>
  <c r="M864" i="2"/>
  <c r="O864" i="2"/>
  <c r="M749" i="2"/>
  <c r="O749" i="2"/>
  <c r="R749" i="2" s="1"/>
  <c r="M705" i="2"/>
  <c r="O705" i="2"/>
  <c r="M634" i="2"/>
  <c r="O634" i="2"/>
  <c r="M624" i="2"/>
  <c r="O624" i="2"/>
  <c r="O452" i="2"/>
  <c r="M452" i="2"/>
  <c r="O321" i="2"/>
  <c r="T321" i="2" s="1"/>
  <c r="M321" i="2"/>
  <c r="M288" i="2"/>
  <c r="O288" i="2"/>
  <c r="M260" i="2"/>
  <c r="O260" i="2"/>
  <c r="T260" i="2" s="1"/>
  <c r="O181" i="2"/>
  <c r="M181" i="2"/>
  <c r="O133" i="2"/>
  <c r="M133" i="2"/>
  <c r="O106" i="2"/>
  <c r="M106" i="2"/>
  <c r="O98" i="2"/>
  <c r="M98" i="2"/>
  <c r="M741" i="2"/>
  <c r="O741" i="2"/>
  <c r="O704" i="2"/>
  <c r="M704" i="2"/>
  <c r="O646" i="2"/>
  <c r="M646" i="2"/>
  <c r="R463" i="2"/>
  <c r="T463" i="2"/>
  <c r="O404" i="2"/>
  <c r="M404" i="2"/>
  <c r="M281" i="2"/>
  <c r="O281" i="2"/>
  <c r="O267" i="2"/>
  <c r="R267" i="2" s="1"/>
  <c r="M267" i="2"/>
  <c r="O195" i="2"/>
  <c r="R195" i="2" s="1"/>
  <c r="M195" i="2"/>
  <c r="M145" i="2"/>
  <c r="O145" i="2"/>
  <c r="M142" i="2"/>
  <c r="O142" i="2"/>
  <c r="R142" i="2" s="1"/>
  <c r="O139" i="2"/>
  <c r="M139" i="2"/>
  <c r="O59" i="2"/>
  <c r="M59" i="2"/>
  <c r="M925" i="2"/>
  <c r="M955" i="2"/>
  <c r="O955" i="2"/>
  <c r="T955" i="2" s="1"/>
  <c r="O943" i="2"/>
  <c r="M943" i="2"/>
  <c r="O735" i="2"/>
  <c r="M735" i="2"/>
  <c r="M718" i="2"/>
  <c r="O718" i="2"/>
  <c r="M655" i="2"/>
  <c r="O655" i="2"/>
  <c r="M529" i="2"/>
  <c r="O529" i="2"/>
  <c r="O522" i="2"/>
  <c r="M522" i="2"/>
  <c r="M516" i="2"/>
  <c r="O516" i="2"/>
  <c r="M509" i="2"/>
  <c r="O509" i="2"/>
  <c r="M468" i="2"/>
  <c r="O468" i="2"/>
  <c r="R338" i="2"/>
  <c r="T338" i="2"/>
  <c r="O300" i="2"/>
  <c r="M300" i="2"/>
  <c r="M273" i="2"/>
  <c r="O273" i="2"/>
  <c r="O244" i="2"/>
  <c r="M244" i="2"/>
  <c r="O206" i="2"/>
  <c r="M206" i="2"/>
  <c r="O132" i="2"/>
  <c r="M132" i="2"/>
  <c r="O912" i="2"/>
  <c r="T912" i="2" s="1"/>
  <c r="M675" i="2"/>
  <c r="O401" i="2"/>
  <c r="R401" i="2" s="1"/>
  <c r="M397" i="2"/>
  <c r="M258" i="2"/>
  <c r="O237" i="2"/>
  <c r="R237" i="2" s="1"/>
  <c r="O158" i="2"/>
  <c r="M858" i="2"/>
  <c r="O783" i="2"/>
  <c r="O507" i="2"/>
  <c r="M400" i="2"/>
  <c r="M857" i="2"/>
  <c r="O857" i="2"/>
  <c r="O677" i="2"/>
  <c r="M677" i="2"/>
  <c r="M536" i="2"/>
  <c r="O536" i="2"/>
  <c r="M155" i="2"/>
  <c r="O155" i="2"/>
  <c r="M31" i="2"/>
  <c r="O31" i="2"/>
  <c r="M683" i="2"/>
  <c r="O683" i="2"/>
  <c r="O547" i="2"/>
  <c r="M547" i="2"/>
  <c r="M291" i="2"/>
  <c r="O291" i="2"/>
  <c r="M174" i="2"/>
  <c r="O174" i="2"/>
  <c r="M18" i="2"/>
  <c r="O18" i="2"/>
  <c r="R18" i="2" s="1"/>
  <c r="M881" i="2"/>
  <c r="O881" i="2"/>
  <c r="O282" i="2"/>
  <c r="M282" i="2"/>
  <c r="M187" i="2"/>
  <c r="O187" i="2"/>
  <c r="O42" i="2"/>
  <c r="M42" i="2"/>
  <c r="O27" i="2"/>
  <c r="M27" i="2"/>
  <c r="Y854" i="2"/>
  <c r="M1016" i="2"/>
  <c r="O1016" i="2"/>
  <c r="R836" i="2"/>
  <c r="T836" i="2"/>
  <c r="M939" i="2"/>
  <c r="O939" i="2"/>
  <c r="M913" i="2"/>
  <c r="O913" i="2"/>
  <c r="R913" i="2" s="1"/>
  <c r="O852" i="2"/>
  <c r="M852" i="2"/>
  <c r="O739" i="2"/>
  <c r="M739" i="2"/>
  <c r="O713" i="2"/>
  <c r="M713" i="2"/>
  <c r="M537" i="2"/>
  <c r="O537" i="2"/>
  <c r="O380" i="2"/>
  <c r="M380" i="2"/>
  <c r="M375" i="2"/>
  <c r="O375" i="2"/>
  <c r="T375" i="2" s="1"/>
  <c r="M268" i="2"/>
  <c r="O268" i="2"/>
  <c r="M149" i="2"/>
  <c r="O149" i="2"/>
  <c r="T149" i="2" s="1"/>
  <c r="M143" i="2"/>
  <c r="O143" i="2"/>
  <c r="O52" i="2"/>
  <c r="M52" i="2"/>
  <c r="M965" i="2"/>
  <c r="O965" i="2"/>
  <c r="M937" i="2"/>
  <c r="O937" i="2"/>
  <c r="T937" i="2" s="1"/>
  <c r="M889" i="2"/>
  <c r="O889" i="2"/>
  <c r="O860" i="2"/>
  <c r="M860" i="2"/>
  <c r="M785" i="2"/>
  <c r="O785" i="2"/>
  <c r="M579" i="2"/>
  <c r="O579" i="2"/>
  <c r="M325" i="2"/>
  <c r="O325" i="2"/>
  <c r="O317" i="2"/>
  <c r="M317" i="2"/>
  <c r="O916" i="2"/>
  <c r="M916" i="2"/>
  <c r="O859" i="2"/>
  <c r="R859" i="2" s="1"/>
  <c r="M859" i="2"/>
  <c r="M843" i="2"/>
  <c r="O843" i="2"/>
  <c r="O790" i="2"/>
  <c r="M790" i="2"/>
  <c r="O716" i="2"/>
  <c r="T716" i="2" s="1"/>
  <c r="M716" i="2"/>
  <c r="W659" i="2"/>
  <c r="Y659" i="2"/>
  <c r="M508" i="2"/>
  <c r="O508" i="2"/>
  <c r="M503" i="2"/>
  <c r="O503" i="2"/>
  <c r="O454" i="2"/>
  <c r="M454" i="2"/>
  <c r="O190" i="2"/>
  <c r="T190" i="2" s="1"/>
  <c r="M190" i="2"/>
  <c r="O962" i="2"/>
  <c r="R962" i="2" s="1"/>
  <c r="M962" i="2"/>
  <c r="O931" i="2"/>
  <c r="M931" i="2"/>
  <c r="M888" i="2"/>
  <c r="O888" i="2"/>
  <c r="O842" i="2"/>
  <c r="M842" i="2"/>
  <c r="O827" i="2"/>
  <c r="R827" i="2" s="1"/>
  <c r="M827" i="2"/>
  <c r="R602" i="2"/>
  <c r="T602" i="2"/>
  <c r="M596" i="2"/>
  <c r="O596" i="2"/>
  <c r="O519" i="2"/>
  <c r="M519" i="2"/>
  <c r="T513" i="2"/>
  <c r="R513" i="2"/>
  <c r="M429" i="2"/>
  <c r="O429" i="2"/>
  <c r="R92" i="2"/>
  <c r="T92" i="2"/>
  <c r="M961" i="2"/>
  <c r="O961" i="2"/>
  <c r="M907" i="2"/>
  <c r="O907" i="2"/>
  <c r="M876" i="2"/>
  <c r="O876" i="2"/>
  <c r="T876" i="2" s="1"/>
  <c r="M807" i="2"/>
  <c r="O807" i="2"/>
  <c r="M732" i="2"/>
  <c r="O732" i="2"/>
  <c r="R732" i="2" s="1"/>
  <c r="M628" i="2"/>
  <c r="O628" i="2"/>
  <c r="R628" i="2" s="1"/>
  <c r="M606" i="2"/>
  <c r="O606" i="2"/>
  <c r="M532" i="2"/>
  <c r="O532" i="2"/>
  <c r="O512" i="2"/>
  <c r="M512" i="2"/>
  <c r="R352" i="2"/>
  <c r="T352" i="2"/>
  <c r="O252" i="2"/>
  <c r="M252" i="2"/>
  <c r="O241" i="2"/>
  <c r="M241" i="2"/>
  <c r="O150" i="2"/>
  <c r="M150" i="2"/>
  <c r="M99" i="2"/>
  <c r="O99" i="2"/>
  <c r="O712" i="2"/>
  <c r="M712" i="2"/>
  <c r="M245" i="2"/>
  <c r="O245" i="2"/>
  <c r="T54" i="2"/>
  <c r="R54" i="2"/>
  <c r="O767" i="2"/>
  <c r="R767" i="2" s="1"/>
  <c r="M702" i="2"/>
  <c r="O702" i="2"/>
  <c r="O329" i="2"/>
  <c r="M222" i="2"/>
  <c r="O222" i="2"/>
  <c r="M48" i="2"/>
  <c r="O48" i="2"/>
  <c r="O409" i="2"/>
  <c r="M173" i="2"/>
  <c r="O173" i="2"/>
  <c r="O834" i="2"/>
  <c r="M834" i="2"/>
  <c r="O761" i="2"/>
  <c r="M761" i="2"/>
  <c r="O747" i="2"/>
  <c r="O738" i="2"/>
  <c r="M738" i="2"/>
  <c r="O729" i="2"/>
  <c r="M729" i="2"/>
  <c r="O600" i="2"/>
  <c r="M600" i="2"/>
  <c r="M438" i="2"/>
  <c r="O396" i="2"/>
  <c r="R396" i="2" s="1"/>
  <c r="M239" i="2"/>
  <c r="O239" i="2"/>
  <c r="M923" i="2"/>
  <c r="M828" i="2"/>
  <c r="O828" i="2"/>
  <c r="M777" i="2"/>
  <c r="O777" i="2"/>
  <c r="O443" i="2"/>
  <c r="R443" i="2" s="1"/>
  <c r="M443" i="2"/>
  <c r="M387" i="2"/>
  <c r="O387" i="2"/>
  <c r="M328" i="2"/>
  <c r="O328" i="2"/>
  <c r="O280" i="2"/>
  <c r="M280" i="2"/>
  <c r="M192" i="2"/>
  <c r="O192" i="2"/>
  <c r="M157" i="2"/>
  <c r="O157" i="2"/>
  <c r="T157" i="2" s="1"/>
  <c r="M114" i="2"/>
  <c r="M54" i="2"/>
  <c r="O415" i="2"/>
  <c r="T415" i="2" s="1"/>
  <c r="O354" i="2"/>
  <c r="O253" i="2"/>
  <c r="O202" i="2"/>
  <c r="M135" i="2"/>
  <c r="O770" i="2"/>
  <c r="O559" i="2"/>
  <c r="O541" i="2"/>
  <c r="M462" i="2"/>
  <c r="O336" i="2"/>
  <c r="T336" i="2" s="1"/>
  <c r="M1017" i="2"/>
  <c r="O1017" i="2"/>
  <c r="M941" i="2"/>
  <c r="O941" i="2"/>
  <c r="O949" i="2"/>
  <c r="M949" i="2"/>
  <c r="O921" i="2"/>
  <c r="M921" i="2"/>
  <c r="O914" i="2"/>
  <c r="M914" i="2"/>
  <c r="O890" i="2"/>
  <c r="M890" i="2"/>
  <c r="O323" i="2"/>
  <c r="M323" i="2"/>
  <c r="O193" i="2"/>
  <c r="M193" i="2"/>
  <c r="O179" i="2"/>
  <c r="M179" i="2"/>
  <c r="M144" i="2"/>
  <c r="O144" i="2"/>
  <c r="M111" i="2"/>
  <c r="O111" i="2"/>
  <c r="R748" i="2"/>
  <c r="T748" i="2"/>
  <c r="O954" i="2"/>
  <c r="M954" i="2"/>
  <c r="O874" i="2"/>
  <c r="M874" i="2"/>
  <c r="O869" i="2"/>
  <c r="M869" i="2"/>
  <c r="M865" i="2"/>
  <c r="O865" i="2"/>
  <c r="M737" i="2"/>
  <c r="O737" i="2"/>
  <c r="O733" i="2"/>
  <c r="M733" i="2"/>
  <c r="O652" i="2"/>
  <c r="M652" i="2"/>
  <c r="M604" i="2"/>
  <c r="O604" i="2"/>
  <c r="O1014" i="2"/>
  <c r="M1014" i="2"/>
  <c r="M970" i="2"/>
  <c r="O970" i="2"/>
  <c r="O884" i="2"/>
  <c r="M884" i="2"/>
  <c r="R745" i="2"/>
  <c r="T745" i="2"/>
  <c r="O983" i="2"/>
  <c r="M983" i="2"/>
  <c r="M928" i="2"/>
  <c r="O928" i="2"/>
  <c r="O821" i="2"/>
  <c r="M821" i="2"/>
  <c r="O788" i="2"/>
  <c r="M788" i="2"/>
  <c r="O681" i="2"/>
  <c r="M681" i="2"/>
  <c r="M975" i="2"/>
  <c r="O975" i="2"/>
  <c r="M942" i="2"/>
  <c r="O942" i="2"/>
  <c r="M886" i="2"/>
  <c r="O886" i="2"/>
  <c r="M692" i="2"/>
  <c r="O692" i="2"/>
  <c r="R1013" i="2"/>
  <c r="M979" i="2"/>
  <c r="O979" i="2"/>
  <c r="O938" i="2"/>
  <c r="M938" i="2"/>
  <c r="O924" i="2"/>
  <c r="M924" i="2"/>
  <c r="M887" i="2"/>
  <c r="O887" i="2"/>
  <c r="O877" i="2"/>
  <c r="M877" i="2"/>
  <c r="O871" i="2"/>
  <c r="M871" i="2"/>
  <c r="M779" i="2"/>
  <c r="O779" i="2"/>
  <c r="M731" i="2"/>
  <c r="O731" i="2"/>
  <c r="M727" i="2"/>
  <c r="O727" i="2"/>
  <c r="M643" i="2"/>
  <c r="O643" i="2"/>
  <c r="O872" i="2"/>
  <c r="M1013" i="2"/>
  <c r="O981" i="2"/>
  <c r="M968" i="2"/>
  <c r="O968" i="2"/>
  <c r="M940" i="2"/>
  <c r="O940" i="2"/>
  <c r="O930" i="2"/>
  <c r="M927" i="2"/>
  <c r="M837" i="2"/>
  <c r="O837" i="2"/>
  <c r="M794" i="2"/>
  <c r="O794" i="2"/>
  <c r="M752" i="2"/>
  <c r="O752" i="2"/>
  <c r="O610" i="2"/>
  <c r="M610" i="2"/>
  <c r="O518" i="2"/>
  <c r="O802" i="2"/>
  <c r="M932" i="2"/>
  <c r="O974" i="2"/>
  <c r="M974" i="2"/>
  <c r="M956" i="2"/>
  <c r="O956" i="2"/>
  <c r="M933" i="2"/>
  <c r="O933" i="2"/>
  <c r="M922" i="2"/>
  <c r="M909" i="2"/>
  <c r="O909" i="2"/>
  <c r="O841" i="2"/>
  <c r="M841" i="2"/>
  <c r="M833" i="2"/>
  <c r="O833" i="2"/>
  <c r="M793" i="2"/>
  <c r="O793" i="2"/>
  <c r="M757" i="2"/>
  <c r="O720" i="2"/>
  <c r="M698" i="2"/>
  <c r="O698" i="2"/>
  <c r="M693" i="2"/>
  <c r="O693" i="2"/>
  <c r="O479" i="2"/>
  <c r="M479" i="2"/>
  <c r="M1011" i="2"/>
  <c r="O1011" i="2"/>
  <c r="M936" i="2"/>
  <c r="O936" i="2"/>
  <c r="M917" i="2"/>
  <c r="O917" i="2"/>
  <c r="M878" i="2"/>
  <c r="O878" i="2"/>
  <c r="M773" i="2"/>
  <c r="O773" i="2"/>
  <c r="M764" i="2"/>
  <c r="O764" i="2"/>
  <c r="O696" i="2"/>
  <c r="M696" i="2"/>
  <c r="O588" i="2"/>
  <c r="M588" i="2"/>
  <c r="O549" i="2"/>
  <c r="M549" i="2"/>
  <c r="O544" i="2"/>
  <c r="M544" i="2"/>
  <c r="O534" i="2"/>
  <c r="M534" i="2"/>
  <c r="O528" i="2"/>
  <c r="M528" i="2"/>
  <c r="T506" i="2"/>
  <c r="R506" i="2"/>
  <c r="M498" i="2"/>
  <c r="O498" i="2"/>
  <c r="O908" i="2"/>
  <c r="M1010" i="2"/>
  <c r="O1010" i="2"/>
  <c r="M973" i="2"/>
  <c r="O973" i="2"/>
  <c r="M960" i="2"/>
  <c r="O960" i="2"/>
  <c r="M929" i="2"/>
  <c r="O929" i="2"/>
  <c r="M812" i="2"/>
  <c r="O812" i="2"/>
  <c r="O796" i="2"/>
  <c r="M796" i="2"/>
  <c r="M780" i="2"/>
  <c r="O780" i="2"/>
  <c r="O776" i="2"/>
  <c r="M776" i="2"/>
  <c r="O760" i="2"/>
  <c r="M760" i="2"/>
  <c r="T675" i="2"/>
  <c r="R675" i="2"/>
  <c r="M650" i="2"/>
  <c r="O650" i="2"/>
  <c r="O592" i="2"/>
  <c r="M592" i="2"/>
  <c r="O868" i="2"/>
  <c r="O866" i="2"/>
  <c r="O820" i="2"/>
  <c r="O751" i="2"/>
  <c r="O746" i="2"/>
  <c r="M723" i="2"/>
  <c r="O723" i="2"/>
  <c r="M695" i="2"/>
  <c r="M672" i="2"/>
  <c r="O658" i="2"/>
  <c r="M795" i="2"/>
  <c r="M781" i="2"/>
  <c r="M651" i="2"/>
  <c r="O651" i="2"/>
  <c r="M617" i="2"/>
  <c r="O617" i="2"/>
  <c r="O789" i="2"/>
  <c r="M789" i="2"/>
  <c r="M759" i="2"/>
  <c r="O759" i="2"/>
  <c r="M724" i="2"/>
  <c r="O724" i="2"/>
  <c r="M679" i="2"/>
  <c r="O679" i="2"/>
  <c r="M673" i="2"/>
  <c r="O673" i="2"/>
  <c r="M635" i="2"/>
  <c r="O635" i="2"/>
  <c r="M485" i="2"/>
  <c r="O485" i="2"/>
  <c r="W464" i="2"/>
  <c r="Y464" i="2"/>
  <c r="M403" i="2"/>
  <c r="O403" i="2"/>
  <c r="M803" i="2"/>
  <c r="O803" i="2"/>
  <c r="M721" i="2"/>
  <c r="O721" i="2"/>
  <c r="O630" i="2"/>
  <c r="M630" i="2"/>
  <c r="O550" i="2"/>
  <c r="M550" i="2"/>
  <c r="O407" i="2"/>
  <c r="M407" i="2"/>
  <c r="O197" i="2"/>
  <c r="M197" i="2"/>
  <c r="O117" i="2"/>
  <c r="M117" i="2"/>
  <c r="M103" i="2"/>
  <c r="O103" i="2"/>
  <c r="M469" i="2"/>
  <c r="O469" i="2"/>
  <c r="R462" i="2"/>
  <c r="T462" i="2"/>
  <c r="M428" i="2"/>
  <c r="O428" i="2"/>
  <c r="M378" i="2"/>
  <c r="O378" i="2"/>
  <c r="O201" i="2"/>
  <c r="M201" i="2"/>
  <c r="M130" i="2"/>
  <c r="O130" i="2"/>
  <c r="M543" i="2"/>
  <c r="O543" i="2"/>
  <c r="M493" i="2"/>
  <c r="O493" i="2"/>
  <c r="M427" i="2"/>
  <c r="O427" i="2"/>
  <c r="O411" i="2"/>
  <c r="M411" i="2"/>
  <c r="M298" i="2"/>
  <c r="O298" i="2"/>
  <c r="M164" i="2"/>
  <c r="O164" i="2"/>
  <c r="O70" i="2"/>
  <c r="M70" i="2"/>
  <c r="M558" i="2"/>
  <c r="O558" i="2"/>
  <c r="M520" i="2"/>
  <c r="O520" i="2"/>
  <c r="O492" i="2"/>
  <c r="M492" i="2"/>
  <c r="O486" i="2"/>
  <c r="M486" i="2"/>
  <c r="L472" i="2"/>
  <c r="M472" i="2" s="1"/>
  <c r="L475" i="2"/>
  <c r="M475" i="2" s="1"/>
  <c r="L473" i="2"/>
  <c r="M473" i="2" s="1"/>
  <c r="M463" i="2"/>
  <c r="M422" i="2"/>
  <c r="O410" i="2"/>
  <c r="O186" i="2"/>
  <c r="M186" i="2"/>
  <c r="M470" i="2"/>
  <c r="O470" i="2"/>
  <c r="M466" i="2"/>
  <c r="O466" i="2"/>
  <c r="L432" i="2"/>
  <c r="M432" i="2" s="1"/>
  <c r="L431" i="2"/>
  <c r="M431" i="2" s="1"/>
  <c r="L430" i="2"/>
  <c r="M430" i="2" s="1"/>
  <c r="M426" i="2"/>
  <c r="O426" i="2"/>
  <c r="O374" i="2"/>
  <c r="M374" i="2"/>
  <c r="O364" i="2"/>
  <c r="M364" i="2"/>
  <c r="O357" i="2"/>
  <c r="M357" i="2"/>
  <c r="O22" i="2"/>
  <c r="M22" i="2"/>
  <c r="O391" i="2"/>
  <c r="O382" i="2"/>
  <c r="M382" i="2"/>
  <c r="M344" i="2"/>
  <c r="M287" i="2"/>
  <c r="O240" i="2"/>
  <c r="M240" i="2"/>
  <c r="O121" i="2"/>
  <c r="M369" i="2"/>
  <c r="O369" i="2"/>
  <c r="O355" i="2"/>
  <c r="M355" i="2"/>
  <c r="O348" i="2"/>
  <c r="M348" i="2"/>
  <c r="M315" i="2"/>
  <c r="O315" i="2"/>
  <c r="O64" i="2"/>
  <c r="M64" i="2"/>
  <c r="M384" i="2"/>
  <c r="O384" i="2"/>
  <c r="O203" i="2"/>
  <c r="M203" i="2"/>
  <c r="M160" i="2"/>
  <c r="M151" i="2"/>
  <c r="O151" i="2"/>
  <c r="M138" i="2"/>
  <c r="O123" i="2"/>
  <c r="M34" i="2"/>
  <c r="O34" i="2"/>
  <c r="O388" i="2"/>
  <c r="M388" i="2"/>
  <c r="M358" i="2"/>
  <c r="O358" i="2"/>
  <c r="M356" i="2"/>
  <c r="R183" i="2"/>
  <c r="M141" i="2"/>
  <c r="O141" i="2"/>
  <c r="R114" i="2"/>
  <c r="O57" i="2"/>
  <c r="M57" i="2"/>
  <c r="O33" i="2"/>
  <c r="M28" i="2"/>
  <c r="M376" i="2"/>
  <c r="O376" i="2"/>
  <c r="R356" i="2"/>
  <c r="T356" i="2"/>
  <c r="M352" i="2"/>
  <c r="M303" i="2"/>
  <c r="O303" i="2"/>
  <c r="M270" i="2"/>
  <c r="O270" i="2"/>
  <c r="O247" i="2"/>
  <c r="M247" i="2"/>
  <c r="O218" i="2"/>
  <c r="M218" i="2"/>
  <c r="W183" i="2"/>
  <c r="O390" i="2"/>
  <c r="O362" i="2"/>
  <c r="O322" i="2"/>
  <c r="O304" i="2"/>
  <c r="O223" i="2"/>
  <c r="O217" i="2"/>
  <c r="O216" i="2"/>
  <c r="O129" i="2"/>
  <c r="O128" i="2"/>
  <c r="O115" i="2"/>
  <c r="O112" i="2"/>
  <c r="O96" i="2"/>
  <c r="O69" i="2"/>
  <c r="O47" i="2"/>
  <c r="W457" i="2" l="1"/>
  <c r="R324" i="2"/>
  <c r="R194" i="2"/>
  <c r="R510" i="2"/>
  <c r="T283" i="2"/>
  <c r="Y283" i="2" s="1"/>
  <c r="T30" i="2"/>
  <c r="Y30" i="2" s="1"/>
  <c r="R457" i="2"/>
  <c r="T21" i="2"/>
  <c r="W21" i="2" s="1"/>
  <c r="T880" i="2"/>
  <c r="Y880" i="2" s="1"/>
  <c r="Y254" i="2"/>
  <c r="AB254" i="2" s="1"/>
  <c r="Y672" i="2"/>
  <c r="AB672" i="2" s="1"/>
  <c r="T548" i="2"/>
  <c r="Y548" i="2" s="1"/>
  <c r="W437" i="2"/>
  <c r="R517" i="2"/>
  <c r="T647" i="2"/>
  <c r="Y647" i="2" s="1"/>
  <c r="Y320" i="2"/>
  <c r="AD320" i="2" s="1"/>
  <c r="R349" i="2"/>
  <c r="W416" i="2"/>
  <c r="R156" i="2"/>
  <c r="R740" i="2"/>
  <c r="T763" i="2"/>
  <c r="Y763" i="2" s="1"/>
  <c r="AD560" i="2"/>
  <c r="AI560" i="2" s="1"/>
  <c r="AL560" i="2" s="1"/>
  <c r="T392" i="2"/>
  <c r="W392" i="2" s="1"/>
  <c r="AG90" i="2"/>
  <c r="Y959" i="2"/>
  <c r="AB959" i="2" s="1"/>
  <c r="Y649" i="2"/>
  <c r="AD649" i="2" s="1"/>
  <c r="AD261" i="2"/>
  <c r="AG261" i="2" s="1"/>
  <c r="Y156" i="2"/>
  <c r="AB156" i="2" s="1"/>
  <c r="Y200" i="2"/>
  <c r="AD200" i="2" s="1"/>
  <c r="W615" i="2"/>
  <c r="T670" i="2"/>
  <c r="Y670" i="2" s="1"/>
  <c r="AB670" i="2" s="1"/>
  <c r="W653" i="2"/>
  <c r="T714" i="2"/>
  <c r="W714" i="2" s="1"/>
  <c r="T275" i="2"/>
  <c r="Y275" i="2" s="1"/>
  <c r="Y572" i="2"/>
  <c r="AD572" i="2" s="1"/>
  <c r="AI572" i="2" s="1"/>
  <c r="AL572" i="2" s="1"/>
  <c r="R572" i="2"/>
  <c r="R399" i="2"/>
  <c r="T496" i="2"/>
  <c r="W496" i="2" s="1"/>
  <c r="R393" i="2"/>
  <c r="R756" i="2"/>
  <c r="W932" i="2"/>
  <c r="Y140" i="2"/>
  <c r="AB140" i="2" s="1"/>
  <c r="M573" i="2"/>
  <c r="M1031" i="2" s="1"/>
  <c r="AD553" i="2"/>
  <c r="AI553" i="2" s="1"/>
  <c r="AL553" i="2" s="1"/>
  <c r="T211" i="2"/>
  <c r="Y211" i="2" s="1"/>
  <c r="W699" i="2"/>
  <c r="T295" i="2"/>
  <c r="Y295" i="2" s="1"/>
  <c r="AB295" i="2" s="1"/>
  <c r="R379" i="2"/>
  <c r="R664" i="2"/>
  <c r="W553" i="2"/>
  <c r="R660" i="2"/>
  <c r="Y289" i="2"/>
  <c r="AB289" i="2" s="1"/>
  <c r="T873" i="2"/>
  <c r="W873" i="2" s="1"/>
  <c r="T249" i="2"/>
  <c r="W249" i="2" s="1"/>
  <c r="T209" i="2"/>
  <c r="Y209" i="2" s="1"/>
  <c r="T458" i="2"/>
  <c r="Y458" i="2" s="1"/>
  <c r="AB458" i="2" s="1"/>
  <c r="R633" i="2"/>
  <c r="T633" i="2"/>
  <c r="AD740" i="2"/>
  <c r="AI740" i="2" s="1"/>
  <c r="AL740" i="2" s="1"/>
  <c r="AB740" i="2"/>
  <c r="R616" i="2"/>
  <c r="Y350" i="2"/>
  <c r="AD350" i="2" s="1"/>
  <c r="T448" i="2"/>
  <c r="W448" i="2" s="1"/>
  <c r="R840" i="2"/>
  <c r="Y695" i="2"/>
  <c r="AB695" i="2" s="1"/>
  <c r="T850" i="2"/>
  <c r="Y850" i="2" s="1"/>
  <c r="AB850" i="2" s="1"/>
  <c r="T467" i="2"/>
  <c r="Y467" i="2" s="1"/>
  <c r="AB467" i="2" s="1"/>
  <c r="Y784" i="2"/>
  <c r="AD784" i="2" s="1"/>
  <c r="Y72" i="2"/>
  <c r="AB72" i="2" s="1"/>
  <c r="R23" i="2"/>
  <c r="AD436" i="2"/>
  <c r="AI436" i="2" s="1"/>
  <c r="AL436" i="2" s="1"/>
  <c r="R127" i="2"/>
  <c r="Y840" i="2"/>
  <c r="AB840" i="2" s="1"/>
  <c r="W436" i="2"/>
  <c r="R415" i="2"/>
  <c r="R578" i="2"/>
  <c r="R276" i="2"/>
  <c r="Y393" i="2"/>
  <c r="T185" i="2"/>
  <c r="Y185" i="2" s="1"/>
  <c r="AB185" i="2" s="1"/>
  <c r="T205" i="2"/>
  <c r="Y205" i="2" s="1"/>
  <c r="AB205" i="2" s="1"/>
  <c r="T711" i="2"/>
  <c r="W711" i="2" s="1"/>
  <c r="Y474" i="2"/>
  <c r="AB474" i="2" s="1"/>
  <c r="T210" i="2"/>
  <c r="W210" i="2" s="1"/>
  <c r="W574" i="2"/>
  <c r="T505" i="2"/>
  <c r="W505" i="2" s="1"/>
  <c r="T563" i="2"/>
  <c r="W563" i="2" s="1"/>
  <c r="R447" i="2"/>
  <c r="R569" i="2"/>
  <c r="AD263" i="2"/>
  <c r="AG263" i="2" s="1"/>
  <c r="R649" i="2"/>
  <c r="Y475" i="2"/>
  <c r="W475" i="2"/>
  <c r="AB194" i="2"/>
  <c r="T68" i="2"/>
  <c r="W68" i="2" s="1"/>
  <c r="Y700" i="2"/>
  <c r="AB700" i="2" s="1"/>
  <c r="Y441" i="2"/>
  <c r="AB441" i="2" s="1"/>
  <c r="W332" i="2"/>
  <c r="T575" i="2"/>
  <c r="W575" i="2" s="1"/>
  <c r="W560" i="2"/>
  <c r="R574" i="2"/>
  <c r="T279" i="2"/>
  <c r="Y279" i="2" s="1"/>
  <c r="W394" i="2"/>
  <c r="Y394" i="2"/>
  <c r="T395" i="2"/>
  <c r="W395" i="2" s="1"/>
  <c r="T66" i="2"/>
  <c r="Y66" i="2" s="1"/>
  <c r="AB66" i="2" s="1"/>
  <c r="W30" i="2"/>
  <c r="AB801" i="2"/>
  <c r="T342" i="2"/>
  <c r="Y342" i="2" s="1"/>
  <c r="Y234" i="2"/>
  <c r="AB234" i="2" s="1"/>
  <c r="R775" i="2"/>
  <c r="T408" i="2"/>
  <c r="W408" i="2" s="1"/>
  <c r="T490" i="2"/>
  <c r="W490" i="2" s="1"/>
  <c r="T235" i="2"/>
  <c r="Y235" i="2" s="1"/>
  <c r="T189" i="2"/>
  <c r="Y189" i="2" s="1"/>
  <c r="T365" i="2"/>
  <c r="W365" i="2" s="1"/>
  <c r="R433" i="2"/>
  <c r="T787" i="2"/>
  <c r="Y787" i="2" s="1"/>
  <c r="W344" i="2"/>
  <c r="T845" i="2"/>
  <c r="W845" i="2" s="1"/>
  <c r="T196" i="2"/>
  <c r="W196" i="2" s="1"/>
  <c r="Y717" i="2"/>
  <c r="AB717" i="2" s="1"/>
  <c r="Y632" i="2"/>
  <c r="AB632" i="2" s="1"/>
  <c r="T671" i="2"/>
  <c r="AD344" i="2"/>
  <c r="AG344" i="2" s="1"/>
  <c r="W755" i="2"/>
  <c r="Y755" i="2"/>
  <c r="R623" i="2"/>
  <c r="T623" i="2"/>
  <c r="R937" i="2"/>
  <c r="T180" i="2"/>
  <c r="Y180" i="2" s="1"/>
  <c r="R163" i="2"/>
  <c r="AB781" i="2"/>
  <c r="AD781" i="2"/>
  <c r="T483" i="2"/>
  <c r="W483" i="2" s="1"/>
  <c r="R545" i="2"/>
  <c r="T214" i="2"/>
  <c r="Y214" i="2" s="1"/>
  <c r="T102" i="2"/>
  <c r="W102" i="2" s="1"/>
  <c r="R320" i="2"/>
  <c r="Y504" i="2"/>
  <c r="AD699" i="2"/>
  <c r="AG699" i="2" s="1"/>
  <c r="T53" i="2"/>
  <c r="Y53" i="2" s="1"/>
  <c r="W801" i="2"/>
  <c r="R312" i="2"/>
  <c r="R229" i="2"/>
  <c r="T229" i="2"/>
  <c r="AD457" i="2"/>
  <c r="AB457" i="2"/>
  <c r="R445" i="2"/>
  <c r="T445" i="2"/>
  <c r="Y163" i="2"/>
  <c r="AB163" i="2" s="1"/>
  <c r="W163" i="2"/>
  <c r="T18" i="2"/>
  <c r="Y18" i="2" s="1"/>
  <c r="R497" i="2"/>
  <c r="AD545" i="2"/>
  <c r="AG545" i="2" s="1"/>
  <c r="T302" i="2"/>
  <c r="Y302" i="2" s="1"/>
  <c r="R627" i="2"/>
  <c r="W263" i="2"/>
  <c r="T573" i="2"/>
  <c r="T67" i="2"/>
  <c r="W67" i="2" s="1"/>
  <c r="W545" i="2"/>
  <c r="AD540" i="2"/>
  <c r="AG540" i="2" s="1"/>
  <c r="Y154" i="2"/>
  <c r="AD154" i="2" s="1"/>
  <c r="R817" i="2"/>
  <c r="AD28" i="2"/>
  <c r="T109" i="2"/>
  <c r="Y109" i="2" s="1"/>
  <c r="R236" i="2"/>
  <c r="R665" i="2"/>
  <c r="T146" i="2"/>
  <c r="Y146" i="2" s="1"/>
  <c r="AB146" i="2" s="1"/>
  <c r="R402" i="2"/>
  <c r="R539" i="2"/>
  <c r="Y333" i="2"/>
  <c r="Y923" i="2"/>
  <c r="AB923" i="2" s="1"/>
  <c r="R912" i="2"/>
  <c r="Y373" i="2"/>
  <c r="AD373" i="2" s="1"/>
  <c r="W676" i="2"/>
  <c r="Y569" i="2"/>
  <c r="AD569" i="2" s="1"/>
  <c r="AI569" i="2" s="1"/>
  <c r="AL569" i="2" s="1"/>
  <c r="Y299" i="2"/>
  <c r="AD299" i="2" s="1"/>
  <c r="R504" i="2"/>
  <c r="Y120" i="2"/>
  <c r="W120" i="2"/>
  <c r="Y576" i="2"/>
  <c r="AB576" i="2" s="1"/>
  <c r="R414" i="2"/>
  <c r="T414" i="2"/>
  <c r="W434" i="2"/>
  <c r="Y434" i="2"/>
  <c r="W198" i="2"/>
  <c r="T978" i="2"/>
  <c r="Y978" i="2" s="1"/>
  <c r="AD978" i="2" s="1"/>
  <c r="AI183" i="2"/>
  <c r="AL183" i="2" s="1"/>
  <c r="R607" i="2"/>
  <c r="Y530" i="2"/>
  <c r="W530" i="2"/>
  <c r="R46" i="2"/>
  <c r="T46" i="2"/>
  <c r="Y431" i="2"/>
  <c r="W431" i="2"/>
  <c r="R809" i="2"/>
  <c r="T809" i="2"/>
  <c r="R274" i="2"/>
  <c r="T274" i="2"/>
  <c r="W482" i="2"/>
  <c r="AB653" i="2"/>
  <c r="R326" i="2"/>
  <c r="T326" i="2"/>
  <c r="R957" i="2"/>
  <c r="T957" i="2"/>
  <c r="R491" i="2"/>
  <c r="T313" i="2"/>
  <c r="W313" i="2" s="1"/>
  <c r="T159" i="2"/>
  <c r="Y159" i="2" s="1"/>
  <c r="T153" i="2"/>
  <c r="R153" i="2"/>
  <c r="AD459" i="2"/>
  <c r="AB459" i="2"/>
  <c r="R26" i="2"/>
  <c r="T26" i="2"/>
  <c r="T966" i="2"/>
  <c r="R966" i="2"/>
  <c r="R816" i="2"/>
  <c r="T816" i="2"/>
  <c r="W607" i="2"/>
  <c r="Y607" i="2"/>
  <c r="AD607" i="2" s="1"/>
  <c r="AD676" i="2"/>
  <c r="AG676" i="2" s="1"/>
  <c r="AB676" i="2"/>
  <c r="R876" i="2"/>
  <c r="T142" i="2"/>
  <c r="W142" i="2" s="1"/>
  <c r="T913" i="2"/>
  <c r="Y913" i="2" s="1"/>
  <c r="R955" i="2"/>
  <c r="W740" i="2"/>
  <c r="R851" i="2"/>
  <c r="W665" i="2"/>
  <c r="T465" i="2"/>
  <c r="W465" i="2" s="1"/>
  <c r="W669" i="2"/>
  <c r="W227" i="2"/>
  <c r="Y227" i="2"/>
  <c r="R460" i="2"/>
  <c r="T460" i="2"/>
  <c r="T706" i="2"/>
  <c r="R706" i="2"/>
  <c r="Y433" i="2"/>
  <c r="W433" i="2"/>
  <c r="R208" i="2"/>
  <c r="T208" i="2"/>
  <c r="W447" i="2"/>
  <c r="Y447" i="2"/>
  <c r="T564" i="2"/>
  <c r="R564" i="2"/>
  <c r="Y734" i="2"/>
  <c r="W734" i="2"/>
  <c r="W258" i="2"/>
  <c r="Y258" i="2"/>
  <c r="W817" i="2"/>
  <c r="Y817" i="2"/>
  <c r="T226" i="2"/>
  <c r="R226" i="2"/>
  <c r="R744" i="2"/>
  <c r="T744" i="2"/>
  <c r="Y213" i="2"/>
  <c r="W213" i="2"/>
  <c r="R383" i="2"/>
  <c r="T383" i="2"/>
  <c r="W432" i="2"/>
  <c r="Y432" i="2"/>
  <c r="Y340" i="2"/>
  <c r="W340" i="2"/>
  <c r="Y430" i="2"/>
  <c r="W430" i="2"/>
  <c r="W472" i="2"/>
  <c r="Y472" i="2"/>
  <c r="W225" i="2"/>
  <c r="Y225" i="2"/>
  <c r="T571" i="2"/>
  <c r="R571" i="2"/>
  <c r="R437" i="2"/>
  <c r="T228" i="2"/>
  <c r="R228" i="2"/>
  <c r="AD332" i="2"/>
  <c r="AB332" i="2"/>
  <c r="R446" i="2"/>
  <c r="T446" i="2"/>
  <c r="W473" i="2"/>
  <c r="Y473" i="2"/>
  <c r="R684" i="2"/>
  <c r="T684" i="2"/>
  <c r="W231" i="2"/>
  <c r="Y231" i="2"/>
  <c r="R230" i="2"/>
  <c r="T230" i="2"/>
  <c r="R212" i="2"/>
  <c r="T212" i="2"/>
  <c r="R389" i="2"/>
  <c r="T389" i="2"/>
  <c r="R449" i="2"/>
  <c r="T449" i="2"/>
  <c r="T556" i="2"/>
  <c r="R556" i="2"/>
  <c r="W287" i="2"/>
  <c r="Y287" i="2"/>
  <c r="W97" i="2"/>
  <c r="Y97" i="2"/>
  <c r="R242" i="2"/>
  <c r="T242" i="2"/>
  <c r="Y277" i="2"/>
  <c r="W277" i="2"/>
  <c r="W442" i="2"/>
  <c r="Y442" i="2"/>
  <c r="Y950" i="2"/>
  <c r="W950" i="2"/>
  <c r="Y772" i="2"/>
  <c r="W772" i="2"/>
  <c r="T316" i="2"/>
  <c r="R316" i="2"/>
  <c r="T765" i="2"/>
  <c r="R765" i="2"/>
  <c r="R525" i="2"/>
  <c r="T525" i="2"/>
  <c r="W539" i="2"/>
  <c r="Y539" i="2"/>
  <c r="R885" i="2"/>
  <c r="T885" i="2"/>
  <c r="Y312" i="2"/>
  <c r="AD312" i="2" s="1"/>
  <c r="W312" i="2"/>
  <c r="AB795" i="2"/>
  <c r="AD795" i="2"/>
  <c r="R157" i="2"/>
  <c r="T827" i="2"/>
  <c r="W827" i="2" s="1"/>
  <c r="AB114" i="2"/>
  <c r="Y566" i="2"/>
  <c r="W566" i="2"/>
  <c r="T810" i="2"/>
  <c r="R810" i="2"/>
  <c r="R105" i="2"/>
  <c r="T105" i="2"/>
  <c r="Y413" i="2"/>
  <c r="W413" i="2"/>
  <c r="T619" i="2"/>
  <c r="R619" i="2"/>
  <c r="W423" i="2"/>
  <c r="Y423" i="2"/>
  <c r="T594" i="2"/>
  <c r="W594" i="2" s="1"/>
  <c r="R439" i="2"/>
  <c r="R60" i="2"/>
  <c r="R980" i="2"/>
  <c r="T980" i="2"/>
  <c r="W397" i="2"/>
  <c r="Y397" i="2"/>
  <c r="T71" i="2"/>
  <c r="R71" i="2"/>
  <c r="R440" i="2"/>
  <c r="T440" i="2"/>
  <c r="R336" i="2"/>
  <c r="T195" i="2"/>
  <c r="Y195" i="2" s="1"/>
  <c r="Y510" i="2"/>
  <c r="AD510" i="2" s="1"/>
  <c r="T859" i="2"/>
  <c r="Y859" i="2" s="1"/>
  <c r="R260" i="2"/>
  <c r="R984" i="2"/>
  <c r="T984" i="2"/>
  <c r="Y533" i="2"/>
  <c r="W533" i="2"/>
  <c r="T838" i="2"/>
  <c r="R838" i="2"/>
  <c r="R301" i="2"/>
  <c r="T301" i="2"/>
  <c r="W455" i="2"/>
  <c r="Y455" i="2"/>
  <c r="W91" i="2"/>
  <c r="Y91" i="2"/>
  <c r="Y20" i="2"/>
  <c r="W20" i="2"/>
  <c r="T806" i="2"/>
  <c r="W806" i="2" s="1"/>
  <c r="AD135" i="2"/>
  <c r="AI135" i="2" s="1"/>
  <c r="AL135" i="2" s="1"/>
  <c r="T818" i="2"/>
  <c r="R818" i="2"/>
  <c r="T331" i="2"/>
  <c r="R331" i="2"/>
  <c r="T778" i="2"/>
  <c r="R778" i="2"/>
  <c r="Y526" i="2"/>
  <c r="AB526" i="2" s="1"/>
  <c r="W526" i="2"/>
  <c r="T749" i="2"/>
  <c r="Y749" i="2" s="1"/>
  <c r="R233" i="2"/>
  <c r="T401" i="2"/>
  <c r="Y401" i="2" s="1"/>
  <c r="W922" i="2"/>
  <c r="R385" i="2"/>
  <c r="R526" i="2"/>
  <c r="W379" i="2"/>
  <c r="Y379" i="2"/>
  <c r="R792" i="2"/>
  <c r="T792" i="2"/>
  <c r="T535" i="2"/>
  <c r="R535" i="2"/>
  <c r="Y276" i="2"/>
  <c r="W276" i="2"/>
  <c r="T405" i="2"/>
  <c r="R405" i="2"/>
  <c r="T855" i="2"/>
  <c r="R855" i="2"/>
  <c r="Y438" i="2"/>
  <c r="AB438" i="2" s="1"/>
  <c r="AD138" i="2"/>
  <c r="AB138" i="2"/>
  <c r="T832" i="2"/>
  <c r="R832" i="2"/>
  <c r="R753" i="2"/>
  <c r="T753" i="2"/>
  <c r="R515" i="2"/>
  <c r="T515" i="2"/>
  <c r="AD669" i="2"/>
  <c r="AB669" i="2"/>
  <c r="R125" i="2"/>
  <c r="T125" i="2"/>
  <c r="T918" i="2"/>
  <c r="R918" i="2"/>
  <c r="Y257" i="2"/>
  <c r="W257" i="2"/>
  <c r="R663" i="2"/>
  <c r="T663" i="2"/>
  <c r="T297" i="2"/>
  <c r="Y297" i="2" s="1"/>
  <c r="T766" i="2"/>
  <c r="R766" i="2"/>
  <c r="Y517" i="2"/>
  <c r="W517" i="2"/>
  <c r="W400" i="2"/>
  <c r="Y400" i="2"/>
  <c r="Y542" i="2"/>
  <c r="W542" i="2"/>
  <c r="T682" i="2"/>
  <c r="R682" i="2"/>
  <c r="Y491" i="2"/>
  <c r="AB491" i="2" s="1"/>
  <c r="R934" i="2"/>
  <c r="W660" i="2"/>
  <c r="R219" i="2"/>
  <c r="T219" i="2"/>
  <c r="W127" i="2"/>
  <c r="Y127" i="2"/>
  <c r="T565" i="2"/>
  <c r="R565" i="2"/>
  <c r="R797" i="2"/>
  <c r="T797" i="2"/>
  <c r="T271" i="2"/>
  <c r="W271" i="2" s="1"/>
  <c r="R375" i="2"/>
  <c r="R345" i="2"/>
  <c r="R657" i="2"/>
  <c r="T657" i="2"/>
  <c r="W402" i="2"/>
  <c r="Y402" i="2"/>
  <c r="R601" i="2"/>
  <c r="T601" i="2"/>
  <c r="Y664" i="2"/>
  <c r="W664" i="2"/>
  <c r="T251" i="2"/>
  <c r="R251" i="2"/>
  <c r="T372" i="2"/>
  <c r="R372" i="2"/>
  <c r="T719" i="2"/>
  <c r="R719" i="2"/>
  <c r="R716" i="2"/>
  <c r="T443" i="2"/>
  <c r="W443" i="2" s="1"/>
  <c r="T237" i="2"/>
  <c r="W237" i="2" s="1"/>
  <c r="R321" i="2"/>
  <c r="Y567" i="2"/>
  <c r="T182" i="2"/>
  <c r="R182" i="2"/>
  <c r="R204" i="2"/>
  <c r="T204" i="2"/>
  <c r="R707" i="2"/>
  <c r="T707" i="2"/>
  <c r="T43" i="2"/>
  <c r="R43" i="2"/>
  <c r="T256" i="2"/>
  <c r="R256" i="2"/>
  <c r="W361" i="2"/>
  <c r="Y361" i="2"/>
  <c r="T488" i="2"/>
  <c r="R488" i="2"/>
  <c r="T527" i="2"/>
  <c r="R527" i="2"/>
  <c r="AD1013" i="2"/>
  <c r="AB1013" i="2"/>
  <c r="AI114" i="2"/>
  <c r="AL114" i="2" s="1"/>
  <c r="AG114" i="2"/>
  <c r="T412" i="2"/>
  <c r="R412" i="2"/>
  <c r="R813" i="2"/>
  <c r="T813" i="2"/>
  <c r="R743" i="2"/>
  <c r="R41" i="2"/>
  <c r="T41" i="2"/>
  <c r="T386" i="2"/>
  <c r="R386" i="2"/>
  <c r="W858" i="2"/>
  <c r="Y858" i="2"/>
  <c r="Y60" i="2"/>
  <c r="W60" i="2"/>
  <c r="W453" i="2"/>
  <c r="Y453" i="2"/>
  <c r="R161" i="2"/>
  <c r="T161" i="2"/>
  <c r="R188" i="2"/>
  <c r="T188" i="2"/>
  <c r="R554" i="2"/>
  <c r="T554" i="2"/>
  <c r="R685" i="2"/>
  <c r="T685" i="2"/>
  <c r="R847" i="2"/>
  <c r="T847" i="2"/>
  <c r="W349" i="2"/>
  <c r="Y349" i="2"/>
  <c r="R262" i="2"/>
  <c r="T262" i="2"/>
  <c r="R495" i="2"/>
  <c r="T495" i="2"/>
  <c r="R825" i="2"/>
  <c r="T825" i="2"/>
  <c r="T644" i="2"/>
  <c r="R644" i="2"/>
  <c r="W422" i="2"/>
  <c r="Y422" i="2"/>
  <c r="T612" i="2"/>
  <c r="R612" i="2"/>
  <c r="R620" i="2"/>
  <c r="T620" i="2"/>
  <c r="T65" i="2"/>
  <c r="R65" i="2"/>
  <c r="R728" i="2"/>
  <c r="T728" i="2"/>
  <c r="R286" i="2"/>
  <c r="T286" i="2"/>
  <c r="R370" i="2"/>
  <c r="T370" i="2"/>
  <c r="Y815" i="2"/>
  <c r="W815" i="2"/>
  <c r="R599" i="2"/>
  <c r="T599" i="2"/>
  <c r="T330" i="2"/>
  <c r="R330" i="2"/>
  <c r="T278" i="2"/>
  <c r="R278" i="2"/>
  <c r="R654" i="2"/>
  <c r="T654" i="2"/>
  <c r="W578" i="2"/>
  <c r="Y578" i="2"/>
  <c r="W627" i="2"/>
  <c r="Y627" i="2"/>
  <c r="T882" i="2"/>
  <c r="R882" i="2"/>
  <c r="R514" i="2"/>
  <c r="T514" i="2"/>
  <c r="T962" i="2"/>
  <c r="Y962" i="2" s="1"/>
  <c r="T823" i="2"/>
  <c r="Y823" i="2" s="1"/>
  <c r="T267" i="2"/>
  <c r="Y267" i="2" s="1"/>
  <c r="T63" i="2"/>
  <c r="R63" i="2"/>
  <c r="R603" i="2"/>
  <c r="T603" i="2"/>
  <c r="R178" i="2"/>
  <c r="T178" i="2"/>
  <c r="R666" i="2"/>
  <c r="T666" i="2"/>
  <c r="T701" i="2"/>
  <c r="R701" i="2"/>
  <c r="T32" i="2"/>
  <c r="R32" i="2"/>
  <c r="AD482" i="2"/>
  <c r="AB482" i="2"/>
  <c r="Y831" i="2"/>
  <c r="W831" i="2"/>
  <c r="R314" i="2"/>
  <c r="T314" i="2"/>
  <c r="Y927" i="2"/>
  <c r="W927" i="2"/>
  <c r="Y484" i="2"/>
  <c r="W484" i="2"/>
  <c r="R480" i="2"/>
  <c r="T480" i="2"/>
  <c r="Y757" i="2"/>
  <c r="W757" i="2"/>
  <c r="Y311" i="2"/>
  <c r="W311" i="2"/>
  <c r="T243" i="2"/>
  <c r="R243" i="2"/>
  <c r="T502" i="2"/>
  <c r="R502" i="2"/>
  <c r="R337" i="2"/>
  <c r="T337" i="2"/>
  <c r="R444" i="2"/>
  <c r="T444" i="2"/>
  <c r="R943" i="2"/>
  <c r="T943" i="2"/>
  <c r="R741" i="2"/>
  <c r="T741" i="2"/>
  <c r="R118" i="2"/>
  <c r="T118" i="2"/>
  <c r="T732" i="2"/>
  <c r="W732" i="2" s="1"/>
  <c r="T628" i="2"/>
  <c r="Y628" i="2" s="1"/>
  <c r="T273" i="2"/>
  <c r="R273" i="2"/>
  <c r="T468" i="2"/>
  <c r="R468" i="2"/>
  <c r="R655" i="2"/>
  <c r="T655" i="2"/>
  <c r="T59" i="2"/>
  <c r="R59" i="2"/>
  <c r="T704" i="2"/>
  <c r="R704" i="2"/>
  <c r="R106" i="2"/>
  <c r="T106" i="2"/>
  <c r="T452" i="2"/>
  <c r="R452" i="2"/>
  <c r="W160" i="2"/>
  <c r="Y160" i="2"/>
  <c r="R494" i="2"/>
  <c r="T494" i="2"/>
  <c r="R319" i="2"/>
  <c r="T319" i="2"/>
  <c r="AB437" i="2"/>
  <c r="AD437" i="2"/>
  <c r="Y324" i="2"/>
  <c r="W324" i="2"/>
  <c r="R846" i="2"/>
  <c r="T846" i="2"/>
  <c r="W725" i="2"/>
  <c r="Y725" i="2"/>
  <c r="R148" i="2"/>
  <c r="T148" i="2"/>
  <c r="T132" i="2"/>
  <c r="R132" i="2"/>
  <c r="T705" i="2"/>
  <c r="R705" i="2"/>
  <c r="T561" i="2"/>
  <c r="Y561" i="2" s="1"/>
  <c r="R507" i="2"/>
  <c r="T507" i="2"/>
  <c r="R509" i="2"/>
  <c r="T509" i="2"/>
  <c r="R529" i="2"/>
  <c r="T529" i="2"/>
  <c r="T718" i="2"/>
  <c r="R718" i="2"/>
  <c r="Y955" i="2"/>
  <c r="W955" i="2"/>
  <c r="R139" i="2"/>
  <c r="T139" i="2"/>
  <c r="R404" i="2"/>
  <c r="T404" i="2"/>
  <c r="R133" i="2"/>
  <c r="T133" i="2"/>
  <c r="R343" i="2"/>
  <c r="T343" i="2"/>
  <c r="T499" i="2"/>
  <c r="R499" i="2"/>
  <c r="R694" i="2"/>
  <c r="T694" i="2"/>
  <c r="T568" i="2"/>
  <c r="R568" i="2"/>
  <c r="W621" i="2"/>
  <c r="Y621" i="2"/>
  <c r="AG801" i="2"/>
  <c r="AI801" i="2"/>
  <c r="AL801" i="2" s="1"/>
  <c r="T290" i="2"/>
  <c r="R290" i="2"/>
  <c r="T221" i="2"/>
  <c r="R221" i="2"/>
  <c r="R798" i="2"/>
  <c r="T798" i="2"/>
  <c r="R522" i="2"/>
  <c r="T522" i="2"/>
  <c r="T288" i="2"/>
  <c r="R288" i="2"/>
  <c r="R678" i="2"/>
  <c r="T678" i="2"/>
  <c r="R783" i="2"/>
  <c r="T783" i="2"/>
  <c r="T206" i="2"/>
  <c r="R206" i="2"/>
  <c r="R300" i="2"/>
  <c r="T300" i="2"/>
  <c r="Y463" i="2"/>
  <c r="W463" i="2"/>
  <c r="T624" i="2"/>
  <c r="R624" i="2"/>
  <c r="R93" i="2"/>
  <c r="T93" i="2"/>
  <c r="T61" i="2"/>
  <c r="R61" i="2"/>
  <c r="AD481" i="2"/>
  <c r="AB481" i="2"/>
  <c r="R824" i="2"/>
  <c r="T824" i="2"/>
  <c r="Y220" i="2"/>
  <c r="W220" i="2"/>
  <c r="AB665" i="2"/>
  <c r="AD665" i="2"/>
  <c r="AI653" i="2"/>
  <c r="AL653" i="2" s="1"/>
  <c r="AG653" i="2"/>
  <c r="R587" i="2"/>
  <c r="T587" i="2"/>
  <c r="T804" i="2"/>
  <c r="R804" i="2"/>
  <c r="AD615" i="2"/>
  <c r="AB615" i="2"/>
  <c r="R149" i="2"/>
  <c r="Y338" i="2"/>
  <c r="W338" i="2"/>
  <c r="T516" i="2"/>
  <c r="R516" i="2"/>
  <c r="T646" i="2"/>
  <c r="R646" i="2"/>
  <c r="T98" i="2"/>
  <c r="R98" i="2"/>
  <c r="R181" i="2"/>
  <c r="T181" i="2"/>
  <c r="R108" i="2"/>
  <c r="T108" i="2"/>
  <c r="T351" i="2"/>
  <c r="R351" i="2"/>
  <c r="AD574" i="2"/>
  <c r="AB574" i="2"/>
  <c r="AB925" i="2"/>
  <c r="AD925" i="2"/>
  <c r="R406" i="2"/>
  <c r="T406" i="2"/>
  <c r="T56" i="2"/>
  <c r="R56" i="2"/>
  <c r="T982" i="2"/>
  <c r="R982" i="2"/>
  <c r="T977" i="2"/>
  <c r="R977" i="2"/>
  <c r="T611" i="2"/>
  <c r="R611" i="2"/>
  <c r="T771" i="2"/>
  <c r="R771" i="2"/>
  <c r="R158" i="2"/>
  <c r="T158" i="2"/>
  <c r="T244" i="2"/>
  <c r="R244" i="2"/>
  <c r="T735" i="2"/>
  <c r="R735" i="2"/>
  <c r="R145" i="2"/>
  <c r="T145" i="2"/>
  <c r="R281" i="2"/>
  <c r="T281" i="2"/>
  <c r="T634" i="2"/>
  <c r="R634" i="2"/>
  <c r="R864" i="2"/>
  <c r="T864" i="2"/>
  <c r="T51" i="2"/>
  <c r="R51" i="2"/>
  <c r="T487" i="2"/>
  <c r="R487" i="2"/>
  <c r="R305" i="2"/>
  <c r="T305" i="2"/>
  <c r="R555" i="2"/>
  <c r="T555" i="2"/>
  <c r="T667" i="2"/>
  <c r="R667" i="2"/>
  <c r="T829" i="2"/>
  <c r="R829" i="2"/>
  <c r="Y616" i="2"/>
  <c r="W616" i="2"/>
  <c r="W399" i="2"/>
  <c r="Y399" i="2"/>
  <c r="R124" i="2"/>
  <c r="T124" i="2"/>
  <c r="T250" i="2"/>
  <c r="R250" i="2"/>
  <c r="T396" i="2"/>
  <c r="W396" i="2" s="1"/>
  <c r="Y233" i="2"/>
  <c r="AB233" i="2" s="1"/>
  <c r="T738" i="2"/>
  <c r="R738" i="2"/>
  <c r="R173" i="2"/>
  <c r="T173" i="2"/>
  <c r="R712" i="2"/>
  <c r="T712" i="2"/>
  <c r="W345" i="2"/>
  <c r="Y345" i="2"/>
  <c r="T519" i="2"/>
  <c r="R519" i="2"/>
  <c r="R190" i="2"/>
  <c r="T767" i="2"/>
  <c r="Y767" i="2" s="1"/>
  <c r="T770" i="2"/>
  <c r="R770" i="2"/>
  <c r="R747" i="2"/>
  <c r="T747" i="2"/>
  <c r="R48" i="2"/>
  <c r="T48" i="2"/>
  <c r="R329" i="2"/>
  <c r="T329" i="2"/>
  <c r="R99" i="2"/>
  <c r="T99" i="2"/>
  <c r="Y352" i="2"/>
  <c r="W352" i="2"/>
  <c r="R907" i="2"/>
  <c r="T907" i="2"/>
  <c r="R429" i="2"/>
  <c r="T429" i="2"/>
  <c r="R596" i="2"/>
  <c r="T596" i="2"/>
  <c r="AB659" i="2"/>
  <c r="AD659" i="2"/>
  <c r="R843" i="2"/>
  <c r="T843" i="2"/>
  <c r="T579" i="2"/>
  <c r="R579" i="2"/>
  <c r="T889" i="2"/>
  <c r="R889" i="2"/>
  <c r="R939" i="2"/>
  <c r="T939" i="2"/>
  <c r="AB854" i="2"/>
  <c r="AD854" i="2"/>
  <c r="Y851" i="2"/>
  <c r="W851" i="2"/>
  <c r="R536" i="2"/>
  <c r="T536" i="2"/>
  <c r="R857" i="2"/>
  <c r="T857" i="2"/>
  <c r="T280" i="2"/>
  <c r="R280" i="2"/>
  <c r="T239" i="2"/>
  <c r="R239" i="2"/>
  <c r="T600" i="2"/>
  <c r="R600" i="2"/>
  <c r="W54" i="2"/>
  <c r="Y54" i="2"/>
  <c r="R241" i="2"/>
  <c r="T241" i="2"/>
  <c r="R931" i="2"/>
  <c r="T931" i="2"/>
  <c r="W190" i="2"/>
  <c r="Y190" i="2"/>
  <c r="R713" i="2"/>
  <c r="T713" i="2"/>
  <c r="R852" i="2"/>
  <c r="T852" i="2"/>
  <c r="Y756" i="2"/>
  <c r="W756" i="2"/>
  <c r="AD416" i="2"/>
  <c r="AB416" i="2"/>
  <c r="R42" i="2"/>
  <c r="T42" i="2"/>
  <c r="R291" i="2"/>
  <c r="T291" i="2"/>
  <c r="R202" i="2"/>
  <c r="T202" i="2"/>
  <c r="Y157" i="2"/>
  <c r="W157" i="2"/>
  <c r="T328" i="2"/>
  <c r="R328" i="2"/>
  <c r="R777" i="2"/>
  <c r="T777" i="2"/>
  <c r="R761" i="2"/>
  <c r="T761" i="2"/>
  <c r="W761" i="2" s="1"/>
  <c r="Y236" i="2"/>
  <c r="W236" i="2"/>
  <c r="R222" i="2"/>
  <c r="T222" i="2"/>
  <c r="R245" i="2"/>
  <c r="T245" i="2"/>
  <c r="T606" i="2"/>
  <c r="R606" i="2"/>
  <c r="R807" i="2"/>
  <c r="T807" i="2"/>
  <c r="T961" i="2"/>
  <c r="R961" i="2"/>
  <c r="W92" i="2"/>
  <c r="Y92" i="2"/>
  <c r="W602" i="2"/>
  <c r="Y602" i="2"/>
  <c r="R503" i="2"/>
  <c r="T503" i="2"/>
  <c r="R785" i="2"/>
  <c r="T785" i="2"/>
  <c r="W260" i="2"/>
  <c r="Y260" i="2"/>
  <c r="W836" i="2"/>
  <c r="Y836" i="2"/>
  <c r="R1016" i="2"/>
  <c r="T1016" i="2"/>
  <c r="R187" i="2"/>
  <c r="T187" i="2"/>
  <c r="R881" i="2"/>
  <c r="T881" i="2"/>
  <c r="R155" i="2"/>
  <c r="T155" i="2"/>
  <c r="T541" i="2"/>
  <c r="R541" i="2"/>
  <c r="R253" i="2"/>
  <c r="T253" i="2"/>
  <c r="R729" i="2"/>
  <c r="T729" i="2"/>
  <c r="R409" i="2"/>
  <c r="T409" i="2"/>
  <c r="R702" i="2"/>
  <c r="T702" i="2"/>
  <c r="R150" i="2"/>
  <c r="T150" i="2"/>
  <c r="R252" i="2"/>
  <c r="T252" i="2"/>
  <c r="T512" i="2"/>
  <c r="R512" i="2"/>
  <c r="Y513" i="2"/>
  <c r="W513" i="2"/>
  <c r="R842" i="2"/>
  <c r="T842" i="2"/>
  <c r="R317" i="2"/>
  <c r="T317" i="2"/>
  <c r="T52" i="2"/>
  <c r="R52" i="2"/>
  <c r="T380" i="2"/>
  <c r="R380" i="2"/>
  <c r="R739" i="2"/>
  <c r="T739" i="2"/>
  <c r="W497" i="2"/>
  <c r="Y497" i="2"/>
  <c r="Y23" i="2"/>
  <c r="W23" i="2"/>
  <c r="AB660" i="2"/>
  <c r="AD660" i="2"/>
  <c r="AB932" i="2"/>
  <c r="AD932" i="2"/>
  <c r="T559" i="2"/>
  <c r="R559" i="2"/>
  <c r="T354" i="2"/>
  <c r="R354" i="2"/>
  <c r="T192" i="2"/>
  <c r="R192" i="2"/>
  <c r="R387" i="2"/>
  <c r="T387" i="2"/>
  <c r="T828" i="2"/>
  <c r="R828" i="2"/>
  <c r="R834" i="2"/>
  <c r="T834" i="2"/>
  <c r="R532" i="2"/>
  <c r="T532" i="2"/>
  <c r="R888" i="2"/>
  <c r="T888" i="2"/>
  <c r="T508" i="2"/>
  <c r="R508" i="2"/>
  <c r="R325" i="2"/>
  <c r="T325" i="2"/>
  <c r="R965" i="2"/>
  <c r="T965" i="2"/>
  <c r="T143" i="2"/>
  <c r="R143" i="2"/>
  <c r="T268" i="2"/>
  <c r="R268" i="2"/>
  <c r="R537" i="2"/>
  <c r="T537" i="2"/>
  <c r="T547" i="2"/>
  <c r="R547" i="2"/>
  <c r="R31" i="2"/>
  <c r="T31" i="2"/>
  <c r="Y385" i="2"/>
  <c r="W385" i="2"/>
  <c r="W321" i="2"/>
  <c r="Y321" i="2"/>
  <c r="R454" i="2"/>
  <c r="T454" i="2"/>
  <c r="T790" i="2"/>
  <c r="R790" i="2"/>
  <c r="R916" i="2"/>
  <c r="T916" i="2"/>
  <c r="R860" i="2"/>
  <c r="T860" i="2"/>
  <c r="Y743" i="2"/>
  <c r="W743" i="2"/>
  <c r="Y934" i="2"/>
  <c r="W934" i="2"/>
  <c r="AB922" i="2"/>
  <c r="AD922" i="2"/>
  <c r="Y439" i="2"/>
  <c r="W439" i="2"/>
  <c r="R27" i="2"/>
  <c r="T27" i="2"/>
  <c r="R282" i="2"/>
  <c r="T282" i="2"/>
  <c r="R174" i="2"/>
  <c r="T174" i="2"/>
  <c r="R683" i="2"/>
  <c r="T683" i="2"/>
  <c r="T677" i="2"/>
  <c r="R677" i="2"/>
  <c r="T355" i="2"/>
  <c r="R355" i="2"/>
  <c r="R123" i="2"/>
  <c r="T123" i="2"/>
  <c r="R369" i="2"/>
  <c r="T369" i="2"/>
  <c r="R22" i="2"/>
  <c r="T22" i="2"/>
  <c r="R466" i="2"/>
  <c r="T466" i="2"/>
  <c r="T520" i="2"/>
  <c r="R520" i="2"/>
  <c r="T164" i="2"/>
  <c r="R164" i="2"/>
  <c r="R493" i="2"/>
  <c r="T493" i="2"/>
  <c r="T428" i="2"/>
  <c r="R428" i="2"/>
  <c r="Y336" i="2"/>
  <c r="W336" i="2"/>
  <c r="T721" i="2"/>
  <c r="R721" i="2"/>
  <c r="T635" i="2"/>
  <c r="R635" i="2"/>
  <c r="R868" i="2"/>
  <c r="T868" i="2"/>
  <c r="R760" i="2"/>
  <c r="T760" i="2"/>
  <c r="R764" i="2"/>
  <c r="T764" i="2"/>
  <c r="T924" i="2"/>
  <c r="R924" i="2"/>
  <c r="R928" i="2"/>
  <c r="T928" i="2"/>
  <c r="Y748" i="2"/>
  <c r="W748" i="2"/>
  <c r="W912" i="2"/>
  <c r="Y912" i="2"/>
  <c r="R115" i="2"/>
  <c r="T115" i="2"/>
  <c r="T303" i="2"/>
  <c r="R303" i="2"/>
  <c r="T141" i="2"/>
  <c r="R141" i="2"/>
  <c r="T203" i="2"/>
  <c r="R203" i="2"/>
  <c r="R186" i="2"/>
  <c r="T186" i="2"/>
  <c r="T534" i="2"/>
  <c r="R534" i="2"/>
  <c r="T479" i="2"/>
  <c r="R479" i="2"/>
  <c r="R841" i="2"/>
  <c r="T841" i="2"/>
  <c r="T956" i="2"/>
  <c r="R956" i="2"/>
  <c r="T802" i="2"/>
  <c r="R802" i="2"/>
  <c r="T940" i="2"/>
  <c r="R940" i="2"/>
  <c r="R643" i="2"/>
  <c r="T643" i="2"/>
  <c r="R821" i="2"/>
  <c r="T821" i="2"/>
  <c r="R884" i="2"/>
  <c r="T884" i="2"/>
  <c r="T733" i="2"/>
  <c r="R733" i="2"/>
  <c r="R869" i="2"/>
  <c r="T869" i="2"/>
  <c r="R179" i="2"/>
  <c r="T179" i="2"/>
  <c r="T890" i="2"/>
  <c r="R890" i="2"/>
  <c r="T949" i="2"/>
  <c r="R949" i="2"/>
  <c r="T217" i="2"/>
  <c r="R217" i="2"/>
  <c r="R270" i="2"/>
  <c r="T270" i="2"/>
  <c r="R64" i="2"/>
  <c r="T64" i="2"/>
  <c r="R376" i="2"/>
  <c r="T376" i="2"/>
  <c r="T427" i="2"/>
  <c r="R427" i="2"/>
  <c r="R103" i="2"/>
  <c r="T103" i="2"/>
  <c r="AD464" i="2"/>
  <c r="AB464" i="2"/>
  <c r="T724" i="2"/>
  <c r="R724" i="2"/>
  <c r="T617" i="2"/>
  <c r="R617" i="2"/>
  <c r="R723" i="2"/>
  <c r="T723" i="2"/>
  <c r="T796" i="2"/>
  <c r="R796" i="2"/>
  <c r="R498" i="2"/>
  <c r="T498" i="2"/>
  <c r="T917" i="2"/>
  <c r="R917" i="2"/>
  <c r="T720" i="2"/>
  <c r="R720" i="2"/>
  <c r="T610" i="2"/>
  <c r="R610" i="2"/>
  <c r="T930" i="2"/>
  <c r="R930" i="2"/>
  <c r="R871" i="2"/>
  <c r="T871" i="2"/>
  <c r="R1017" i="2"/>
  <c r="T1017" i="2"/>
  <c r="T304" i="2"/>
  <c r="R304" i="2"/>
  <c r="R218" i="2"/>
  <c r="T218" i="2"/>
  <c r="R426" i="2"/>
  <c r="T426" i="2"/>
  <c r="R550" i="2"/>
  <c r="T550" i="2"/>
  <c r="T650" i="2"/>
  <c r="R650" i="2"/>
  <c r="R812" i="2"/>
  <c r="T812" i="2"/>
  <c r="T973" i="2"/>
  <c r="R973" i="2"/>
  <c r="R588" i="2"/>
  <c r="T588" i="2"/>
  <c r="R837" i="2"/>
  <c r="T837" i="2"/>
  <c r="R128" i="2"/>
  <c r="T128" i="2"/>
  <c r="T322" i="2"/>
  <c r="R322" i="2"/>
  <c r="T151" i="2"/>
  <c r="R151" i="2"/>
  <c r="R384" i="2"/>
  <c r="T384" i="2"/>
  <c r="R121" i="2"/>
  <c r="T121" i="2"/>
  <c r="T357" i="2"/>
  <c r="R357" i="2"/>
  <c r="R470" i="2"/>
  <c r="T470" i="2"/>
  <c r="R410" i="2"/>
  <c r="T410" i="2"/>
  <c r="R558" i="2"/>
  <c r="T558" i="2"/>
  <c r="R298" i="2"/>
  <c r="T298" i="2"/>
  <c r="R543" i="2"/>
  <c r="T543" i="2"/>
  <c r="Y462" i="2"/>
  <c r="W462" i="2"/>
  <c r="T803" i="2"/>
  <c r="R803" i="2"/>
  <c r="T485" i="2"/>
  <c r="R485" i="2"/>
  <c r="R673" i="2"/>
  <c r="T673" i="2"/>
  <c r="T759" i="2"/>
  <c r="R759" i="2"/>
  <c r="T651" i="2"/>
  <c r="R651" i="2"/>
  <c r="T746" i="2"/>
  <c r="R746" i="2"/>
  <c r="T776" i="2"/>
  <c r="R776" i="2"/>
  <c r="R773" i="2"/>
  <c r="T773" i="2"/>
  <c r="T936" i="2"/>
  <c r="R936" i="2"/>
  <c r="R693" i="2"/>
  <c r="T693" i="2"/>
  <c r="R793" i="2"/>
  <c r="T793" i="2"/>
  <c r="T909" i="2"/>
  <c r="R909" i="2"/>
  <c r="T518" i="2"/>
  <c r="R518" i="2"/>
  <c r="T872" i="2"/>
  <c r="R872" i="2"/>
  <c r="W775" i="2"/>
  <c r="Y775" i="2"/>
  <c r="R877" i="2"/>
  <c r="T877" i="2"/>
  <c r="R938" i="2"/>
  <c r="T938" i="2"/>
  <c r="T692" i="2"/>
  <c r="R692" i="2"/>
  <c r="R942" i="2"/>
  <c r="T942" i="2"/>
  <c r="R970" i="2"/>
  <c r="T970" i="2"/>
  <c r="T604" i="2"/>
  <c r="R604" i="2"/>
  <c r="T737" i="2"/>
  <c r="R737" i="2"/>
  <c r="R111" i="2"/>
  <c r="T111" i="2"/>
  <c r="Y375" i="2"/>
  <c r="W375" i="2"/>
  <c r="W937" i="2"/>
  <c r="Y937" i="2"/>
  <c r="AI194" i="2"/>
  <c r="AL194" i="2" s="1"/>
  <c r="AG194" i="2"/>
  <c r="R96" i="2"/>
  <c r="T96" i="2"/>
  <c r="R57" i="2"/>
  <c r="T57" i="2"/>
  <c r="R223" i="2"/>
  <c r="T223" i="2"/>
  <c r="R374" i="2"/>
  <c r="T374" i="2"/>
  <c r="T362" i="2"/>
  <c r="R362" i="2"/>
  <c r="R33" i="2"/>
  <c r="T33" i="2"/>
  <c r="T201" i="2"/>
  <c r="R201" i="2"/>
  <c r="T751" i="2"/>
  <c r="R751" i="2"/>
  <c r="T1010" i="2"/>
  <c r="R1010" i="2"/>
  <c r="R979" i="2"/>
  <c r="T979" i="2"/>
  <c r="T874" i="2"/>
  <c r="R874" i="2"/>
  <c r="R193" i="2"/>
  <c r="T193" i="2"/>
  <c r="R323" i="2"/>
  <c r="T323" i="2"/>
  <c r="Y149" i="2"/>
  <c r="W149" i="2"/>
  <c r="R112" i="2"/>
  <c r="T112" i="2"/>
  <c r="R358" i="2"/>
  <c r="T358" i="2"/>
  <c r="T315" i="2"/>
  <c r="R315" i="2"/>
  <c r="T47" i="2"/>
  <c r="R47" i="2"/>
  <c r="T129" i="2"/>
  <c r="R129" i="2"/>
  <c r="R388" i="2"/>
  <c r="T388" i="2"/>
  <c r="T348" i="2"/>
  <c r="R348" i="2"/>
  <c r="R382" i="2"/>
  <c r="T382" i="2"/>
  <c r="R486" i="2"/>
  <c r="T486" i="2"/>
  <c r="R117" i="2"/>
  <c r="T117" i="2"/>
  <c r="R407" i="2"/>
  <c r="T407" i="2"/>
  <c r="T658" i="2"/>
  <c r="R658" i="2"/>
  <c r="T780" i="2"/>
  <c r="R780" i="2"/>
  <c r="T929" i="2"/>
  <c r="R929" i="2"/>
  <c r="Y506" i="2"/>
  <c r="W506" i="2"/>
  <c r="R544" i="2"/>
  <c r="T544" i="2"/>
  <c r="T696" i="2"/>
  <c r="R696" i="2"/>
  <c r="R752" i="2"/>
  <c r="T752" i="2"/>
  <c r="R968" i="2"/>
  <c r="T968" i="2"/>
  <c r="R727" i="2"/>
  <c r="T727" i="2"/>
  <c r="T779" i="2"/>
  <c r="R779" i="2"/>
  <c r="R887" i="2"/>
  <c r="T887" i="2"/>
  <c r="T681" i="2"/>
  <c r="R681" i="2"/>
  <c r="T983" i="2"/>
  <c r="R983" i="2"/>
  <c r="R914" i="2"/>
  <c r="T914" i="2"/>
  <c r="R69" i="2"/>
  <c r="T69" i="2"/>
  <c r="T216" i="2"/>
  <c r="R216" i="2"/>
  <c r="R390" i="2"/>
  <c r="T390" i="2"/>
  <c r="T247" i="2"/>
  <c r="R247" i="2"/>
  <c r="W356" i="2"/>
  <c r="Y356" i="2"/>
  <c r="R34" i="2"/>
  <c r="T34" i="2"/>
  <c r="R391" i="2"/>
  <c r="T391" i="2"/>
  <c r="R364" i="2"/>
  <c r="T364" i="2"/>
  <c r="T130" i="2"/>
  <c r="R130" i="2"/>
  <c r="R378" i="2"/>
  <c r="T378" i="2"/>
  <c r="R469" i="2"/>
  <c r="T469" i="2"/>
  <c r="R403" i="2"/>
  <c r="T403" i="2"/>
  <c r="T679" i="2"/>
  <c r="R679" i="2"/>
  <c r="T820" i="2"/>
  <c r="R820" i="2"/>
  <c r="R592" i="2"/>
  <c r="T592" i="2"/>
  <c r="W675" i="2"/>
  <c r="Y675" i="2"/>
  <c r="T878" i="2"/>
  <c r="R878" i="2"/>
  <c r="T1011" i="2"/>
  <c r="R1011" i="2"/>
  <c r="T698" i="2"/>
  <c r="R698" i="2"/>
  <c r="T833" i="2"/>
  <c r="R833" i="2"/>
  <c r="R974" i="2"/>
  <c r="T974" i="2"/>
  <c r="Y415" i="2"/>
  <c r="W415" i="2"/>
  <c r="R886" i="2"/>
  <c r="T886" i="2"/>
  <c r="R975" i="2"/>
  <c r="T975" i="2"/>
  <c r="W745" i="2"/>
  <c r="Y745" i="2"/>
  <c r="T865" i="2"/>
  <c r="R865" i="2"/>
  <c r="T144" i="2"/>
  <c r="R144" i="2"/>
  <c r="R941" i="2"/>
  <c r="T941" i="2"/>
  <c r="AD198" i="2"/>
  <c r="AB198" i="2"/>
  <c r="R240" i="2"/>
  <c r="T240" i="2"/>
  <c r="T492" i="2"/>
  <c r="R492" i="2"/>
  <c r="R70" i="2"/>
  <c r="T70" i="2"/>
  <c r="T411" i="2"/>
  <c r="R411" i="2"/>
  <c r="R197" i="2"/>
  <c r="T197" i="2"/>
  <c r="R630" i="2"/>
  <c r="T630" i="2"/>
  <c r="R789" i="2"/>
  <c r="T789" i="2"/>
  <c r="R866" i="2"/>
  <c r="T866" i="2"/>
  <c r="R960" i="2"/>
  <c r="T960" i="2"/>
  <c r="R908" i="2"/>
  <c r="T908" i="2"/>
  <c r="T528" i="2"/>
  <c r="R528" i="2"/>
  <c r="R549" i="2"/>
  <c r="T549" i="2"/>
  <c r="W716" i="2"/>
  <c r="Y716" i="2"/>
  <c r="R933" i="2"/>
  <c r="T933" i="2"/>
  <c r="T794" i="2"/>
  <c r="R794" i="2"/>
  <c r="T981" i="2"/>
  <c r="R981" i="2"/>
  <c r="T731" i="2"/>
  <c r="R731" i="2"/>
  <c r="R788" i="2"/>
  <c r="T788" i="2"/>
  <c r="Y876" i="2"/>
  <c r="W876" i="2"/>
  <c r="T1014" i="2"/>
  <c r="R1014" i="2"/>
  <c r="R652" i="2"/>
  <c r="T652" i="2"/>
  <c r="T954" i="2"/>
  <c r="R954" i="2"/>
  <c r="T921" i="2"/>
  <c r="R921" i="2"/>
  <c r="W283" i="2" l="1"/>
  <c r="W880" i="2"/>
  <c r="Y21" i="2"/>
  <c r="AD21" i="2" s="1"/>
  <c r="W548" i="2"/>
  <c r="AD672" i="2"/>
  <c r="AI672" i="2" s="1"/>
  <c r="AL672" i="2" s="1"/>
  <c r="AD254" i="2"/>
  <c r="AG254" i="2" s="1"/>
  <c r="W647" i="2"/>
  <c r="AB320" i="2"/>
  <c r="W763" i="2"/>
  <c r="AG560" i="2"/>
  <c r="AB200" i="2"/>
  <c r="AD156" i="2"/>
  <c r="AI156" i="2" s="1"/>
  <c r="AL156" i="2" s="1"/>
  <c r="W209" i="2"/>
  <c r="Y392" i="2"/>
  <c r="AD392" i="2" s="1"/>
  <c r="AG553" i="2"/>
  <c r="W211" i="2"/>
  <c r="AD840" i="2"/>
  <c r="AG840" i="2" s="1"/>
  <c r="W180" i="2"/>
  <c r="AI261" i="2"/>
  <c r="AL261" i="2" s="1"/>
  <c r="AB649" i="2"/>
  <c r="AI263" i="2"/>
  <c r="AL263" i="2" s="1"/>
  <c r="AD140" i="2"/>
  <c r="AI140" i="2" s="1"/>
  <c r="AL140" i="2" s="1"/>
  <c r="AD959" i="2"/>
  <c r="AG959" i="2" s="1"/>
  <c r="AD850" i="2"/>
  <c r="AI850" i="2" s="1"/>
  <c r="AL850" i="2" s="1"/>
  <c r="AD295" i="2"/>
  <c r="AI295" i="2" s="1"/>
  <c r="AL295" i="2" s="1"/>
  <c r="W295" i="2"/>
  <c r="W109" i="2"/>
  <c r="Y496" i="2"/>
  <c r="AB496" i="2" s="1"/>
  <c r="W670" i="2"/>
  <c r="AD72" i="2"/>
  <c r="AI72" i="2" s="1"/>
  <c r="AL72" i="2" s="1"/>
  <c r="AD670" i="2"/>
  <c r="AI670" i="2" s="1"/>
  <c r="AL670" i="2" s="1"/>
  <c r="AG740" i="2"/>
  <c r="AG436" i="2"/>
  <c r="W159" i="2"/>
  <c r="Y714" i="2"/>
  <c r="AD714" i="2" s="1"/>
  <c r="AI545" i="2"/>
  <c r="AL545" i="2" s="1"/>
  <c r="W850" i="2"/>
  <c r="AB572" i="2"/>
  <c r="Y408" i="2"/>
  <c r="AB408" i="2" s="1"/>
  <c r="AB350" i="2"/>
  <c r="W275" i="2"/>
  <c r="W66" i="2"/>
  <c r="W205" i="2"/>
  <c r="AD700" i="2"/>
  <c r="AG700" i="2" s="1"/>
  <c r="AD205" i="2"/>
  <c r="AG205" i="2" s="1"/>
  <c r="Y443" i="2"/>
  <c r="AB443" i="2" s="1"/>
  <c r="AG572" i="2"/>
  <c r="AD185" i="2"/>
  <c r="AI185" i="2" s="1"/>
  <c r="AL185" i="2" s="1"/>
  <c r="Y67" i="2"/>
  <c r="AD67" i="2" s="1"/>
  <c r="W342" i="2"/>
  <c r="Y575" i="2"/>
  <c r="AD575" i="2" s="1"/>
  <c r="AD289" i="2"/>
  <c r="AI289" i="2" s="1"/>
  <c r="AL289" i="2" s="1"/>
  <c r="AD923" i="2"/>
  <c r="AG923" i="2" s="1"/>
  <c r="Y873" i="2"/>
  <c r="AD873" i="2" s="1"/>
  <c r="W53" i="2"/>
  <c r="Y210" i="2"/>
  <c r="AB210" i="2" s="1"/>
  <c r="Y249" i="2"/>
  <c r="AB978" i="2"/>
  <c r="W978" i="2"/>
  <c r="Y711" i="2"/>
  <c r="AB711" i="2" s="1"/>
  <c r="AD441" i="2"/>
  <c r="AI441" i="2" s="1"/>
  <c r="AL441" i="2" s="1"/>
  <c r="AI344" i="2"/>
  <c r="AL344" i="2" s="1"/>
  <c r="W458" i="2"/>
  <c r="AB510" i="2"/>
  <c r="Y68" i="2"/>
  <c r="AB68" i="2" s="1"/>
  <c r="Y633" i="2"/>
  <c r="W633" i="2"/>
  <c r="Y483" i="2"/>
  <c r="AD483" i="2" s="1"/>
  <c r="Y505" i="2"/>
  <c r="AB505" i="2" s="1"/>
  <c r="AD458" i="2"/>
  <c r="AG458" i="2" s="1"/>
  <c r="AD163" i="2"/>
  <c r="AG163" i="2" s="1"/>
  <c r="AG569" i="2"/>
  <c r="W18" i="2"/>
  <c r="AD234" i="2"/>
  <c r="AG234" i="2" s="1"/>
  <c r="AD146" i="2"/>
  <c r="AG146" i="2" s="1"/>
  <c r="W146" i="2"/>
  <c r="Y448" i="2"/>
  <c r="AB448" i="2" s="1"/>
  <c r="AB784" i="2"/>
  <c r="Y490" i="2"/>
  <c r="AB490" i="2" s="1"/>
  <c r="AB154" i="2"/>
  <c r="Y563" i="2"/>
  <c r="AD563" i="2" s="1"/>
  <c r="Y365" i="2"/>
  <c r="AD365" i="2" s="1"/>
  <c r="AD474" i="2"/>
  <c r="AI474" i="2" s="1"/>
  <c r="AL474" i="2" s="1"/>
  <c r="AD467" i="2"/>
  <c r="W279" i="2"/>
  <c r="AD66" i="2"/>
  <c r="AI66" i="2" s="1"/>
  <c r="AL66" i="2" s="1"/>
  <c r="AB607" i="2"/>
  <c r="Y313" i="2"/>
  <c r="AD313" i="2" s="1"/>
  <c r="W467" i="2"/>
  <c r="Y142" i="2"/>
  <c r="AD142" i="2" s="1"/>
  <c r="AD695" i="2"/>
  <c r="AG695" i="2" s="1"/>
  <c r="AI699" i="2"/>
  <c r="AL699" i="2" s="1"/>
  <c r="AD717" i="2"/>
  <c r="AI717" i="2" s="1"/>
  <c r="AL717" i="2" s="1"/>
  <c r="AB373" i="2"/>
  <c r="AD475" i="2"/>
  <c r="AB475" i="2"/>
  <c r="Y395" i="2"/>
  <c r="AB395" i="2" s="1"/>
  <c r="AD438" i="2"/>
  <c r="AI438" i="2" s="1"/>
  <c r="AL438" i="2" s="1"/>
  <c r="W189" i="2"/>
  <c r="Y102" i="2"/>
  <c r="AB102" i="2" s="1"/>
  <c r="W185" i="2"/>
  <c r="AD393" i="2"/>
  <c r="AB393" i="2"/>
  <c r="W859" i="2"/>
  <c r="Y196" i="2"/>
  <c r="AB196" i="2" s="1"/>
  <c r="AD576" i="2"/>
  <c r="AG576" i="2" s="1"/>
  <c r="AI540" i="2"/>
  <c r="AL540" i="2" s="1"/>
  <c r="Y594" i="2"/>
  <c r="AD594" i="2" s="1"/>
  <c r="AD632" i="2"/>
  <c r="AG632" i="2" s="1"/>
  <c r="Y827" i="2"/>
  <c r="AB827" i="2" s="1"/>
  <c r="W214" i="2"/>
  <c r="AD394" i="2"/>
  <c r="AB394" i="2"/>
  <c r="W235" i="2"/>
  <c r="AB30" i="2"/>
  <c r="AD30" i="2"/>
  <c r="W628" i="2"/>
  <c r="W787" i="2"/>
  <c r="AB299" i="2"/>
  <c r="Y806" i="2"/>
  <c r="AD806" i="2" s="1"/>
  <c r="W913" i="2"/>
  <c r="AD755" i="2"/>
  <c r="AB755" i="2"/>
  <c r="Y845" i="2"/>
  <c r="AB845" i="2" s="1"/>
  <c r="W195" i="2"/>
  <c r="AI781" i="2"/>
  <c r="AL781" i="2" s="1"/>
  <c r="AG781" i="2"/>
  <c r="W767" i="2"/>
  <c r="Y623" i="2"/>
  <c r="W623" i="2"/>
  <c r="Y671" i="2"/>
  <c r="W671" i="2"/>
  <c r="AD504" i="2"/>
  <c r="AB504" i="2"/>
  <c r="W229" i="2"/>
  <c r="Y229" i="2"/>
  <c r="W823" i="2"/>
  <c r="AI457" i="2"/>
  <c r="AL457" i="2" s="1"/>
  <c r="AG457" i="2"/>
  <c r="W445" i="2"/>
  <c r="Y445" i="2"/>
  <c r="Y271" i="2"/>
  <c r="AB271" i="2" s="1"/>
  <c r="AB120" i="2"/>
  <c r="AD120" i="2"/>
  <c r="AD333" i="2"/>
  <c r="AB333" i="2"/>
  <c r="AI28" i="2"/>
  <c r="AL28" i="2" s="1"/>
  <c r="AG28" i="2"/>
  <c r="W573" i="2"/>
  <c r="Y573" i="2"/>
  <c r="W962" i="2"/>
  <c r="W302" i="2"/>
  <c r="Y465" i="2"/>
  <c r="AB465" i="2" s="1"/>
  <c r="AB569" i="2"/>
  <c r="AG135" i="2"/>
  <c r="W966" i="2"/>
  <c r="Y966" i="2"/>
  <c r="Y26" i="2"/>
  <c r="W26" i="2"/>
  <c r="W957" i="2"/>
  <c r="Y957" i="2"/>
  <c r="AI676" i="2"/>
  <c r="AL676" i="2" s="1"/>
  <c r="Y809" i="2"/>
  <c r="W809" i="2"/>
  <c r="W46" i="2"/>
  <c r="Y46" i="2"/>
  <c r="Y414" i="2"/>
  <c r="W414" i="2"/>
  <c r="Y326" i="2"/>
  <c r="W326" i="2"/>
  <c r="Y274" i="2"/>
  <c r="W274" i="2"/>
  <c r="Y816" i="2"/>
  <c r="W816" i="2"/>
  <c r="AG459" i="2"/>
  <c r="AI459" i="2"/>
  <c r="AL459" i="2" s="1"/>
  <c r="W153" i="2"/>
  <c r="Y153" i="2"/>
  <c r="AB434" i="2"/>
  <c r="AD434" i="2"/>
  <c r="Y396" i="2"/>
  <c r="AB396" i="2" s="1"/>
  <c r="W561" i="2"/>
  <c r="AD431" i="2"/>
  <c r="AB431" i="2"/>
  <c r="AD530" i="2"/>
  <c r="AB530" i="2"/>
  <c r="W556" i="2"/>
  <c r="Y556" i="2"/>
  <c r="W571" i="2"/>
  <c r="Y571" i="2"/>
  <c r="AD340" i="2"/>
  <c r="AB340" i="2"/>
  <c r="AB213" i="2"/>
  <c r="AD213" i="2"/>
  <c r="W226" i="2"/>
  <c r="Y226" i="2"/>
  <c r="AB734" i="2"/>
  <c r="AD734" i="2"/>
  <c r="AD342" i="2"/>
  <c r="AB342" i="2"/>
  <c r="AD433" i="2"/>
  <c r="AB433" i="2"/>
  <c r="AB209" i="2"/>
  <c r="AD209" i="2"/>
  <c r="Y449" i="2"/>
  <c r="W449" i="2"/>
  <c r="W389" i="2"/>
  <c r="Y389" i="2"/>
  <c r="W230" i="2"/>
  <c r="Y230" i="2"/>
  <c r="AG332" i="2"/>
  <c r="AI332" i="2"/>
  <c r="AL332" i="2" s="1"/>
  <c r="AD432" i="2"/>
  <c r="AB432" i="2"/>
  <c r="AB817" i="2"/>
  <c r="AD817" i="2"/>
  <c r="AD227" i="2"/>
  <c r="AB227" i="2"/>
  <c r="W684" i="2"/>
  <c r="Y684" i="2"/>
  <c r="AD430" i="2"/>
  <c r="AB430" i="2"/>
  <c r="Y706" i="2"/>
  <c r="W706" i="2"/>
  <c r="AD97" i="2"/>
  <c r="AB97" i="2"/>
  <c r="Y212" i="2"/>
  <c r="W212" i="2"/>
  <c r="W228" i="2"/>
  <c r="Y228" i="2"/>
  <c r="AB225" i="2"/>
  <c r="AD225" i="2"/>
  <c r="W383" i="2"/>
  <c r="Y383" i="2"/>
  <c r="W744" i="2"/>
  <c r="Y744" i="2"/>
  <c r="AB258" i="2"/>
  <c r="AD258" i="2"/>
  <c r="AD447" i="2"/>
  <c r="AB447" i="2"/>
  <c r="W208" i="2"/>
  <c r="Y208" i="2"/>
  <c r="W460" i="2"/>
  <c r="Y460" i="2"/>
  <c r="AB231" i="2"/>
  <c r="AD231" i="2"/>
  <c r="AB473" i="2"/>
  <c r="AD473" i="2"/>
  <c r="Y446" i="2"/>
  <c r="W446" i="2"/>
  <c r="AD214" i="2"/>
  <c r="AB214" i="2"/>
  <c r="W564" i="2"/>
  <c r="Y564" i="2"/>
  <c r="AB211" i="2"/>
  <c r="AD211" i="2"/>
  <c r="AB287" i="2"/>
  <c r="AD287" i="2"/>
  <c r="AD472" i="2"/>
  <c r="AB472" i="2"/>
  <c r="W401" i="2"/>
  <c r="AD526" i="2"/>
  <c r="AI526" i="2" s="1"/>
  <c r="AL526" i="2" s="1"/>
  <c r="AB950" i="2"/>
  <c r="AD950" i="2"/>
  <c r="AB539" i="2"/>
  <c r="AD539" i="2"/>
  <c r="W765" i="2"/>
  <c r="Y765" i="2"/>
  <c r="Y316" i="2"/>
  <c r="W316" i="2"/>
  <c r="AD277" i="2"/>
  <c r="AB277" i="2"/>
  <c r="Y525" i="2"/>
  <c r="W525" i="2"/>
  <c r="AB772" i="2"/>
  <c r="AD772" i="2"/>
  <c r="W885" i="2"/>
  <c r="Y885" i="2"/>
  <c r="AD442" i="2"/>
  <c r="AB442" i="2"/>
  <c r="Y242" i="2"/>
  <c r="W242" i="2"/>
  <c r="W331" i="2"/>
  <c r="Y331" i="2"/>
  <c r="W818" i="2"/>
  <c r="Y818" i="2"/>
  <c r="W301" i="2"/>
  <c r="Y301" i="2"/>
  <c r="W984" i="2"/>
  <c r="Y984" i="2"/>
  <c r="AB566" i="2"/>
  <c r="AD566" i="2"/>
  <c r="AI795" i="2"/>
  <c r="AL795" i="2" s="1"/>
  <c r="AG795" i="2"/>
  <c r="Y440" i="2"/>
  <c r="W440" i="2"/>
  <c r="AG350" i="2"/>
  <c r="AI350" i="2"/>
  <c r="AL350" i="2" s="1"/>
  <c r="W297" i="2"/>
  <c r="W267" i="2"/>
  <c r="AB312" i="2"/>
  <c r="AD91" i="2"/>
  <c r="AB91" i="2"/>
  <c r="Y619" i="2"/>
  <c r="W619" i="2"/>
  <c r="Y810" i="2"/>
  <c r="W810" i="2"/>
  <c r="AI320" i="2"/>
  <c r="AL320" i="2" s="1"/>
  <c r="AG320" i="2"/>
  <c r="Y732" i="2"/>
  <c r="AD732" i="2" s="1"/>
  <c r="AB159" i="2"/>
  <c r="AD159" i="2"/>
  <c r="Y838" i="2"/>
  <c r="W838" i="2"/>
  <c r="AB880" i="2"/>
  <c r="AD880" i="2"/>
  <c r="AG299" i="2"/>
  <c r="AI299" i="2"/>
  <c r="AL299" i="2" s="1"/>
  <c r="W778" i="2"/>
  <c r="Y778" i="2"/>
  <c r="AD455" i="2"/>
  <c r="AB455" i="2"/>
  <c r="Y71" i="2"/>
  <c r="W71" i="2"/>
  <c r="AD413" i="2"/>
  <c r="AB413" i="2"/>
  <c r="AB20" i="2"/>
  <c r="AD20" i="2"/>
  <c r="AD533" i="2"/>
  <c r="AB533" i="2"/>
  <c r="AD397" i="2"/>
  <c r="AB397" i="2"/>
  <c r="W980" i="2"/>
  <c r="Y980" i="2"/>
  <c r="AB423" i="2"/>
  <c r="AD423" i="2"/>
  <c r="W105" i="2"/>
  <c r="Y105" i="2"/>
  <c r="AD763" i="2"/>
  <c r="AB763" i="2"/>
  <c r="W792" i="2"/>
  <c r="Y792" i="2"/>
  <c r="AD491" i="2"/>
  <c r="AG491" i="2" s="1"/>
  <c r="Y565" i="2"/>
  <c r="W565" i="2"/>
  <c r="AD400" i="2"/>
  <c r="AB400" i="2"/>
  <c r="AD257" i="2"/>
  <c r="AB257" i="2"/>
  <c r="AG669" i="2"/>
  <c r="AI669" i="2"/>
  <c r="AL669" i="2" s="1"/>
  <c r="Y832" i="2"/>
  <c r="W832" i="2"/>
  <c r="AD402" i="2"/>
  <c r="AB402" i="2"/>
  <c r="AD127" i="2"/>
  <c r="AB127" i="2"/>
  <c r="W855" i="2"/>
  <c r="Y855" i="2"/>
  <c r="W719" i="2"/>
  <c r="Y719" i="2"/>
  <c r="W251" i="2"/>
  <c r="Y251" i="2"/>
  <c r="W918" i="2"/>
  <c r="Y918" i="2"/>
  <c r="Y797" i="2"/>
  <c r="W797" i="2"/>
  <c r="Y682" i="2"/>
  <c r="W682" i="2"/>
  <c r="AD517" i="2"/>
  <c r="AB517" i="2"/>
  <c r="Y125" i="2"/>
  <c r="W125" i="2"/>
  <c r="Y405" i="2"/>
  <c r="W405" i="2"/>
  <c r="AD283" i="2"/>
  <c r="AB283" i="2"/>
  <c r="W657" i="2"/>
  <c r="Y657" i="2"/>
  <c r="Y515" i="2"/>
  <c r="W515" i="2"/>
  <c r="W753" i="2"/>
  <c r="Y753" i="2"/>
  <c r="W749" i="2"/>
  <c r="Y372" i="2"/>
  <c r="W372" i="2"/>
  <c r="AB664" i="2"/>
  <c r="AD664" i="2"/>
  <c r="AB647" i="2"/>
  <c r="AD647" i="2"/>
  <c r="AB189" i="2"/>
  <c r="AD189" i="2"/>
  <c r="AI138" i="2"/>
  <c r="AL138" i="2" s="1"/>
  <c r="AG138" i="2"/>
  <c r="AB379" i="2"/>
  <c r="AD379" i="2"/>
  <c r="W535" i="2"/>
  <c r="Y535" i="2"/>
  <c r="AD233" i="2"/>
  <c r="AG233" i="2" s="1"/>
  <c r="W601" i="2"/>
  <c r="Y601" i="2"/>
  <c r="Y219" i="2"/>
  <c r="W219" i="2"/>
  <c r="AB542" i="2"/>
  <c r="AD542" i="2"/>
  <c r="Y766" i="2"/>
  <c r="W766" i="2"/>
  <c r="Y663" i="2"/>
  <c r="W663" i="2"/>
  <c r="AD276" i="2"/>
  <c r="AB276" i="2"/>
  <c r="Y237" i="2"/>
  <c r="AD237" i="2" s="1"/>
  <c r="W337" i="2"/>
  <c r="Y337" i="2"/>
  <c r="W314" i="2"/>
  <c r="Y314" i="2"/>
  <c r="W666" i="2"/>
  <c r="Y666" i="2"/>
  <c r="AB627" i="2"/>
  <c r="AD627" i="2"/>
  <c r="W370" i="2"/>
  <c r="Y370" i="2"/>
  <c r="W728" i="2"/>
  <c r="Y728" i="2"/>
  <c r="W612" i="2"/>
  <c r="Y612" i="2"/>
  <c r="AB60" i="2"/>
  <c r="AD60" i="2"/>
  <c r="W707" i="2"/>
  <c r="Y707" i="2"/>
  <c r="Y178" i="2"/>
  <c r="W178" i="2"/>
  <c r="Y514" i="2"/>
  <c r="W514" i="2"/>
  <c r="AB578" i="2"/>
  <c r="AD578" i="2"/>
  <c r="Y286" i="2"/>
  <c r="W286" i="2"/>
  <c r="Y204" i="2"/>
  <c r="W204" i="2"/>
  <c r="AD302" i="2"/>
  <c r="AB302" i="2"/>
  <c r="AG482" i="2"/>
  <c r="AI482" i="2"/>
  <c r="AL482" i="2" s="1"/>
  <c r="W63" i="2"/>
  <c r="Y63" i="2"/>
  <c r="AD422" i="2"/>
  <c r="AB422" i="2"/>
  <c r="Y262" i="2"/>
  <c r="W262" i="2"/>
  <c r="Y685" i="2"/>
  <c r="W685" i="2"/>
  <c r="W161" i="2"/>
  <c r="Y161" i="2"/>
  <c r="AD858" i="2"/>
  <c r="AB858" i="2"/>
  <c r="W412" i="2"/>
  <c r="Y412" i="2"/>
  <c r="Y256" i="2"/>
  <c r="W256" i="2"/>
  <c r="Y502" i="2"/>
  <c r="W502" i="2"/>
  <c r="AB311" i="2"/>
  <c r="AD311" i="2"/>
  <c r="AB484" i="2"/>
  <c r="AD484" i="2"/>
  <c r="W32" i="2"/>
  <c r="Y32" i="2"/>
  <c r="Y330" i="2"/>
  <c r="W330" i="2"/>
  <c r="Y620" i="2"/>
  <c r="W620" i="2"/>
  <c r="Y825" i="2"/>
  <c r="W825" i="2"/>
  <c r="AD349" i="2"/>
  <c r="AB349" i="2"/>
  <c r="Y554" i="2"/>
  <c r="W554" i="2"/>
  <c r="AB453" i="2"/>
  <c r="AD453" i="2"/>
  <c r="AG154" i="2"/>
  <c r="AI154" i="2"/>
  <c r="AL154" i="2" s="1"/>
  <c r="Y488" i="2"/>
  <c r="W488" i="2"/>
  <c r="AB180" i="2"/>
  <c r="AD180" i="2"/>
  <c r="Y444" i="2"/>
  <c r="W444" i="2"/>
  <c r="W480" i="2"/>
  <c r="Y480" i="2"/>
  <c r="Y603" i="2"/>
  <c r="W603" i="2"/>
  <c r="Y654" i="2"/>
  <c r="W654" i="2"/>
  <c r="Y599" i="2"/>
  <c r="W599" i="2"/>
  <c r="W644" i="2"/>
  <c r="Y644" i="2"/>
  <c r="W386" i="2"/>
  <c r="Y386" i="2"/>
  <c r="Y813" i="2"/>
  <c r="W813" i="2"/>
  <c r="AD361" i="2"/>
  <c r="AB361" i="2"/>
  <c r="AD567" i="2"/>
  <c r="AB567" i="2"/>
  <c r="AB235" i="2"/>
  <c r="AD235" i="2"/>
  <c r="Y278" i="2"/>
  <c r="W278" i="2"/>
  <c r="Y527" i="2"/>
  <c r="W527" i="2"/>
  <c r="W243" i="2"/>
  <c r="Y243" i="2"/>
  <c r="AB757" i="2"/>
  <c r="AD757" i="2"/>
  <c r="AD927" i="2"/>
  <c r="AB927" i="2"/>
  <c r="AD831" i="2"/>
  <c r="AB831" i="2"/>
  <c r="Y701" i="2"/>
  <c r="W701" i="2"/>
  <c r="W882" i="2"/>
  <c r="Y882" i="2"/>
  <c r="AB815" i="2"/>
  <c r="AD815" i="2"/>
  <c r="Y65" i="2"/>
  <c r="W65" i="2"/>
  <c r="AD53" i="2"/>
  <c r="AB53" i="2"/>
  <c r="W495" i="2"/>
  <c r="Y495" i="2"/>
  <c r="W847" i="2"/>
  <c r="Y847" i="2"/>
  <c r="Y188" i="2"/>
  <c r="W188" i="2"/>
  <c r="Y41" i="2"/>
  <c r="W41" i="2"/>
  <c r="AI1013" i="2"/>
  <c r="AL1013" i="2" s="1"/>
  <c r="AG1013" i="2"/>
  <c r="Y43" i="2"/>
  <c r="W43" i="2"/>
  <c r="Y182" i="2"/>
  <c r="W182" i="2"/>
  <c r="W829" i="2"/>
  <c r="Y829" i="2"/>
  <c r="W667" i="2"/>
  <c r="Y667" i="2"/>
  <c r="Y487" i="2"/>
  <c r="W487" i="2"/>
  <c r="Y634" i="2"/>
  <c r="W634" i="2"/>
  <c r="W244" i="2"/>
  <c r="Y244" i="2"/>
  <c r="Y977" i="2"/>
  <c r="W977" i="2"/>
  <c r="W646" i="2"/>
  <c r="Y646" i="2"/>
  <c r="Y824" i="2"/>
  <c r="W824" i="2"/>
  <c r="Y93" i="2"/>
  <c r="W93" i="2"/>
  <c r="Y783" i="2"/>
  <c r="W783" i="2"/>
  <c r="Y798" i="2"/>
  <c r="W798" i="2"/>
  <c r="AB279" i="2"/>
  <c r="AD279" i="2"/>
  <c r="W343" i="2"/>
  <c r="Y343" i="2"/>
  <c r="W404" i="2"/>
  <c r="Y404" i="2"/>
  <c r="Y507" i="2"/>
  <c r="W507" i="2"/>
  <c r="W705" i="2"/>
  <c r="Y705" i="2"/>
  <c r="AB324" i="2"/>
  <c r="AD324" i="2"/>
  <c r="W704" i="2"/>
  <c r="Y704" i="2"/>
  <c r="Y468" i="2"/>
  <c r="W468" i="2"/>
  <c r="W118" i="2"/>
  <c r="Y118" i="2"/>
  <c r="AB399" i="2"/>
  <c r="AD399" i="2"/>
  <c r="Y555" i="2"/>
  <c r="W555" i="2"/>
  <c r="W181" i="2"/>
  <c r="Y181" i="2"/>
  <c r="W718" i="2"/>
  <c r="Y718" i="2"/>
  <c r="AB725" i="2"/>
  <c r="AD725" i="2"/>
  <c r="W51" i="2"/>
  <c r="Y51" i="2"/>
  <c r="W735" i="2"/>
  <c r="Y735" i="2"/>
  <c r="Y771" i="2"/>
  <c r="W771" i="2"/>
  <c r="Y982" i="2"/>
  <c r="W982" i="2"/>
  <c r="Y516" i="2"/>
  <c r="W516" i="2"/>
  <c r="W300" i="2"/>
  <c r="Y300" i="2"/>
  <c r="Y678" i="2"/>
  <c r="W678" i="2"/>
  <c r="W522" i="2"/>
  <c r="Y522" i="2"/>
  <c r="AB621" i="2"/>
  <c r="AD621" i="2"/>
  <c r="W694" i="2"/>
  <c r="Y694" i="2"/>
  <c r="Y133" i="2"/>
  <c r="W133" i="2"/>
  <c r="W139" i="2"/>
  <c r="Y139" i="2"/>
  <c r="W529" i="2"/>
  <c r="Y529" i="2"/>
  <c r="W132" i="2"/>
  <c r="Y132" i="2"/>
  <c r="W452" i="2"/>
  <c r="Y452" i="2"/>
  <c r="Y59" i="2"/>
  <c r="W59" i="2"/>
  <c r="Y273" i="2"/>
  <c r="W273" i="2"/>
  <c r="Y741" i="2"/>
  <c r="W741" i="2"/>
  <c r="W158" i="2"/>
  <c r="Y158" i="2"/>
  <c r="AG925" i="2"/>
  <c r="AI925" i="2"/>
  <c r="AL925" i="2" s="1"/>
  <c r="W804" i="2"/>
  <c r="Y804" i="2"/>
  <c r="AG312" i="2"/>
  <c r="AI312" i="2"/>
  <c r="AL312" i="2" s="1"/>
  <c r="AB463" i="2"/>
  <c r="AD463" i="2"/>
  <c r="W288" i="2"/>
  <c r="Y288" i="2"/>
  <c r="AG978" i="2"/>
  <c r="AI978" i="2"/>
  <c r="AL978" i="2" s="1"/>
  <c r="AB275" i="2"/>
  <c r="AD275" i="2"/>
  <c r="Y319" i="2"/>
  <c r="W319" i="2"/>
  <c r="W305" i="2"/>
  <c r="Y305" i="2"/>
  <c r="W864" i="2"/>
  <c r="Y864" i="2"/>
  <c r="Y281" i="2"/>
  <c r="W281" i="2"/>
  <c r="AI615" i="2"/>
  <c r="AL615" i="2" s="1"/>
  <c r="AG615" i="2"/>
  <c r="W61" i="2"/>
  <c r="Y61" i="2"/>
  <c r="Y221" i="2"/>
  <c r="W221" i="2"/>
  <c r="Y148" i="2"/>
  <c r="W148" i="2"/>
  <c r="Y846" i="2"/>
  <c r="W846" i="2"/>
  <c r="AI437" i="2"/>
  <c r="AL437" i="2" s="1"/>
  <c r="AG437" i="2"/>
  <c r="W494" i="2"/>
  <c r="Y494" i="2"/>
  <c r="Y106" i="2"/>
  <c r="W106" i="2"/>
  <c r="Y655" i="2"/>
  <c r="W655" i="2"/>
  <c r="R1031" i="2"/>
  <c r="Y250" i="2"/>
  <c r="W250" i="2"/>
  <c r="AD616" i="2"/>
  <c r="AB616" i="2"/>
  <c r="AG649" i="2"/>
  <c r="AI649" i="2"/>
  <c r="AL649" i="2" s="1"/>
  <c r="Y611" i="2"/>
  <c r="W611" i="2"/>
  <c r="W56" i="2"/>
  <c r="Y56" i="2"/>
  <c r="AG574" i="2"/>
  <c r="AI574" i="2"/>
  <c r="AL574" i="2" s="1"/>
  <c r="W351" i="2"/>
  <c r="Y351" i="2"/>
  <c r="Y98" i="2"/>
  <c r="W98" i="2"/>
  <c r="AB338" i="2"/>
  <c r="AD338" i="2"/>
  <c r="W587" i="2"/>
  <c r="Y587" i="2"/>
  <c r="AI665" i="2"/>
  <c r="AL665" i="2" s="1"/>
  <c r="AG665" i="2"/>
  <c r="W509" i="2"/>
  <c r="Y509" i="2"/>
  <c r="Y943" i="2"/>
  <c r="W943" i="2"/>
  <c r="Y124" i="2"/>
  <c r="W124" i="2"/>
  <c r="W145" i="2"/>
  <c r="Y145" i="2"/>
  <c r="Y406" i="2"/>
  <c r="W406" i="2"/>
  <c r="AI373" i="2"/>
  <c r="AL373" i="2" s="1"/>
  <c r="AG373" i="2"/>
  <c r="W108" i="2"/>
  <c r="Y108" i="2"/>
  <c r="AB220" i="2"/>
  <c r="AD220" i="2"/>
  <c r="AI481" i="2"/>
  <c r="AL481" i="2" s="1"/>
  <c r="AG481" i="2"/>
  <c r="Y624" i="2"/>
  <c r="W624" i="2"/>
  <c r="W206" i="2"/>
  <c r="Y206" i="2"/>
  <c r="W290" i="2"/>
  <c r="Y290" i="2"/>
  <c r="Y568" i="2"/>
  <c r="W568" i="2"/>
  <c r="W499" i="2"/>
  <c r="Y499" i="2"/>
  <c r="AD955" i="2"/>
  <c r="AB955" i="2"/>
  <c r="AB160" i="2"/>
  <c r="AD160" i="2"/>
  <c r="W239" i="2"/>
  <c r="Y239" i="2"/>
  <c r="Y677" i="2"/>
  <c r="W677" i="2"/>
  <c r="AD297" i="2"/>
  <c r="AB297" i="2"/>
  <c r="AD934" i="2"/>
  <c r="AB934" i="2"/>
  <c r="AD385" i="2"/>
  <c r="AB385" i="2"/>
  <c r="W828" i="2"/>
  <c r="Y828" i="2"/>
  <c r="W354" i="2"/>
  <c r="Y354" i="2"/>
  <c r="AB23" i="2"/>
  <c r="AD23" i="2"/>
  <c r="W380" i="2"/>
  <c r="Y380" i="2"/>
  <c r="Y512" i="2"/>
  <c r="W512" i="2"/>
  <c r="Y600" i="2"/>
  <c r="W600" i="2"/>
  <c r="AB851" i="2"/>
  <c r="AD851" i="2"/>
  <c r="Y889" i="2"/>
  <c r="W889" i="2"/>
  <c r="AB352" i="2"/>
  <c r="AD352" i="2"/>
  <c r="AB345" i="2"/>
  <c r="AD345" i="2"/>
  <c r="Y683" i="2"/>
  <c r="W683" i="2"/>
  <c r="Y282" i="2"/>
  <c r="W282" i="2"/>
  <c r="AI922" i="2"/>
  <c r="AL922" i="2" s="1"/>
  <c r="AG922" i="2"/>
  <c r="Y31" i="2"/>
  <c r="W31" i="2"/>
  <c r="Y325" i="2"/>
  <c r="W325" i="2"/>
  <c r="Y888" i="2"/>
  <c r="W888" i="2"/>
  <c r="W532" i="2"/>
  <c r="Y532" i="2"/>
  <c r="W387" i="2"/>
  <c r="Y387" i="2"/>
  <c r="AG932" i="2"/>
  <c r="AI932" i="2"/>
  <c r="AL932" i="2" s="1"/>
  <c r="AB497" i="2"/>
  <c r="AD497" i="2"/>
  <c r="W842" i="2"/>
  <c r="Y842" i="2"/>
  <c r="W252" i="2"/>
  <c r="Y252" i="2"/>
  <c r="W409" i="2"/>
  <c r="Y409" i="2"/>
  <c r="Y881" i="2"/>
  <c r="W881" i="2"/>
  <c r="AG200" i="2"/>
  <c r="AI200" i="2"/>
  <c r="AL200" i="2" s="1"/>
  <c r="AD823" i="2"/>
  <c r="AB823" i="2"/>
  <c r="Y503" i="2"/>
  <c r="W503" i="2"/>
  <c r="Y713" i="2"/>
  <c r="W713" i="2"/>
  <c r="Y931" i="2"/>
  <c r="W931" i="2"/>
  <c r="W241" i="2"/>
  <c r="Y241" i="2"/>
  <c r="Y536" i="2"/>
  <c r="W536" i="2"/>
  <c r="AI659" i="2"/>
  <c r="AL659" i="2" s="1"/>
  <c r="AG659" i="2"/>
  <c r="W429" i="2"/>
  <c r="Y429" i="2"/>
  <c r="Y99" i="2"/>
  <c r="W99" i="2"/>
  <c r="Y747" i="2"/>
  <c r="W747" i="2"/>
  <c r="W738" i="2"/>
  <c r="Y738" i="2"/>
  <c r="Y268" i="2"/>
  <c r="W268" i="2"/>
  <c r="Y559" i="2"/>
  <c r="W559" i="2"/>
  <c r="W52" i="2"/>
  <c r="Y52" i="2"/>
  <c r="W541" i="2"/>
  <c r="Y541" i="2"/>
  <c r="Y606" i="2"/>
  <c r="W606" i="2"/>
  <c r="AB236" i="2"/>
  <c r="AD236" i="2"/>
  <c r="Y328" i="2"/>
  <c r="W328" i="2"/>
  <c r="AG416" i="2"/>
  <c r="AI416" i="2"/>
  <c r="AL416" i="2" s="1"/>
  <c r="AB267" i="2"/>
  <c r="AD267" i="2"/>
  <c r="W579" i="2"/>
  <c r="Y579" i="2"/>
  <c r="Y712" i="2"/>
  <c r="W712" i="2"/>
  <c r="Y174" i="2"/>
  <c r="W174" i="2"/>
  <c r="Y27" i="2"/>
  <c r="W27" i="2"/>
  <c r="W860" i="2"/>
  <c r="Y860" i="2"/>
  <c r="Y454" i="2"/>
  <c r="W454" i="2"/>
  <c r="AB321" i="2"/>
  <c r="AD321" i="2"/>
  <c r="W834" i="2"/>
  <c r="Y834" i="2"/>
  <c r="Y739" i="2"/>
  <c r="W739" i="2"/>
  <c r="W317" i="2"/>
  <c r="Y317" i="2"/>
  <c r="W150" i="2"/>
  <c r="Y150" i="2"/>
  <c r="W729" i="2"/>
  <c r="Y729" i="2"/>
  <c r="W1016" i="2"/>
  <c r="Y1016" i="2"/>
  <c r="AD836" i="2"/>
  <c r="AB836" i="2"/>
  <c r="AB260" i="2"/>
  <c r="AD260" i="2"/>
  <c r="AD602" i="2"/>
  <c r="AB602" i="2"/>
  <c r="W245" i="2"/>
  <c r="Y245" i="2"/>
  <c r="Y761" i="2"/>
  <c r="W42" i="2"/>
  <c r="Y42" i="2"/>
  <c r="AB54" i="2"/>
  <c r="AD54" i="2"/>
  <c r="AG854" i="2"/>
  <c r="AI854" i="2"/>
  <c r="AL854" i="2" s="1"/>
  <c r="Y939" i="2"/>
  <c r="W939" i="2"/>
  <c r="Y907" i="2"/>
  <c r="W907" i="2"/>
  <c r="W329" i="2"/>
  <c r="Y329" i="2"/>
  <c r="AB439" i="2"/>
  <c r="AD439" i="2"/>
  <c r="AB743" i="2"/>
  <c r="AD743" i="2"/>
  <c r="Y790" i="2"/>
  <c r="W790" i="2"/>
  <c r="W547" i="2"/>
  <c r="Y547" i="2"/>
  <c r="AB787" i="2"/>
  <c r="AD787" i="2"/>
  <c r="Y143" i="2"/>
  <c r="W143" i="2"/>
  <c r="W508" i="2"/>
  <c r="Y508" i="2"/>
  <c r="Y192" i="2"/>
  <c r="W192" i="2"/>
  <c r="AD513" i="2"/>
  <c r="AB513" i="2"/>
  <c r="W961" i="2"/>
  <c r="Y961" i="2"/>
  <c r="AD157" i="2"/>
  <c r="AB157" i="2"/>
  <c r="AB756" i="2"/>
  <c r="AD756" i="2"/>
  <c r="AB548" i="2"/>
  <c r="AD548" i="2"/>
  <c r="W280" i="2"/>
  <c r="Y280" i="2"/>
  <c r="W770" i="2"/>
  <c r="Y770" i="2"/>
  <c r="W173" i="2"/>
  <c r="Y173" i="2"/>
  <c r="Y916" i="2"/>
  <c r="W916" i="2"/>
  <c r="Y537" i="2"/>
  <c r="W537" i="2"/>
  <c r="W965" i="2"/>
  <c r="Y965" i="2"/>
  <c r="AG660" i="2"/>
  <c r="AI660" i="2"/>
  <c r="AL660" i="2" s="1"/>
  <c r="AB401" i="2"/>
  <c r="AD401" i="2"/>
  <c r="W702" i="2"/>
  <c r="Y702" i="2"/>
  <c r="W253" i="2"/>
  <c r="Y253" i="2"/>
  <c r="W155" i="2"/>
  <c r="Y155" i="2"/>
  <c r="Y187" i="2"/>
  <c r="W187" i="2"/>
  <c r="W785" i="2"/>
  <c r="Y785" i="2"/>
  <c r="AD92" i="2"/>
  <c r="AB92" i="2"/>
  <c r="W807" i="2"/>
  <c r="Y807" i="2"/>
  <c r="Y222" i="2"/>
  <c r="W222" i="2"/>
  <c r="Y777" i="2"/>
  <c r="W777" i="2"/>
  <c r="W202" i="2"/>
  <c r="Y202" i="2"/>
  <c r="Y291" i="2"/>
  <c r="W291" i="2"/>
  <c r="W852" i="2"/>
  <c r="Y852" i="2"/>
  <c r="AB190" i="2"/>
  <c r="AD190" i="2"/>
  <c r="Y857" i="2"/>
  <c r="W857" i="2"/>
  <c r="AG607" i="2"/>
  <c r="AI607" i="2"/>
  <c r="AL607" i="2" s="1"/>
  <c r="Y843" i="2"/>
  <c r="W843" i="2"/>
  <c r="W596" i="2"/>
  <c r="Y596" i="2"/>
  <c r="W48" i="2"/>
  <c r="Y48" i="2"/>
  <c r="Y519" i="2"/>
  <c r="W519" i="2"/>
  <c r="Y549" i="2"/>
  <c r="W549" i="2"/>
  <c r="Y981" i="2"/>
  <c r="W981" i="2"/>
  <c r="AB859" i="2"/>
  <c r="AD859" i="2"/>
  <c r="Y975" i="2"/>
  <c r="W975" i="2"/>
  <c r="W469" i="2"/>
  <c r="Y469" i="2"/>
  <c r="W34" i="2"/>
  <c r="Y34" i="2"/>
  <c r="W390" i="2"/>
  <c r="Y390" i="2"/>
  <c r="W727" i="2"/>
  <c r="Y727" i="2"/>
  <c r="Y117" i="2"/>
  <c r="W117" i="2"/>
  <c r="W112" i="2"/>
  <c r="Y112" i="2"/>
  <c r="W866" i="2"/>
  <c r="Y866" i="2"/>
  <c r="Y144" i="2"/>
  <c r="W144" i="2"/>
  <c r="AB913" i="2"/>
  <c r="AD913" i="2"/>
  <c r="W833" i="2"/>
  <c r="Y833" i="2"/>
  <c r="Y820" i="2"/>
  <c r="W820" i="2"/>
  <c r="W681" i="2"/>
  <c r="Y681" i="2"/>
  <c r="Y696" i="2"/>
  <c r="W696" i="2"/>
  <c r="AB506" i="2"/>
  <c r="AD506" i="2"/>
  <c r="W658" i="2"/>
  <c r="Y658" i="2"/>
  <c r="Y348" i="2"/>
  <c r="W348" i="2"/>
  <c r="W47" i="2"/>
  <c r="Y47" i="2"/>
  <c r="Y323" i="2"/>
  <c r="W323" i="2"/>
  <c r="Y33" i="2"/>
  <c r="W33" i="2"/>
  <c r="W223" i="2"/>
  <c r="Y223" i="2"/>
  <c r="AD937" i="2"/>
  <c r="AB937" i="2"/>
  <c r="W543" i="2"/>
  <c r="Y543" i="2"/>
  <c r="W558" i="2"/>
  <c r="Y558" i="2"/>
  <c r="W128" i="2"/>
  <c r="Y128" i="2"/>
  <c r="Y426" i="2"/>
  <c r="W426" i="2"/>
  <c r="Y1017" i="2"/>
  <c r="W1017" i="2"/>
  <c r="W498" i="2"/>
  <c r="Y498" i="2"/>
  <c r="W723" i="2"/>
  <c r="Y723" i="2"/>
  <c r="W376" i="2"/>
  <c r="Y376" i="2"/>
  <c r="W821" i="2"/>
  <c r="Y821" i="2"/>
  <c r="AD962" i="2"/>
  <c r="AB962" i="2"/>
  <c r="W186" i="2"/>
  <c r="Y186" i="2"/>
  <c r="W868" i="2"/>
  <c r="Y868" i="2"/>
  <c r="W22" i="2"/>
  <c r="Y22" i="2"/>
  <c r="W1014" i="2"/>
  <c r="Y1014" i="2"/>
  <c r="Y731" i="2"/>
  <c r="W731" i="2"/>
  <c r="Y794" i="2"/>
  <c r="W794" i="2"/>
  <c r="W528" i="2"/>
  <c r="Y528" i="2"/>
  <c r="W411" i="2"/>
  <c r="Y411" i="2"/>
  <c r="Y886" i="2"/>
  <c r="W886" i="2"/>
  <c r="AD675" i="2"/>
  <c r="AB675" i="2"/>
  <c r="W403" i="2"/>
  <c r="Y403" i="2"/>
  <c r="W378" i="2"/>
  <c r="Y378" i="2"/>
  <c r="Y364" i="2"/>
  <c r="W364" i="2"/>
  <c r="AB356" i="2"/>
  <c r="AD356" i="2"/>
  <c r="W914" i="2"/>
  <c r="Y914" i="2"/>
  <c r="W887" i="2"/>
  <c r="Y887" i="2"/>
  <c r="W968" i="2"/>
  <c r="Y968" i="2"/>
  <c r="Y486" i="2"/>
  <c r="W486" i="2"/>
  <c r="Y388" i="2"/>
  <c r="W388" i="2"/>
  <c r="AB149" i="2"/>
  <c r="AD149" i="2"/>
  <c r="W751" i="2"/>
  <c r="Y751" i="2"/>
  <c r="Y604" i="2"/>
  <c r="W604" i="2"/>
  <c r="Y692" i="2"/>
  <c r="W692" i="2"/>
  <c r="W909" i="2"/>
  <c r="Y909" i="2"/>
  <c r="W936" i="2"/>
  <c r="Y936" i="2"/>
  <c r="Y759" i="2"/>
  <c r="W759" i="2"/>
  <c r="W803" i="2"/>
  <c r="Y803" i="2"/>
  <c r="Y357" i="2"/>
  <c r="W357" i="2"/>
  <c r="Y151" i="2"/>
  <c r="W151" i="2"/>
  <c r="Y973" i="2"/>
  <c r="W973" i="2"/>
  <c r="W610" i="2"/>
  <c r="Y610" i="2"/>
  <c r="AI464" i="2"/>
  <c r="AL464" i="2" s="1"/>
  <c r="AG464" i="2"/>
  <c r="Y217" i="2"/>
  <c r="W217" i="2"/>
  <c r="Y949" i="2"/>
  <c r="W949" i="2"/>
  <c r="W802" i="2"/>
  <c r="Y802" i="2"/>
  <c r="W479" i="2"/>
  <c r="Y479" i="2"/>
  <c r="W303" i="2"/>
  <c r="Y303" i="2"/>
  <c r="AI784" i="2"/>
  <c r="AL784" i="2" s="1"/>
  <c r="AG784" i="2"/>
  <c r="AD748" i="2"/>
  <c r="AB748" i="2"/>
  <c r="W924" i="2"/>
  <c r="Y924" i="2"/>
  <c r="AB336" i="2"/>
  <c r="AD336" i="2"/>
  <c r="Y164" i="2"/>
  <c r="W164" i="2"/>
  <c r="Y355" i="2"/>
  <c r="W355" i="2"/>
  <c r="AD767" i="2"/>
  <c r="AB767" i="2"/>
  <c r="W908" i="2"/>
  <c r="Y908" i="2"/>
  <c r="W197" i="2"/>
  <c r="Y197" i="2"/>
  <c r="W70" i="2"/>
  <c r="Y70" i="2"/>
  <c r="AI198" i="2"/>
  <c r="AL198" i="2" s="1"/>
  <c r="AG198" i="2"/>
  <c r="W865" i="2"/>
  <c r="Y865" i="2"/>
  <c r="AB415" i="2"/>
  <c r="AD415" i="2"/>
  <c r="W698" i="2"/>
  <c r="Y698" i="2"/>
  <c r="Y216" i="2"/>
  <c r="W216" i="2"/>
  <c r="W929" i="2"/>
  <c r="Y929" i="2"/>
  <c r="Y315" i="2"/>
  <c r="W315" i="2"/>
  <c r="AD18" i="2"/>
  <c r="AB18" i="2"/>
  <c r="AI510" i="2"/>
  <c r="AL510" i="2" s="1"/>
  <c r="AG510" i="2"/>
  <c r="Y193" i="2"/>
  <c r="W193" i="2"/>
  <c r="W979" i="2"/>
  <c r="Y979" i="2"/>
  <c r="Y57" i="2"/>
  <c r="W57" i="2"/>
  <c r="Y111" i="2"/>
  <c r="W111" i="2"/>
  <c r="Y970" i="2"/>
  <c r="W970" i="2"/>
  <c r="W938" i="2"/>
  <c r="Y938" i="2"/>
  <c r="Y793" i="2"/>
  <c r="W793" i="2"/>
  <c r="W773" i="2"/>
  <c r="Y773" i="2"/>
  <c r="W673" i="2"/>
  <c r="Y673" i="2"/>
  <c r="W410" i="2"/>
  <c r="Y410" i="2"/>
  <c r="W121" i="2"/>
  <c r="Y121" i="2"/>
  <c r="W837" i="2"/>
  <c r="Y837" i="2"/>
  <c r="W812" i="2"/>
  <c r="Y812" i="2"/>
  <c r="W550" i="2"/>
  <c r="Y550" i="2"/>
  <c r="W218" i="2"/>
  <c r="Y218" i="2"/>
  <c r="Y871" i="2"/>
  <c r="W871" i="2"/>
  <c r="W103" i="2"/>
  <c r="Y103" i="2"/>
  <c r="W64" i="2"/>
  <c r="Y64" i="2"/>
  <c r="W115" i="2"/>
  <c r="Y115" i="2"/>
  <c r="W764" i="2"/>
  <c r="Y764" i="2"/>
  <c r="W369" i="2"/>
  <c r="Y369" i="2"/>
  <c r="Y954" i="2"/>
  <c r="W954" i="2"/>
  <c r="AB876" i="2"/>
  <c r="AD876" i="2"/>
  <c r="W941" i="2"/>
  <c r="Y941" i="2"/>
  <c r="AB745" i="2"/>
  <c r="AD745" i="2"/>
  <c r="AF761" i="2" s="1"/>
  <c r="W974" i="2"/>
  <c r="Y974" i="2"/>
  <c r="W592" i="2"/>
  <c r="Y592" i="2"/>
  <c r="Y391" i="2"/>
  <c r="W391" i="2"/>
  <c r="Y69" i="2"/>
  <c r="W69" i="2"/>
  <c r="W752" i="2"/>
  <c r="Y752" i="2"/>
  <c r="W544" i="2"/>
  <c r="Y544" i="2"/>
  <c r="W407" i="2"/>
  <c r="Y407" i="2"/>
  <c r="W382" i="2"/>
  <c r="Y382" i="2"/>
  <c r="W358" i="2"/>
  <c r="Y358" i="2"/>
  <c r="W201" i="2"/>
  <c r="Y201" i="2"/>
  <c r="Y362" i="2"/>
  <c r="W362" i="2"/>
  <c r="AB375" i="2"/>
  <c r="AD375" i="2"/>
  <c r="Y872" i="2"/>
  <c r="W872" i="2"/>
  <c r="W746" i="2"/>
  <c r="Y746" i="2"/>
  <c r="W720" i="2"/>
  <c r="Y720" i="2"/>
  <c r="W796" i="2"/>
  <c r="Y796" i="2"/>
  <c r="W617" i="2"/>
  <c r="Y617" i="2"/>
  <c r="W890" i="2"/>
  <c r="Y890" i="2"/>
  <c r="Y733" i="2"/>
  <c r="W733" i="2"/>
  <c r="Y940" i="2"/>
  <c r="W940" i="2"/>
  <c r="W956" i="2"/>
  <c r="Y956" i="2"/>
  <c r="W203" i="2"/>
  <c r="Y203" i="2"/>
  <c r="W635" i="2"/>
  <c r="Y635" i="2"/>
  <c r="W428" i="2"/>
  <c r="Y428" i="2"/>
  <c r="W520" i="2"/>
  <c r="Y520" i="2"/>
  <c r="AB561" i="2"/>
  <c r="AD561" i="2"/>
  <c r="Y1011" i="2"/>
  <c r="W1011" i="2"/>
  <c r="Y679" i="2"/>
  <c r="W679" i="2"/>
  <c r="Y130" i="2"/>
  <c r="W130" i="2"/>
  <c r="Y247" i="2"/>
  <c r="W247" i="2"/>
  <c r="W983" i="2"/>
  <c r="Y983" i="2"/>
  <c r="W779" i="2"/>
  <c r="Y779" i="2"/>
  <c r="Y780" i="2"/>
  <c r="W780" i="2"/>
  <c r="Y129" i="2"/>
  <c r="W129" i="2"/>
  <c r="Y374" i="2"/>
  <c r="W374" i="2"/>
  <c r="W96" i="2"/>
  <c r="Y96" i="2"/>
  <c r="W942" i="2"/>
  <c r="Y942" i="2"/>
  <c r="Y877" i="2"/>
  <c r="W877" i="2"/>
  <c r="Y693" i="2"/>
  <c r="W693" i="2"/>
  <c r="W298" i="2"/>
  <c r="Y298" i="2"/>
  <c r="W470" i="2"/>
  <c r="Y470" i="2"/>
  <c r="W384" i="2"/>
  <c r="Y384" i="2"/>
  <c r="Y588" i="2"/>
  <c r="W588" i="2"/>
  <c r="AB628" i="2"/>
  <c r="AD628" i="2"/>
  <c r="Y270" i="2"/>
  <c r="W270" i="2"/>
  <c r="Y179" i="2"/>
  <c r="W179" i="2"/>
  <c r="W884" i="2"/>
  <c r="Y884" i="2"/>
  <c r="W643" i="2"/>
  <c r="Y643" i="2"/>
  <c r="Y841" i="2"/>
  <c r="W841" i="2"/>
  <c r="AB912" i="2"/>
  <c r="AD912" i="2"/>
  <c r="W928" i="2"/>
  <c r="Y928" i="2"/>
  <c r="W760" i="2"/>
  <c r="Y760" i="2"/>
  <c r="W493" i="2"/>
  <c r="Y493" i="2"/>
  <c r="Y466" i="2"/>
  <c r="W466" i="2"/>
  <c r="Y123" i="2"/>
  <c r="W123" i="2"/>
  <c r="Y788" i="2"/>
  <c r="W788" i="2"/>
  <c r="Y789" i="2"/>
  <c r="W789" i="2"/>
  <c r="W492" i="2"/>
  <c r="Y492" i="2"/>
  <c r="W1010" i="2"/>
  <c r="Y1010" i="2"/>
  <c r="AD195" i="2"/>
  <c r="AB195" i="2"/>
  <c r="Y737" i="2"/>
  <c r="W737" i="2"/>
  <c r="W518" i="2"/>
  <c r="Y518" i="2"/>
  <c r="W776" i="2"/>
  <c r="Y776" i="2"/>
  <c r="W651" i="2"/>
  <c r="Y651" i="2"/>
  <c r="W485" i="2"/>
  <c r="Y485" i="2"/>
  <c r="AB462" i="2"/>
  <c r="AD462" i="2"/>
  <c r="Y322" i="2"/>
  <c r="W322" i="2"/>
  <c r="W650" i="2"/>
  <c r="Y650" i="2"/>
  <c r="W304" i="2"/>
  <c r="Y304" i="2"/>
  <c r="AB109" i="2"/>
  <c r="AD109" i="2"/>
  <c r="W930" i="2"/>
  <c r="Y930" i="2"/>
  <c r="W917" i="2"/>
  <c r="Y917" i="2"/>
  <c r="Y724" i="2"/>
  <c r="W724" i="2"/>
  <c r="Y427" i="2"/>
  <c r="W427" i="2"/>
  <c r="AB749" i="2"/>
  <c r="AD749" i="2"/>
  <c r="Y534" i="2"/>
  <c r="W534" i="2"/>
  <c r="W141" i="2"/>
  <c r="Y141" i="2"/>
  <c r="W721" i="2"/>
  <c r="Y721" i="2"/>
  <c r="W933" i="2"/>
  <c r="Y933" i="2"/>
  <c r="W921" i="2"/>
  <c r="Y921" i="2"/>
  <c r="AB716" i="2"/>
  <c r="AD716" i="2"/>
  <c r="W630" i="2"/>
  <c r="Y630" i="2"/>
  <c r="Y240" i="2"/>
  <c r="W240" i="2"/>
  <c r="Y878" i="2"/>
  <c r="W878" i="2"/>
  <c r="AB775" i="2"/>
  <c r="AD775" i="2"/>
  <c r="W869" i="2"/>
  <c r="Y869" i="2"/>
  <c r="Y652" i="2"/>
  <c r="W652" i="2"/>
  <c r="W960" i="2"/>
  <c r="Y960" i="2"/>
  <c r="W874" i="2"/>
  <c r="Y874" i="2"/>
  <c r="AB21" i="2" l="1"/>
  <c r="AG672" i="2"/>
  <c r="AI254" i="2"/>
  <c r="AL254" i="2" s="1"/>
  <c r="AG185" i="2"/>
  <c r="AG140" i="2"/>
  <c r="AG156" i="2"/>
  <c r="AI840" i="2"/>
  <c r="AL840" i="2" s="1"/>
  <c r="AD408" i="2"/>
  <c r="AI408" i="2" s="1"/>
  <c r="AL408" i="2" s="1"/>
  <c r="AD395" i="2"/>
  <c r="AI395" i="2" s="1"/>
  <c r="AL395" i="2" s="1"/>
  <c r="AB594" i="2"/>
  <c r="AI205" i="2"/>
  <c r="AL205" i="2" s="1"/>
  <c r="AG66" i="2"/>
  <c r="AB392" i="2"/>
  <c r="AG72" i="2"/>
  <c r="AG295" i="2"/>
  <c r="AI959" i="2"/>
  <c r="AL959" i="2" s="1"/>
  <c r="AD68" i="2"/>
  <c r="AG68" i="2" s="1"/>
  <c r="AB714" i="2"/>
  <c r="AI234" i="2"/>
  <c r="AL234" i="2" s="1"/>
  <c r="AI700" i="2"/>
  <c r="AL700" i="2" s="1"/>
  <c r="AG850" i="2"/>
  <c r="AD443" i="2"/>
  <c r="AI443" i="2" s="1"/>
  <c r="AL443" i="2" s="1"/>
  <c r="AG441" i="2"/>
  <c r="AI146" i="2"/>
  <c r="AL146" i="2" s="1"/>
  <c r="AG717" i="2"/>
  <c r="AG670" i="2"/>
  <c r="AB67" i="2"/>
  <c r="AB313" i="2"/>
  <c r="AD845" i="2"/>
  <c r="AI845" i="2" s="1"/>
  <c r="AL845" i="2" s="1"/>
  <c r="AB563" i="2"/>
  <c r="AI632" i="2"/>
  <c r="AL632" i="2" s="1"/>
  <c r="AB873" i="2"/>
  <c r="AD496" i="2"/>
  <c r="AG496" i="2" s="1"/>
  <c r="AB575" i="2"/>
  <c r="AB732" i="2"/>
  <c r="AI163" i="2"/>
  <c r="AL163" i="2" s="1"/>
  <c r="AB806" i="2"/>
  <c r="AD210" i="2"/>
  <c r="AI210" i="2" s="1"/>
  <c r="AL210" i="2" s="1"/>
  <c r="AG438" i="2"/>
  <c r="AD711" i="2"/>
  <c r="AI711" i="2" s="1"/>
  <c r="AL711" i="2" s="1"/>
  <c r="AI923" i="2"/>
  <c r="AL923" i="2" s="1"/>
  <c r="AD271" i="2"/>
  <c r="AI271" i="2" s="1"/>
  <c r="AL271" i="2" s="1"/>
  <c r="AG289" i="2"/>
  <c r="AB483" i="2"/>
  <c r="AI458" i="2"/>
  <c r="AL458" i="2" s="1"/>
  <c r="AD827" i="2"/>
  <c r="AG827" i="2" s="1"/>
  <c r="AB249" i="2"/>
  <c r="AD249" i="2"/>
  <c r="AB142" i="2"/>
  <c r="AD490" i="2"/>
  <c r="AI490" i="2" s="1"/>
  <c r="AL490" i="2" s="1"/>
  <c r="AI233" i="2"/>
  <c r="AL233" i="2" s="1"/>
  <c r="AD505" i="2"/>
  <c r="AG505" i="2" s="1"/>
  <c r="AD102" i="2"/>
  <c r="AI102" i="2" s="1"/>
  <c r="AL102" i="2" s="1"/>
  <c r="AB365" i="2"/>
  <c r="AB633" i="2"/>
  <c r="AD633" i="2"/>
  <c r="AI576" i="2"/>
  <c r="AL576" i="2" s="1"/>
  <c r="AI467" i="2"/>
  <c r="AL467" i="2" s="1"/>
  <c r="AG467" i="2"/>
  <c r="AD196" i="2"/>
  <c r="AI196" i="2" s="1"/>
  <c r="AL196" i="2" s="1"/>
  <c r="AG474" i="2"/>
  <c r="AI695" i="2"/>
  <c r="AL695" i="2" s="1"/>
  <c r="AD448" i="2"/>
  <c r="AI475" i="2"/>
  <c r="AL475" i="2" s="1"/>
  <c r="AG475" i="2"/>
  <c r="AI393" i="2"/>
  <c r="AL393" i="2" s="1"/>
  <c r="AG393" i="2"/>
  <c r="AI30" i="2"/>
  <c r="AL30" i="2" s="1"/>
  <c r="AG30" i="2"/>
  <c r="AG394" i="2"/>
  <c r="AI394" i="2"/>
  <c r="AL394" i="2" s="1"/>
  <c r="AI755" i="2"/>
  <c r="AL755" i="2" s="1"/>
  <c r="AG755" i="2"/>
  <c r="AD623" i="2"/>
  <c r="AB623" i="2"/>
  <c r="AD671" i="2"/>
  <c r="AB671" i="2"/>
  <c r="AG504" i="2"/>
  <c r="AI504" i="2"/>
  <c r="AL504" i="2" s="1"/>
  <c r="AD229" i="2"/>
  <c r="AB229" i="2"/>
  <c r="AB445" i="2"/>
  <c r="AD445" i="2"/>
  <c r="AI333" i="2"/>
  <c r="AL333" i="2" s="1"/>
  <c r="AG333" i="2"/>
  <c r="AD465" i="2"/>
  <c r="AG465" i="2" s="1"/>
  <c r="AB573" i="2"/>
  <c r="AD573" i="2"/>
  <c r="AG120" i="2"/>
  <c r="AI120" i="2"/>
  <c r="AL120" i="2" s="1"/>
  <c r="AG526" i="2"/>
  <c r="AD46" i="2"/>
  <c r="AB46" i="2"/>
  <c r="AG434" i="2"/>
  <c r="AI434" i="2"/>
  <c r="AL434" i="2" s="1"/>
  <c r="AD396" i="2"/>
  <c r="AI396" i="2" s="1"/>
  <c r="AL396" i="2" s="1"/>
  <c r="AD816" i="2"/>
  <c r="AB816" i="2"/>
  <c r="AB809" i="2"/>
  <c r="AD809" i="2"/>
  <c r="AB26" i="2"/>
  <c r="AD26" i="2"/>
  <c r="AD153" i="2"/>
  <c r="AB153" i="2"/>
  <c r="AD966" i="2"/>
  <c r="AB966" i="2"/>
  <c r="AI431" i="2"/>
  <c r="AL431" i="2" s="1"/>
  <c r="AG431" i="2"/>
  <c r="AD326" i="2"/>
  <c r="AB326" i="2"/>
  <c r="AB957" i="2"/>
  <c r="AD957" i="2"/>
  <c r="AI530" i="2"/>
  <c r="AL530" i="2" s="1"/>
  <c r="AG530" i="2"/>
  <c r="AD274" i="2"/>
  <c r="AB274" i="2"/>
  <c r="AD414" i="2"/>
  <c r="AB414" i="2"/>
  <c r="AI231" i="2"/>
  <c r="AL231" i="2" s="1"/>
  <c r="AG231" i="2"/>
  <c r="AD383" i="2"/>
  <c r="AB383" i="2"/>
  <c r="AI225" i="2"/>
  <c r="AL225" i="2" s="1"/>
  <c r="AG225" i="2"/>
  <c r="AI817" i="2"/>
  <c r="AL817" i="2" s="1"/>
  <c r="AG817" i="2"/>
  <c r="AB389" i="2"/>
  <c r="AD389" i="2"/>
  <c r="AG734" i="2"/>
  <c r="AI734" i="2"/>
  <c r="AL734" i="2" s="1"/>
  <c r="AG214" i="2"/>
  <c r="AI214" i="2"/>
  <c r="AL214" i="2" s="1"/>
  <c r="AG447" i="2"/>
  <c r="AI447" i="2"/>
  <c r="AL447" i="2" s="1"/>
  <c r="AD706" i="2"/>
  <c r="AB706" i="2"/>
  <c r="AG433" i="2"/>
  <c r="AI433" i="2"/>
  <c r="AL433" i="2" s="1"/>
  <c r="AI340" i="2"/>
  <c r="AL340" i="2" s="1"/>
  <c r="AG340" i="2"/>
  <c r="AI287" i="2"/>
  <c r="AL287" i="2" s="1"/>
  <c r="AG287" i="2"/>
  <c r="AB564" i="2"/>
  <c r="AD564" i="2"/>
  <c r="AB460" i="2"/>
  <c r="AD460" i="2"/>
  <c r="AG258" i="2"/>
  <c r="AI258" i="2"/>
  <c r="AL258" i="2" s="1"/>
  <c r="AD228" i="2"/>
  <c r="AB228" i="2"/>
  <c r="AD684" i="2"/>
  <c r="AB684" i="2"/>
  <c r="AB226" i="2"/>
  <c r="AD226" i="2"/>
  <c r="AB446" i="2"/>
  <c r="AD446" i="2"/>
  <c r="AI227" i="2"/>
  <c r="AL227" i="2" s="1"/>
  <c r="AG227" i="2"/>
  <c r="AB449" i="2"/>
  <c r="AD449" i="2"/>
  <c r="AI211" i="2"/>
  <c r="AL211" i="2" s="1"/>
  <c r="AG211" i="2"/>
  <c r="AG473" i="2"/>
  <c r="AI473" i="2"/>
  <c r="AL473" i="2" s="1"/>
  <c r="AD208" i="2"/>
  <c r="AB208" i="2"/>
  <c r="AB744" i="2"/>
  <c r="AD744" i="2"/>
  <c r="AB230" i="2"/>
  <c r="AD230" i="2"/>
  <c r="AI209" i="2"/>
  <c r="AL209" i="2" s="1"/>
  <c r="AG209" i="2"/>
  <c r="AI213" i="2"/>
  <c r="AL213" i="2" s="1"/>
  <c r="AG213" i="2"/>
  <c r="AD571" i="2"/>
  <c r="AB571" i="2"/>
  <c r="AB556" i="2"/>
  <c r="AD556" i="2"/>
  <c r="AI472" i="2"/>
  <c r="AL472" i="2" s="1"/>
  <c r="AG472" i="2"/>
  <c r="AB212" i="2"/>
  <c r="AD212" i="2"/>
  <c r="AG97" i="2"/>
  <c r="AI97" i="2"/>
  <c r="AL97" i="2" s="1"/>
  <c r="AI430" i="2"/>
  <c r="AL430" i="2" s="1"/>
  <c r="AG430" i="2"/>
  <c r="AG432" i="2"/>
  <c r="AI432" i="2"/>
  <c r="AL432" i="2" s="1"/>
  <c r="AI342" i="2"/>
  <c r="AL342" i="2" s="1"/>
  <c r="AG342" i="2"/>
  <c r="AG714" i="2"/>
  <c r="AI714" i="2"/>
  <c r="AL714" i="2" s="1"/>
  <c r="AG539" i="2"/>
  <c r="AI539" i="2"/>
  <c r="AL539" i="2" s="1"/>
  <c r="AD242" i="2"/>
  <c r="AB242" i="2"/>
  <c r="AD316" i="2"/>
  <c r="AB316" i="2"/>
  <c r="AI772" i="2"/>
  <c r="AL772" i="2" s="1"/>
  <c r="AG772" i="2"/>
  <c r="AD765" i="2"/>
  <c r="AB765" i="2"/>
  <c r="AI950" i="2"/>
  <c r="AL950" i="2" s="1"/>
  <c r="AG950" i="2"/>
  <c r="AI442" i="2"/>
  <c r="AL442" i="2" s="1"/>
  <c r="AG442" i="2"/>
  <c r="AG277" i="2"/>
  <c r="AI277" i="2"/>
  <c r="AL277" i="2" s="1"/>
  <c r="AB885" i="2"/>
  <c r="AD885" i="2"/>
  <c r="AI67" i="2"/>
  <c r="AL67" i="2" s="1"/>
  <c r="AG67" i="2"/>
  <c r="AI365" i="2"/>
  <c r="AL365" i="2" s="1"/>
  <c r="AG365" i="2"/>
  <c r="AD525" i="2"/>
  <c r="AB525" i="2"/>
  <c r="AI491" i="2"/>
  <c r="AL491" i="2" s="1"/>
  <c r="AD105" i="2"/>
  <c r="AB105" i="2"/>
  <c r="AD778" i="2"/>
  <c r="AB778" i="2"/>
  <c r="AI563" i="2"/>
  <c r="AL563" i="2" s="1"/>
  <c r="AG563" i="2"/>
  <c r="AD619" i="2"/>
  <c r="AB619" i="2"/>
  <c r="AB301" i="2"/>
  <c r="AD301" i="2"/>
  <c r="AG423" i="2"/>
  <c r="AI423" i="2"/>
  <c r="AL423" i="2" s="1"/>
  <c r="AI91" i="2"/>
  <c r="AL91" i="2" s="1"/>
  <c r="AG91" i="2"/>
  <c r="AI566" i="2"/>
  <c r="AL566" i="2" s="1"/>
  <c r="AG566" i="2"/>
  <c r="AB818" i="2"/>
  <c r="AD818" i="2"/>
  <c r="AG533" i="2"/>
  <c r="AI533" i="2"/>
  <c r="AL533" i="2" s="1"/>
  <c r="AD71" i="2"/>
  <c r="AB71" i="2"/>
  <c r="AD838" i="2"/>
  <c r="AB838" i="2"/>
  <c r="AB440" i="2"/>
  <c r="AD440" i="2"/>
  <c r="AI397" i="2"/>
  <c r="AL397" i="2" s="1"/>
  <c r="AG397" i="2"/>
  <c r="AG413" i="2"/>
  <c r="AI413" i="2"/>
  <c r="AL413" i="2" s="1"/>
  <c r="AD980" i="2"/>
  <c r="AB980" i="2"/>
  <c r="AI20" i="2"/>
  <c r="AL20" i="2" s="1"/>
  <c r="AG20" i="2"/>
  <c r="AI880" i="2"/>
  <c r="AL880" i="2" s="1"/>
  <c r="AG880" i="2"/>
  <c r="AI159" i="2"/>
  <c r="AL159" i="2" s="1"/>
  <c r="AG159" i="2"/>
  <c r="AD810" i="2"/>
  <c r="AB810" i="2"/>
  <c r="AD984" i="2"/>
  <c r="AB984" i="2"/>
  <c r="AB331" i="2"/>
  <c r="AD331" i="2"/>
  <c r="AG763" i="2"/>
  <c r="AI763" i="2"/>
  <c r="AL763" i="2" s="1"/>
  <c r="AI455" i="2"/>
  <c r="AL455" i="2" s="1"/>
  <c r="AG455" i="2"/>
  <c r="AB663" i="2"/>
  <c r="AD663" i="2"/>
  <c r="AB535" i="2"/>
  <c r="AD535" i="2"/>
  <c r="AB237" i="2"/>
  <c r="AG542" i="2"/>
  <c r="AI542" i="2"/>
  <c r="AL542" i="2" s="1"/>
  <c r="AB657" i="2"/>
  <c r="AD657" i="2"/>
  <c r="AD832" i="2"/>
  <c r="AB832" i="2"/>
  <c r="AB753" i="2"/>
  <c r="AD753" i="2"/>
  <c r="AG127" i="2"/>
  <c r="AI127" i="2"/>
  <c r="AL127" i="2" s="1"/>
  <c r="AI276" i="2"/>
  <c r="AL276" i="2" s="1"/>
  <c r="AG276" i="2"/>
  <c r="AB219" i="2"/>
  <c r="AD219" i="2"/>
  <c r="AG379" i="2"/>
  <c r="AI379" i="2"/>
  <c r="AL379" i="2" s="1"/>
  <c r="AI283" i="2"/>
  <c r="AL283" i="2" s="1"/>
  <c r="AG283" i="2"/>
  <c r="AD682" i="2"/>
  <c r="AB682" i="2"/>
  <c r="AD719" i="2"/>
  <c r="AB719" i="2"/>
  <c r="AI400" i="2"/>
  <c r="AL400" i="2" s="1"/>
  <c r="AG400" i="2"/>
  <c r="AI873" i="2"/>
  <c r="AL873" i="2" s="1"/>
  <c r="AG873" i="2"/>
  <c r="AB601" i="2"/>
  <c r="AD601" i="2"/>
  <c r="AD372" i="2"/>
  <c r="AB372" i="2"/>
  <c r="AI402" i="2"/>
  <c r="AL402" i="2" s="1"/>
  <c r="AG402" i="2"/>
  <c r="AG257" i="2"/>
  <c r="AI257" i="2"/>
  <c r="AL257" i="2" s="1"/>
  <c r="AD565" i="2"/>
  <c r="AB565" i="2"/>
  <c r="AB792" i="2"/>
  <c r="AD792" i="2"/>
  <c r="AI189" i="2"/>
  <c r="AL189" i="2" s="1"/>
  <c r="AG189" i="2"/>
  <c r="AI664" i="2"/>
  <c r="AL664" i="2" s="1"/>
  <c r="AG664" i="2"/>
  <c r="AG517" i="2"/>
  <c r="AI517" i="2"/>
  <c r="AL517" i="2" s="1"/>
  <c r="AB251" i="2"/>
  <c r="AD251" i="2"/>
  <c r="AB766" i="2"/>
  <c r="AD766" i="2"/>
  <c r="AG647" i="2"/>
  <c r="AI647" i="2"/>
  <c r="AL647" i="2" s="1"/>
  <c r="AD515" i="2"/>
  <c r="AB515" i="2"/>
  <c r="AD405" i="2"/>
  <c r="AB405" i="2"/>
  <c r="AB125" i="2"/>
  <c r="AD125" i="2"/>
  <c r="AD797" i="2"/>
  <c r="AB797" i="2"/>
  <c r="AD918" i="2"/>
  <c r="AB918" i="2"/>
  <c r="AD855" i="2"/>
  <c r="AB855" i="2"/>
  <c r="AD43" i="2"/>
  <c r="AB43" i="2"/>
  <c r="AB188" i="2"/>
  <c r="AD188" i="2"/>
  <c r="AI53" i="2"/>
  <c r="AL53" i="2" s="1"/>
  <c r="AG53" i="2"/>
  <c r="AI927" i="2"/>
  <c r="AL927" i="2" s="1"/>
  <c r="AG927" i="2"/>
  <c r="AB527" i="2"/>
  <c r="AD527" i="2"/>
  <c r="AI361" i="2"/>
  <c r="AL361" i="2" s="1"/>
  <c r="AG361" i="2"/>
  <c r="AD603" i="2"/>
  <c r="AB603" i="2"/>
  <c r="AG349" i="2"/>
  <c r="AI349" i="2"/>
  <c r="AL349" i="2" s="1"/>
  <c r="AI422" i="2"/>
  <c r="AL422" i="2" s="1"/>
  <c r="AG422" i="2"/>
  <c r="AI302" i="2"/>
  <c r="AL302" i="2" s="1"/>
  <c r="AG302" i="2"/>
  <c r="AB286" i="2"/>
  <c r="AD286" i="2"/>
  <c r="AB178" i="2"/>
  <c r="AD178" i="2"/>
  <c r="AB65" i="2"/>
  <c r="AD65" i="2"/>
  <c r="AD701" i="2"/>
  <c r="AB701" i="2"/>
  <c r="AD813" i="2"/>
  <c r="AB813" i="2"/>
  <c r="AB599" i="2"/>
  <c r="AD599" i="2"/>
  <c r="AB825" i="2"/>
  <c r="AD825" i="2"/>
  <c r="AB502" i="2"/>
  <c r="AD502" i="2"/>
  <c r="AD685" i="2"/>
  <c r="AB685" i="2"/>
  <c r="AD204" i="2"/>
  <c r="AB204" i="2"/>
  <c r="AI392" i="2"/>
  <c r="AL392" i="2" s="1"/>
  <c r="AG392" i="2"/>
  <c r="AB847" i="2"/>
  <c r="AD847" i="2"/>
  <c r="AI757" i="2"/>
  <c r="AL757" i="2" s="1"/>
  <c r="AG757" i="2"/>
  <c r="AG235" i="2"/>
  <c r="AI235" i="2"/>
  <c r="AL235" i="2" s="1"/>
  <c r="AD480" i="2"/>
  <c r="AB480" i="2"/>
  <c r="AI180" i="2"/>
  <c r="AL180" i="2" s="1"/>
  <c r="AG180" i="2"/>
  <c r="AI453" i="2"/>
  <c r="AL453" i="2" s="1"/>
  <c r="AG453" i="2"/>
  <c r="AG575" i="2"/>
  <c r="AI575" i="2"/>
  <c r="AL575" i="2" s="1"/>
  <c r="AI484" i="2"/>
  <c r="AL484" i="2" s="1"/>
  <c r="AG484" i="2"/>
  <c r="AI483" i="2"/>
  <c r="AL483" i="2" s="1"/>
  <c r="AG483" i="2"/>
  <c r="AD63" i="2"/>
  <c r="AB63" i="2"/>
  <c r="AI578" i="2"/>
  <c r="AL578" i="2" s="1"/>
  <c r="AG578" i="2"/>
  <c r="AG627" i="2"/>
  <c r="AI627" i="2"/>
  <c r="AL627" i="2" s="1"/>
  <c r="AB495" i="2"/>
  <c r="AD495" i="2"/>
  <c r="AI815" i="2"/>
  <c r="AL815" i="2" s="1"/>
  <c r="AG815" i="2"/>
  <c r="AB243" i="2"/>
  <c r="AD243" i="2"/>
  <c r="AD386" i="2"/>
  <c r="AB386" i="2"/>
  <c r="AG60" i="2"/>
  <c r="AI60" i="2"/>
  <c r="AL60" i="2" s="1"/>
  <c r="AD370" i="2"/>
  <c r="AB370" i="2"/>
  <c r="AB666" i="2"/>
  <c r="AD666" i="2"/>
  <c r="AB337" i="2"/>
  <c r="AD337" i="2"/>
  <c r="AD707" i="2"/>
  <c r="AB707" i="2"/>
  <c r="AB182" i="2"/>
  <c r="AD182" i="2"/>
  <c r="AD41" i="2"/>
  <c r="AB41" i="2"/>
  <c r="AG831" i="2"/>
  <c r="AI831" i="2"/>
  <c r="AL831" i="2" s="1"/>
  <c r="AD278" i="2"/>
  <c r="AB278" i="2"/>
  <c r="AG567" i="2"/>
  <c r="AI567" i="2"/>
  <c r="AL567" i="2" s="1"/>
  <c r="AB654" i="2"/>
  <c r="AD654" i="2"/>
  <c r="AB444" i="2"/>
  <c r="AD444" i="2"/>
  <c r="AB488" i="2"/>
  <c r="AD488" i="2"/>
  <c r="AB554" i="2"/>
  <c r="AD554" i="2"/>
  <c r="AD620" i="2"/>
  <c r="AB620" i="2"/>
  <c r="AD330" i="2"/>
  <c r="AB330" i="2"/>
  <c r="AB256" i="2"/>
  <c r="AD256" i="2"/>
  <c r="AI858" i="2"/>
  <c r="AL858" i="2" s="1"/>
  <c r="AG858" i="2"/>
  <c r="AB262" i="2"/>
  <c r="AD262" i="2"/>
  <c r="AD514" i="2"/>
  <c r="AB514" i="2"/>
  <c r="AD728" i="2"/>
  <c r="AB728" i="2"/>
  <c r="AD882" i="2"/>
  <c r="AB882" i="2"/>
  <c r="AD644" i="2"/>
  <c r="AB644" i="2"/>
  <c r="AB32" i="2"/>
  <c r="AD32" i="2"/>
  <c r="AI311" i="2"/>
  <c r="AL311" i="2" s="1"/>
  <c r="AG311" i="2"/>
  <c r="AD412" i="2"/>
  <c r="AB412" i="2"/>
  <c r="AB161" i="2"/>
  <c r="AD161" i="2"/>
  <c r="AG313" i="2"/>
  <c r="AI313" i="2"/>
  <c r="AL313" i="2" s="1"/>
  <c r="AB612" i="2"/>
  <c r="AD612" i="2"/>
  <c r="AB314" i="2"/>
  <c r="AD314" i="2"/>
  <c r="AD943" i="2"/>
  <c r="AB943" i="2"/>
  <c r="AD611" i="2"/>
  <c r="AB611" i="2"/>
  <c r="AI616" i="2"/>
  <c r="AL616" i="2" s="1"/>
  <c r="AG616" i="2"/>
  <c r="AB864" i="2"/>
  <c r="AD864" i="2"/>
  <c r="AG275" i="2"/>
  <c r="AI275" i="2"/>
  <c r="AL275" i="2" s="1"/>
  <c r="AI463" i="2"/>
  <c r="AL463" i="2" s="1"/>
  <c r="AG463" i="2"/>
  <c r="AD804" i="2"/>
  <c r="AB804" i="2"/>
  <c r="AB529" i="2"/>
  <c r="AD529" i="2"/>
  <c r="AB694" i="2"/>
  <c r="AD694" i="2"/>
  <c r="AB735" i="2"/>
  <c r="AD735" i="2"/>
  <c r="AG725" i="2"/>
  <c r="AI725" i="2"/>
  <c r="AL725" i="2" s="1"/>
  <c r="AD118" i="2"/>
  <c r="AB118" i="2"/>
  <c r="AB343" i="2"/>
  <c r="AD343" i="2"/>
  <c r="AD206" i="2"/>
  <c r="AB206" i="2"/>
  <c r="AD108" i="2"/>
  <c r="AB108" i="2"/>
  <c r="AB509" i="2"/>
  <c r="AD509" i="2"/>
  <c r="AG338" i="2"/>
  <c r="AI338" i="2"/>
  <c r="AL338" i="2" s="1"/>
  <c r="AB655" i="2"/>
  <c r="AD655" i="2"/>
  <c r="AB221" i="2"/>
  <c r="AD221" i="2"/>
  <c r="AB59" i="2"/>
  <c r="AD59" i="2"/>
  <c r="AD678" i="2"/>
  <c r="AB678" i="2"/>
  <c r="AD516" i="2"/>
  <c r="AB516" i="2"/>
  <c r="AD783" i="2"/>
  <c r="AB783" i="2"/>
  <c r="AB487" i="2"/>
  <c r="AD487" i="2"/>
  <c r="AD568" i="2"/>
  <c r="AB568" i="2"/>
  <c r="AD406" i="2"/>
  <c r="AB406" i="2"/>
  <c r="AB61" i="2"/>
  <c r="AD61" i="2"/>
  <c r="AD305" i="2"/>
  <c r="AB305" i="2"/>
  <c r="AD452" i="2"/>
  <c r="AB452" i="2"/>
  <c r="AB139" i="2"/>
  <c r="AD139" i="2"/>
  <c r="AI621" i="2"/>
  <c r="AL621" i="2" s="1"/>
  <c r="AG621" i="2"/>
  <c r="AD300" i="2"/>
  <c r="AB300" i="2"/>
  <c r="AD51" i="2"/>
  <c r="AB51" i="2"/>
  <c r="AD718" i="2"/>
  <c r="AB718" i="2"/>
  <c r="AI324" i="2"/>
  <c r="AL324" i="2" s="1"/>
  <c r="AG324" i="2"/>
  <c r="AI279" i="2"/>
  <c r="AL279" i="2" s="1"/>
  <c r="AG279" i="2"/>
  <c r="AB646" i="2"/>
  <c r="AD646" i="2"/>
  <c r="AB244" i="2"/>
  <c r="AD244" i="2"/>
  <c r="AD667" i="2"/>
  <c r="AB667" i="2"/>
  <c r="AD290" i="2"/>
  <c r="AB290" i="2"/>
  <c r="AB145" i="2"/>
  <c r="AD145" i="2"/>
  <c r="AD587" i="2"/>
  <c r="AB587" i="2"/>
  <c r="AB56" i="2"/>
  <c r="AD56" i="2"/>
  <c r="AD106" i="2"/>
  <c r="AB106" i="2"/>
  <c r="AD846" i="2"/>
  <c r="AB846" i="2"/>
  <c r="AD741" i="2"/>
  <c r="AB741" i="2"/>
  <c r="AD982" i="2"/>
  <c r="AB982" i="2"/>
  <c r="AD555" i="2"/>
  <c r="AB555" i="2"/>
  <c r="AD468" i="2"/>
  <c r="AB468" i="2"/>
  <c r="AB507" i="2"/>
  <c r="AD507" i="2"/>
  <c r="AB93" i="2"/>
  <c r="AD93" i="2"/>
  <c r="AI955" i="2"/>
  <c r="AL955" i="2" s="1"/>
  <c r="AG955" i="2"/>
  <c r="AD624" i="2"/>
  <c r="AB624" i="2"/>
  <c r="AD124" i="2"/>
  <c r="AB124" i="2"/>
  <c r="AD98" i="2"/>
  <c r="AB98" i="2"/>
  <c r="AB250" i="2"/>
  <c r="AD250" i="2"/>
  <c r="AD494" i="2"/>
  <c r="AB494" i="2"/>
  <c r="AB288" i="2"/>
  <c r="AD288" i="2"/>
  <c r="AD158" i="2"/>
  <c r="AB158" i="2"/>
  <c r="AB132" i="2"/>
  <c r="AD132" i="2"/>
  <c r="AD522" i="2"/>
  <c r="AB522" i="2"/>
  <c r="AB181" i="2"/>
  <c r="AD181" i="2"/>
  <c r="AI399" i="2"/>
  <c r="AL399" i="2" s="1"/>
  <c r="AG399" i="2"/>
  <c r="AD704" i="2"/>
  <c r="AB704" i="2"/>
  <c r="AD705" i="2"/>
  <c r="AB705" i="2"/>
  <c r="AD404" i="2"/>
  <c r="AB404" i="2"/>
  <c r="AD829" i="2"/>
  <c r="AB829" i="2"/>
  <c r="AG160" i="2"/>
  <c r="AI160" i="2"/>
  <c r="AL160" i="2" s="1"/>
  <c r="AD499" i="2"/>
  <c r="AB499" i="2"/>
  <c r="AI220" i="2"/>
  <c r="AL220" i="2" s="1"/>
  <c r="AG220" i="2"/>
  <c r="AB351" i="2"/>
  <c r="AD351" i="2"/>
  <c r="AB148" i="2"/>
  <c r="AD148" i="2"/>
  <c r="AB281" i="2"/>
  <c r="AD281" i="2"/>
  <c r="AD319" i="2"/>
  <c r="AB319" i="2"/>
  <c r="AD273" i="2"/>
  <c r="AB273" i="2"/>
  <c r="AB133" i="2"/>
  <c r="AD133" i="2"/>
  <c r="AD771" i="2"/>
  <c r="AB771" i="2"/>
  <c r="AD798" i="2"/>
  <c r="AB798" i="2"/>
  <c r="AD824" i="2"/>
  <c r="AB824" i="2"/>
  <c r="AB977" i="2"/>
  <c r="AD977" i="2"/>
  <c r="AD634" i="2"/>
  <c r="AB634" i="2"/>
  <c r="W1031" i="2"/>
  <c r="AD537" i="2"/>
  <c r="AB537" i="2"/>
  <c r="AI157" i="2"/>
  <c r="AL157" i="2" s="1"/>
  <c r="AG157" i="2"/>
  <c r="AI513" i="2"/>
  <c r="AL513" i="2" s="1"/>
  <c r="AG513" i="2"/>
  <c r="AI142" i="2"/>
  <c r="AL142" i="2" s="1"/>
  <c r="AG142" i="2"/>
  <c r="AI602" i="2"/>
  <c r="AL602" i="2" s="1"/>
  <c r="AG602" i="2"/>
  <c r="AD712" i="2"/>
  <c r="AB712" i="2"/>
  <c r="AD559" i="2"/>
  <c r="AB559" i="2"/>
  <c r="AD747" i="2"/>
  <c r="AB747" i="2"/>
  <c r="AD931" i="2"/>
  <c r="AB931" i="2"/>
  <c r="AD888" i="2"/>
  <c r="AB888" i="2"/>
  <c r="AB31" i="2"/>
  <c r="AD31" i="2"/>
  <c r="AD282" i="2"/>
  <c r="AB282" i="2"/>
  <c r="AG385" i="2"/>
  <c r="AI385" i="2"/>
  <c r="AL385" i="2" s="1"/>
  <c r="AB596" i="2"/>
  <c r="AD596" i="2"/>
  <c r="AD852" i="2"/>
  <c r="AB852" i="2"/>
  <c r="AB702" i="2"/>
  <c r="AD702" i="2"/>
  <c r="AG548" i="2"/>
  <c r="AI548" i="2"/>
  <c r="AL548" i="2" s="1"/>
  <c r="AD961" i="2"/>
  <c r="AB961" i="2"/>
  <c r="AB547" i="2"/>
  <c r="AD547" i="2"/>
  <c r="AB329" i="2"/>
  <c r="AD329" i="2"/>
  <c r="AD761" i="2"/>
  <c r="AG761" i="2" s="1"/>
  <c r="AB761" i="2"/>
  <c r="AI260" i="2"/>
  <c r="AL260" i="2" s="1"/>
  <c r="AG260" i="2"/>
  <c r="AD729" i="2"/>
  <c r="AB729" i="2"/>
  <c r="AD834" i="2"/>
  <c r="AB834" i="2"/>
  <c r="AB579" i="2"/>
  <c r="AD579" i="2"/>
  <c r="AD52" i="2"/>
  <c r="AB52" i="2"/>
  <c r="AB842" i="2"/>
  <c r="AD842" i="2"/>
  <c r="AB387" i="2"/>
  <c r="AD387" i="2"/>
  <c r="AI23" i="2"/>
  <c r="AL23" i="2" s="1"/>
  <c r="AG23" i="2"/>
  <c r="AB857" i="2"/>
  <c r="AD857" i="2"/>
  <c r="AB777" i="2"/>
  <c r="AD777" i="2"/>
  <c r="AI92" i="2"/>
  <c r="AL92" i="2" s="1"/>
  <c r="AG92" i="2"/>
  <c r="AB187" i="2"/>
  <c r="AD187" i="2"/>
  <c r="AB143" i="2"/>
  <c r="AD143" i="2"/>
  <c r="AB939" i="2"/>
  <c r="AD939" i="2"/>
  <c r="AD739" i="2"/>
  <c r="AB739" i="2"/>
  <c r="AD454" i="2"/>
  <c r="AB454" i="2"/>
  <c r="AB27" i="2"/>
  <c r="AD27" i="2"/>
  <c r="AB606" i="2"/>
  <c r="AD606" i="2"/>
  <c r="AB268" i="2"/>
  <c r="AD268" i="2"/>
  <c r="AD99" i="2"/>
  <c r="AB99" i="2"/>
  <c r="AD536" i="2"/>
  <c r="AB536" i="2"/>
  <c r="AD713" i="2"/>
  <c r="AB713" i="2"/>
  <c r="AB503" i="2"/>
  <c r="AD503" i="2"/>
  <c r="AB881" i="2"/>
  <c r="AD881" i="2"/>
  <c r="AD325" i="2"/>
  <c r="AB325" i="2"/>
  <c r="AD683" i="2"/>
  <c r="AB683" i="2"/>
  <c r="AD889" i="2"/>
  <c r="AB889" i="2"/>
  <c r="AD600" i="2"/>
  <c r="AB600" i="2"/>
  <c r="AG594" i="2"/>
  <c r="AI594" i="2"/>
  <c r="AL594" i="2" s="1"/>
  <c r="AI297" i="2"/>
  <c r="AL297" i="2" s="1"/>
  <c r="AG297" i="2"/>
  <c r="AB785" i="2"/>
  <c r="AD785" i="2"/>
  <c r="AB155" i="2"/>
  <c r="AD155" i="2"/>
  <c r="AI401" i="2"/>
  <c r="AL401" i="2" s="1"/>
  <c r="AG401" i="2"/>
  <c r="AD965" i="2"/>
  <c r="AB965" i="2"/>
  <c r="AD173" i="2"/>
  <c r="AB173" i="2"/>
  <c r="AI756" i="2"/>
  <c r="AL756" i="2" s="1"/>
  <c r="AG756" i="2"/>
  <c r="AG787" i="2"/>
  <c r="AI787" i="2"/>
  <c r="AL787" i="2" s="1"/>
  <c r="AI439" i="2"/>
  <c r="AL439" i="2" s="1"/>
  <c r="AG439" i="2"/>
  <c r="AI54" i="2"/>
  <c r="AL54" i="2" s="1"/>
  <c r="AG54" i="2"/>
  <c r="AD42" i="2"/>
  <c r="AB42" i="2"/>
  <c r="AD245" i="2"/>
  <c r="AB245" i="2"/>
  <c r="AB150" i="2"/>
  <c r="AD150" i="2"/>
  <c r="AB860" i="2"/>
  <c r="AD860" i="2"/>
  <c r="AD738" i="2"/>
  <c r="AB738" i="2"/>
  <c r="AB429" i="2"/>
  <c r="AD429" i="2"/>
  <c r="AD241" i="2"/>
  <c r="AB241" i="2"/>
  <c r="AB409" i="2"/>
  <c r="AD409" i="2"/>
  <c r="AG497" i="2"/>
  <c r="AI497" i="2"/>
  <c r="AL497" i="2" s="1"/>
  <c r="AB532" i="2"/>
  <c r="AD532" i="2"/>
  <c r="AI345" i="2"/>
  <c r="AL345" i="2" s="1"/>
  <c r="AG345" i="2"/>
  <c r="AD354" i="2"/>
  <c r="AB354" i="2"/>
  <c r="AB519" i="2"/>
  <c r="AD519" i="2"/>
  <c r="AB843" i="2"/>
  <c r="AD843" i="2"/>
  <c r="AB291" i="2"/>
  <c r="AD291" i="2"/>
  <c r="AB222" i="2"/>
  <c r="AD222" i="2"/>
  <c r="AD916" i="2"/>
  <c r="AB916" i="2"/>
  <c r="AB192" i="2"/>
  <c r="AD192" i="2"/>
  <c r="AD790" i="2"/>
  <c r="AB790" i="2"/>
  <c r="AD907" i="2"/>
  <c r="AB907" i="2"/>
  <c r="AG836" i="2"/>
  <c r="AI836" i="2"/>
  <c r="AL836" i="2" s="1"/>
  <c r="AD174" i="2"/>
  <c r="AB174" i="2"/>
  <c r="AB328" i="2"/>
  <c r="AD328" i="2"/>
  <c r="AG823" i="2"/>
  <c r="AI823" i="2"/>
  <c r="AL823" i="2" s="1"/>
  <c r="AB512" i="2"/>
  <c r="AD512" i="2"/>
  <c r="AI934" i="2"/>
  <c r="AL934" i="2" s="1"/>
  <c r="AG934" i="2"/>
  <c r="AB677" i="2"/>
  <c r="AD677" i="2"/>
  <c r="AB48" i="2"/>
  <c r="AD48" i="2"/>
  <c r="AI190" i="2"/>
  <c r="AL190" i="2" s="1"/>
  <c r="AG190" i="2"/>
  <c r="AD202" i="2"/>
  <c r="AB202" i="2"/>
  <c r="AB807" i="2"/>
  <c r="AD807" i="2"/>
  <c r="AB253" i="2"/>
  <c r="AD253" i="2"/>
  <c r="AB770" i="2"/>
  <c r="AD770" i="2"/>
  <c r="AD280" i="2"/>
  <c r="AB280" i="2"/>
  <c r="AD508" i="2"/>
  <c r="AB508" i="2"/>
  <c r="AI743" i="2"/>
  <c r="AL743" i="2" s="1"/>
  <c r="AG743" i="2"/>
  <c r="AB1016" i="2"/>
  <c r="AD1016" i="2"/>
  <c r="AD317" i="2"/>
  <c r="AB317" i="2"/>
  <c r="AG321" i="2"/>
  <c r="AI321" i="2"/>
  <c r="AL321" i="2" s="1"/>
  <c r="AG267" i="2"/>
  <c r="AI267" i="2"/>
  <c r="AL267" i="2" s="1"/>
  <c r="AG236" i="2"/>
  <c r="AI236" i="2"/>
  <c r="AL236" i="2" s="1"/>
  <c r="AB541" i="2"/>
  <c r="AD541" i="2"/>
  <c r="AB252" i="2"/>
  <c r="AD252" i="2"/>
  <c r="AI352" i="2"/>
  <c r="AL352" i="2" s="1"/>
  <c r="AG352" i="2"/>
  <c r="AG851" i="2"/>
  <c r="AI851" i="2"/>
  <c r="AL851" i="2" s="1"/>
  <c r="AB380" i="2"/>
  <c r="AD380" i="2"/>
  <c r="AB828" i="2"/>
  <c r="AD828" i="2"/>
  <c r="AD239" i="2"/>
  <c r="AB239" i="2"/>
  <c r="AD427" i="2"/>
  <c r="AB427" i="2"/>
  <c r="AD466" i="2"/>
  <c r="AB466" i="2"/>
  <c r="AB179" i="2"/>
  <c r="AD179" i="2"/>
  <c r="AD693" i="2"/>
  <c r="AB693" i="2"/>
  <c r="AD679" i="2"/>
  <c r="AB679" i="2"/>
  <c r="AB872" i="2"/>
  <c r="AD872" i="2"/>
  <c r="AD752" i="2"/>
  <c r="AB752" i="2"/>
  <c r="AD592" i="2"/>
  <c r="AB592" i="2"/>
  <c r="AB115" i="2"/>
  <c r="AD115" i="2"/>
  <c r="AD550" i="2"/>
  <c r="AB550" i="2"/>
  <c r="AD121" i="2"/>
  <c r="AB121" i="2"/>
  <c r="AB979" i="2"/>
  <c r="AD979" i="2"/>
  <c r="AG806" i="2"/>
  <c r="AI806" i="2"/>
  <c r="AL806" i="2" s="1"/>
  <c r="AB936" i="2"/>
  <c r="AD936" i="2"/>
  <c r="AD22" i="2"/>
  <c r="AB22" i="2"/>
  <c r="AB658" i="2"/>
  <c r="AD658" i="2"/>
  <c r="AB727" i="2"/>
  <c r="AD727" i="2"/>
  <c r="AB721" i="2"/>
  <c r="AD721" i="2"/>
  <c r="AB493" i="2"/>
  <c r="AD493" i="2"/>
  <c r="AB470" i="2"/>
  <c r="AD470" i="2"/>
  <c r="AD720" i="2"/>
  <c r="AB720" i="2"/>
  <c r="AI375" i="2"/>
  <c r="AL375" i="2" s="1"/>
  <c r="AG375" i="2"/>
  <c r="AB954" i="2"/>
  <c r="AD954" i="2"/>
  <c r="AB970" i="2"/>
  <c r="AD970" i="2"/>
  <c r="AD652" i="2"/>
  <c r="AB652" i="2"/>
  <c r="AB724" i="2"/>
  <c r="AD724" i="2"/>
  <c r="AD322" i="2"/>
  <c r="AB322" i="2"/>
  <c r="AB737" i="2"/>
  <c r="AD737" i="2"/>
  <c r="AB877" i="2"/>
  <c r="AD877" i="2"/>
  <c r="AD374" i="2"/>
  <c r="AB374" i="2"/>
  <c r="AD130" i="2"/>
  <c r="AB130" i="2"/>
  <c r="AB974" i="2"/>
  <c r="AD974" i="2"/>
  <c r="AB941" i="2"/>
  <c r="AD941" i="2"/>
  <c r="AB369" i="2"/>
  <c r="AD369" i="2"/>
  <c r="AB812" i="2"/>
  <c r="AD812" i="2"/>
  <c r="AD410" i="2"/>
  <c r="AB410" i="2"/>
  <c r="AB865" i="2"/>
  <c r="AD865" i="2"/>
  <c r="AB908" i="2"/>
  <c r="AD908" i="2"/>
  <c r="AG336" i="2"/>
  <c r="AI336" i="2"/>
  <c r="AL336" i="2" s="1"/>
  <c r="AD803" i="2"/>
  <c r="AB803" i="2"/>
  <c r="AB909" i="2"/>
  <c r="AD909" i="2"/>
  <c r="AD378" i="2"/>
  <c r="AB378" i="2"/>
  <c r="AD869" i="2"/>
  <c r="AB869" i="2"/>
  <c r="AG716" i="2"/>
  <c r="AI716" i="2"/>
  <c r="AL716" i="2" s="1"/>
  <c r="AB141" i="2"/>
  <c r="AD141" i="2"/>
  <c r="AB917" i="2"/>
  <c r="AD917" i="2"/>
  <c r="AD304" i="2"/>
  <c r="AB304" i="2"/>
  <c r="AG462" i="2"/>
  <c r="AI462" i="2"/>
  <c r="AL462" i="2" s="1"/>
  <c r="AD776" i="2"/>
  <c r="AB776" i="2"/>
  <c r="AB492" i="2"/>
  <c r="AD492" i="2"/>
  <c r="AB760" i="2"/>
  <c r="AD760" i="2"/>
  <c r="AG912" i="2"/>
  <c r="AI912" i="2"/>
  <c r="AL912" i="2" s="1"/>
  <c r="AD884" i="2"/>
  <c r="AB884" i="2"/>
  <c r="AG628" i="2"/>
  <c r="AI628" i="2"/>
  <c r="AL628" i="2" s="1"/>
  <c r="AD298" i="2"/>
  <c r="AB298" i="2"/>
  <c r="AB942" i="2"/>
  <c r="AD942" i="2"/>
  <c r="AI561" i="2"/>
  <c r="AL561" i="2" s="1"/>
  <c r="AG561" i="2"/>
  <c r="AB428" i="2"/>
  <c r="AD428" i="2"/>
  <c r="AB956" i="2"/>
  <c r="AD956" i="2"/>
  <c r="AB617" i="2"/>
  <c r="AD617" i="2"/>
  <c r="AI237" i="2"/>
  <c r="AL237" i="2" s="1"/>
  <c r="AG237" i="2"/>
  <c r="AB746" i="2"/>
  <c r="AD746" i="2"/>
  <c r="AD69" i="2"/>
  <c r="AB69" i="2"/>
  <c r="AD871" i="2"/>
  <c r="AB871" i="2"/>
  <c r="AD793" i="2"/>
  <c r="AB793" i="2"/>
  <c r="AB111" i="2"/>
  <c r="AD111" i="2"/>
  <c r="AD193" i="2"/>
  <c r="AB193" i="2"/>
  <c r="AD315" i="2"/>
  <c r="AB315" i="2"/>
  <c r="AI732" i="2"/>
  <c r="AL732" i="2" s="1"/>
  <c r="AG732" i="2"/>
  <c r="AB973" i="2"/>
  <c r="AD973" i="2"/>
  <c r="AB388" i="2"/>
  <c r="AD388" i="2"/>
  <c r="AB886" i="2"/>
  <c r="AD886" i="2"/>
  <c r="AB731" i="2"/>
  <c r="AD731" i="2"/>
  <c r="AD975" i="2"/>
  <c r="AB975" i="2"/>
  <c r="AB549" i="2"/>
  <c r="AD549" i="2"/>
  <c r="AB878" i="2"/>
  <c r="AD878" i="2"/>
  <c r="AI195" i="2"/>
  <c r="AL195" i="2" s="1"/>
  <c r="AG195" i="2"/>
  <c r="AB123" i="2"/>
  <c r="AD123" i="2"/>
  <c r="AD588" i="2"/>
  <c r="AB588" i="2"/>
  <c r="AB129" i="2"/>
  <c r="AD129" i="2"/>
  <c r="AD733" i="2"/>
  <c r="AB733" i="2"/>
  <c r="AD358" i="2"/>
  <c r="AB358" i="2"/>
  <c r="AD544" i="2"/>
  <c r="AB544" i="2"/>
  <c r="AI745" i="2"/>
  <c r="AL745" i="2" s="1"/>
  <c r="AG745" i="2"/>
  <c r="AI876" i="2"/>
  <c r="AL876" i="2" s="1"/>
  <c r="AG876" i="2"/>
  <c r="AB764" i="2"/>
  <c r="AD764" i="2"/>
  <c r="AD64" i="2"/>
  <c r="AB64" i="2"/>
  <c r="AB218" i="2"/>
  <c r="AD218" i="2"/>
  <c r="AD837" i="2"/>
  <c r="AB837" i="2"/>
  <c r="AB673" i="2"/>
  <c r="AD673" i="2"/>
  <c r="AD938" i="2"/>
  <c r="AB938" i="2"/>
  <c r="AD929" i="2"/>
  <c r="AB929" i="2"/>
  <c r="AD698" i="2"/>
  <c r="AB698" i="2"/>
  <c r="AD197" i="2"/>
  <c r="AB197" i="2"/>
  <c r="AD924" i="2"/>
  <c r="AB924" i="2"/>
  <c r="AB303" i="2"/>
  <c r="AD303" i="2"/>
  <c r="AB610" i="2"/>
  <c r="AD610" i="2"/>
  <c r="AB751" i="2"/>
  <c r="AD751" i="2"/>
  <c r="AD968" i="2"/>
  <c r="AB968" i="2"/>
  <c r="AG356" i="2"/>
  <c r="AI356" i="2"/>
  <c r="AL356" i="2" s="1"/>
  <c r="AB403" i="2"/>
  <c r="AD403" i="2"/>
  <c r="AB528" i="2"/>
  <c r="AD528" i="2"/>
  <c r="AB1014" i="2"/>
  <c r="AD1014" i="2"/>
  <c r="AD186" i="2"/>
  <c r="AB186" i="2"/>
  <c r="AD723" i="2"/>
  <c r="AB723" i="2"/>
  <c r="AD558" i="2"/>
  <c r="AB558" i="2"/>
  <c r="AB34" i="2"/>
  <c r="AD34" i="2"/>
  <c r="AG859" i="2"/>
  <c r="AI859" i="2"/>
  <c r="AL859" i="2" s="1"/>
  <c r="AB960" i="2"/>
  <c r="AD960" i="2"/>
  <c r="AG775" i="2"/>
  <c r="AI775" i="2"/>
  <c r="AL775" i="2" s="1"/>
  <c r="AB933" i="2"/>
  <c r="AD933" i="2"/>
  <c r="AD930" i="2"/>
  <c r="AB930" i="2"/>
  <c r="AB650" i="2"/>
  <c r="AD650" i="2"/>
  <c r="AB485" i="2"/>
  <c r="AD485" i="2"/>
  <c r="AB518" i="2"/>
  <c r="AD518" i="2"/>
  <c r="AB1010" i="2"/>
  <c r="AD1010" i="2"/>
  <c r="AB928" i="2"/>
  <c r="AD928" i="2"/>
  <c r="AB384" i="2"/>
  <c r="AD384" i="2"/>
  <c r="AB96" i="2"/>
  <c r="AD96" i="2"/>
  <c r="AB635" i="2"/>
  <c r="AD635" i="2"/>
  <c r="AD890" i="2"/>
  <c r="AB890" i="2"/>
  <c r="AB796" i="2"/>
  <c r="AD796" i="2"/>
  <c r="AD391" i="2"/>
  <c r="AB391" i="2"/>
  <c r="AB57" i="2"/>
  <c r="AD57" i="2"/>
  <c r="AI767" i="2"/>
  <c r="AL767" i="2" s="1"/>
  <c r="AG767" i="2"/>
  <c r="AD355" i="2"/>
  <c r="AB355" i="2"/>
  <c r="AB949" i="2"/>
  <c r="AD949" i="2"/>
  <c r="AD151" i="2"/>
  <c r="AB151" i="2"/>
  <c r="AD759" i="2"/>
  <c r="AB759" i="2"/>
  <c r="AB692" i="2"/>
  <c r="AD692" i="2"/>
  <c r="AD486" i="2"/>
  <c r="AB486" i="2"/>
  <c r="AB1017" i="2"/>
  <c r="AD1017" i="2"/>
  <c r="AD33" i="2"/>
  <c r="AB33" i="2"/>
  <c r="AB348" i="2"/>
  <c r="AD348" i="2"/>
  <c r="AD696" i="2"/>
  <c r="AB696" i="2"/>
  <c r="AD820" i="2"/>
  <c r="AB820" i="2"/>
  <c r="AD144" i="2"/>
  <c r="AB144" i="2"/>
  <c r="AD117" i="2"/>
  <c r="AB117" i="2"/>
  <c r="AB780" i="2"/>
  <c r="AD780" i="2"/>
  <c r="AI149" i="2"/>
  <c r="AL149" i="2" s="1"/>
  <c r="AG149" i="2"/>
  <c r="AB887" i="2"/>
  <c r="AD887" i="2"/>
  <c r="AB498" i="2"/>
  <c r="AD498" i="2"/>
  <c r="AB681" i="2"/>
  <c r="AD681" i="2"/>
  <c r="AI749" i="2"/>
  <c r="AL749" i="2" s="1"/>
  <c r="AG749" i="2"/>
  <c r="AB201" i="2"/>
  <c r="AD201" i="2"/>
  <c r="AI18" i="2"/>
  <c r="AL18" i="2" s="1"/>
  <c r="AG18" i="2"/>
  <c r="AD164" i="2"/>
  <c r="AB164" i="2"/>
  <c r="AG748" i="2"/>
  <c r="AI748" i="2"/>
  <c r="AL748" i="2" s="1"/>
  <c r="AB217" i="2"/>
  <c r="AD217" i="2"/>
  <c r="AB357" i="2"/>
  <c r="AD357" i="2"/>
  <c r="AB604" i="2"/>
  <c r="AD604" i="2"/>
  <c r="AD364" i="2"/>
  <c r="AB364" i="2"/>
  <c r="AG675" i="2"/>
  <c r="AI675" i="2"/>
  <c r="AL675" i="2" s="1"/>
  <c r="AD794" i="2"/>
  <c r="AB794" i="2"/>
  <c r="AI962" i="2"/>
  <c r="AL962" i="2" s="1"/>
  <c r="AG962" i="2"/>
  <c r="AB426" i="2"/>
  <c r="AD426" i="2"/>
  <c r="AG937" i="2"/>
  <c r="AI937" i="2"/>
  <c r="AL937" i="2" s="1"/>
  <c r="AD323" i="2"/>
  <c r="AB323" i="2"/>
  <c r="AD981" i="2"/>
  <c r="AB981" i="2"/>
  <c r="AD407" i="2"/>
  <c r="AB407" i="2"/>
  <c r="AD70" i="2"/>
  <c r="AB70" i="2"/>
  <c r="AD802" i="2"/>
  <c r="AB802" i="2"/>
  <c r="AD914" i="2"/>
  <c r="AB914" i="2"/>
  <c r="AB411" i="2"/>
  <c r="AD411" i="2"/>
  <c r="AD868" i="2"/>
  <c r="AB868" i="2"/>
  <c r="AD821" i="2"/>
  <c r="AB821" i="2"/>
  <c r="AB376" i="2"/>
  <c r="AD376" i="2"/>
  <c r="AI21" i="2"/>
  <c r="AL21" i="2" s="1"/>
  <c r="AG21" i="2"/>
  <c r="AB128" i="2"/>
  <c r="AD128" i="2"/>
  <c r="AD223" i="2"/>
  <c r="AB223" i="2"/>
  <c r="AB47" i="2"/>
  <c r="AD47" i="2"/>
  <c r="AG506" i="2"/>
  <c r="AI506" i="2"/>
  <c r="AL506" i="2" s="1"/>
  <c r="AI913" i="2"/>
  <c r="AL913" i="2" s="1"/>
  <c r="AG913" i="2"/>
  <c r="AD866" i="2"/>
  <c r="AB866" i="2"/>
  <c r="AD112" i="2"/>
  <c r="AB112" i="2"/>
  <c r="AB390" i="2"/>
  <c r="AD390" i="2"/>
  <c r="AD240" i="2"/>
  <c r="AB240" i="2"/>
  <c r="AB247" i="2"/>
  <c r="AD247" i="2"/>
  <c r="AB940" i="2"/>
  <c r="AD940" i="2"/>
  <c r="AD362" i="2"/>
  <c r="AB362" i="2"/>
  <c r="AB773" i="2"/>
  <c r="AD773" i="2"/>
  <c r="AD543" i="2"/>
  <c r="AB543" i="2"/>
  <c r="AB833" i="2"/>
  <c r="AD833" i="2"/>
  <c r="AB469" i="2"/>
  <c r="AD469" i="2"/>
  <c r="AB874" i="2"/>
  <c r="AD874" i="2"/>
  <c r="AD630" i="2"/>
  <c r="AB630" i="2"/>
  <c r="AG109" i="2"/>
  <c r="AI109" i="2"/>
  <c r="AL109" i="2" s="1"/>
  <c r="AB643" i="2"/>
  <c r="AD643" i="2"/>
  <c r="AB520" i="2"/>
  <c r="AD520" i="2"/>
  <c r="AB216" i="2"/>
  <c r="AD216" i="2"/>
  <c r="AB983" i="2"/>
  <c r="AD983" i="2"/>
  <c r="AB534" i="2"/>
  <c r="AD534" i="2"/>
  <c r="AD789" i="2"/>
  <c r="AB789" i="2"/>
  <c r="AB841" i="2"/>
  <c r="AD841" i="2"/>
  <c r="AD382" i="2"/>
  <c r="AB382" i="2"/>
  <c r="AB103" i="2"/>
  <c r="AD103" i="2"/>
  <c r="AG415" i="2"/>
  <c r="AI415" i="2"/>
  <c r="AL415" i="2" s="1"/>
  <c r="AB479" i="2"/>
  <c r="AD479" i="2"/>
  <c r="AB921" i="2"/>
  <c r="AD921" i="2"/>
  <c r="AD651" i="2"/>
  <c r="AB651" i="2"/>
  <c r="AD779" i="2"/>
  <c r="AB779" i="2"/>
  <c r="AD203" i="2"/>
  <c r="AB203" i="2"/>
  <c r="AB788" i="2"/>
  <c r="AD788" i="2"/>
  <c r="AD270" i="2"/>
  <c r="AB270" i="2"/>
  <c r="AD1011" i="2"/>
  <c r="AB1011" i="2"/>
  <c r="AI68" i="2" l="1"/>
  <c r="AL68" i="2" s="1"/>
  <c r="AG408" i="2"/>
  <c r="AG490" i="2"/>
  <c r="AG395" i="2"/>
  <c r="AG271" i="2"/>
  <c r="AG711" i="2"/>
  <c r="AG845" i="2"/>
  <c r="AG443" i="2"/>
  <c r="AG210" i="2"/>
  <c r="AI496" i="2"/>
  <c r="AL496" i="2" s="1"/>
  <c r="AG196" i="2"/>
  <c r="AI827" i="2"/>
  <c r="AL827" i="2" s="1"/>
  <c r="AI505" i="2"/>
  <c r="AL505" i="2" s="1"/>
  <c r="AG102" i="2"/>
  <c r="AI249" i="2"/>
  <c r="AL249" i="2" s="1"/>
  <c r="AG249" i="2"/>
  <c r="AG396" i="2"/>
  <c r="AI465" i="2"/>
  <c r="AL465" i="2" s="1"/>
  <c r="AI633" i="2"/>
  <c r="AL633" i="2" s="1"/>
  <c r="AG633" i="2"/>
  <c r="AG448" i="2"/>
  <c r="AI448" i="2"/>
  <c r="AL448" i="2" s="1"/>
  <c r="AG671" i="2"/>
  <c r="AI671" i="2"/>
  <c r="AL671" i="2" s="1"/>
  <c r="AI623" i="2"/>
  <c r="AL623" i="2" s="1"/>
  <c r="AG623" i="2"/>
  <c r="AG229" i="2"/>
  <c r="AI229" i="2"/>
  <c r="AL229" i="2" s="1"/>
  <c r="AG445" i="2"/>
  <c r="AI445" i="2"/>
  <c r="AL445" i="2" s="1"/>
  <c r="AI573" i="2"/>
  <c r="AL573" i="2" s="1"/>
  <c r="AG573" i="2"/>
  <c r="AG816" i="2"/>
  <c r="AI816" i="2"/>
  <c r="AL816" i="2" s="1"/>
  <c r="AI414" i="2"/>
  <c r="AL414" i="2" s="1"/>
  <c r="AG414" i="2"/>
  <c r="AG966" i="2"/>
  <c r="AI966" i="2"/>
  <c r="AL966" i="2" s="1"/>
  <c r="AI809" i="2"/>
  <c r="AL809" i="2" s="1"/>
  <c r="AG809" i="2"/>
  <c r="AI274" i="2"/>
  <c r="AL274" i="2" s="1"/>
  <c r="AG274" i="2"/>
  <c r="AG326" i="2"/>
  <c r="AI326" i="2"/>
  <c r="AL326" i="2" s="1"/>
  <c r="AG46" i="2"/>
  <c r="AI46" i="2"/>
  <c r="AL46" i="2" s="1"/>
  <c r="AI153" i="2"/>
  <c r="AL153" i="2" s="1"/>
  <c r="AG153" i="2"/>
  <c r="AG957" i="2"/>
  <c r="AI957" i="2"/>
  <c r="AL957" i="2" s="1"/>
  <c r="AI26" i="2"/>
  <c r="AL26" i="2" s="1"/>
  <c r="AG26" i="2"/>
  <c r="AI230" i="2"/>
  <c r="AL230" i="2" s="1"/>
  <c r="AG230" i="2"/>
  <c r="AG449" i="2"/>
  <c r="AI449" i="2"/>
  <c r="AL449" i="2" s="1"/>
  <c r="AI389" i="2"/>
  <c r="AL389" i="2" s="1"/>
  <c r="AG389" i="2"/>
  <c r="AI571" i="2"/>
  <c r="AL571" i="2" s="1"/>
  <c r="AG571" i="2"/>
  <c r="AG208" i="2"/>
  <c r="AI208" i="2"/>
  <c r="AL208" i="2" s="1"/>
  <c r="AG684" i="2"/>
  <c r="AI684" i="2"/>
  <c r="AL684" i="2" s="1"/>
  <c r="AG226" i="2"/>
  <c r="AI226" i="2"/>
  <c r="AL226" i="2" s="1"/>
  <c r="AG460" i="2"/>
  <c r="AI460" i="2"/>
  <c r="AL460" i="2" s="1"/>
  <c r="AG228" i="2"/>
  <c r="AI228" i="2"/>
  <c r="AL228" i="2" s="1"/>
  <c r="AG212" i="2"/>
  <c r="AI212" i="2"/>
  <c r="AL212" i="2" s="1"/>
  <c r="AI556" i="2"/>
  <c r="AL556" i="2" s="1"/>
  <c r="AG556" i="2"/>
  <c r="AI744" i="2"/>
  <c r="AL744" i="2" s="1"/>
  <c r="AG744" i="2"/>
  <c r="AI446" i="2"/>
  <c r="AL446" i="2" s="1"/>
  <c r="AG446" i="2"/>
  <c r="AI564" i="2"/>
  <c r="AL564" i="2" s="1"/>
  <c r="AG564" i="2"/>
  <c r="AI706" i="2"/>
  <c r="AL706" i="2" s="1"/>
  <c r="AG706" i="2"/>
  <c r="AG383" i="2"/>
  <c r="AI383" i="2"/>
  <c r="AL383" i="2" s="1"/>
  <c r="AI765" i="2"/>
  <c r="AL765" i="2" s="1"/>
  <c r="AG765" i="2"/>
  <c r="AG316" i="2"/>
  <c r="AI316" i="2"/>
  <c r="AL316" i="2" s="1"/>
  <c r="AG242" i="2"/>
  <c r="AI242" i="2"/>
  <c r="AL242" i="2" s="1"/>
  <c r="AG885" i="2"/>
  <c r="AI885" i="2"/>
  <c r="AL885" i="2" s="1"/>
  <c r="AG525" i="2"/>
  <c r="AI525" i="2"/>
  <c r="AL525" i="2" s="1"/>
  <c r="AI984" i="2"/>
  <c r="AL984" i="2" s="1"/>
  <c r="AG984" i="2"/>
  <c r="AI838" i="2"/>
  <c r="AL838" i="2" s="1"/>
  <c r="AG838" i="2"/>
  <c r="AG810" i="2"/>
  <c r="AI810" i="2"/>
  <c r="AL810" i="2" s="1"/>
  <c r="AG71" i="2"/>
  <c r="AI71" i="2"/>
  <c r="AL71" i="2" s="1"/>
  <c r="AG778" i="2"/>
  <c r="AI778" i="2"/>
  <c r="AL778" i="2" s="1"/>
  <c r="AI331" i="2"/>
  <c r="AL331" i="2" s="1"/>
  <c r="AG331" i="2"/>
  <c r="AG440" i="2"/>
  <c r="AI440" i="2"/>
  <c r="AL440" i="2" s="1"/>
  <c r="AI980" i="2"/>
  <c r="AL980" i="2" s="1"/>
  <c r="AG980" i="2"/>
  <c r="AI619" i="2"/>
  <c r="AL619" i="2" s="1"/>
  <c r="AG619" i="2"/>
  <c r="AG105" i="2"/>
  <c r="AI105" i="2"/>
  <c r="AL105" i="2" s="1"/>
  <c r="AG301" i="2"/>
  <c r="AI301" i="2"/>
  <c r="AL301" i="2" s="1"/>
  <c r="AI818" i="2"/>
  <c r="AL818" i="2" s="1"/>
  <c r="AG818" i="2"/>
  <c r="AG918" i="2"/>
  <c r="AI918" i="2"/>
  <c r="AL918" i="2" s="1"/>
  <c r="AI405" i="2"/>
  <c r="AL405" i="2" s="1"/>
  <c r="AG405" i="2"/>
  <c r="AI372" i="2"/>
  <c r="AL372" i="2" s="1"/>
  <c r="AG372" i="2"/>
  <c r="AI832" i="2"/>
  <c r="AL832" i="2" s="1"/>
  <c r="AG832" i="2"/>
  <c r="AG792" i="2"/>
  <c r="AI792" i="2"/>
  <c r="AL792" i="2" s="1"/>
  <c r="AI601" i="2"/>
  <c r="AL601" i="2" s="1"/>
  <c r="AG601" i="2"/>
  <c r="AI219" i="2"/>
  <c r="AL219" i="2" s="1"/>
  <c r="AG219" i="2"/>
  <c r="AG753" i="2"/>
  <c r="AI753" i="2"/>
  <c r="AL753" i="2" s="1"/>
  <c r="AI657" i="2"/>
  <c r="AL657" i="2" s="1"/>
  <c r="AG657" i="2"/>
  <c r="AG855" i="2"/>
  <c r="AI855" i="2"/>
  <c r="AL855" i="2" s="1"/>
  <c r="AI797" i="2"/>
  <c r="AL797" i="2" s="1"/>
  <c r="AG797" i="2"/>
  <c r="AG515" i="2"/>
  <c r="AI515" i="2"/>
  <c r="AL515" i="2" s="1"/>
  <c r="AG719" i="2"/>
  <c r="AI719" i="2"/>
  <c r="AL719" i="2" s="1"/>
  <c r="AI535" i="2"/>
  <c r="AL535" i="2" s="1"/>
  <c r="AG535" i="2"/>
  <c r="AG125" i="2"/>
  <c r="AI125" i="2"/>
  <c r="AL125" i="2" s="1"/>
  <c r="AI251" i="2"/>
  <c r="AL251" i="2" s="1"/>
  <c r="AG251" i="2"/>
  <c r="AI565" i="2"/>
  <c r="AL565" i="2" s="1"/>
  <c r="AG565" i="2"/>
  <c r="AG682" i="2"/>
  <c r="AI682" i="2"/>
  <c r="AL682" i="2" s="1"/>
  <c r="AG663" i="2"/>
  <c r="AI663" i="2"/>
  <c r="AL663" i="2" s="1"/>
  <c r="AI766" i="2"/>
  <c r="AL766" i="2" s="1"/>
  <c r="AG766" i="2"/>
  <c r="AI612" i="2"/>
  <c r="AL612" i="2" s="1"/>
  <c r="AG612" i="2"/>
  <c r="AG262" i="2"/>
  <c r="AI262" i="2"/>
  <c r="AL262" i="2" s="1"/>
  <c r="AG554" i="2"/>
  <c r="AI554" i="2"/>
  <c r="AL554" i="2" s="1"/>
  <c r="AI654" i="2"/>
  <c r="AL654" i="2" s="1"/>
  <c r="AG654" i="2"/>
  <c r="AI495" i="2"/>
  <c r="AL495" i="2" s="1"/>
  <c r="AG495" i="2"/>
  <c r="AI847" i="2"/>
  <c r="AL847" i="2" s="1"/>
  <c r="AG847" i="2"/>
  <c r="AG599" i="2"/>
  <c r="AI599" i="2"/>
  <c r="AL599" i="2" s="1"/>
  <c r="AI65" i="2"/>
  <c r="AL65" i="2" s="1"/>
  <c r="AG65" i="2"/>
  <c r="AI412" i="2"/>
  <c r="AL412" i="2" s="1"/>
  <c r="AG412" i="2"/>
  <c r="AI644" i="2"/>
  <c r="AL644" i="2" s="1"/>
  <c r="AG644" i="2"/>
  <c r="AI728" i="2"/>
  <c r="AL728" i="2" s="1"/>
  <c r="AG728" i="2"/>
  <c r="AG707" i="2"/>
  <c r="AI707" i="2"/>
  <c r="AL707" i="2" s="1"/>
  <c r="AI370" i="2"/>
  <c r="AL370" i="2" s="1"/>
  <c r="AG370" i="2"/>
  <c r="AG386" i="2"/>
  <c r="AI386" i="2"/>
  <c r="AL386" i="2" s="1"/>
  <c r="AI63" i="2"/>
  <c r="AL63" i="2" s="1"/>
  <c r="AG63" i="2"/>
  <c r="AI480" i="2"/>
  <c r="AL480" i="2" s="1"/>
  <c r="AG480" i="2"/>
  <c r="AG685" i="2"/>
  <c r="AI685" i="2"/>
  <c r="AL685" i="2" s="1"/>
  <c r="AI314" i="2"/>
  <c r="AL314" i="2" s="1"/>
  <c r="AG314" i="2"/>
  <c r="AI488" i="2"/>
  <c r="AL488" i="2" s="1"/>
  <c r="AG488" i="2"/>
  <c r="AI337" i="2"/>
  <c r="AL337" i="2" s="1"/>
  <c r="AG337" i="2"/>
  <c r="AG243" i="2"/>
  <c r="AI243" i="2"/>
  <c r="AL243" i="2" s="1"/>
  <c r="AI502" i="2"/>
  <c r="AL502" i="2" s="1"/>
  <c r="AG502" i="2"/>
  <c r="AG178" i="2"/>
  <c r="AI178" i="2"/>
  <c r="AL178" i="2" s="1"/>
  <c r="AI527" i="2"/>
  <c r="AL527" i="2" s="1"/>
  <c r="AG527" i="2"/>
  <c r="AI188" i="2"/>
  <c r="AL188" i="2" s="1"/>
  <c r="AG188" i="2"/>
  <c r="AI330" i="2"/>
  <c r="AL330" i="2" s="1"/>
  <c r="AG330" i="2"/>
  <c r="AI41" i="2"/>
  <c r="AL41" i="2" s="1"/>
  <c r="AG41" i="2"/>
  <c r="AI813" i="2"/>
  <c r="AL813" i="2" s="1"/>
  <c r="AG813" i="2"/>
  <c r="AI161" i="2"/>
  <c r="AL161" i="2" s="1"/>
  <c r="AG161" i="2"/>
  <c r="AG32" i="2"/>
  <c r="AI32" i="2"/>
  <c r="AL32" i="2" s="1"/>
  <c r="AG256" i="2"/>
  <c r="AI256" i="2"/>
  <c r="AL256" i="2" s="1"/>
  <c r="AG444" i="2"/>
  <c r="AI444" i="2"/>
  <c r="AL444" i="2" s="1"/>
  <c r="AG182" i="2"/>
  <c r="AI182" i="2"/>
  <c r="AL182" i="2" s="1"/>
  <c r="AG666" i="2"/>
  <c r="AI666" i="2"/>
  <c r="AL666" i="2" s="1"/>
  <c r="AI825" i="2"/>
  <c r="AL825" i="2" s="1"/>
  <c r="AG825" i="2"/>
  <c r="AG286" i="2"/>
  <c r="AI286" i="2"/>
  <c r="AL286" i="2" s="1"/>
  <c r="AI882" i="2"/>
  <c r="AL882" i="2" s="1"/>
  <c r="AG882" i="2"/>
  <c r="AG514" i="2"/>
  <c r="AI514" i="2"/>
  <c r="AL514" i="2" s="1"/>
  <c r="AG620" i="2"/>
  <c r="AI620" i="2"/>
  <c r="AL620" i="2" s="1"/>
  <c r="AI278" i="2"/>
  <c r="AL278" i="2" s="1"/>
  <c r="AG278" i="2"/>
  <c r="AI204" i="2"/>
  <c r="AL204" i="2" s="1"/>
  <c r="AG204" i="2"/>
  <c r="AG701" i="2"/>
  <c r="AI701" i="2"/>
  <c r="AL701" i="2" s="1"/>
  <c r="AG603" i="2"/>
  <c r="AI603" i="2"/>
  <c r="AL603" i="2" s="1"/>
  <c r="AI43" i="2"/>
  <c r="AL43" i="2" s="1"/>
  <c r="AG43" i="2"/>
  <c r="AI404" i="2"/>
  <c r="AL404" i="2" s="1"/>
  <c r="AG404" i="2"/>
  <c r="AG804" i="2"/>
  <c r="AI804" i="2"/>
  <c r="AL804" i="2" s="1"/>
  <c r="AG977" i="2"/>
  <c r="AI977" i="2"/>
  <c r="AL977" i="2" s="1"/>
  <c r="AG148" i="2"/>
  <c r="AI148" i="2"/>
  <c r="AL148" i="2" s="1"/>
  <c r="AI288" i="2"/>
  <c r="AL288" i="2" s="1"/>
  <c r="AG288" i="2"/>
  <c r="AG244" i="2"/>
  <c r="AI244" i="2"/>
  <c r="AL244" i="2" s="1"/>
  <c r="AI221" i="2"/>
  <c r="AL221" i="2" s="1"/>
  <c r="AG221" i="2"/>
  <c r="AG509" i="2"/>
  <c r="AI509" i="2"/>
  <c r="AL509" i="2" s="1"/>
  <c r="AI343" i="2"/>
  <c r="AL343" i="2" s="1"/>
  <c r="AG343" i="2"/>
  <c r="AI735" i="2"/>
  <c r="AL735" i="2" s="1"/>
  <c r="AG735" i="2"/>
  <c r="AI864" i="2"/>
  <c r="AL864" i="2" s="1"/>
  <c r="AG864" i="2"/>
  <c r="AI319" i="2"/>
  <c r="AL319" i="2" s="1"/>
  <c r="AG319" i="2"/>
  <c r="AI468" i="2"/>
  <c r="AL468" i="2" s="1"/>
  <c r="AG468" i="2"/>
  <c r="AG741" i="2"/>
  <c r="AI741" i="2"/>
  <c r="AL741" i="2" s="1"/>
  <c r="AI290" i="2"/>
  <c r="AL290" i="2" s="1"/>
  <c r="AG290" i="2"/>
  <c r="AI300" i="2"/>
  <c r="AL300" i="2" s="1"/>
  <c r="AG300" i="2"/>
  <c r="AG452" i="2"/>
  <c r="AI452" i="2"/>
  <c r="AL452" i="2" s="1"/>
  <c r="AI406" i="2"/>
  <c r="AL406" i="2" s="1"/>
  <c r="AG406" i="2"/>
  <c r="AI783" i="2"/>
  <c r="AL783" i="2" s="1"/>
  <c r="AG783" i="2"/>
  <c r="AI516" i="2"/>
  <c r="AL516" i="2" s="1"/>
  <c r="AG516" i="2"/>
  <c r="AG611" i="2"/>
  <c r="AI611" i="2"/>
  <c r="AL611" i="2" s="1"/>
  <c r="AI133" i="2"/>
  <c r="AL133" i="2" s="1"/>
  <c r="AG133" i="2"/>
  <c r="AG281" i="2"/>
  <c r="AI281" i="2"/>
  <c r="AL281" i="2" s="1"/>
  <c r="AI351" i="2"/>
  <c r="AL351" i="2" s="1"/>
  <c r="AG351" i="2"/>
  <c r="AI181" i="2"/>
  <c r="AL181" i="2" s="1"/>
  <c r="AG181" i="2"/>
  <c r="AI132" i="2"/>
  <c r="AL132" i="2" s="1"/>
  <c r="AG132" i="2"/>
  <c r="AG93" i="2"/>
  <c r="AI93" i="2"/>
  <c r="AL93" i="2" s="1"/>
  <c r="AG646" i="2"/>
  <c r="AI646" i="2"/>
  <c r="AL646" i="2" s="1"/>
  <c r="AG655" i="2"/>
  <c r="AI655" i="2"/>
  <c r="AL655" i="2" s="1"/>
  <c r="AI694" i="2"/>
  <c r="AL694" i="2" s="1"/>
  <c r="AG694" i="2"/>
  <c r="AI499" i="2"/>
  <c r="AL499" i="2" s="1"/>
  <c r="AG499" i="2"/>
  <c r="AG98" i="2"/>
  <c r="AI98" i="2"/>
  <c r="AL98" i="2" s="1"/>
  <c r="AG587" i="2"/>
  <c r="AI587" i="2"/>
  <c r="AL587" i="2" s="1"/>
  <c r="AG824" i="2"/>
  <c r="AI824" i="2"/>
  <c r="AL824" i="2" s="1"/>
  <c r="AG705" i="2"/>
  <c r="AI705" i="2"/>
  <c r="AL705" i="2" s="1"/>
  <c r="AI494" i="2"/>
  <c r="AL494" i="2" s="1"/>
  <c r="AG494" i="2"/>
  <c r="AG124" i="2"/>
  <c r="AI124" i="2"/>
  <c r="AL124" i="2" s="1"/>
  <c r="AI555" i="2"/>
  <c r="AL555" i="2" s="1"/>
  <c r="AG555" i="2"/>
  <c r="AG846" i="2"/>
  <c r="AI846" i="2"/>
  <c r="AL846" i="2" s="1"/>
  <c r="AI718" i="2"/>
  <c r="AL718" i="2" s="1"/>
  <c r="AG718" i="2"/>
  <c r="AG305" i="2"/>
  <c r="AI305" i="2"/>
  <c r="AL305" i="2" s="1"/>
  <c r="AI568" i="2"/>
  <c r="AL568" i="2" s="1"/>
  <c r="AG568" i="2"/>
  <c r="AG678" i="2"/>
  <c r="AI678" i="2"/>
  <c r="AL678" i="2" s="1"/>
  <c r="AI108" i="2"/>
  <c r="AL108" i="2" s="1"/>
  <c r="AG108" i="2"/>
  <c r="AG118" i="2"/>
  <c r="AI118" i="2"/>
  <c r="AL118" i="2" s="1"/>
  <c r="AI771" i="2"/>
  <c r="AL771" i="2" s="1"/>
  <c r="AG771" i="2"/>
  <c r="AG522" i="2"/>
  <c r="AI522" i="2"/>
  <c r="AL522" i="2" s="1"/>
  <c r="AI250" i="2"/>
  <c r="AL250" i="2" s="1"/>
  <c r="AG250" i="2"/>
  <c r="AG507" i="2"/>
  <c r="AI507" i="2"/>
  <c r="AL507" i="2" s="1"/>
  <c r="AI56" i="2"/>
  <c r="AL56" i="2" s="1"/>
  <c r="AG56" i="2"/>
  <c r="AG145" i="2"/>
  <c r="AI145" i="2"/>
  <c r="AL145" i="2" s="1"/>
  <c r="AG139" i="2"/>
  <c r="AI139" i="2"/>
  <c r="AL139" i="2" s="1"/>
  <c r="AG61" i="2"/>
  <c r="AI61" i="2"/>
  <c r="AL61" i="2" s="1"/>
  <c r="AG487" i="2"/>
  <c r="AI487" i="2"/>
  <c r="AL487" i="2" s="1"/>
  <c r="AG59" i="2"/>
  <c r="AI59" i="2"/>
  <c r="AL59" i="2" s="1"/>
  <c r="AG529" i="2"/>
  <c r="AI529" i="2"/>
  <c r="AL529" i="2" s="1"/>
  <c r="AG634" i="2"/>
  <c r="AI634" i="2"/>
  <c r="AL634" i="2" s="1"/>
  <c r="AG798" i="2"/>
  <c r="AI798" i="2"/>
  <c r="AL798" i="2" s="1"/>
  <c r="AI273" i="2"/>
  <c r="AL273" i="2" s="1"/>
  <c r="AG273" i="2"/>
  <c r="AI829" i="2"/>
  <c r="AL829" i="2" s="1"/>
  <c r="AG829" i="2"/>
  <c r="AI704" i="2"/>
  <c r="AL704" i="2" s="1"/>
  <c r="AG704" i="2"/>
  <c r="AG158" i="2"/>
  <c r="AI158" i="2"/>
  <c r="AL158" i="2" s="1"/>
  <c r="AI624" i="2"/>
  <c r="AL624" i="2" s="1"/>
  <c r="AG624" i="2"/>
  <c r="AI982" i="2"/>
  <c r="AL982" i="2" s="1"/>
  <c r="AG982" i="2"/>
  <c r="AG106" i="2"/>
  <c r="AI106" i="2"/>
  <c r="AL106" i="2" s="1"/>
  <c r="AI667" i="2"/>
  <c r="AL667" i="2" s="1"/>
  <c r="AG667" i="2"/>
  <c r="AI51" i="2"/>
  <c r="AL51" i="2" s="1"/>
  <c r="AG51" i="2"/>
  <c r="AG206" i="2"/>
  <c r="AI206" i="2"/>
  <c r="AL206" i="2" s="1"/>
  <c r="AI943" i="2"/>
  <c r="AL943" i="2" s="1"/>
  <c r="AG943" i="2"/>
  <c r="AI828" i="2"/>
  <c r="AL828" i="2" s="1"/>
  <c r="AG828" i="2"/>
  <c r="AG429" i="2"/>
  <c r="AI429" i="2"/>
  <c r="AL429" i="2" s="1"/>
  <c r="AG317" i="2"/>
  <c r="AI317" i="2"/>
  <c r="AL317" i="2" s="1"/>
  <c r="AI1016" i="2"/>
  <c r="AL1016" i="2" s="1"/>
  <c r="AG1016" i="2"/>
  <c r="AG143" i="2"/>
  <c r="AI143" i="2"/>
  <c r="AL143" i="2" s="1"/>
  <c r="AI239" i="2"/>
  <c r="AL239" i="2" s="1"/>
  <c r="AG239" i="2"/>
  <c r="AI202" i="2"/>
  <c r="AL202" i="2" s="1"/>
  <c r="AG202" i="2"/>
  <c r="AI241" i="2"/>
  <c r="AL241" i="2" s="1"/>
  <c r="AG241" i="2"/>
  <c r="AG245" i="2"/>
  <c r="AI245" i="2"/>
  <c r="AL245" i="2" s="1"/>
  <c r="AI889" i="2"/>
  <c r="AL889" i="2" s="1"/>
  <c r="AG889" i="2"/>
  <c r="AI325" i="2"/>
  <c r="AL325" i="2" s="1"/>
  <c r="AG325" i="2"/>
  <c r="AI713" i="2"/>
  <c r="AL713" i="2" s="1"/>
  <c r="AG713" i="2"/>
  <c r="AG454" i="2"/>
  <c r="AI454" i="2"/>
  <c r="AL454" i="2" s="1"/>
  <c r="AI834" i="2"/>
  <c r="AL834" i="2" s="1"/>
  <c r="AG834" i="2"/>
  <c r="AI761" i="2"/>
  <c r="AL761" i="2" s="1"/>
  <c r="AG747" i="2"/>
  <c r="AI747" i="2"/>
  <c r="AL747" i="2" s="1"/>
  <c r="AG702" i="2"/>
  <c r="AI702" i="2"/>
  <c r="AL702" i="2" s="1"/>
  <c r="AG508" i="2"/>
  <c r="AI508" i="2"/>
  <c r="AL508" i="2" s="1"/>
  <c r="AI907" i="2"/>
  <c r="AL907" i="2" s="1"/>
  <c r="AG907" i="2"/>
  <c r="AG916" i="2"/>
  <c r="AI916" i="2"/>
  <c r="AL916" i="2" s="1"/>
  <c r="AG354" i="2"/>
  <c r="AI354" i="2"/>
  <c r="AL354" i="2" s="1"/>
  <c r="AI42" i="2"/>
  <c r="AL42" i="2" s="1"/>
  <c r="AG42" i="2"/>
  <c r="AG173" i="2"/>
  <c r="AI173" i="2"/>
  <c r="AL173" i="2" s="1"/>
  <c r="AI683" i="2"/>
  <c r="AL683" i="2" s="1"/>
  <c r="AG683" i="2"/>
  <c r="AG536" i="2"/>
  <c r="AI536" i="2"/>
  <c r="AL536" i="2" s="1"/>
  <c r="AG739" i="2"/>
  <c r="AI739" i="2"/>
  <c r="AL739" i="2" s="1"/>
  <c r="AG52" i="2"/>
  <c r="AI52" i="2"/>
  <c r="AL52" i="2" s="1"/>
  <c r="AI729" i="2"/>
  <c r="AL729" i="2" s="1"/>
  <c r="AG729" i="2"/>
  <c r="AG961" i="2"/>
  <c r="AI961" i="2"/>
  <c r="AL961" i="2" s="1"/>
  <c r="AG888" i="2"/>
  <c r="AI888" i="2"/>
  <c r="AL888" i="2" s="1"/>
  <c r="AI559" i="2"/>
  <c r="AL559" i="2" s="1"/>
  <c r="AG559" i="2"/>
  <c r="AG253" i="2"/>
  <c r="AI253" i="2"/>
  <c r="AL253" i="2" s="1"/>
  <c r="AG606" i="2"/>
  <c r="AI606" i="2"/>
  <c r="AL606" i="2" s="1"/>
  <c r="AG380" i="2"/>
  <c r="AI380" i="2"/>
  <c r="AL380" i="2" s="1"/>
  <c r="AG252" i="2"/>
  <c r="AI252" i="2"/>
  <c r="AL252" i="2" s="1"/>
  <c r="AI807" i="2"/>
  <c r="AL807" i="2" s="1"/>
  <c r="AG807" i="2"/>
  <c r="AG48" i="2"/>
  <c r="AI48" i="2"/>
  <c r="AL48" i="2" s="1"/>
  <c r="AI512" i="2"/>
  <c r="AL512" i="2" s="1"/>
  <c r="AG512" i="2"/>
  <c r="AI222" i="2"/>
  <c r="AL222" i="2" s="1"/>
  <c r="AG222" i="2"/>
  <c r="AG843" i="2"/>
  <c r="AI843" i="2"/>
  <c r="AL843" i="2" s="1"/>
  <c r="AI409" i="2"/>
  <c r="AL409" i="2" s="1"/>
  <c r="AG409" i="2"/>
  <c r="AI150" i="2"/>
  <c r="AL150" i="2" s="1"/>
  <c r="AG150" i="2"/>
  <c r="AG785" i="2"/>
  <c r="AI785" i="2"/>
  <c r="AL785" i="2" s="1"/>
  <c r="AI503" i="2"/>
  <c r="AL503" i="2" s="1"/>
  <c r="AG503" i="2"/>
  <c r="AG27" i="2"/>
  <c r="AI27" i="2"/>
  <c r="AL27" i="2" s="1"/>
  <c r="AG939" i="2"/>
  <c r="AI939" i="2"/>
  <c r="AL939" i="2" s="1"/>
  <c r="AG777" i="2"/>
  <c r="AI777" i="2"/>
  <c r="AL777" i="2" s="1"/>
  <c r="AG387" i="2"/>
  <c r="AI387" i="2"/>
  <c r="AL387" i="2" s="1"/>
  <c r="AG579" i="2"/>
  <c r="AI579" i="2"/>
  <c r="AL579" i="2" s="1"/>
  <c r="AG329" i="2"/>
  <c r="AI329" i="2"/>
  <c r="AL329" i="2" s="1"/>
  <c r="AG328" i="2"/>
  <c r="AI328" i="2"/>
  <c r="AL328" i="2" s="1"/>
  <c r="AG155" i="2"/>
  <c r="AI155" i="2"/>
  <c r="AL155" i="2" s="1"/>
  <c r="AG881" i="2"/>
  <c r="AI881" i="2"/>
  <c r="AL881" i="2" s="1"/>
  <c r="AB1031" i="2"/>
  <c r="AI280" i="2"/>
  <c r="AL280" i="2" s="1"/>
  <c r="AG280" i="2"/>
  <c r="AI174" i="2"/>
  <c r="AL174" i="2" s="1"/>
  <c r="AG174" i="2"/>
  <c r="AI790" i="2"/>
  <c r="AL790" i="2" s="1"/>
  <c r="AG790" i="2"/>
  <c r="AG738" i="2"/>
  <c r="AI738" i="2"/>
  <c r="AL738" i="2" s="1"/>
  <c r="AG965" i="2"/>
  <c r="AI965" i="2"/>
  <c r="AL965" i="2" s="1"/>
  <c r="AG600" i="2"/>
  <c r="AI600" i="2"/>
  <c r="AL600" i="2" s="1"/>
  <c r="AG99" i="2"/>
  <c r="AI99" i="2"/>
  <c r="AL99" i="2" s="1"/>
  <c r="AI852" i="2"/>
  <c r="AL852" i="2" s="1"/>
  <c r="AG852" i="2"/>
  <c r="AG282" i="2"/>
  <c r="AI282" i="2"/>
  <c r="AL282" i="2" s="1"/>
  <c r="AI931" i="2"/>
  <c r="AL931" i="2" s="1"/>
  <c r="AG931" i="2"/>
  <c r="AI712" i="2"/>
  <c r="AL712" i="2" s="1"/>
  <c r="AG712" i="2"/>
  <c r="AI537" i="2"/>
  <c r="AL537" i="2" s="1"/>
  <c r="AG537" i="2"/>
  <c r="AG541" i="2"/>
  <c r="AI541" i="2"/>
  <c r="AL541" i="2" s="1"/>
  <c r="AG770" i="2"/>
  <c r="AI770" i="2"/>
  <c r="AL770" i="2" s="1"/>
  <c r="AG677" i="2"/>
  <c r="AI677" i="2"/>
  <c r="AL677" i="2" s="1"/>
  <c r="AG192" i="2"/>
  <c r="AI192" i="2"/>
  <c r="AL192" i="2" s="1"/>
  <c r="AI291" i="2"/>
  <c r="AL291" i="2" s="1"/>
  <c r="AG291" i="2"/>
  <c r="AI519" i="2"/>
  <c r="AL519" i="2" s="1"/>
  <c r="AG519" i="2"/>
  <c r="AI532" i="2"/>
  <c r="AL532" i="2" s="1"/>
  <c r="AG532" i="2"/>
  <c r="AI860" i="2"/>
  <c r="AL860" i="2" s="1"/>
  <c r="AG860" i="2"/>
  <c r="AG268" i="2"/>
  <c r="AI268" i="2"/>
  <c r="AL268" i="2" s="1"/>
  <c r="AG187" i="2"/>
  <c r="AI187" i="2"/>
  <c r="AL187" i="2" s="1"/>
  <c r="AG857" i="2"/>
  <c r="AI857" i="2"/>
  <c r="AL857" i="2" s="1"/>
  <c r="AI842" i="2"/>
  <c r="AL842" i="2" s="1"/>
  <c r="AG842" i="2"/>
  <c r="AG547" i="2"/>
  <c r="AI547" i="2"/>
  <c r="AL547" i="2" s="1"/>
  <c r="AI596" i="2"/>
  <c r="AL596" i="2" s="1"/>
  <c r="AG596" i="2"/>
  <c r="AG31" i="2"/>
  <c r="AI31" i="2"/>
  <c r="AL31" i="2" s="1"/>
  <c r="AI949" i="2"/>
  <c r="AL949" i="2" s="1"/>
  <c r="AG949" i="2"/>
  <c r="AG933" i="2"/>
  <c r="AI933" i="2"/>
  <c r="AL933" i="2" s="1"/>
  <c r="AG218" i="2"/>
  <c r="AI218" i="2"/>
  <c r="AL218" i="2" s="1"/>
  <c r="AG878" i="2"/>
  <c r="AI878" i="2"/>
  <c r="AL878" i="2" s="1"/>
  <c r="AG428" i="2"/>
  <c r="AI428" i="2"/>
  <c r="AL428" i="2" s="1"/>
  <c r="AI812" i="2"/>
  <c r="AL812" i="2" s="1"/>
  <c r="AG812" i="2"/>
  <c r="AG696" i="2"/>
  <c r="AI696" i="2"/>
  <c r="AL696" i="2" s="1"/>
  <c r="AG1011" i="2"/>
  <c r="AI1011" i="2"/>
  <c r="AL1011" i="2" s="1"/>
  <c r="AG789" i="2"/>
  <c r="AI789" i="2"/>
  <c r="AL789" i="2" s="1"/>
  <c r="AI543" i="2"/>
  <c r="AL543" i="2" s="1"/>
  <c r="AG543" i="2"/>
  <c r="AG362" i="2"/>
  <c r="AI362" i="2"/>
  <c r="AL362" i="2" s="1"/>
  <c r="AG240" i="2"/>
  <c r="AI240" i="2"/>
  <c r="AL240" i="2" s="1"/>
  <c r="AI866" i="2"/>
  <c r="AL866" i="2" s="1"/>
  <c r="AG866" i="2"/>
  <c r="AI914" i="2"/>
  <c r="AL914" i="2" s="1"/>
  <c r="AG914" i="2"/>
  <c r="AG70" i="2"/>
  <c r="AI70" i="2"/>
  <c r="AL70" i="2" s="1"/>
  <c r="AG323" i="2"/>
  <c r="AI323" i="2"/>
  <c r="AL323" i="2" s="1"/>
  <c r="AG364" i="2"/>
  <c r="AI364" i="2"/>
  <c r="AL364" i="2" s="1"/>
  <c r="AG348" i="2"/>
  <c r="AI348" i="2"/>
  <c r="AL348" i="2" s="1"/>
  <c r="AG96" i="2"/>
  <c r="AI96" i="2"/>
  <c r="AL96" i="2" s="1"/>
  <c r="AI1010" i="2"/>
  <c r="AL1010" i="2" s="1"/>
  <c r="AG1010" i="2"/>
  <c r="AI528" i="2"/>
  <c r="AL528" i="2" s="1"/>
  <c r="AG528" i="2"/>
  <c r="AG303" i="2"/>
  <c r="AI303" i="2"/>
  <c r="AL303" i="2" s="1"/>
  <c r="AG673" i="2"/>
  <c r="AI673" i="2"/>
  <c r="AL673" i="2" s="1"/>
  <c r="AG123" i="2"/>
  <c r="AI123" i="2"/>
  <c r="AL123" i="2" s="1"/>
  <c r="AI549" i="2"/>
  <c r="AL549" i="2" s="1"/>
  <c r="AG549" i="2"/>
  <c r="AI111" i="2"/>
  <c r="AL111" i="2" s="1"/>
  <c r="AG111" i="2"/>
  <c r="AI617" i="2"/>
  <c r="AL617" i="2" s="1"/>
  <c r="AG617" i="2"/>
  <c r="AI760" i="2"/>
  <c r="AL760" i="2" s="1"/>
  <c r="AG760" i="2"/>
  <c r="AG141" i="2"/>
  <c r="AI141" i="2"/>
  <c r="AL141" i="2" s="1"/>
  <c r="AI865" i="2"/>
  <c r="AL865" i="2" s="1"/>
  <c r="AG865" i="2"/>
  <c r="AI941" i="2"/>
  <c r="AL941" i="2" s="1"/>
  <c r="AG941" i="2"/>
  <c r="AI970" i="2"/>
  <c r="AL970" i="2" s="1"/>
  <c r="AG970" i="2"/>
  <c r="AI721" i="2"/>
  <c r="AL721" i="2" s="1"/>
  <c r="AG721" i="2"/>
  <c r="AI658" i="2"/>
  <c r="AL658" i="2" s="1"/>
  <c r="AG658" i="2"/>
  <c r="AI534" i="2"/>
  <c r="AL534" i="2" s="1"/>
  <c r="AG534" i="2"/>
  <c r="AG520" i="2"/>
  <c r="AI520" i="2"/>
  <c r="AL520" i="2" s="1"/>
  <c r="AI469" i="2"/>
  <c r="AL469" i="2" s="1"/>
  <c r="AG469" i="2"/>
  <c r="AI940" i="2"/>
  <c r="AL940" i="2" s="1"/>
  <c r="AG940" i="2"/>
  <c r="AG390" i="2"/>
  <c r="AI390" i="2"/>
  <c r="AL390" i="2" s="1"/>
  <c r="AI47" i="2"/>
  <c r="AL47" i="2" s="1"/>
  <c r="AG47" i="2"/>
  <c r="AG604" i="2"/>
  <c r="AI604" i="2"/>
  <c r="AL604" i="2" s="1"/>
  <c r="AI201" i="2"/>
  <c r="AL201" i="2" s="1"/>
  <c r="AG201" i="2"/>
  <c r="AI498" i="2"/>
  <c r="AL498" i="2" s="1"/>
  <c r="AG498" i="2"/>
  <c r="AG144" i="2"/>
  <c r="AI144" i="2"/>
  <c r="AL144" i="2" s="1"/>
  <c r="AG759" i="2"/>
  <c r="AI759" i="2"/>
  <c r="AL759" i="2" s="1"/>
  <c r="AG355" i="2"/>
  <c r="AI355" i="2"/>
  <c r="AL355" i="2" s="1"/>
  <c r="AI391" i="2"/>
  <c r="AL391" i="2" s="1"/>
  <c r="AG391" i="2"/>
  <c r="AG890" i="2"/>
  <c r="AI890" i="2"/>
  <c r="AL890" i="2" s="1"/>
  <c r="AI723" i="2"/>
  <c r="AL723" i="2" s="1"/>
  <c r="AG723" i="2"/>
  <c r="AI968" i="2"/>
  <c r="AL968" i="2" s="1"/>
  <c r="AG968" i="2"/>
  <c r="AI698" i="2"/>
  <c r="AL698" i="2" s="1"/>
  <c r="AG698" i="2"/>
  <c r="AI64" i="2"/>
  <c r="AL64" i="2" s="1"/>
  <c r="AG64" i="2"/>
  <c r="AI733" i="2"/>
  <c r="AL733" i="2" s="1"/>
  <c r="AG733" i="2"/>
  <c r="AG69" i="2"/>
  <c r="AI69" i="2"/>
  <c r="AL69" i="2" s="1"/>
  <c r="AG803" i="2"/>
  <c r="AI803" i="2"/>
  <c r="AL803" i="2" s="1"/>
  <c r="AG374" i="2"/>
  <c r="AI374" i="2"/>
  <c r="AL374" i="2" s="1"/>
  <c r="AI322" i="2"/>
  <c r="AL322" i="2" s="1"/>
  <c r="AG322" i="2"/>
  <c r="AG720" i="2"/>
  <c r="AI720" i="2"/>
  <c r="AL720" i="2" s="1"/>
  <c r="AG550" i="2"/>
  <c r="AI550" i="2"/>
  <c r="AL550" i="2" s="1"/>
  <c r="AG752" i="2"/>
  <c r="AI752" i="2"/>
  <c r="AL752" i="2" s="1"/>
  <c r="AI693" i="2"/>
  <c r="AL693" i="2" s="1"/>
  <c r="AG693" i="2"/>
  <c r="AG427" i="2"/>
  <c r="AI427" i="2"/>
  <c r="AL427" i="2" s="1"/>
  <c r="AG270" i="2"/>
  <c r="AI270" i="2"/>
  <c r="AL270" i="2" s="1"/>
  <c r="AG203" i="2"/>
  <c r="AI203" i="2"/>
  <c r="AL203" i="2" s="1"/>
  <c r="AG651" i="2"/>
  <c r="AI651" i="2"/>
  <c r="AL651" i="2" s="1"/>
  <c r="AG382" i="2"/>
  <c r="AI382" i="2"/>
  <c r="AL382" i="2" s="1"/>
  <c r="AG868" i="2"/>
  <c r="AI868" i="2"/>
  <c r="AL868" i="2" s="1"/>
  <c r="AI407" i="2"/>
  <c r="AL407" i="2" s="1"/>
  <c r="AG407" i="2"/>
  <c r="AI794" i="2"/>
  <c r="AL794" i="2" s="1"/>
  <c r="AG794" i="2"/>
  <c r="AG780" i="2"/>
  <c r="AI780" i="2"/>
  <c r="AL780" i="2" s="1"/>
  <c r="AG635" i="2"/>
  <c r="AI635" i="2"/>
  <c r="AL635" i="2" s="1"/>
  <c r="AG384" i="2"/>
  <c r="AI384" i="2"/>
  <c r="AL384" i="2" s="1"/>
  <c r="AG518" i="2"/>
  <c r="AI518" i="2"/>
  <c r="AL518" i="2" s="1"/>
  <c r="AG34" i="2"/>
  <c r="AI34" i="2"/>
  <c r="AL34" i="2" s="1"/>
  <c r="AG403" i="2"/>
  <c r="AI403" i="2"/>
  <c r="AL403" i="2" s="1"/>
  <c r="AG751" i="2"/>
  <c r="AI751" i="2"/>
  <c r="AL751" i="2" s="1"/>
  <c r="AI764" i="2"/>
  <c r="AL764" i="2" s="1"/>
  <c r="AG764" i="2"/>
  <c r="AG129" i="2"/>
  <c r="AI129" i="2"/>
  <c r="AL129" i="2" s="1"/>
  <c r="AI388" i="2"/>
  <c r="AL388" i="2" s="1"/>
  <c r="AG388" i="2"/>
  <c r="AI746" i="2"/>
  <c r="AL746" i="2" s="1"/>
  <c r="AG746" i="2"/>
  <c r="AI956" i="2"/>
  <c r="AL956" i="2" s="1"/>
  <c r="AG956" i="2"/>
  <c r="AG942" i="2"/>
  <c r="AI942" i="2"/>
  <c r="AL942" i="2" s="1"/>
  <c r="AI492" i="2"/>
  <c r="AL492" i="2" s="1"/>
  <c r="AG492" i="2"/>
  <c r="AI369" i="2"/>
  <c r="AL369" i="2" s="1"/>
  <c r="AG369" i="2"/>
  <c r="AG974" i="2"/>
  <c r="AI974" i="2"/>
  <c r="AL974" i="2" s="1"/>
  <c r="AI877" i="2"/>
  <c r="AL877" i="2" s="1"/>
  <c r="AG877" i="2"/>
  <c r="AG724" i="2"/>
  <c r="AI724" i="2"/>
  <c r="AL724" i="2" s="1"/>
  <c r="AI954" i="2"/>
  <c r="AL954" i="2" s="1"/>
  <c r="AG954" i="2"/>
  <c r="AI470" i="2"/>
  <c r="AL470" i="2" s="1"/>
  <c r="AG470" i="2"/>
  <c r="AI979" i="2"/>
  <c r="AL979" i="2" s="1"/>
  <c r="AG979" i="2"/>
  <c r="AG115" i="2"/>
  <c r="AI115" i="2"/>
  <c r="AL115" i="2" s="1"/>
  <c r="AI872" i="2"/>
  <c r="AL872" i="2" s="1"/>
  <c r="AG872" i="2"/>
  <c r="AG179" i="2"/>
  <c r="AI179" i="2"/>
  <c r="AL179" i="2" s="1"/>
  <c r="AI788" i="2"/>
  <c r="AL788" i="2" s="1"/>
  <c r="AG788" i="2"/>
  <c r="AG921" i="2"/>
  <c r="AI921" i="2"/>
  <c r="AL921" i="2" s="1"/>
  <c r="AI103" i="2"/>
  <c r="AL103" i="2" s="1"/>
  <c r="AG103" i="2"/>
  <c r="AI841" i="2"/>
  <c r="AL841" i="2" s="1"/>
  <c r="AG841" i="2"/>
  <c r="AI983" i="2"/>
  <c r="AL983" i="2" s="1"/>
  <c r="AG983" i="2"/>
  <c r="AI643" i="2"/>
  <c r="AL643" i="2" s="1"/>
  <c r="AG643" i="2"/>
  <c r="AI833" i="2"/>
  <c r="AL833" i="2" s="1"/>
  <c r="AG833" i="2"/>
  <c r="AG773" i="2"/>
  <c r="AI773" i="2"/>
  <c r="AL773" i="2" s="1"/>
  <c r="AG247" i="2"/>
  <c r="AI247" i="2"/>
  <c r="AL247" i="2" s="1"/>
  <c r="AG376" i="2"/>
  <c r="AI376" i="2"/>
  <c r="AL376" i="2" s="1"/>
  <c r="AG411" i="2"/>
  <c r="AI411" i="2"/>
  <c r="AL411" i="2" s="1"/>
  <c r="AI426" i="2"/>
  <c r="AL426" i="2" s="1"/>
  <c r="AG426" i="2"/>
  <c r="AI357" i="2"/>
  <c r="AL357" i="2" s="1"/>
  <c r="AG357" i="2"/>
  <c r="AI887" i="2"/>
  <c r="AL887" i="2" s="1"/>
  <c r="AG887" i="2"/>
  <c r="AI820" i="2"/>
  <c r="AL820" i="2" s="1"/>
  <c r="AG820" i="2"/>
  <c r="AG33" i="2"/>
  <c r="AI33" i="2"/>
  <c r="AL33" i="2" s="1"/>
  <c r="AI486" i="2"/>
  <c r="AL486" i="2" s="1"/>
  <c r="AG486" i="2"/>
  <c r="AG151" i="2"/>
  <c r="AI151" i="2"/>
  <c r="AL151" i="2" s="1"/>
  <c r="AG930" i="2"/>
  <c r="AI930" i="2"/>
  <c r="AL930" i="2" s="1"/>
  <c r="AI186" i="2"/>
  <c r="AL186" i="2" s="1"/>
  <c r="AG186" i="2"/>
  <c r="AG924" i="2"/>
  <c r="AI924" i="2"/>
  <c r="AL924" i="2" s="1"/>
  <c r="AI929" i="2"/>
  <c r="AL929" i="2" s="1"/>
  <c r="AG929" i="2"/>
  <c r="AG837" i="2"/>
  <c r="AI837" i="2"/>
  <c r="AL837" i="2" s="1"/>
  <c r="AI544" i="2"/>
  <c r="AL544" i="2" s="1"/>
  <c r="AG544" i="2"/>
  <c r="AG975" i="2"/>
  <c r="AI975" i="2"/>
  <c r="AL975" i="2" s="1"/>
  <c r="AI315" i="2"/>
  <c r="AL315" i="2" s="1"/>
  <c r="AG315" i="2"/>
  <c r="AI793" i="2"/>
  <c r="AL793" i="2" s="1"/>
  <c r="AG793" i="2"/>
  <c r="AG884" i="2"/>
  <c r="AI884" i="2"/>
  <c r="AL884" i="2" s="1"/>
  <c r="AI304" i="2"/>
  <c r="AL304" i="2" s="1"/>
  <c r="AG304" i="2"/>
  <c r="AG378" i="2"/>
  <c r="AI378" i="2"/>
  <c r="AL378" i="2" s="1"/>
  <c r="AG410" i="2"/>
  <c r="AI410" i="2"/>
  <c r="AL410" i="2" s="1"/>
  <c r="AG22" i="2"/>
  <c r="AI22" i="2"/>
  <c r="AL22" i="2" s="1"/>
  <c r="AG630" i="2"/>
  <c r="AI630" i="2"/>
  <c r="AL630" i="2" s="1"/>
  <c r="AI112" i="2"/>
  <c r="AL112" i="2" s="1"/>
  <c r="AG112" i="2"/>
  <c r="AI802" i="2"/>
  <c r="AL802" i="2" s="1"/>
  <c r="AG802" i="2"/>
  <c r="AG164" i="2"/>
  <c r="AI164" i="2"/>
  <c r="AL164" i="2" s="1"/>
  <c r="AG1017" i="2"/>
  <c r="AI1017" i="2"/>
  <c r="AL1017" i="2" s="1"/>
  <c r="AG57" i="2"/>
  <c r="AI57" i="2"/>
  <c r="AL57" i="2" s="1"/>
  <c r="AI485" i="2"/>
  <c r="AL485" i="2" s="1"/>
  <c r="AG485" i="2"/>
  <c r="AI960" i="2"/>
  <c r="AL960" i="2" s="1"/>
  <c r="AG960" i="2"/>
  <c r="AI610" i="2"/>
  <c r="AL610" i="2" s="1"/>
  <c r="AG610" i="2"/>
  <c r="AI731" i="2"/>
  <c r="AL731" i="2" s="1"/>
  <c r="AG731" i="2"/>
  <c r="AG908" i="2"/>
  <c r="AI908" i="2"/>
  <c r="AL908" i="2" s="1"/>
  <c r="AG493" i="2"/>
  <c r="AI493" i="2"/>
  <c r="AL493" i="2" s="1"/>
  <c r="AI727" i="2"/>
  <c r="AL727" i="2" s="1"/>
  <c r="AG727" i="2"/>
  <c r="AI936" i="2"/>
  <c r="AL936" i="2" s="1"/>
  <c r="AG936" i="2"/>
  <c r="AG217" i="2"/>
  <c r="AI217" i="2"/>
  <c r="AL217" i="2" s="1"/>
  <c r="AI558" i="2"/>
  <c r="AL558" i="2" s="1"/>
  <c r="AG558" i="2"/>
  <c r="AG197" i="2"/>
  <c r="AI197" i="2"/>
  <c r="AL197" i="2" s="1"/>
  <c r="AI938" i="2"/>
  <c r="AL938" i="2" s="1"/>
  <c r="AG938" i="2"/>
  <c r="AI358" i="2"/>
  <c r="AL358" i="2" s="1"/>
  <c r="AG358" i="2"/>
  <c r="AG588" i="2"/>
  <c r="AI588" i="2"/>
  <c r="AL588" i="2" s="1"/>
  <c r="AG193" i="2"/>
  <c r="AI193" i="2"/>
  <c r="AL193" i="2" s="1"/>
  <c r="AI871" i="2"/>
  <c r="AL871" i="2" s="1"/>
  <c r="AG871" i="2"/>
  <c r="AG298" i="2"/>
  <c r="AI298" i="2"/>
  <c r="AL298" i="2" s="1"/>
  <c r="AG776" i="2"/>
  <c r="AI776" i="2"/>
  <c r="AL776" i="2" s="1"/>
  <c r="AG869" i="2"/>
  <c r="AI869" i="2"/>
  <c r="AL869" i="2" s="1"/>
  <c r="AI130" i="2"/>
  <c r="AL130" i="2" s="1"/>
  <c r="AG130" i="2"/>
  <c r="AG652" i="2"/>
  <c r="AI652" i="2"/>
  <c r="AL652" i="2" s="1"/>
  <c r="AI121" i="2"/>
  <c r="AL121" i="2" s="1"/>
  <c r="AG121" i="2"/>
  <c r="AI592" i="2"/>
  <c r="AL592" i="2" s="1"/>
  <c r="AG592" i="2"/>
  <c r="AG679" i="2"/>
  <c r="AI679" i="2"/>
  <c r="AL679" i="2" s="1"/>
  <c r="AG466" i="2"/>
  <c r="AI466" i="2"/>
  <c r="AL466" i="2" s="1"/>
  <c r="AI779" i="2"/>
  <c r="AL779" i="2" s="1"/>
  <c r="AG779" i="2"/>
  <c r="AG796" i="2"/>
  <c r="AI796" i="2"/>
  <c r="AL796" i="2" s="1"/>
  <c r="AI917" i="2"/>
  <c r="AL917" i="2" s="1"/>
  <c r="AG917" i="2"/>
  <c r="AI874" i="2"/>
  <c r="AL874" i="2" s="1"/>
  <c r="AG874" i="2"/>
  <c r="AI128" i="2"/>
  <c r="AL128" i="2" s="1"/>
  <c r="AG128" i="2"/>
  <c r="AI681" i="2"/>
  <c r="AL681" i="2" s="1"/>
  <c r="AG681" i="2"/>
  <c r="AI117" i="2"/>
  <c r="AL117" i="2" s="1"/>
  <c r="AG117" i="2"/>
  <c r="AG821" i="2"/>
  <c r="AI821" i="2"/>
  <c r="AL821" i="2" s="1"/>
  <c r="AI650" i="2"/>
  <c r="AL650" i="2" s="1"/>
  <c r="AG650" i="2"/>
  <c r="AI886" i="2"/>
  <c r="AL886" i="2" s="1"/>
  <c r="AG886" i="2"/>
  <c r="AG981" i="2"/>
  <c r="AI981" i="2"/>
  <c r="AL981" i="2" s="1"/>
  <c r="AG928" i="2"/>
  <c r="AI928" i="2"/>
  <c r="AL928" i="2" s="1"/>
  <c r="AI216" i="2"/>
  <c r="AL216" i="2" s="1"/>
  <c r="AG216" i="2"/>
  <c r="AG223" i="2"/>
  <c r="AI223" i="2"/>
  <c r="AL223" i="2" s="1"/>
  <c r="AG692" i="2"/>
  <c r="AI692" i="2"/>
  <c r="AL692" i="2" s="1"/>
  <c r="AG1014" i="2"/>
  <c r="AI1014" i="2"/>
  <c r="AL1014" i="2" s="1"/>
  <c r="AI973" i="2"/>
  <c r="AL973" i="2" s="1"/>
  <c r="AG973" i="2"/>
  <c r="AI909" i="2"/>
  <c r="AL909" i="2" s="1"/>
  <c r="AG909" i="2"/>
  <c r="AG737" i="2"/>
  <c r="AI737" i="2"/>
  <c r="AL737" i="2" s="1"/>
  <c r="AG479" i="2"/>
  <c r="AI479" i="2"/>
  <c r="AL479" i="2" s="1"/>
  <c r="AL1031" i="2" l="1"/>
  <c r="AG1031" i="2"/>
  <c r="M1034" i="2" l="1"/>
  <c r="M103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G9" authorId="0" shapeId="0" xr:uid="{D0C889FF-C0D0-4CDE-B4C5-C87279BDEE0B}">
      <text>
        <r>
          <rPr>
            <b/>
            <sz val="9"/>
            <color indexed="81"/>
            <rFont val="Tahoma"/>
            <family val="2"/>
          </rPr>
          <t>TVA applicable à indiquer par l'entreprise si différente de 20%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AA99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5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7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999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100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100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</commentList>
</comments>
</file>

<file path=xl/sharedStrings.xml><?xml version="1.0" encoding="utf-8"?>
<sst xmlns="http://schemas.openxmlformats.org/spreadsheetml/2006/main" count="3824" uniqueCount="955">
  <si>
    <t>TRAVAUX DE VRD SUR LES SITES DE  L’UNIVERSITE D’AIX MARSEILLE</t>
  </si>
  <si>
    <t xml:space="preserve">BORDEREAU DES PRIX UNITAIRES (BPU) </t>
  </si>
  <si>
    <t>ANNEXE 1 à l'Acte d'Engagement (AE)</t>
  </si>
  <si>
    <t xml:space="preserve">             </t>
  </si>
  <si>
    <t>Art.
du CCTP</t>
  </si>
  <si>
    <t>Art. 
du CCAP</t>
  </si>
  <si>
    <t>DESIGNATION</t>
  </si>
  <si>
    <t>Prix HT</t>
  </si>
  <si>
    <t>A) TRAVAUX PREPARATOIRES</t>
  </si>
  <si>
    <t>2.1</t>
  </si>
  <si>
    <t>INSTALLATIONS . PREPARATIONS</t>
  </si>
  <si>
    <t>2.1.1</t>
  </si>
  <si>
    <t>INSTALLATIONS</t>
  </si>
  <si>
    <t>Constitution d'un écran étanche polyane</t>
  </si>
  <si>
    <t>m²</t>
  </si>
  <si>
    <t>Installation lourde de chantier (par semaine)</t>
  </si>
  <si>
    <t>Module de 1 sanitaires raccordé</t>
  </si>
  <si>
    <t>U</t>
  </si>
  <si>
    <t>Module de douches et vestiaires</t>
  </si>
  <si>
    <t>Module bureau  12 m²</t>
  </si>
  <si>
    <t>Bennes de 4 à 6 m3</t>
  </si>
  <si>
    <t>2.1.2</t>
  </si>
  <si>
    <t>CLOTURES - SIGNALISATIONS</t>
  </si>
  <si>
    <t>2.1.2.1</t>
  </si>
  <si>
    <t>Clôtures de chantier :</t>
  </si>
  <si>
    <t>Clôtures claire voie  2mh</t>
  </si>
  <si>
    <t>ml</t>
  </si>
  <si>
    <t>Pose de piquets sur plots</t>
  </si>
  <si>
    <t>Pose de grillages seule</t>
  </si>
  <si>
    <t>2.1.2.2</t>
  </si>
  <si>
    <t>Signalisations :</t>
  </si>
  <si>
    <t>Barrières de 1 m.</t>
  </si>
  <si>
    <t>Bloc de balisage plastique</t>
  </si>
  <si>
    <t>Bloc de balisage béton</t>
  </si>
  <si>
    <t>Feux tricolores de chantier ( par jour )</t>
  </si>
  <si>
    <t>Panneaux de signalisation routière (par jour)</t>
  </si>
  <si>
    <t>2.2</t>
  </si>
  <si>
    <t>DEMOLITIONS . ADAPTATIONS . EVACUATIONS</t>
  </si>
  <si>
    <t>2.2.1</t>
  </si>
  <si>
    <t>Déposes . Découpes</t>
  </si>
  <si>
    <t>Ouvrages divers (taches à composer)</t>
  </si>
  <si>
    <t>Découpe d'enrobé et reprise</t>
  </si>
  <si>
    <t>Découpe de béton et reprise</t>
  </si>
  <si>
    <t>Démolition de regard</t>
  </si>
  <si>
    <t>2.2.2</t>
  </si>
  <si>
    <t>Démolition</t>
  </si>
  <si>
    <t>2.2.2.1</t>
  </si>
  <si>
    <t>Nettoyages de terrains</t>
  </si>
  <si>
    <t>avec engin de chantier (ex. tractopelle)</t>
  </si>
  <si>
    <t>m3</t>
  </si>
  <si>
    <t>Transport à la brouette de déchets jusqu'à 50 ml</t>
  </si>
  <si>
    <t>Chaque 25 ml supplémentaire</t>
  </si>
  <si>
    <t>2.2.2.2</t>
  </si>
  <si>
    <t>Démolitions et découpes chaussées</t>
  </si>
  <si>
    <t>Démolition de maçonnerie et béton</t>
  </si>
  <si>
    <t>Ouvrages en élévation exécution manuelle</t>
  </si>
  <si>
    <t>Ouvrages en élévation exécution mécanique</t>
  </si>
  <si>
    <t>Ouvrages enterrés exécution manuelle</t>
  </si>
  <si>
    <t>Ouvrages enterrés exécution mécanique</t>
  </si>
  <si>
    <t>Démolition de réseaux</t>
  </si>
  <si>
    <t xml:space="preserve"> </t>
  </si>
  <si>
    <t>Exécution manuelle</t>
  </si>
  <si>
    <t>Exécution mécanique</t>
  </si>
  <si>
    <t>2.2.2.3</t>
  </si>
  <si>
    <t>Préparation, découpes de chaussées</t>
  </si>
  <si>
    <t>Découpe de chaussée pour tranchées</t>
  </si>
  <si>
    <t>Démolition de chaussée existante jusqu'à 25 cm d'épaisseur</t>
  </si>
  <si>
    <t>Démolition de chaussée existante jusqu'à 40 cm d'épaisseur</t>
  </si>
  <si>
    <t>Dépose de bordures  de trottoirs</t>
  </si>
  <si>
    <t>Avec récupération et nettoyage, poids &lt; 25 Kg</t>
  </si>
  <si>
    <t>Avec récupération et nettoyage, poids 26 à 45 Kg</t>
  </si>
  <si>
    <t>Avec récupération et nettoyage, poids 46 à 65 Kg</t>
  </si>
  <si>
    <t>Avec récupération et nettoyage, poids 66 à 99 Kg</t>
  </si>
  <si>
    <t>Avec récupération et nettoyage, poids &gt; 100 Kg</t>
  </si>
  <si>
    <t>Avec emport à la décharge, poids &lt; 25 Kg</t>
  </si>
  <si>
    <t>Avec emport à la décharge, poids 26 à 45 Kg</t>
  </si>
  <si>
    <t>Avec emport à la décharge, poids 46 à 65 Kg</t>
  </si>
  <si>
    <t>Avec emport à la décharge, poids 66 à 99 Kg</t>
  </si>
  <si>
    <t>Avec emport à la décharge, poids &gt; 100 Kg</t>
  </si>
  <si>
    <t>2.3</t>
  </si>
  <si>
    <t>TERRASSEMENTS - TRANCHEES - REMBLAIS</t>
  </si>
  <si>
    <t>2.3.1</t>
  </si>
  <si>
    <t>TRAVAUX PREPARATOIRES.</t>
  </si>
  <si>
    <t>2.3.1.1</t>
  </si>
  <si>
    <t>Protection d'arbres</t>
  </si>
  <si>
    <t>u</t>
  </si>
  <si>
    <t>2.3.2</t>
  </si>
  <si>
    <t>TERRASSEMENTS  GENERAUX</t>
  </si>
  <si>
    <t>2.3.2.1</t>
  </si>
  <si>
    <t>Décapage de terre végétale</t>
  </si>
  <si>
    <t>2.3.2.2</t>
  </si>
  <si>
    <t>Déblais en masse</t>
  </si>
  <si>
    <t>En terrain meuble</t>
  </si>
  <si>
    <t>En terrain mi-dur</t>
  </si>
  <si>
    <t>En terrain dur</t>
  </si>
  <si>
    <t>2.3.2.3</t>
  </si>
  <si>
    <t>Purge</t>
  </si>
  <si>
    <t>2.3.3</t>
  </si>
  <si>
    <t>TERRASSEMENTS EN TRANCHEES -  REMBLAIEMENT - AVERTISSEUR</t>
  </si>
  <si>
    <t>2.3.3.1</t>
  </si>
  <si>
    <t>Fouilles en rigoles, ou en puits exécution mécanique</t>
  </si>
  <si>
    <t>PV pour pente &gt; à 30 %</t>
  </si>
  <si>
    <t>2.3.3.2</t>
  </si>
  <si>
    <t>Ouverture et remblaiement de tranchées</t>
  </si>
  <si>
    <t>2.3.3.3</t>
  </si>
  <si>
    <t>Tranchées, exécution mécanique</t>
  </si>
  <si>
    <t>Largeur jusqu'à 0,50 profondeur jusqu'à 0,70 m</t>
  </si>
  <si>
    <t>Dans terrain meuble</t>
  </si>
  <si>
    <t>Dans terrain dur</t>
  </si>
  <si>
    <t>Largeur jusqu'à 0,50 profondeur jusqu'à 1,00 m</t>
  </si>
  <si>
    <t>Largeur jusqu'à 0,70 profondeur jusqu'à 0,90 m</t>
  </si>
  <si>
    <t>Largeur jusqu'à 0,70 profondeur jusqu'à 1,20 m</t>
  </si>
  <si>
    <t>Largeur jusqu'à 1,00 profondeur jusqu'à 1,00 m</t>
  </si>
  <si>
    <t>Largeur jusqu'à 1,00 profondeur jusqu'à 1,50 m</t>
  </si>
  <si>
    <t>Largeur jusqu'à 1,50 profondeur jusqu'à 2,00 m</t>
  </si>
  <si>
    <t>Largeur jusqu'à 2,00 profondeur jusqu'à 2,50 m</t>
  </si>
  <si>
    <t>Grillage avertisseur, couleur règlementaire</t>
  </si>
  <si>
    <t>Grillage ordinaire, largeur 40 cm</t>
  </si>
  <si>
    <t>Grillage haute résistance</t>
  </si>
  <si>
    <t>Grillage détectable avec fil inox incorporé</t>
  </si>
  <si>
    <t>Bande acier de protection</t>
  </si>
  <si>
    <t>2.3.3.4</t>
  </si>
  <si>
    <t>Chargement - transport et évacuation aux décharges de terre/déchets de démolition</t>
  </si>
  <si>
    <t>Lieu de chargement  jusqu'à 15 Km de la décharge</t>
  </si>
  <si>
    <t>Lieu de chargement  jusqu'à 30 Km de la décharge</t>
  </si>
  <si>
    <t>2.3.4</t>
  </si>
  <si>
    <t>REMBLAIS.</t>
  </si>
  <si>
    <t>2.3.4.1</t>
  </si>
  <si>
    <t>Remblai pris sur site</t>
  </si>
  <si>
    <t>M3</t>
  </si>
  <si>
    <t>2.3.4.2</t>
  </si>
  <si>
    <t>Remblai d'apport</t>
  </si>
  <si>
    <t>Remblais compactés</t>
  </si>
  <si>
    <t>Terre végétale</t>
  </si>
  <si>
    <t>Sable sec</t>
  </si>
  <si>
    <t>Grain de riz</t>
  </si>
  <si>
    <t>Gravillon  10/15.</t>
  </si>
  <si>
    <t>Gravillon 15/20.</t>
  </si>
  <si>
    <t>Grave naturelle 0/20.</t>
  </si>
  <si>
    <t>Grave naturelle 0/30</t>
  </si>
  <si>
    <t>Grave concassée 0/40.</t>
  </si>
  <si>
    <t>Grave concassée 0/60.</t>
  </si>
  <si>
    <t>2.3.4.3</t>
  </si>
  <si>
    <t>Remblaiement spécifique de surface</t>
  </si>
  <si>
    <t>Avec du sable</t>
  </si>
  <si>
    <t>Avec de la grave Ciment</t>
  </si>
  <si>
    <t>Au béton autocompactant dosé à 80 Kg/m3</t>
  </si>
  <si>
    <t>Au béton autocompactant dosé à 120 Kg/m3</t>
  </si>
  <si>
    <t>2.3.4.4</t>
  </si>
  <si>
    <t>Empierrement</t>
  </si>
  <si>
    <t>Ballast 30/60.</t>
  </si>
  <si>
    <t>Caillasse 60/120.</t>
  </si>
  <si>
    <t>Pierre cassée 20/100 ou 10/350.</t>
  </si>
  <si>
    <t>Blocs 0,3 à 1 m3. - 1 A 3 T.</t>
  </si>
  <si>
    <t>t</t>
  </si>
  <si>
    <t>Blocs 1 à 2 m3. -  3 A 7 T.</t>
  </si>
  <si>
    <t>Blocs 2.5 à 3.5 m3. -  7 A 10 T.</t>
  </si>
  <si>
    <t>Enrochement</t>
  </si>
  <si>
    <t>Dalles sur talus</t>
  </si>
  <si>
    <t>2.3.4.5</t>
  </si>
  <si>
    <t>Transport à la brouette</t>
  </si>
  <si>
    <t>2.3.4.6</t>
  </si>
  <si>
    <t>Pompage</t>
  </si>
  <si>
    <t>DEBIT &gt; 50 &lt; 150m3/H.</t>
  </si>
  <si>
    <t>J</t>
  </si>
  <si>
    <t>RABATTEMENT DE NAPPE.</t>
  </si>
  <si>
    <t>B)  RESEAUX DIVERS</t>
  </si>
  <si>
    <t>2.4</t>
  </si>
  <si>
    <t>CANALISATION ET RESEAUX  -  NETTOYAGES</t>
  </si>
  <si>
    <t>2.4.1</t>
  </si>
  <si>
    <t>Réseaux</t>
  </si>
  <si>
    <t>2.4.1.1</t>
  </si>
  <si>
    <t>Réseaux assainissement - drains</t>
  </si>
  <si>
    <t>Tuyaux d'assainissement, béton non armé</t>
  </si>
  <si>
    <t>Diamètre intérieur jusqu'à  300 mm</t>
  </si>
  <si>
    <t>Diamètre intérieur jusqu'à  400 mm</t>
  </si>
  <si>
    <t>Tuyaux d'assainissement, béton armé</t>
  </si>
  <si>
    <t>Diamètre intérieur jusqu'à   500 mm</t>
  </si>
  <si>
    <t>Diamètre intérieur jusqu'à   600 mm</t>
  </si>
  <si>
    <t>Diamètre intérieur jusqu'à   700 mm</t>
  </si>
  <si>
    <t>Diamètre intérieur jusqu'à   800 mm</t>
  </si>
  <si>
    <t>Diamètre intérieur jusqu'à   900 mm</t>
  </si>
  <si>
    <t>Diamètre intérieur jusqu'à 1 000 mm</t>
  </si>
  <si>
    <t>Tuyaux d'assainissement en fonte</t>
  </si>
  <si>
    <t>Diamètre jusqu'à  80 mm</t>
  </si>
  <si>
    <t>Diamètre jusqu'à 100 mm</t>
  </si>
  <si>
    <t>Diamètre jusqu'à 150 mm</t>
  </si>
  <si>
    <t>Diamètre jusqu'à 200 mm</t>
  </si>
  <si>
    <t>Diamètre jusqu'à  250 mm</t>
  </si>
  <si>
    <t>Diamètre jusqu'à  300 mm</t>
  </si>
  <si>
    <t>Pièces de raccords fonte : équivalences linéaires tous diam.</t>
  </si>
  <si>
    <t>Té                                 (1 U = coeff x PU du ml de même diamètre)</t>
  </si>
  <si>
    <t>coef</t>
  </si>
  <si>
    <t>Siphon                           (1 U = coeff x PU du ml de même diamètre)</t>
  </si>
  <si>
    <t>Culotte simple              (1 U = coeff x PU du ml de même diamètre)</t>
  </si>
  <si>
    <t>Culotte double               (1 U = coeff x PU du ml de même diamètre)</t>
  </si>
  <si>
    <t>Coulisse                       (1 U = coeff x PU du ml de même diamètre)</t>
  </si>
  <si>
    <t>Tampon dégorgement    (1 U = coeff x PU du ml de même diamètre)</t>
  </si>
  <si>
    <t>Tuyaux d'assainissement en plastique CR8</t>
  </si>
  <si>
    <t>Diamètre jusqu'à  110 mm</t>
  </si>
  <si>
    <t>Diamètre jusqu'à  160 mm</t>
  </si>
  <si>
    <t>Diamètre jusqu'à  175 mm</t>
  </si>
  <si>
    <t>Diamètre jusqu'à  315 mm</t>
  </si>
  <si>
    <t>Diamètre jusqu'à  400 mm</t>
  </si>
  <si>
    <t>Diamètre jusqu'à  500 mm</t>
  </si>
  <si>
    <t>Diamètre jusqu'à  600 mm</t>
  </si>
  <si>
    <t>Pièces de raccords plastique CR8 : équivalences linéaires tous diam.</t>
  </si>
  <si>
    <t>Té                                  (1 U = coeff x PU du ml de même diamètre)</t>
  </si>
  <si>
    <t>Siphon                          (1 U = coeff x PU du ml de même diamètre)</t>
  </si>
  <si>
    <t>Culotte simple               (1 U = coeff x PU du ml de même diamètre)</t>
  </si>
  <si>
    <t>Culotte double              (1 U = coeff x PU du ml de même diamètre)</t>
  </si>
  <si>
    <t>Coulisse                        (1 U = coeff x PU du ml de même diamètre)</t>
  </si>
  <si>
    <t>Tuyaux d'assainissement en plastique CR16 (pour EP et EU)</t>
  </si>
  <si>
    <t>Diamètre jusqu'à  125 mm</t>
  </si>
  <si>
    <t>Diamètre jusqu'à  200 mm</t>
  </si>
  <si>
    <t>Pièces de raccords plastique CR16 : équivalences linéaires tous diam.</t>
  </si>
  <si>
    <t>Drainage en plastique rigide (fourniture et pose)</t>
  </si>
  <si>
    <t>Diamètre jusqu'à  100 mm</t>
  </si>
  <si>
    <t>Diamètre jusqu'à  150 mm</t>
  </si>
  <si>
    <t>Drainage en plastique rigide (pose seule drain toute dimension. La fourniture est prévue sur prix catalogue)</t>
  </si>
  <si>
    <t>Drainage en plastique annelé (pose seule drain toute dimension. La fourniture est prévue sur prix catalogue)</t>
  </si>
  <si>
    <t>2.4.1.2</t>
  </si>
  <si>
    <t>Regards</t>
  </si>
  <si>
    <t>Réalisation d’un fond de regard en béton</t>
  </si>
  <si>
    <t>Réalisation du regard de visite</t>
  </si>
  <si>
    <t>Regards 30x30, hauteur jusqu'à  0,50 m</t>
  </si>
  <si>
    <t>Supplément hauteur par tranche de 0,10 m</t>
  </si>
  <si>
    <t>Regards 50x50, hauteur jusqu'à  0,50 m</t>
  </si>
  <si>
    <t>Regards 60x60, hauteur jusqu'à  0,50 m</t>
  </si>
  <si>
    <t>Regards 70x70, hauteur jusqu'à  0,50 m</t>
  </si>
  <si>
    <t>Regards 80x80, hauteur jusqu'à  1,00 m</t>
  </si>
  <si>
    <t>Regards de visite béton</t>
  </si>
  <si>
    <t>Eléments de base, diam 800mm, Ht 0,75m</t>
  </si>
  <si>
    <t>Elément de base diam 1000mm, Ht 0,75 m</t>
  </si>
  <si>
    <t>Regards avaloir pour EP</t>
  </si>
  <si>
    <t>La prestation sera réalisée avec les prix décomposés dans les différentes lignes du BPU</t>
  </si>
  <si>
    <t>Pose de couvercle béton sur élément préfabriqué existant (La fourniture est prévue sur prix catalogue) :</t>
  </si>
  <si>
    <t>poids du couvercle jusqu'à 25 kg</t>
  </si>
  <si>
    <t>poids du couvercle au delà de 25 kg</t>
  </si>
  <si>
    <t>Pose et scellement de tampon avec son cadre (La fourniture est prévue sur prix catalogue) :</t>
  </si>
  <si>
    <t>poids du tampon ou du cadre jusqu'à 25 kg</t>
  </si>
  <si>
    <t>poids du tampon ou du cadre au delà 25 kg</t>
  </si>
  <si>
    <t>2.4.1.3</t>
  </si>
  <si>
    <t>Réseau Télécom - Chambres de tirage</t>
  </si>
  <si>
    <t>Chambre de tirage type L1T plaque fonte 250 KN</t>
  </si>
  <si>
    <t>Chambre de tirage type L0T plaque fonte 125 daN</t>
  </si>
  <si>
    <t>POT A10.</t>
  </si>
  <si>
    <t>CHAMBRE L1T.</t>
  </si>
  <si>
    <t>CHAMBRE L2T.</t>
  </si>
  <si>
    <t>CHAMBRE L3T.</t>
  </si>
  <si>
    <t>CHAMBRE L1C.</t>
  </si>
  <si>
    <t>CHAMBRE L2C.</t>
  </si>
  <si>
    <t>CHAMBRE L3C.</t>
  </si>
  <si>
    <t>CHAMBRE K1C.</t>
  </si>
  <si>
    <t>CHAMBRE K2C.</t>
  </si>
  <si>
    <t>2.4.1.4</t>
  </si>
  <si>
    <t>Fourreaux PVC Télécom et électricité</t>
  </si>
  <si>
    <t>Fourreaux  PVC  télécom</t>
  </si>
  <si>
    <t>3 x Ø45.</t>
  </si>
  <si>
    <t>Ø 63 TP 10.</t>
  </si>
  <si>
    <t>Ø 63 TP 10 + BETON.</t>
  </si>
  <si>
    <t>Ø 160mm.</t>
  </si>
  <si>
    <t>Ø 200mm.</t>
  </si>
  <si>
    <t>Ø 250mm.</t>
  </si>
  <si>
    <t>Réseau électrique</t>
  </si>
  <si>
    <t>Fourreaux pour câbles de branchement</t>
  </si>
  <si>
    <t>TPC NC, diamètre  50 mm</t>
  </si>
  <si>
    <t>TPC NC, diamètre  75 mm</t>
  </si>
  <si>
    <t>TPC NC, diamètre  90 mm</t>
  </si>
  <si>
    <t>Fourreaux haute densité, diam  83/90 mm</t>
  </si>
  <si>
    <t>Fourreaux haute densité, diam  102/110 mm</t>
  </si>
  <si>
    <t>Fourreaux haute densité, diam  125 mm</t>
  </si>
  <si>
    <t>Fourreaux haute densité, diam  140 mm</t>
  </si>
  <si>
    <t>Fourreaux haute densité, diam  160 mm</t>
  </si>
  <si>
    <t>Fourreaux haute densité, diam  200  mm</t>
  </si>
  <si>
    <t>Fourreaux haute densité, diam  250  mm</t>
  </si>
  <si>
    <t>2.5</t>
  </si>
  <si>
    <t>ASSAINISSEMENT PLUVIAL.</t>
  </si>
  <si>
    <t>2.5.1</t>
  </si>
  <si>
    <t>Canalisations</t>
  </si>
  <si>
    <t>2.5.1.1</t>
  </si>
  <si>
    <t>BUSES P.V.C. série 1</t>
  </si>
  <si>
    <t>Ø 100mm.</t>
  </si>
  <si>
    <t>Ø 125mm.</t>
  </si>
  <si>
    <t>Ø 150mm.</t>
  </si>
  <si>
    <t>Ø 300mm.</t>
  </si>
  <si>
    <t>Ø 400mm.</t>
  </si>
  <si>
    <t>2.5.1.2</t>
  </si>
  <si>
    <t>ANNELEES ( PEHD )</t>
  </si>
  <si>
    <t>Ø 500mm.</t>
  </si>
  <si>
    <t>Ø 600mm.</t>
  </si>
  <si>
    <t>Ø 700mm.</t>
  </si>
  <si>
    <t>Ø 800mm.</t>
  </si>
  <si>
    <t>Ø 900mm.</t>
  </si>
  <si>
    <t>Ø 1000mm.</t>
  </si>
  <si>
    <t>2.5.1.3</t>
  </si>
  <si>
    <t>2.5.2</t>
  </si>
  <si>
    <t>Ouvrages  de  raccordement</t>
  </si>
  <si>
    <t>2.5.2.1</t>
  </si>
  <si>
    <t>RACCORDEMENT SUR OUVRAGE EXISTANT.</t>
  </si>
  <si>
    <t>Ø 300 A Ø 500mm.</t>
  </si>
  <si>
    <t>Ø 600 A Ø 1000mm.</t>
  </si>
  <si>
    <t>AU-DELA DE Ø 1000mm.</t>
  </si>
  <si>
    <t>2.5.3</t>
  </si>
  <si>
    <t>2.5.3.1</t>
  </si>
  <si>
    <t>SUPPRESSION DE REGARD.</t>
  </si>
  <si>
    <t>2.5.3.2</t>
  </si>
  <si>
    <t>LARG 0.20m.</t>
  </si>
  <si>
    <t>LARG 0.30m.</t>
  </si>
  <si>
    <t>LARG. 0.40m.</t>
  </si>
  <si>
    <t>LARG. 0.50m.</t>
  </si>
  <si>
    <t>2.5.3.3</t>
  </si>
  <si>
    <t>REMANIEMENT DE REGARDS.</t>
  </si>
  <si>
    <t>SANS REMPLACEMENT.</t>
  </si>
  <si>
    <t>DE 0.20 A &lt; 0.50m.</t>
  </si>
  <si>
    <t>DE 0.50 A &lt; 0.80m.</t>
  </si>
  <si>
    <t>DE 0.80 A &lt; 1.00m.</t>
  </si>
  <si>
    <t>DE 1.00m ET AU-DELA.</t>
  </si>
  <si>
    <t>BOUCHE A CLEF.</t>
  </si>
  <si>
    <t>REPLACEMENT DE TAMPONS.</t>
  </si>
  <si>
    <t>2.5.4</t>
  </si>
  <si>
    <t>Appareils  de  voiries</t>
  </si>
  <si>
    <t>2.5.4.1</t>
  </si>
  <si>
    <t>TAMPONS.</t>
  </si>
  <si>
    <t>TAMPON FONTE.</t>
  </si>
  <si>
    <t>TAMPON ACIER.</t>
  </si>
  <si>
    <t>2.5.4.2</t>
  </si>
  <si>
    <t>PIECES MOULEES DE VOIRIE.</t>
  </si>
  <si>
    <t>EN FONTE DUCTILE.</t>
  </si>
  <si>
    <t>Kg</t>
  </si>
  <si>
    <t>EN ACIER MOULE.</t>
  </si>
  <si>
    <t>2.5.4.3</t>
  </si>
  <si>
    <t>EQUIPEMENT DE REGARD.</t>
  </si>
  <si>
    <t>ECHELONS.</t>
  </si>
  <si>
    <t>CANNE.</t>
  </si>
  <si>
    <t>BOUCHE INODORE.</t>
  </si>
  <si>
    <t>0.50 x 0.50m.</t>
  </si>
  <si>
    <t>0.80 x 0.80m.</t>
  </si>
  <si>
    <t>1.00 x 1.00m.</t>
  </si>
  <si>
    <t>2.5.5</t>
  </si>
  <si>
    <t>gainage des canalisations</t>
  </si>
  <si>
    <t>Curage et une inspection vidéo sur la zone d’intervention du gainage</t>
  </si>
  <si>
    <t>1/2 journée</t>
  </si>
  <si>
    <t>Découpe des racines ou obstacle par robot de fraisage</t>
  </si>
  <si>
    <t xml:space="preserve">Mise en place d’un bouchon et captation des effluents pendant toute l’opération de gainage </t>
  </si>
  <si>
    <t xml:space="preserve">Fourniture et mise en place d'une manchette </t>
  </si>
  <si>
    <t>diamètre intérieur jusqu'à 100mm</t>
  </si>
  <si>
    <t>diamètre intérieur jusqu'à 150mm</t>
  </si>
  <si>
    <t>diamètre intérieur jusqu'à 200mm</t>
  </si>
  <si>
    <t>diamètre intérieur jusqu'à 250mm</t>
  </si>
  <si>
    <t>diamètre intérieur jusqu'à 300mm</t>
  </si>
  <si>
    <t>diamètre intérieur jusqu'à 400mm</t>
  </si>
  <si>
    <t>diamètre intérieur jusqu'à 500mm</t>
  </si>
  <si>
    <t>diamètre intérieur jusqu'à 700mm</t>
  </si>
  <si>
    <t>diamètre intérieur jusqu'à 800mm</t>
  </si>
  <si>
    <t>diamètre intérieur jusqu'à 900mm</t>
  </si>
  <si>
    <t>diamètre intérieur jusqu'à 1000mm</t>
  </si>
  <si>
    <t>diamètre intérieur jusqu'à 1200mm</t>
  </si>
  <si>
    <t>diamètre intérieur jusqu'à 1300mm</t>
  </si>
  <si>
    <t>diamètre intérieur jusqu'à 1400mm</t>
  </si>
  <si>
    <t>diamètre intérieur jusqu'à 1500mm</t>
  </si>
  <si>
    <t>diamètre intérieur jusqu'à 1700mm</t>
  </si>
  <si>
    <t>Fourniture et mise en place de gainage complet </t>
  </si>
  <si>
    <t>Essai d’étanchéité pour le cas de la mise en place d’un gainage complet</t>
  </si>
  <si>
    <t>Inspection vidéo après réparation et fourniture d’un rapport</t>
  </si>
  <si>
    <t>2.6</t>
  </si>
  <si>
    <t>ADDUCTION EAU POTABLE.</t>
  </si>
  <si>
    <t>2.6.1</t>
  </si>
  <si>
    <t>2.6.1.1</t>
  </si>
  <si>
    <t>Conduites  fonte</t>
  </si>
  <si>
    <t>Ø 60mm.</t>
  </si>
  <si>
    <t>Ø 80mm.</t>
  </si>
  <si>
    <t>Té                                 (1 U = x ml)</t>
  </si>
  <si>
    <t>Coudes 1/4 et 1/6          (1 U = x ml)</t>
  </si>
  <si>
    <t>Coudes 1/8                    (1 U = x ml)</t>
  </si>
  <si>
    <t>BE FONTE/FONTE         (1 U = x ml)</t>
  </si>
  <si>
    <t>BE FONTE/ACIER (avec ou sans griffe)        (1 U = x ml)</t>
  </si>
  <si>
    <t>QUICK grande tolérance</t>
  </si>
  <si>
    <t>2.6.1.2</t>
  </si>
  <si>
    <t>Conduites  acier</t>
  </si>
  <si>
    <t>Ø 350mm.</t>
  </si>
  <si>
    <t>2.6.1.3</t>
  </si>
  <si>
    <t>Conduite  polyéthylène (PEHD électrosoudé) DN</t>
  </si>
  <si>
    <t>10 BARS</t>
  </si>
  <si>
    <t xml:space="preserve">Ø jusqu'à 25. </t>
  </si>
  <si>
    <t>Ø  jusqu'à 32.</t>
  </si>
  <si>
    <t>Ø  jusqu'à 50.</t>
  </si>
  <si>
    <t>Ø  jusqu'à 63.</t>
  </si>
  <si>
    <t>Pièces de raccords : équivalences linéaires tous diam.</t>
  </si>
  <si>
    <t>BE PEHD/FONTE         (1 U = x ml)</t>
  </si>
  <si>
    <t>16 BARS</t>
  </si>
  <si>
    <t>Ø  jusqu'à 75.</t>
  </si>
  <si>
    <t>Ø  jusqu'à 110.</t>
  </si>
  <si>
    <t>Ø  jusqu'à 125.</t>
  </si>
  <si>
    <t>Ø  jusqu'à 160.</t>
  </si>
  <si>
    <t>Ø  jusqu'à 200.</t>
  </si>
  <si>
    <t>Accessoires</t>
  </si>
  <si>
    <t>COMPTEUR EAU.</t>
  </si>
  <si>
    <t>Ø 15mm.</t>
  </si>
  <si>
    <t>Ø 20mm.</t>
  </si>
  <si>
    <t>Ø 25mm.</t>
  </si>
  <si>
    <t>Ø 40mm.</t>
  </si>
  <si>
    <t>Ø 50mm.</t>
  </si>
  <si>
    <t>AVEC FOURNITURE.</t>
  </si>
  <si>
    <t>ROBINET VANNE.</t>
  </si>
  <si>
    <t>vannes en 10 bars</t>
  </si>
  <si>
    <t>vannes en 16 bars</t>
  </si>
  <si>
    <t xml:space="preserve">Ø 40mm. </t>
  </si>
  <si>
    <t xml:space="preserve">Ø 60mm. </t>
  </si>
  <si>
    <t>Bouche a clé</t>
  </si>
  <si>
    <t>type PAVA 19kg</t>
  </si>
  <si>
    <t>VENTOUSE AUTOMATIQUE.</t>
  </si>
  <si>
    <t>avec réalisation d'un regard</t>
  </si>
  <si>
    <t>sans réalisation d'un regard</t>
  </si>
  <si>
    <t>VIDANGE.</t>
  </si>
  <si>
    <t>BOUCHE DE LAVAGE. OU BOUCHE D'ARROSAGE</t>
  </si>
  <si>
    <t>Ø 65mm.</t>
  </si>
  <si>
    <t>PRISES APPARENTES.</t>
  </si>
  <si>
    <t>raccordement sur Ø 80 mm  à 100mm. CHOC</t>
  </si>
  <si>
    <t>raccordement sur Ø 150mm. CHOC</t>
  </si>
  <si>
    <t>PRISES SOUS COFFRE.</t>
  </si>
  <si>
    <t>CLAPET ANTI RETOUR (16 bars). 
pose seule ( La fourniture est prévue sur prix catalogue)</t>
  </si>
  <si>
    <t>jusqu'à Ø 65mm.</t>
  </si>
  <si>
    <t>jusqu'à Ø 80mm.</t>
  </si>
  <si>
    <t>jusqu'à Ø 100mm.</t>
  </si>
  <si>
    <t>jusqu'à Ø 125mm.</t>
  </si>
  <si>
    <t>jusqu'à Ø 150mm.</t>
  </si>
  <si>
    <t>jusqu'à Ø 200mm.</t>
  </si>
  <si>
    <t>Colliers de prise en charge pour piquage. 
pose seule ( La fourniture est prévue sur prix catalogue)</t>
  </si>
  <si>
    <t xml:space="preserve">sur conduite métallique (acier, fonte) </t>
  </si>
  <si>
    <t>sur conduite PVC ou polyéthylène</t>
  </si>
  <si>
    <t>2.7</t>
  </si>
  <si>
    <t>ECLAIRAGE PUBLIC - ELECTRICITE.</t>
  </si>
  <si>
    <t>2.7.1</t>
  </si>
  <si>
    <t>Eclairage  public</t>
  </si>
  <si>
    <t>2.7.1.1</t>
  </si>
  <si>
    <t>SUPPORTS.</t>
  </si>
  <si>
    <t>POTEAUX.</t>
  </si>
  <si>
    <t>candélabre bas (jusqu'à 4 m de haut)</t>
  </si>
  <si>
    <t>borne</t>
  </si>
  <si>
    <t>2.7.1.2</t>
  </si>
  <si>
    <t>CROSSES.</t>
  </si>
  <si>
    <t>DEPOSE DE CROSSE.</t>
  </si>
  <si>
    <t>LONG 0.50m.</t>
  </si>
  <si>
    <t>LONG 1.00m.</t>
  </si>
  <si>
    <t>LONG 1.50m.</t>
  </si>
  <si>
    <t>CROSSE..(pose seule. La fourniture est prévu à part)</t>
  </si>
  <si>
    <t>SUR MUR.</t>
  </si>
  <si>
    <t>long 0.50m.</t>
  </si>
  <si>
    <t>long 1.00m.</t>
  </si>
  <si>
    <t>long 1.50m.</t>
  </si>
  <si>
    <t>SUR POTEAU.</t>
  </si>
  <si>
    <t>pose seule : La fourniture de la crosse est prévue sur prix catalogue</t>
  </si>
  <si>
    <t>sur mur</t>
  </si>
  <si>
    <t>sur poteau</t>
  </si>
  <si>
    <t>2.7.1.3</t>
  </si>
  <si>
    <t>FOYERS.</t>
  </si>
  <si>
    <t>DEPOSE DE FOYERS.</t>
  </si>
  <si>
    <t>sur mat ou poteau jusqu'à 4 ml de haut</t>
  </si>
  <si>
    <t>sur mat ou poteau au delà de 4 ml de haut</t>
  </si>
  <si>
    <t>FOYERS RECUPERES.</t>
  </si>
  <si>
    <t>70w à 125w.</t>
  </si>
  <si>
    <t>150w à 400w.</t>
  </si>
  <si>
    <t>500w et au-delà.</t>
  </si>
  <si>
    <t>C) AMENAGEGEMENTS EXTERIEURES</t>
  </si>
  <si>
    <t>2.8</t>
  </si>
  <si>
    <t>TRAVAUX  DE SOUTENEMENT</t>
  </si>
  <si>
    <t>2.8.1</t>
  </si>
  <si>
    <t>Travaux de soutènement</t>
  </si>
  <si>
    <t>2.8.1.1</t>
  </si>
  <si>
    <t>Enrochement jusqu'à 3 mht</t>
  </si>
  <si>
    <t>Jusqu'à  50 m3</t>
  </si>
  <si>
    <t>Jusqu'à 100 m3</t>
  </si>
  <si>
    <t>2.8.1.2</t>
  </si>
  <si>
    <t>Murs de soutènement béton cyclopéens</t>
  </si>
  <si>
    <t>2.8.1.3</t>
  </si>
  <si>
    <t>Murs de soutènement B.A.</t>
  </si>
  <si>
    <t>Epaisseur du mur  0,15</t>
  </si>
  <si>
    <t>Epaisseur du mur  0,20</t>
  </si>
  <si>
    <t>Epaisseur du mur  0,25</t>
  </si>
  <si>
    <t>Epaisseur du mur  0,30</t>
  </si>
  <si>
    <t>Epaisseur du mur  0,35</t>
  </si>
  <si>
    <t>Epaisseur du mur  0,40</t>
  </si>
  <si>
    <t>Epaisseur du mur  0,50</t>
  </si>
  <si>
    <t>2.8.1.4</t>
  </si>
  <si>
    <t>Murs de soutènement profils IPN et plaques B.A. prefa.de 1mh à 2mh</t>
  </si>
  <si>
    <t>2.8.1.5</t>
  </si>
  <si>
    <t>Murets de soutènement en pierres</t>
  </si>
  <si>
    <t>Moellons en pierres sèches</t>
  </si>
  <si>
    <t>Epaisseur du mur  0,45</t>
  </si>
  <si>
    <t>Maçonnerie de fausses pierres sèches parementées sur une face</t>
  </si>
  <si>
    <t>Maçonnerie de fausses pierres sèches parementées sur 2 faces</t>
  </si>
  <si>
    <t>2.8.1.6</t>
  </si>
  <si>
    <t>Muret de pied de talus en rondins 0.50 à 1.00mh</t>
  </si>
  <si>
    <t>m2</t>
  </si>
  <si>
    <t>Diam 0,10</t>
  </si>
  <si>
    <t>Diam  0,20</t>
  </si>
  <si>
    <t>Diam 0,25</t>
  </si>
  <si>
    <t>Diam  0,30</t>
  </si>
  <si>
    <t>2.8.1.7</t>
  </si>
  <si>
    <t>Enrochement au sol</t>
  </si>
  <si>
    <t>D) VOIRIES &amp; EQUIPEMENTS</t>
  </si>
  <si>
    <t>2.9</t>
  </si>
  <si>
    <t>TRAITEMENTS  DES  SURFACES  DE   VOIRIES</t>
  </si>
  <si>
    <t>2.9.1</t>
  </si>
  <si>
    <t>Terrassements  superficiels</t>
  </si>
  <si>
    <t>2.9.1.1</t>
  </si>
  <si>
    <t>SCIAGE DE CHAUSSEE.</t>
  </si>
  <si>
    <t>2.9.1.2</t>
  </si>
  <si>
    <t>ENGRAVURE.</t>
  </si>
  <si>
    <t>2.9.1.3</t>
  </si>
  <si>
    <t>RABOTTAGE DE CHAUSSEE.</t>
  </si>
  <si>
    <t>2.9.1.4</t>
  </si>
  <si>
    <t>SCARIFICATION DE CHAUSSEE.</t>
  </si>
  <si>
    <t>2.9.1.5</t>
  </si>
  <si>
    <t>DECAPAGE DE CHAUSSEE.</t>
  </si>
  <si>
    <t>2.9.1.6</t>
  </si>
  <si>
    <t>PLUS VALUE POUR TRAVAUX A LA MAIN.</t>
  </si>
  <si>
    <t>POUR SCIAGE.</t>
  </si>
  <si>
    <t>POUR ENGRAVURE.</t>
  </si>
  <si>
    <t>POUR RABOTTAGE.</t>
  </si>
  <si>
    <t>POUR SCARIFICATION.</t>
  </si>
  <si>
    <t>POUR DECAPAGE.</t>
  </si>
  <si>
    <t>2.9.1.7</t>
  </si>
  <si>
    <t>DRESSEMENT DE FORMES.</t>
  </si>
  <si>
    <t>EN TERRAIN MEUBLE.</t>
  </si>
  <si>
    <t>EN TERRAIN MI-DUR.</t>
  </si>
  <si>
    <t>EN TERRAIN DUR.</t>
  </si>
  <si>
    <t>2.9.1.8</t>
  </si>
  <si>
    <t>DERASEMENT D'ACCOTEMENT.</t>
  </si>
  <si>
    <t>2.9.2</t>
  </si>
  <si>
    <t>Traitements des surfaces générales</t>
  </si>
  <si>
    <t>2.9.2.1</t>
  </si>
  <si>
    <t>Chaussées</t>
  </si>
  <si>
    <t>Remise en état de tranchées effondrées</t>
  </si>
  <si>
    <t>Largeur tranchées  0,40 m</t>
  </si>
  <si>
    <t>Largeur tranchée  0,60 m</t>
  </si>
  <si>
    <t>Largeur tranchée  0,80 m</t>
  </si>
  <si>
    <t>Largeur tranchée  1,00 m</t>
  </si>
  <si>
    <t>Géotextiles anticontaminants</t>
  </si>
  <si>
    <t>Non tissé, classe 2 à 3</t>
  </si>
  <si>
    <t>Non tissé, classe 4</t>
  </si>
  <si>
    <t>Non tissé, classe 5 à 6</t>
  </si>
  <si>
    <t>Non tissé, classe 7</t>
  </si>
  <si>
    <t>Tissé,  110 g</t>
  </si>
  <si>
    <t>Tissé,  140 g</t>
  </si>
  <si>
    <t>Décroutage de revêtement bitumineux</t>
  </si>
  <si>
    <t>Moins de  50 m²</t>
  </si>
  <si>
    <t>Moins de  100 m²</t>
  </si>
  <si>
    <t>Au delà de  100 m²</t>
  </si>
  <si>
    <t>Rabotage de revêtement bitumineux</t>
  </si>
  <si>
    <t>jusqu'à 100 m²</t>
  </si>
  <si>
    <t>Entretien de  chaussée ou de revêtement bitumineux</t>
  </si>
  <si>
    <t>Imprégnation pour formation couche d'accrochage</t>
  </si>
  <si>
    <t>Revêtement en semi-pénétration à trois couches</t>
  </si>
  <si>
    <t>Tapis monocouche de rechargement</t>
  </si>
  <si>
    <t>Tapis bicouche</t>
  </si>
  <si>
    <t>Asphalte coulé</t>
  </si>
  <si>
    <t>Préparation et exécution  de fond de forme de chaussée</t>
  </si>
  <si>
    <t>En sable de carrière</t>
  </si>
  <si>
    <t>En tout venant 0/25</t>
  </si>
  <si>
    <t>En tout venant 20/40</t>
  </si>
  <si>
    <t>En tout venant 40/80</t>
  </si>
  <si>
    <t>En tout venant 40/200</t>
  </si>
  <si>
    <t>Tapis de roulement en béton bitumineux</t>
  </si>
  <si>
    <t>Par enrobé dense noir à chaud, ép. tapis  0,04 m</t>
  </si>
  <si>
    <t>Par enrobé dense noir à chaud, ép. tapis  0,05 m</t>
  </si>
  <si>
    <t>Par enrobé dense noir à chaud, ép. tapis  0,06 m</t>
  </si>
  <si>
    <t>SABLE BITUMINEUX.</t>
  </si>
  <si>
    <t>BETON BITUMINEUX 0/10.</t>
  </si>
  <si>
    <t>BETON BITUMINEUX 0/14.</t>
  </si>
  <si>
    <t>GRAVE BITUME.</t>
  </si>
  <si>
    <t>Tapis de roulement en béton bitumineux de couleurs</t>
  </si>
  <si>
    <t>Par enrobé dense à chaud, ép. tapis  0,04 m</t>
  </si>
  <si>
    <t>Par enrobé dense à chaud, ép. tapis  0,05 m</t>
  </si>
  <si>
    <t>Par enrobé dense à chaud, ép. tapis  0,06 m</t>
  </si>
  <si>
    <t>Tapis de roulement en béton bitumineux noir</t>
  </si>
  <si>
    <t>Par enrobé dense noir à froid, ép. tapis  0,04 m</t>
  </si>
  <si>
    <t>Par enrobé dense noir à froid, ép. tapis  0,05 m</t>
  </si>
  <si>
    <t>Par enrobé dense noir à froid, ép. tapis  0,06 m</t>
  </si>
  <si>
    <t>ENROBES SPECIAUX.</t>
  </si>
  <si>
    <t>ANTIDERAPANT.</t>
  </si>
  <si>
    <t>DE DEFLASHAGE.</t>
  </si>
  <si>
    <t>DRAINANTS.</t>
  </si>
  <si>
    <t>Rampe de ralentissement en caoutchouc</t>
  </si>
  <si>
    <t>Hauteur de 65 mm, vitesse inférieure à 10 Km/h</t>
  </si>
  <si>
    <t>Hauteur de 50 mm, vitesse inférieure à 20 Km/h</t>
  </si>
  <si>
    <t>Hauteur de 35 mm, pour effet visuel et sonore</t>
  </si>
  <si>
    <t>Extrémité 20 cm en 65 mm</t>
  </si>
  <si>
    <t>Extrémité 20 cm en 50 mm</t>
  </si>
  <si>
    <t>2.9.2.2</t>
  </si>
  <si>
    <t>Allées piétonnes</t>
  </si>
  <si>
    <t>Sols en gravier terreux de couleur</t>
  </si>
  <si>
    <t>Surface inférieure à 100 m², ép. jusqu'à 0,05 m</t>
  </si>
  <si>
    <t>Surface inférieure à 100 m², ép. jusqu'à 0,10 m</t>
  </si>
  <si>
    <t>Surface 100 à 500 m², ép. jusqu'à 0,05 m</t>
  </si>
  <si>
    <t>Surface 100 à 500 m², ép. jusqu'à 0,10 m</t>
  </si>
  <si>
    <t>Dallage en pierres plates posées en opus incertum</t>
  </si>
  <si>
    <t>Sur lit de sable, prix d'achat pierres  6 €/m²</t>
  </si>
  <si>
    <t>Sur lit de sable, prix d'achat pierres  7,5 €/m²</t>
  </si>
  <si>
    <t>Sur lit de sable, prix d'achat pierres  9 €/m²</t>
  </si>
  <si>
    <t>Sur lit de sable, prix d'achat pierres  11,5 €/m²</t>
  </si>
  <si>
    <t>Sur lit de sable, prix d'achat pierres  15 €/m²</t>
  </si>
  <si>
    <t>Sur lit de sable, prix d'achat pierres  23 €/m²</t>
  </si>
  <si>
    <t>Plus value pour pose sur béton de forme avec TS</t>
  </si>
  <si>
    <t>Dallage mignonnette   40 x 40 ou 50 x 50</t>
  </si>
  <si>
    <t>Fond gris ciment</t>
  </si>
  <si>
    <t>Fond blanc, gravier couleur jaune ou assimilé</t>
  </si>
  <si>
    <t>Type granito ou similaire</t>
  </si>
  <si>
    <t>Bordure d'allée</t>
  </si>
  <si>
    <t>Type P4</t>
  </si>
  <si>
    <t>Droite colorée</t>
  </si>
  <si>
    <t>Bordurette festonnée colorée</t>
  </si>
  <si>
    <t>Bordure pierre 10 x 15</t>
  </si>
  <si>
    <t>Pavage</t>
  </si>
  <si>
    <t>Pas japonais classique ou en vague</t>
  </si>
  <si>
    <t>Dallage en galet de rivière</t>
  </si>
  <si>
    <t>Dallage en carreaux bois (teck )</t>
  </si>
  <si>
    <t>Briques rouges à plat</t>
  </si>
  <si>
    <t>Briques rouges sur chant</t>
  </si>
  <si>
    <t>Dalles ciment naturel</t>
  </si>
  <si>
    <t>Dalles ciment coloré</t>
  </si>
  <si>
    <t>2.9.2.3</t>
  </si>
  <si>
    <t>Trottoir</t>
  </si>
  <si>
    <t>Fondation de trottoir</t>
  </si>
  <si>
    <t>Tout venant de carrière ou de rivière</t>
  </si>
  <si>
    <t>Béton de forme dosé à 250 Kg, ép.  0,08 m</t>
  </si>
  <si>
    <t>Béton de forme dosé à 250 Kg, ép.  0,10 m</t>
  </si>
  <si>
    <t>Béton de forme dosé à 250 Kg, ép.  0,12 m</t>
  </si>
  <si>
    <t>Bordure normalisée type T, hors terrassement</t>
  </si>
  <si>
    <t>Type T3</t>
  </si>
  <si>
    <t>Type T4</t>
  </si>
  <si>
    <t>Caniveaux normalisés type CS, hors terrassement</t>
  </si>
  <si>
    <t>Type CS3</t>
  </si>
  <si>
    <t>Type CS4</t>
  </si>
  <si>
    <t>Bordurettes</t>
  </si>
  <si>
    <t>Festonnée colorée</t>
  </si>
  <si>
    <t>Eléments en béton type I, hors terrassement</t>
  </si>
  <si>
    <t>Type I1</t>
  </si>
  <si>
    <t>Type I2</t>
  </si>
  <si>
    <t>Type I3</t>
  </si>
  <si>
    <t>Type I4</t>
  </si>
  <si>
    <t>Caniveaux à double pente type CC, hors terrassement</t>
  </si>
  <si>
    <t>Type CC1</t>
  </si>
  <si>
    <t>Type CC2</t>
  </si>
  <si>
    <t>2.9.3</t>
  </si>
  <si>
    <t>Fondations</t>
  </si>
  <si>
    <t>2.9.3.1</t>
  </si>
  <si>
    <t>FINITION DE FORMES.</t>
  </si>
  <si>
    <t>2.9.3.2</t>
  </si>
  <si>
    <t>GEOTEXTILE.</t>
  </si>
  <si>
    <t>2.9.3.3</t>
  </si>
  <si>
    <t>COUCHES ANTI-CONTAMINANTES.</t>
  </si>
  <si>
    <t>2.9.3.4</t>
  </si>
  <si>
    <t>GRAVE NATURELLE.</t>
  </si>
  <si>
    <t>GNT 0/20</t>
  </si>
  <si>
    <t>GNT 0/40</t>
  </si>
  <si>
    <t>2.9.3.5</t>
  </si>
  <si>
    <t>GRAVE CONCASSEE.</t>
  </si>
  <si>
    <t>2.9.3.6</t>
  </si>
  <si>
    <t>GRAVE TRAITEE.</t>
  </si>
  <si>
    <t>CIMENT.</t>
  </si>
  <si>
    <t>LAITIER.</t>
  </si>
  <si>
    <t>EMULSION.</t>
  </si>
  <si>
    <t>BITUME.</t>
  </si>
  <si>
    <t>2.9.4</t>
  </si>
  <si>
    <t>Bordures</t>
  </si>
  <si>
    <t>2.9.4.1</t>
  </si>
  <si>
    <t>DEPOSE DE BORDURES.</t>
  </si>
  <si>
    <t>2.9.4.2</t>
  </si>
  <si>
    <t>STOCKAGE DE BORDURES.</t>
  </si>
  <si>
    <t>2.9.4.5</t>
  </si>
  <si>
    <t>BORDURES RECUPEREES.</t>
  </si>
  <si>
    <t>2.9.4.6</t>
  </si>
  <si>
    <t>BORDURES D'ILOTS.</t>
  </si>
  <si>
    <t>I1.</t>
  </si>
  <si>
    <t>I2.</t>
  </si>
  <si>
    <t>I3.</t>
  </si>
  <si>
    <t>I4.</t>
  </si>
  <si>
    <t>2.9.4.7</t>
  </si>
  <si>
    <t>GLISSIERES DE SECURITE.</t>
  </si>
  <si>
    <t>GS 2.</t>
  </si>
  <si>
    <t>GS 4.</t>
  </si>
  <si>
    <t>2.9.4.8</t>
  </si>
  <si>
    <t>TRAVERSES DE CHEMIN DE FER.</t>
  </si>
  <si>
    <t>2.9.5</t>
  </si>
  <si>
    <t>Caniveaux</t>
  </si>
  <si>
    <t>2.9.5.1</t>
  </si>
  <si>
    <t>CANIVEAUX SIMPLE PENTE.</t>
  </si>
  <si>
    <t>CS 3.</t>
  </si>
  <si>
    <t>CS 4.</t>
  </si>
  <si>
    <t>CS 5.</t>
  </si>
  <si>
    <t>CANIVEAUX DOUBLE PENTE.</t>
  </si>
  <si>
    <t>CC2.</t>
  </si>
  <si>
    <t>CC3.</t>
  </si>
  <si>
    <t>CANIVEAU COULE EN PLACE.</t>
  </si>
  <si>
    <t>LARG. 40cm.</t>
  </si>
  <si>
    <t>LARG. 50cm.</t>
  </si>
  <si>
    <t>LARG. 60cm.</t>
  </si>
  <si>
    <t>LARG. 1,00m.</t>
  </si>
  <si>
    <t>2.9.6</t>
  </si>
  <si>
    <t>Revêtement  de  surface  -  Sujétions particulières</t>
  </si>
  <si>
    <t>2.9.6.1</t>
  </si>
  <si>
    <t>PRODUITS BITUMINEUX.</t>
  </si>
  <si>
    <t>ASPHALTE.</t>
  </si>
  <si>
    <t>NOIR.</t>
  </si>
  <si>
    <t>COLORE.</t>
  </si>
  <si>
    <t>ENDUIT DE CURE.</t>
  </si>
  <si>
    <t>COUCHE D'ACCROCHAGE.</t>
  </si>
  <si>
    <t>A 500g/m² D'EMULSION.</t>
  </si>
  <si>
    <t>A 2Kg/m² D'EMULSION.</t>
  </si>
  <si>
    <t>MONO-COUCHE.</t>
  </si>
  <si>
    <t>SIMPLE GRAVILLONNAGE.</t>
  </si>
  <si>
    <t>DOUBLE GRAVILLONNAGE.</t>
  </si>
  <si>
    <t>BI-COUCHES.</t>
  </si>
  <si>
    <t>TRI-COUCHES.</t>
  </si>
  <si>
    <t>PLUS VALUE POUR GRAVILLONS PORPHYRE.</t>
  </si>
  <si>
    <t>UNE COUCHE.</t>
  </si>
  <si>
    <t>DEUX COUCHES.</t>
  </si>
  <si>
    <t>TROIS COUCHES.</t>
  </si>
  <si>
    <t>2.9.6.2</t>
  </si>
  <si>
    <t>REFECTION DE TRANCHEE DEFINITIVE.</t>
  </si>
  <si>
    <t>SOUS CHAUSSEE.</t>
  </si>
  <si>
    <t>SOUS TROTTOIR.</t>
  </si>
  <si>
    <t>2.9.6.3</t>
  </si>
  <si>
    <t>BALAYAGE ET ASPIRATION.</t>
  </si>
  <si>
    <t>h</t>
  </si>
  <si>
    <t>2.9.6.4</t>
  </si>
  <si>
    <t>surface jusqu'à 10m²</t>
  </si>
  <si>
    <t>surface de 11 à 50 m²</t>
  </si>
  <si>
    <t>surface de 51 à 100 m²</t>
  </si>
  <si>
    <t>surface de 101 à 200 m²</t>
  </si>
  <si>
    <t>surface de 201 à 500 m²</t>
  </si>
  <si>
    <t>surface de 501 à 1000 m²</t>
  </si>
  <si>
    <t>au delà de 1001 m²</t>
  </si>
  <si>
    <t>2.10</t>
  </si>
  <si>
    <t>SIGNALISATION.</t>
  </si>
  <si>
    <t>2.10.1</t>
  </si>
  <si>
    <t>SIGNALISATION VERTICALE.</t>
  </si>
  <si>
    <t>2.10.1.1</t>
  </si>
  <si>
    <t>DEPOSE DE MATS, POTEAUX, PANNEAUX.</t>
  </si>
  <si>
    <t>DE PANNEAU DE POLICE.</t>
  </si>
  <si>
    <t>DE PANNEAU DE JALONNEMENT.</t>
  </si>
  <si>
    <t>DEPOSE DE MAT OU POTEAUX SUPPORT.</t>
  </si>
  <si>
    <t>2.10.1.2</t>
  </si>
  <si>
    <t>POSE MATS, POTEAUX, PANNEAUX. (pose seule. La fourniture est prévue sur prix catalogue)</t>
  </si>
  <si>
    <t>PANNEAU DE POLICE. Petite taille Classe 2</t>
  </si>
  <si>
    <t>POTEAU SUPPORT</t>
  </si>
  <si>
    <t>PANNEAU RECUPERE.</t>
  </si>
  <si>
    <t>PANNEAU NEUF.</t>
  </si>
  <si>
    <t>PANNEAU DE JALONNEMENT.</t>
  </si>
  <si>
    <t>MAT SUPPORT</t>
  </si>
  <si>
    <t>2.10.2</t>
  </si>
  <si>
    <t>SIGNALISATION HORIZONTALE.</t>
  </si>
  <si>
    <t>2.10.2.1</t>
  </si>
  <si>
    <t>EFFACEMENT DE PEINTURE.</t>
  </si>
  <si>
    <t>BANDE LARG 10cm.</t>
  </si>
  <si>
    <t>BANDE LARG 15cm.</t>
  </si>
  <si>
    <t>ZEBRAGE.</t>
  </si>
  <si>
    <t>PASSAGE PIETONS.</t>
  </si>
  <si>
    <t>FLECHE DIRECTIONNELLE.</t>
  </si>
  <si>
    <t>2.10.2.2</t>
  </si>
  <si>
    <t>PEINTURE ROUTIERE</t>
  </si>
  <si>
    <t>place de parking PMR en couleur bleue + logo central</t>
  </si>
  <si>
    <t>logo normalisé PMR de place de parking</t>
  </si>
  <si>
    <t>écriture (lettre à l'unité)</t>
  </si>
  <si>
    <t>2.10.2.3</t>
  </si>
  <si>
    <t>RESINE ROUTIERE. À chaud ou à froid</t>
  </si>
  <si>
    <t>2.11</t>
  </si>
  <si>
    <t>MOBILIER URBAIN.</t>
  </si>
  <si>
    <t>2.11.1</t>
  </si>
  <si>
    <t>MOBILIER.</t>
  </si>
  <si>
    <t>2.11.1.1</t>
  </si>
  <si>
    <t>DEPOSE DE MOBILIER.</t>
  </si>
  <si>
    <t>BANC.</t>
  </si>
  <si>
    <t>TABLE</t>
  </si>
  <si>
    <t>CORBEILLE.</t>
  </si>
  <si>
    <t>2.11.1.2</t>
  </si>
  <si>
    <t>avec préparation du support</t>
  </si>
  <si>
    <t>BANC.EN BETON</t>
  </si>
  <si>
    <t>BANC.EN ACIER</t>
  </si>
  <si>
    <t>TABLE EN BOIS.</t>
  </si>
  <si>
    <t>TABLE EN BETON.</t>
  </si>
  <si>
    <t>sur support existant</t>
  </si>
  <si>
    <t>2.11.1.3</t>
  </si>
  <si>
    <t>avec scellement dans le sol ou création de support (radier ou massif)</t>
  </si>
  <si>
    <t>corbeilles à papier, métallique, plastique, bois,… (sauf corbeille béton)</t>
  </si>
  <si>
    <t>corbeilles  béton</t>
  </si>
  <si>
    <t>fixé directement au sol ou sur support vertical existants</t>
  </si>
  <si>
    <t>posé directement sur le sol sans fixation</t>
  </si>
  <si>
    <t>2.11.2</t>
  </si>
  <si>
    <t>PROTECTIONS PHYSIQUES.</t>
  </si>
  <si>
    <t>2.11.2.1</t>
  </si>
  <si>
    <t>DEPOSE DE PROTECTIONS.</t>
  </si>
  <si>
    <t>BORNES.</t>
  </si>
  <si>
    <t>POTELETS.</t>
  </si>
  <si>
    <t>BARRIERE.</t>
  </si>
  <si>
    <t>2.11.2.2</t>
  </si>
  <si>
    <t>POTELET Ø 90mm à 110mm fixe</t>
  </si>
  <si>
    <t>POTELET Ø 90mm à 110mm amovible avec clef</t>
  </si>
  <si>
    <t>BORNE.</t>
  </si>
  <si>
    <t>CABESTAN. Ø 200 A Ø 500mm.</t>
  </si>
  <si>
    <t>BORNE AMOVIBLE.</t>
  </si>
  <si>
    <t>ARCEAU DE SECURITE</t>
  </si>
  <si>
    <t>BARRIERE</t>
  </si>
  <si>
    <t>2.11.2.3</t>
  </si>
  <si>
    <t>2.12</t>
  </si>
  <si>
    <t>FOURNITURES PREFABRIQUES,  PRODUITS FINIS et matériaux</t>
  </si>
  <si>
    <t>- Produits de pavage , dalles de pierre , dalle  de béton, dallette préfabriquées,…
- Préfabriqué béton pour voirie ( bordures, accessoires,... )
- Préfabriqué béton pour réseau divers ( canalisation, regards, tampons, accessoires,... )
- matériaux béton désactivé</t>
  </si>
  <si>
    <t>E) TRAVAUX DIVERS</t>
  </si>
  <si>
    <t>TRAVAUX de PETITES INTERVENTIONS</t>
  </si>
  <si>
    <t>INTERVENTION DE 2 HEURES</t>
  </si>
  <si>
    <t>1 ouvrier y/c indemnité forfait.  petites fournit. de 15 €</t>
  </si>
  <si>
    <t>Ens</t>
  </si>
  <si>
    <t>2 ouvriers y/c indemnité forfait. petites fournitures de 15 €</t>
  </si>
  <si>
    <t>INTERVENTION D'UNE DEMI-JOURNEE (3h30)</t>
  </si>
  <si>
    <t>1 ouvrier y/c indemnité forfait. petites fournit. de 30 €</t>
  </si>
  <si>
    <t>2 ouvriers y/c indemnité forfait. petites fournit. de 30 €</t>
  </si>
  <si>
    <t>INTERVENTION D'UNE JOURNEE (7h00)</t>
  </si>
  <si>
    <t>1 ouvrier y/c indemnité forfait. petites fournitures de 80 €</t>
  </si>
  <si>
    <t>2 ouvriers y/c indemnité forfait. petites fournitures de 80 €</t>
  </si>
  <si>
    <t>MAJORATION  POUR TRAVAIL  EXCEPTIONNEL</t>
  </si>
  <si>
    <t xml:space="preserve">Jours fériés, week-end </t>
  </si>
  <si>
    <t>coeff</t>
  </si>
  <si>
    <t>Nuit</t>
  </si>
  <si>
    <t>10.1</t>
  </si>
  <si>
    <t>TRAVAUX D'URGENCE</t>
  </si>
  <si>
    <t>pour les travaux d'urgence, les prix du BPU seront affectés du coefficient majorateur renseigné par le titulaire en fonction du jour d'intervention</t>
  </si>
  <si>
    <t>du lundi au vendredi (hors férié) de 7h00 à 21h00</t>
  </si>
  <si>
    <t>du lundi au vendredi (férié) de 7h00 à 21h00</t>
  </si>
  <si>
    <t>Le samedi (hors férié) de 7h00 à 21h00</t>
  </si>
  <si>
    <t>Le samedi (férié) de 7h00 à 21h00</t>
  </si>
  <si>
    <t>Le dimanche (hors férié) de 7h00 à 21h00</t>
  </si>
  <si>
    <t>Le dimanche (férié) de 7h00 à 21h00</t>
  </si>
  <si>
    <t>Quantité</t>
  </si>
  <si>
    <t>prix HT
à appliquer au coeff</t>
  </si>
  <si>
    <t>TOTAL</t>
  </si>
  <si>
    <t>fourniture préfabriqué de massif béton pour mât de 10m a double foyer</t>
  </si>
  <si>
    <t>fourniture de stabilisateur DN 100/PN16 en fonte</t>
  </si>
  <si>
    <t>fourniture de clapet anti retour DN100/PN16 en fonte</t>
  </si>
  <si>
    <t xml:space="preserve">fourniture de foyer THOR modèle DYANA à led 36L100NR 740CL2 MLE60 (114W )teinte 150 sablé avec temperature de fonctionnement 2400K </t>
  </si>
  <si>
    <t>fourniture de mâts octoconique en acier galvanisé de 10m de haut pour double foyer</t>
  </si>
  <si>
    <t xml:space="preserve">coef </t>
  </si>
  <si>
    <t>TOTAL DEVIS TYPE HT</t>
  </si>
  <si>
    <t>A</t>
  </si>
  <si>
    <t>B</t>
  </si>
  <si>
    <t>C</t>
  </si>
  <si>
    <t>D</t>
  </si>
  <si>
    <t>Drainage en plastique annelé (fourniture et pose)</t>
  </si>
  <si>
    <t>BUSES BETON. Série 135 A</t>
  </si>
  <si>
    <t>CANIVEAU + GRILLE. (pose seule. La fourniture est prévue sur prix catalogue)</t>
  </si>
  <si>
    <t>SANS FOURNITURE 
pose seule ( La fourniture est prévue sur prix catalogue)</t>
  </si>
  <si>
    <r>
      <t>Ø 6</t>
    </r>
    <r>
      <rPr>
        <b/>
        <sz val="11"/>
        <rFont val="Arial"/>
        <family val="2"/>
      </rPr>
      <t>5</t>
    </r>
    <r>
      <rPr>
        <sz val="11"/>
        <rFont val="Arial"/>
        <family val="2"/>
      </rPr>
      <t>mm.</t>
    </r>
  </si>
  <si>
    <t>BOUCHE D'INCENDIE.incongelable</t>
  </si>
  <si>
    <t>POTEAU D'INCENDIE.incongelable</t>
  </si>
  <si>
    <t>raccordement sur Ø 80 mm  à 100mm. NON CHOC</t>
  </si>
  <si>
    <t>raccordement sur Ø 150mm. NON CHOC</t>
  </si>
  <si>
    <t>STABILISATEUR DE PRESSION. 
pose seule ( La fourniture est prévue sur prix catalogue)</t>
  </si>
  <si>
    <t>CANDELABRE BAS et borne (pose seule : La fourniture est prévue sur prix catalogue)</t>
  </si>
  <si>
    <t>FOYERS NEUFS.(pose seule : La fourniture du foyer complet est prévue sur prix catalogue)</t>
  </si>
  <si>
    <t>PROJECTEURS. (pose seule : La fourniture du foyer complet est prévue sur prix catalogue)</t>
  </si>
  <si>
    <t>BANCS - TABLES. (pose seule. La fourniture est prévue sur prix catalogue)</t>
  </si>
  <si>
    <t>CORBEILLES. (pose seule. La fourniture est prévue sur prix catalogue)</t>
  </si>
  <si>
    <t>PROTECTIONS.(pose seule. La fourniture est prévue sur prix catalogue)</t>
  </si>
  <si>
    <r>
      <t xml:space="preserve">BARRIERE DFCI </t>
    </r>
    <r>
      <rPr>
        <b/>
        <sz val="11"/>
        <rFont val="Arial"/>
        <family val="2"/>
      </rPr>
      <t>(pose seule. La fourniture est prévue sur prix catalogue)</t>
    </r>
  </si>
  <si>
    <t>- FONTE et ACIER pour ASSAINISSEMENT ( canalisations, vannes, grilles, tampon, avaloir, poteaux incendie, ventouses, clapets antiretours, compteur, ... )
- PVC et  DERIVES ( canalisation , cuves, accessoires, coffrets, accessoires,  regards, ... )</t>
  </si>
  <si>
    <t>ACCESSOIRES, MATERIEL, ET EQUIPEMENTS ELECTRICITE D'ECLAIRAGE ( bornes, mâts, luminaires, crosse, foyer,... )</t>
  </si>
  <si>
    <t>- ACCESSOIRES, MATERIEL, ET EQUIPEMENTS de signalisation (  mâts, poteaux, panneaux de police et jalonnement,... )
- MOBILIER URBAIN</t>
  </si>
  <si>
    <t>Prix HT
(ou coeff à appliquer)</t>
  </si>
  <si>
    <t>fourniture de crosse double pour les mâts fournis octoconiques en acier galvanisé de 10m de haut</t>
  </si>
  <si>
    <t>fourniture de corbeille (type LUNA C20 de Univers&amp;cité)</t>
  </si>
  <si>
    <t>Fourniture de banc (type Cinéo B11 de Univers&amp;cité)</t>
  </si>
  <si>
    <t>Ø 32mm.</t>
  </si>
  <si>
    <t>unité</t>
  </si>
  <si>
    <t>FOURNITURES SUR REMISE CATALOGUE 
( ex coef 0,60 pour 40 % de remise )</t>
  </si>
  <si>
    <t>E</t>
  </si>
  <si>
    <t>F</t>
  </si>
  <si>
    <t>TOTAL HT DE TOUS LES DEVIS TYPE</t>
  </si>
  <si>
    <t>ANNEXE 1 au RC - SCENARIO DE COMMANDE (DEVIS TYPE)</t>
  </si>
  <si>
    <t>G = A + B + C + D + E + F</t>
  </si>
  <si>
    <t>FOURNITURES SUR PRIX FOURNISSEUR (EX COEF 1,30 POUR 30 % DE MAJORATION)</t>
  </si>
  <si>
    <t>2.13</t>
  </si>
  <si>
    <t>TPC NC, diamètre  40 mm</t>
  </si>
  <si>
    <t>TPC NC, diamètre  63 mm</t>
  </si>
  <si>
    <t>Diamètre intérieur jusqu'à   300 mm</t>
  </si>
  <si>
    <t>Diamètre intérieur jusqu'à   400 mm</t>
  </si>
  <si>
    <t>BETON, BOIS, ACIER, ALUMINIUM</t>
  </si>
  <si>
    <t>jusqu'à 5 ml de haut</t>
  </si>
  <si>
    <t>au dela de 5 ml de haut</t>
  </si>
  <si>
    <t>pose seule : La fourniture du candélabre ou mat est prévue sur prix catalogue</t>
  </si>
  <si>
    <t>hauteur jusqu'à 3 m</t>
  </si>
  <si>
    <t>hauteur de 3 à 6 m</t>
  </si>
  <si>
    <t>hauteur de 6 à 8 m</t>
  </si>
  <si>
    <t>hauteur de 8 à 10 m</t>
  </si>
  <si>
    <t>hauteur de 10 à 12 m</t>
  </si>
  <si>
    <t>hauteur de 12 à 14 m</t>
  </si>
  <si>
    <t>Fourreaux haute densité, diam  260  mm</t>
  </si>
  <si>
    <t>EN BETON</t>
  </si>
  <si>
    <t>EN COMPOSITE</t>
  </si>
  <si>
    <t>2.6.2</t>
  </si>
  <si>
    <t>2.6.2.1</t>
  </si>
  <si>
    <t xml:space="preserve">SANS FOURNITURE 
pose seule </t>
  </si>
  <si>
    <t>2.6.2.2</t>
  </si>
  <si>
    <t>2.6.2.3</t>
  </si>
  <si>
    <t>2.6.2.4</t>
  </si>
  <si>
    <t>2.6.2.5</t>
  </si>
  <si>
    <t>2.6.2.6</t>
  </si>
  <si>
    <t>2.6.2.7</t>
  </si>
  <si>
    <t>2.6.2.8</t>
  </si>
  <si>
    <t>2.6.2.9</t>
  </si>
  <si>
    <t>2.6.2.10</t>
  </si>
  <si>
    <t>2.6.2.11</t>
  </si>
  <si>
    <t>DEPOSE DE CANDELABRE ET MAT (CROSSES COMPRISES).</t>
  </si>
  <si>
    <t>MATS</t>
  </si>
  <si>
    <t>POTEAU BOIS, BETON</t>
  </si>
  <si>
    <t>plus value pour chaussée légère</t>
  </si>
  <si>
    <t>plus value pour chaussée lourde</t>
  </si>
  <si>
    <r>
      <t xml:space="preserve">béton désactivé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</si>
  <si>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Coudes 1/4, 1/6, 1/8 et 1/2   (1 U = coeff x PU du ml de même diamètre)</t>
  </si>
  <si>
    <t>Coudes 1/4 et 1/6, 1/8 et 1/2   (1 U = coeff x PU du ml de même diamètre)</t>
  </si>
  <si>
    <t>Coudes 1/4, 1/6 et 1/8          (1 U = x ml)</t>
  </si>
  <si>
    <t>2.14</t>
  </si>
  <si>
    <t>2.15</t>
  </si>
  <si>
    <t>2.2.2.4.</t>
  </si>
  <si>
    <t>Dépose, évacuation et traitement des matériaux dangereux</t>
  </si>
  <si>
    <t>2.9.6.5</t>
  </si>
  <si>
    <t>établissement du plan de retrait en cas de présence d'amiante</t>
  </si>
  <si>
    <t>tonne</t>
  </si>
  <si>
    <r>
      <t xml:space="preserve">béton drainant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</si>
  <si>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Détection des réseaux et leurs piquetages</t>
  </si>
  <si>
    <t>coef à appliquer sur la tonne de déchet déposé, évacué et retraité si la solution retenue par le maitre d'ouvrage est l'INERTAGE (vitrification)</t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</si>
  <si>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</si>
  <si>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</si>
  <si>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</si>
  <si>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</si>
  <si>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2</t>
    </r>
    <r>
      <rPr>
        <sz val="11"/>
        <rFont val="Arial"/>
        <family val="2"/>
      </rPr>
      <t>)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</si>
  <si>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</si>
  <si>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</si>
  <si>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</si>
  <si>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</si>
  <si>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</si>
  <si>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 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</si>
  <si>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t xml:space="preserve">Fourniture de tables pique nique en béton avec 2 bancs solidaires conforme PMR ( dimension 1,80 m de long). Type table de pique nique béton de chez FRANCIOLI) </t>
  </si>
  <si>
    <t>DEVIS TYPE 1</t>
  </si>
  <si>
    <t>DEVIS TYPE 2</t>
  </si>
  <si>
    <t>DEVIS TYPE 3</t>
  </si>
  <si>
    <t>DEVIS TYPE 4</t>
  </si>
  <si>
    <t>DEVIS TYPE 5</t>
  </si>
  <si>
    <t>DEVIS TYPE 6</t>
  </si>
  <si>
    <t>PROCEDURE N° AMU28-2025</t>
  </si>
  <si>
    <t>ACCORD-CADRE DE TRAVAUX</t>
  </si>
  <si>
    <t>Prix TTC</t>
  </si>
  <si>
    <t>TVA</t>
  </si>
  <si>
    <t>TOTAL TTC DE TOUS LES DEVIS TYPE</t>
  </si>
  <si>
    <t>LOT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</si>
</sst>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7" formatCode="#,##0.00\ &quot;€&quot;;\-#,##0.00\ &quot;€&quot;"/>
    <numFmt numFmtId="44" formatCode="_-* #,##0.00\ &quot;€&quot;_-;\-* #,##0.00\ &quot;€&quot;_-;_-* &quot;-&quot;??\ &quot;€&quot;_-;_-@_-"/>
    <numFmt numFmtId="164" formatCode="_-* #,##0.00\ _€_-;\-* #,##0.00\ _€_-;_-* \-??\ _€_-;_-@_-"/>
    <numFmt numFmtId="165" formatCode="#,##0.00&quot; €&quot;"/>
    <numFmt numFmtId="166" formatCode="_-* #,##0.00&quot; €&quot;_-;\-* #,##0.00&quot; €&quot;_-;_-* \-??&quot; €&quot;_-;_-@_-"/>
    <numFmt numFmtId="167" formatCode="#,##0.00_ ;\-#,##0.00\ "/>
    <numFmt numFmtId="168" formatCode="#,##0_ ;\-#,##0\ "/>
    <numFmt numFmtId="169" formatCode="#,##0.00\ &quot;€&quot;"/>
    <numFmt numFmtId="170" formatCode="&quot; &quot;#,##0.00&quot;    &quot;;&quot;-&quot;#,##0.00&quot;    &quot;;&quot; -&quot;#&quot;    &quot;;@&quot; &quot;"/>
  </numFmts>
  <fonts count="35" x14ac:knownFonts="1">
    <font>
      <sz val="10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name val="Arial"/>
      <family val="2"/>
    </font>
    <font>
      <strike/>
      <sz val="11"/>
      <name val="Arial"/>
      <family val="2"/>
    </font>
    <font>
      <b/>
      <strike/>
      <sz val="11"/>
      <name val="Arial"/>
      <family val="2"/>
    </font>
    <font>
      <b/>
      <strike/>
      <sz val="11"/>
      <color indexed="10"/>
      <name val="Arial"/>
      <family val="2"/>
    </font>
    <font>
      <strike/>
      <sz val="11"/>
      <color indexed="10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12"/>
      <name val="Arial"/>
      <family val="2"/>
    </font>
    <font>
      <sz val="10"/>
      <color indexed="12"/>
      <name val="Arial"/>
      <family val="2"/>
    </font>
    <font>
      <strike/>
      <sz val="10"/>
      <color indexed="10"/>
      <name val="Arial"/>
      <family val="2"/>
    </font>
    <font>
      <strike/>
      <sz val="10"/>
      <name val="Arial"/>
      <family val="2"/>
    </font>
    <font>
      <sz val="10"/>
      <color indexed="10"/>
      <name val="Arial"/>
      <family val="2"/>
    </font>
    <font>
      <b/>
      <strike/>
      <sz val="10"/>
      <color indexed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color rgb="FF0000FF"/>
      <name val="Arial"/>
      <family val="2"/>
    </font>
    <font>
      <b/>
      <sz val="10"/>
      <color rgb="FF0000FF"/>
      <name val="Arial"/>
      <family val="2"/>
    </font>
    <font>
      <b/>
      <sz val="9"/>
      <color indexed="81"/>
      <name val="Tahoma"/>
      <family val="2"/>
    </font>
    <font>
      <b/>
      <sz val="12"/>
      <color rgb="FF0000FF"/>
      <name val="Arial"/>
      <family val="2"/>
    </font>
    <font>
      <b/>
      <strike/>
      <sz val="12"/>
      <color rgb="FF0000FF"/>
      <name val="Arial"/>
      <family val="2"/>
    </font>
    <font>
      <strike/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trike/>
      <sz val="10"/>
      <color rgb="FF0000FF"/>
      <name val="Arial"/>
      <family val="2"/>
    </font>
    <font>
      <sz val="11"/>
      <color rgb="FF0000FF"/>
      <name val="Arial"/>
      <family val="2"/>
    </font>
    <font>
      <sz val="8"/>
      <name val="Arial"/>
      <family val="2"/>
    </font>
    <font>
      <strike/>
      <sz val="11"/>
      <color rgb="FF0000FF"/>
      <name val="Arial"/>
      <family val="2"/>
    </font>
    <font>
      <sz val="10"/>
      <color rgb="FF0000FF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</fills>
  <borders count="5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8"/>
      </top>
      <bottom/>
      <diagonal/>
    </border>
  </borders>
  <cellStyleXfs count="3">
    <xf numFmtId="0" fontId="0" fillId="0" borderId="0"/>
    <xf numFmtId="164" fontId="20" fillId="0" borderId="0" applyFill="0" applyBorder="0" applyAlignment="0" applyProtection="0"/>
    <xf numFmtId="170" fontId="28" fillId="0" borderId="0"/>
  </cellStyleXfs>
  <cellXfs count="326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3" fillId="0" borderId="1" xfId="0" applyFont="1" applyFill="1" applyBorder="1" applyAlignment="1">
      <alignment horizontal="center" vertical="top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0" fillId="0" borderId="9" xfId="0" applyFont="1" applyFill="1" applyBorder="1" applyAlignment="1">
      <alignment horizontal="center" vertical="top"/>
    </xf>
    <xf numFmtId="0" fontId="0" fillId="0" borderId="10" xfId="0" applyFont="1" applyFill="1" applyBorder="1" applyAlignment="1">
      <alignment horizontal="center" vertical="top"/>
    </xf>
    <xf numFmtId="0" fontId="0" fillId="0" borderId="11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0" fillId="0" borderId="12" xfId="0" applyFont="1" applyFill="1" applyBorder="1" applyAlignment="1">
      <alignment horizontal="center" vertical="top"/>
    </xf>
    <xf numFmtId="0" fontId="6" fillId="0" borderId="13" xfId="0" applyFont="1" applyFill="1" applyBorder="1" applyAlignment="1">
      <alignment horizontal="center" vertical="top"/>
    </xf>
    <xf numFmtId="0" fontId="3" fillId="0" borderId="9" xfId="0" applyFont="1" applyFill="1" applyBorder="1" applyAlignment="1" applyProtection="1">
      <alignment horizontal="center" vertical="top" wrapText="1"/>
    </xf>
    <xf numFmtId="0" fontId="4" fillId="0" borderId="10" xfId="0" applyFont="1" applyFill="1" applyBorder="1" applyAlignment="1" applyProtection="1">
      <alignment horizontal="center" vertical="top" wrapText="1"/>
    </xf>
    <xf numFmtId="0" fontId="4" fillId="2" borderId="11" xfId="0" applyFont="1" applyFill="1" applyBorder="1" applyAlignment="1" applyProtection="1">
      <alignment horizontal="left" vertical="top" wrapText="1"/>
    </xf>
    <xf numFmtId="0" fontId="1" fillId="0" borderId="9" xfId="0" applyFont="1" applyFill="1" applyBorder="1" applyAlignment="1" applyProtection="1">
      <alignment horizontal="center" vertical="top" wrapText="1"/>
    </xf>
    <xf numFmtId="0" fontId="1" fillId="0" borderId="10" xfId="0" applyFont="1" applyFill="1" applyBorder="1" applyAlignment="1" applyProtection="1">
      <alignment horizontal="center" vertical="top" wrapText="1"/>
    </xf>
    <xf numFmtId="0" fontId="13" fillId="0" borderId="11" xfId="0" applyFont="1" applyFill="1" applyBorder="1" applyAlignment="1" applyProtection="1">
      <alignment horizontal="left" vertical="top" wrapText="1"/>
    </xf>
    <xf numFmtId="0" fontId="7" fillId="0" borderId="9" xfId="0" applyFont="1" applyFill="1" applyBorder="1" applyAlignment="1" applyProtection="1">
      <alignment horizontal="center" vertical="top" wrapText="1"/>
    </xf>
    <xf numFmtId="0" fontId="7" fillId="0" borderId="1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 applyProtection="1">
      <alignment horizontal="left" vertical="top" wrapText="1"/>
    </xf>
    <xf numFmtId="0" fontId="13" fillId="0" borderId="11" xfId="0" applyFont="1" applyFill="1" applyBorder="1" applyAlignment="1" applyProtection="1">
      <alignment horizontal="left" vertical="top"/>
    </xf>
    <xf numFmtId="0" fontId="1" fillId="3" borderId="9" xfId="0" applyFont="1" applyFill="1" applyBorder="1" applyAlignment="1" applyProtection="1">
      <alignment horizontal="center" vertical="top" wrapText="1"/>
    </xf>
    <xf numFmtId="0" fontId="13" fillId="0" borderId="10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" fillId="0" borderId="9" xfId="0" applyFont="1" applyFill="1" applyBorder="1" applyAlignment="1" applyProtection="1">
      <alignment horizontal="center" vertical="top"/>
    </xf>
    <xf numFmtId="0" fontId="1" fillId="0" borderId="10" xfId="0" applyFont="1" applyFill="1" applyBorder="1" applyAlignment="1" applyProtection="1">
      <alignment horizontal="center" vertical="top"/>
    </xf>
    <xf numFmtId="0" fontId="1" fillId="0" borderId="11" xfId="0" applyFont="1" applyFill="1" applyBorder="1" applyAlignment="1" applyProtection="1">
      <alignment horizontal="left" vertical="top"/>
    </xf>
    <xf numFmtId="165" fontId="12" fillId="0" borderId="0" xfId="0" applyNumberFormat="1" applyFont="1" applyFill="1" applyBorder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/>
    </xf>
    <xf numFmtId="0" fontId="13" fillId="3" borderId="11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11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1" fillId="3" borderId="11" xfId="0" applyFont="1" applyFill="1" applyBorder="1" applyAlignment="1" applyProtection="1">
      <alignment horizontal="left" vertical="top" wrapText="1"/>
    </xf>
    <xf numFmtId="0" fontId="12" fillId="3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Font="1" applyFill="1" applyBorder="1" applyAlignment="1">
      <alignment horizontal="center" vertical="top"/>
    </xf>
    <xf numFmtId="0" fontId="0" fillId="3" borderId="11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0" fillId="0" borderId="11" xfId="0" applyFont="1" applyFill="1" applyBorder="1" applyAlignment="1">
      <alignment horizontal="left" vertical="top"/>
    </xf>
    <xf numFmtId="0" fontId="1" fillId="0" borderId="11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4" fillId="0" borderId="11" xfId="0" applyFont="1" applyFill="1" applyBorder="1" applyAlignment="1" applyProtection="1">
      <alignment horizontal="left" vertical="top" wrapText="1"/>
    </xf>
    <xf numFmtId="0" fontId="0" fillId="0" borderId="11" xfId="0" applyFont="1" applyFill="1" applyBorder="1" applyAlignment="1">
      <alignment horizontal="center" vertical="top"/>
    </xf>
    <xf numFmtId="0" fontId="4" fillId="0" borderId="11" xfId="0" applyFont="1" applyFill="1" applyBorder="1" applyAlignment="1" applyProtection="1">
      <alignment horizontal="center" vertical="top" wrapText="1"/>
    </xf>
    <xf numFmtId="0" fontId="0" fillId="0" borderId="15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horizontal="center" vertical="top"/>
    </xf>
    <xf numFmtId="0" fontId="0" fillId="0" borderId="14" xfId="0" applyFont="1" applyFill="1" applyBorder="1" applyAlignment="1">
      <alignment vertical="top"/>
    </xf>
    <xf numFmtId="166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166" fontId="12" fillId="0" borderId="15" xfId="0" applyNumberFormat="1" applyFont="1" applyFill="1" applyBorder="1" applyAlignment="1">
      <alignment horizontal="center" vertical="top" wrapText="1"/>
    </xf>
    <xf numFmtId="0" fontId="12" fillId="0" borderId="14" xfId="0" applyFont="1" applyFill="1" applyBorder="1" applyAlignment="1">
      <alignment horizontal="center" vertical="top" wrapText="1"/>
    </xf>
    <xf numFmtId="0" fontId="12" fillId="0" borderId="17" xfId="0" applyFont="1" applyFill="1" applyBorder="1" applyAlignment="1">
      <alignment horizontal="center" vertical="top" wrapText="1"/>
    </xf>
    <xf numFmtId="166" fontId="12" fillId="0" borderId="16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166" fontId="0" fillId="0" borderId="18" xfId="0" applyNumberFormat="1" applyFont="1" applyFill="1" applyBorder="1" applyAlignment="1">
      <alignment vertical="top"/>
    </xf>
    <xf numFmtId="0" fontId="0" fillId="4" borderId="20" xfId="0" applyFont="1" applyFill="1" applyBorder="1" applyAlignment="1">
      <alignment vertical="top"/>
    </xf>
    <xf numFmtId="166" fontId="0" fillId="0" borderId="21" xfId="0" applyNumberFormat="1" applyFont="1" applyFill="1" applyBorder="1" applyAlignment="1">
      <alignment vertical="top"/>
    </xf>
    <xf numFmtId="166" fontId="0" fillId="0" borderId="22" xfId="0" applyNumberFormat="1" applyFont="1" applyFill="1" applyBorder="1" applyAlignment="1">
      <alignment vertical="top"/>
    </xf>
    <xf numFmtId="0" fontId="0" fillId="4" borderId="24" xfId="0" applyFont="1" applyFill="1" applyBorder="1" applyAlignment="1">
      <alignment vertical="top"/>
    </xf>
    <xf numFmtId="166" fontId="0" fillId="0" borderId="25" xfId="0" applyNumberFormat="1" applyFont="1" applyFill="1" applyBorder="1" applyAlignment="1">
      <alignment vertical="top"/>
    </xf>
    <xf numFmtId="167" fontId="0" fillId="0" borderId="22" xfId="0" applyNumberFormat="1" applyFont="1" applyFill="1" applyBorder="1" applyAlignment="1">
      <alignment vertical="top"/>
    </xf>
    <xf numFmtId="0" fontId="15" fillId="4" borderId="24" xfId="0" applyFont="1" applyFill="1" applyBorder="1" applyAlignment="1">
      <alignment vertical="top"/>
    </xf>
    <xf numFmtId="0" fontId="16" fillId="4" borderId="24" xfId="0" applyFont="1" applyFill="1" applyBorder="1" applyAlignment="1">
      <alignment vertical="top"/>
    </xf>
    <xf numFmtId="0" fontId="14" fillId="4" borderId="24" xfId="0" applyFont="1" applyFill="1" applyBorder="1" applyAlignment="1">
      <alignment vertical="top"/>
    </xf>
    <xf numFmtId="168" fontId="0" fillId="0" borderId="22" xfId="0" applyNumberFormat="1" applyFont="1" applyFill="1" applyBorder="1" applyAlignment="1">
      <alignment horizontal="center" vertical="top"/>
    </xf>
    <xf numFmtId="168" fontId="0" fillId="0" borderId="25" xfId="0" applyNumberFormat="1" applyFont="1" applyFill="1" applyBorder="1" applyAlignment="1">
      <alignment horizontal="center" vertical="top"/>
    </xf>
    <xf numFmtId="166" fontId="0" fillId="0" borderId="26" xfId="0" applyNumberFormat="1" applyFont="1" applyFill="1" applyBorder="1" applyAlignment="1">
      <alignment vertical="top"/>
    </xf>
    <xf numFmtId="166" fontId="0" fillId="0" borderId="29" xfId="0" applyNumberFormat="1" applyFont="1" applyFill="1" applyBorder="1" applyAlignment="1">
      <alignment vertical="top"/>
    </xf>
    <xf numFmtId="166" fontId="0" fillId="0" borderId="0" xfId="0" applyNumberFormat="1" applyFont="1" applyFill="1" applyBorder="1" applyAlignment="1">
      <alignment vertical="top"/>
    </xf>
    <xf numFmtId="165" fontId="13" fillId="0" borderId="0" xfId="0" applyNumberFormat="1" applyFont="1" applyFill="1" applyAlignment="1">
      <alignment horizontal="right" vertical="center"/>
    </xf>
    <xf numFmtId="166" fontId="0" fillId="0" borderId="13" xfId="0" applyNumberFormat="1" applyFont="1" applyFill="1" applyBorder="1" applyAlignment="1">
      <alignment vertical="top"/>
    </xf>
    <xf numFmtId="165" fontId="13" fillId="0" borderId="13" xfId="0" applyNumberFormat="1" applyFont="1" applyFill="1" applyBorder="1" applyAlignment="1">
      <alignment horizontal="center" vertical="center"/>
    </xf>
    <xf numFmtId="165" fontId="12" fillId="0" borderId="0" xfId="0" applyNumberFormat="1" applyFont="1" applyFill="1" applyAlignment="1">
      <alignment vertical="center"/>
    </xf>
    <xf numFmtId="165" fontId="19" fillId="0" borderId="0" xfId="0" applyNumberFormat="1" applyFont="1" applyFill="1" applyAlignment="1">
      <alignment vertical="center"/>
    </xf>
    <xf numFmtId="165" fontId="13" fillId="0" borderId="13" xfId="0" applyNumberFormat="1" applyFont="1" applyFill="1" applyBorder="1" applyAlignment="1">
      <alignment vertical="center" wrapText="1"/>
    </xf>
    <xf numFmtId="0" fontId="21" fillId="0" borderId="11" xfId="0" applyFont="1" applyFill="1" applyBorder="1" applyAlignment="1" applyProtection="1">
      <alignment horizontal="left" vertical="top" wrapText="1"/>
    </xf>
    <xf numFmtId="0" fontId="1" fillId="0" borderId="11" xfId="0" applyFont="1" applyFill="1" applyBorder="1" applyAlignment="1">
      <alignment vertical="top" wrapText="1"/>
    </xf>
    <xf numFmtId="0" fontId="13" fillId="0" borderId="11" xfId="0" applyFont="1" applyFill="1" applyBorder="1" applyAlignment="1">
      <alignment vertical="top" wrapText="1"/>
    </xf>
    <xf numFmtId="0" fontId="7" fillId="0" borderId="11" xfId="0" applyFont="1" applyFill="1" applyBorder="1" applyAlignment="1">
      <alignment vertical="top"/>
    </xf>
    <xf numFmtId="0" fontId="13" fillId="0" borderId="11" xfId="0" applyFont="1" applyFill="1" applyBorder="1" applyAlignment="1">
      <alignment vertical="top"/>
    </xf>
    <xf numFmtId="0" fontId="17" fillId="0" borderId="11" xfId="0" applyFont="1" applyFill="1" applyBorder="1" applyAlignment="1">
      <alignment vertical="top"/>
    </xf>
    <xf numFmtId="0" fontId="13" fillId="0" borderId="11" xfId="0" applyFont="1" applyFill="1" applyBorder="1" applyAlignment="1" applyProtection="1">
      <alignment horizontal="left" vertical="center" wrapText="1"/>
    </xf>
    <xf numFmtId="0" fontId="0" fillId="0" borderId="11" xfId="0" applyFont="1" applyFill="1" applyBorder="1" applyAlignment="1"/>
    <xf numFmtId="0" fontId="0" fillId="5" borderId="24" xfId="0" applyFont="1" applyFill="1" applyBorder="1" applyAlignment="1">
      <alignment vertical="top"/>
    </xf>
    <xf numFmtId="167" fontId="0" fillId="0" borderId="22" xfId="0" applyNumberFormat="1" applyFont="1" applyFill="1" applyBorder="1" applyAlignment="1">
      <alignment horizontal="center" vertical="top"/>
    </xf>
    <xf numFmtId="2" fontId="0" fillId="0" borderId="22" xfId="0" applyNumberFormat="1" applyFont="1" applyFill="1" applyBorder="1" applyAlignment="1">
      <alignment horizontal="center" vertical="top"/>
    </xf>
    <xf numFmtId="166" fontId="25" fillId="0" borderId="22" xfId="0" applyNumberFormat="1" applyFont="1" applyFill="1" applyBorder="1" applyAlignment="1">
      <alignment vertical="top"/>
    </xf>
    <xf numFmtId="0" fontId="25" fillId="4" borderId="24" xfId="0" applyFont="1" applyFill="1" applyBorder="1" applyAlignment="1">
      <alignment vertical="top"/>
    </xf>
    <xf numFmtId="166" fontId="25" fillId="0" borderId="25" xfId="0" applyNumberFormat="1" applyFont="1" applyFill="1" applyBorder="1" applyAlignment="1">
      <alignment vertical="top"/>
    </xf>
    <xf numFmtId="2" fontId="25" fillId="0" borderId="22" xfId="0" applyNumberFormat="1" applyFont="1" applyFill="1" applyBorder="1" applyAlignment="1">
      <alignment horizontal="center" vertical="top"/>
    </xf>
    <xf numFmtId="0" fontId="25" fillId="0" borderId="24" xfId="0" applyFont="1" applyFill="1" applyBorder="1" applyAlignment="1">
      <alignment vertical="top"/>
    </xf>
    <xf numFmtId="7" fontId="25" fillId="0" borderId="25" xfId="0" applyNumberFormat="1" applyFont="1" applyFill="1" applyBorder="1" applyAlignment="1">
      <alignment horizontal="center" vertical="top"/>
    </xf>
    <xf numFmtId="0" fontId="22" fillId="0" borderId="11" xfId="0" applyFont="1" applyFill="1" applyBorder="1" applyAlignment="1" applyProtection="1">
      <alignment horizontal="left" vertical="top" wrapText="1" indent="4"/>
    </xf>
    <xf numFmtId="167" fontId="25" fillId="0" borderId="22" xfId="0" applyNumberFormat="1" applyFont="1" applyFill="1" applyBorder="1" applyAlignment="1">
      <alignment vertical="top"/>
    </xf>
    <xf numFmtId="166" fontId="25" fillId="0" borderId="24" xfId="0" applyNumberFormat="1" applyFont="1" applyFill="1" applyBorder="1" applyAlignment="1">
      <alignment vertical="top"/>
    </xf>
    <xf numFmtId="0" fontId="15" fillId="5" borderId="24" xfId="0" applyFont="1" applyFill="1" applyBorder="1" applyAlignment="1">
      <alignment vertical="top"/>
    </xf>
    <xf numFmtId="0" fontId="16" fillId="5" borderId="24" xfId="0" applyFont="1" applyFill="1" applyBorder="1" applyAlignment="1">
      <alignment vertical="top"/>
    </xf>
    <xf numFmtId="0" fontId="14" fillId="5" borderId="24" xfId="0" applyFont="1" applyFill="1" applyBorder="1" applyAlignment="1">
      <alignment vertical="top"/>
    </xf>
    <xf numFmtId="0" fontId="0" fillId="5" borderId="28" xfId="0" applyFont="1" applyFill="1" applyBorder="1" applyAlignment="1">
      <alignment vertical="top"/>
    </xf>
    <xf numFmtId="0" fontId="26" fillId="4" borderId="24" xfId="0" applyFont="1" applyFill="1" applyBorder="1" applyAlignment="1">
      <alignment vertical="top"/>
    </xf>
    <xf numFmtId="167" fontId="25" fillId="0" borderId="22" xfId="0" applyNumberFormat="1" applyFont="1" applyFill="1" applyBorder="1" applyAlignment="1">
      <alignment horizontal="center" vertical="top"/>
    </xf>
    <xf numFmtId="169" fontId="25" fillId="0" borderId="24" xfId="0" applyNumberFormat="1" applyFont="1" applyFill="1" applyBorder="1" applyAlignment="1">
      <alignment vertical="top"/>
    </xf>
    <xf numFmtId="0" fontId="25" fillId="5" borderId="24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13" fillId="0" borderId="6" xfId="0" applyFont="1" applyFill="1" applyBorder="1" applyAlignment="1">
      <alignment horizontal="center" vertical="top" wrapText="1"/>
    </xf>
    <xf numFmtId="0" fontId="13" fillId="0" borderId="7" xfId="0" applyFont="1" applyFill="1" applyBorder="1" applyAlignment="1">
      <alignment horizontal="center" vertical="top"/>
    </xf>
    <xf numFmtId="165" fontId="4" fillId="0" borderId="32" xfId="0" applyNumberFormat="1" applyFont="1" applyFill="1" applyBorder="1" applyAlignment="1">
      <alignment vertical="center"/>
    </xf>
    <xf numFmtId="165" fontId="12" fillId="0" borderId="33" xfId="0" applyNumberFormat="1" applyFont="1" applyFill="1" applyBorder="1" applyAlignment="1">
      <alignment vertical="center"/>
    </xf>
    <xf numFmtId="0" fontId="0" fillId="0" borderId="34" xfId="0" applyFont="1" applyFill="1" applyBorder="1" applyAlignment="1">
      <alignment vertical="top"/>
    </xf>
    <xf numFmtId="165" fontId="4" fillId="0" borderId="35" xfId="0" applyNumberFormat="1" applyFont="1" applyFill="1" applyBorder="1" applyAlignment="1">
      <alignment horizontal="right" vertical="center"/>
    </xf>
    <xf numFmtId="0" fontId="13" fillId="0" borderId="15" xfId="0" applyFont="1" applyFill="1" applyBorder="1" applyAlignment="1" applyProtection="1">
      <alignment horizontal="left" vertical="top" wrapText="1"/>
    </xf>
    <xf numFmtId="0" fontId="22" fillId="0" borderId="14" xfId="0" applyFont="1" applyFill="1" applyBorder="1" applyAlignment="1" applyProtection="1">
      <alignment horizontal="left" vertical="top" wrapText="1" indent="4"/>
    </xf>
    <xf numFmtId="44" fontId="0" fillId="0" borderId="2" xfId="0" applyNumberFormat="1" applyFont="1" applyFill="1" applyBorder="1" applyAlignment="1">
      <alignment vertical="top"/>
    </xf>
    <xf numFmtId="44" fontId="12" fillId="0" borderId="5" xfId="0" applyNumberFormat="1" applyFont="1" applyFill="1" applyBorder="1" applyAlignment="1">
      <alignment horizontal="center" vertical="top"/>
    </xf>
    <xf numFmtId="44" fontId="0" fillId="0" borderId="12" xfId="0" applyNumberFormat="1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>
      <alignment vertical="top"/>
    </xf>
    <xf numFmtId="44" fontId="23" fillId="0" borderId="12" xfId="1" applyNumberFormat="1" applyFont="1" applyFill="1" applyBorder="1" applyAlignment="1" applyProtection="1">
      <alignment vertical="top"/>
    </xf>
    <xf numFmtId="44" fontId="23" fillId="0" borderId="2" xfId="0" applyNumberFormat="1" applyFont="1" applyFill="1" applyBorder="1" applyAlignment="1">
      <alignment vertical="top"/>
    </xf>
    <xf numFmtId="44" fontId="0" fillId="0" borderId="2" xfId="1" applyNumberFormat="1" applyFont="1" applyFill="1" applyBorder="1" applyAlignment="1" applyProtection="1">
      <alignment vertical="top"/>
    </xf>
    <xf numFmtId="44" fontId="18" fillId="0" borderId="2" xfId="1" applyNumberFormat="1" applyFont="1" applyFill="1" applyBorder="1" applyAlignment="1" applyProtection="1">
      <alignment vertical="top"/>
    </xf>
    <xf numFmtId="44" fontId="0" fillId="0" borderId="12" xfId="1" applyNumberFormat="1" applyFont="1" applyFill="1" applyBorder="1" applyAlignment="1" applyProtection="1">
      <alignment vertical="top"/>
    </xf>
    <xf numFmtId="44" fontId="23" fillId="0" borderId="2" xfId="1" applyNumberFormat="1" applyFont="1" applyFill="1" applyBorder="1" applyAlignment="1" applyProtection="1">
      <alignment vertical="center"/>
    </xf>
    <xf numFmtId="44" fontId="0" fillId="0" borderId="16" xfId="0" applyNumberFormat="1" applyFont="1" applyFill="1" applyBorder="1" applyAlignment="1">
      <alignment vertical="top"/>
    </xf>
    <xf numFmtId="44" fontId="0" fillId="0" borderId="0" xfId="0" applyNumberFormat="1" applyFont="1" applyFill="1" applyAlignment="1">
      <alignment vertical="top"/>
    </xf>
    <xf numFmtId="44" fontId="30" fillId="0" borderId="2" xfId="0" applyNumberFormat="1" applyFont="1" applyFill="1" applyBorder="1" applyAlignment="1">
      <alignment vertical="top"/>
    </xf>
    <xf numFmtId="0" fontId="22" fillId="0" borderId="9" xfId="0" applyFont="1" applyFill="1" applyBorder="1" applyAlignment="1" applyProtection="1">
      <alignment horizontal="center" vertical="top" wrapText="1"/>
    </xf>
    <xf numFmtId="44" fontId="30" fillId="0" borderId="2" xfId="1" applyNumberFormat="1" applyFont="1" applyFill="1" applyBorder="1" applyAlignment="1" applyProtection="1">
      <alignment vertical="top"/>
    </xf>
    <xf numFmtId="44" fontId="23" fillId="3" borderId="2" xfId="1" applyNumberFormat="1" applyFont="1" applyFill="1" applyBorder="1" applyAlignment="1" applyProtection="1">
      <alignment vertical="top"/>
    </xf>
    <xf numFmtId="0" fontId="1" fillId="0" borderId="10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/>
    <xf numFmtId="167" fontId="23" fillId="0" borderId="2" xfId="1" applyNumberFormat="1" applyFont="1" applyFill="1" applyBorder="1" applyAlignment="1" applyProtection="1">
      <alignment vertical="center"/>
    </xf>
    <xf numFmtId="44" fontId="23" fillId="0" borderId="12" xfId="0" applyNumberFormat="1" applyFont="1" applyFill="1" applyBorder="1" applyAlignment="1">
      <alignment vertical="top"/>
    </xf>
    <xf numFmtId="167" fontId="23" fillId="0" borderId="12" xfId="0" applyNumberFormat="1" applyFont="1" applyFill="1" applyBorder="1" applyAlignment="1">
      <alignment vertical="top"/>
    </xf>
    <xf numFmtId="169" fontId="13" fillId="0" borderId="8" xfId="0" applyNumberFormat="1" applyFont="1" applyFill="1" applyBorder="1" applyAlignment="1">
      <alignment horizontal="center" vertical="top"/>
    </xf>
    <xf numFmtId="0" fontId="29" fillId="0" borderId="11" xfId="0" applyFont="1" applyFill="1" applyBorder="1" applyAlignment="1">
      <alignment vertical="top" wrapText="1"/>
    </xf>
    <xf numFmtId="0" fontId="4" fillId="0" borderId="9" xfId="0" applyFont="1" applyFill="1" applyBorder="1" applyAlignment="1" applyProtection="1">
      <alignment horizontal="center" vertical="top" wrapText="1"/>
    </xf>
    <xf numFmtId="0" fontId="4" fillId="0" borderId="44" xfId="0" applyFont="1" applyFill="1" applyBorder="1" applyAlignment="1" applyProtection="1">
      <alignment horizontal="center" vertical="top" wrapText="1"/>
    </xf>
    <xf numFmtId="167" fontId="12" fillId="0" borderId="12" xfId="0" applyNumberFormat="1" applyFont="1" applyFill="1" applyBorder="1" applyAlignment="1">
      <alignment vertical="top"/>
    </xf>
    <xf numFmtId="0" fontId="3" fillId="0" borderId="11" xfId="0" applyFont="1" applyFill="1" applyBorder="1" applyAlignment="1">
      <alignment vertical="top" wrapText="1"/>
    </xf>
    <xf numFmtId="0" fontId="13" fillId="0" borderId="9" xfId="0" applyFont="1" applyFill="1" applyBorder="1" applyAlignment="1" applyProtection="1">
      <alignment horizontal="center" vertical="top" wrapText="1"/>
    </xf>
    <xf numFmtId="0" fontId="12" fillId="0" borderId="9" xfId="0" applyFont="1" applyFill="1" applyBorder="1" applyAlignment="1">
      <alignment horizontal="center" vertical="top"/>
    </xf>
    <xf numFmtId="0" fontId="13" fillId="0" borderId="9" xfId="0" applyFont="1" applyFill="1" applyBorder="1" applyAlignment="1">
      <alignment horizontal="center" vertical="top"/>
    </xf>
    <xf numFmtId="0" fontId="12" fillId="0" borderId="10" xfId="0" applyFont="1" applyFill="1" applyBorder="1" applyAlignment="1">
      <alignment horizontal="center" vertical="top"/>
    </xf>
    <xf numFmtId="0" fontId="13" fillId="0" borderId="0" xfId="0" applyFont="1" applyFill="1" applyBorder="1" applyAlignment="1" applyProtection="1">
      <alignment horizontal="center" vertical="top" wrapText="1"/>
    </xf>
    <xf numFmtId="0" fontId="8" fillId="0" borderId="9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13" fillId="0" borderId="11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12" fillId="0" borderId="11" xfId="0" applyFont="1" applyFill="1" applyBorder="1" applyAlignment="1">
      <alignment horizontal="center" vertical="top"/>
    </xf>
    <xf numFmtId="0" fontId="13" fillId="3" borderId="9" xfId="0" applyFont="1" applyFill="1" applyBorder="1" applyAlignment="1" applyProtection="1">
      <alignment horizontal="center" vertical="top" wrapText="1"/>
    </xf>
    <xf numFmtId="0" fontId="13" fillId="0" borderId="9" xfId="0" applyFont="1" applyFill="1" applyBorder="1" applyAlignment="1" applyProtection="1">
      <alignment horizontal="center" vertical="top"/>
    </xf>
    <xf numFmtId="0" fontId="31" fillId="0" borderId="11" xfId="0" applyFont="1" applyFill="1" applyBorder="1" applyAlignment="1" applyProtection="1">
      <alignment horizontal="left" vertical="center" wrapText="1"/>
    </xf>
    <xf numFmtId="166" fontId="23" fillId="0" borderId="25" xfId="0" applyNumberFormat="1" applyFont="1" applyFill="1" applyBorder="1" applyAlignment="1">
      <alignment vertical="top"/>
    </xf>
    <xf numFmtId="167" fontId="23" fillId="0" borderId="22" xfId="0" applyNumberFormat="1" applyFont="1" applyFill="1" applyBorder="1" applyAlignment="1">
      <alignment vertical="top"/>
    </xf>
    <xf numFmtId="166" fontId="23" fillId="0" borderId="24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11" fillId="0" borderId="2" xfId="0" applyFont="1" applyFill="1" applyBorder="1" applyAlignment="1">
      <alignment vertical="top" wrapText="1"/>
    </xf>
    <xf numFmtId="0" fontId="11" fillId="0" borderId="1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25" fillId="0" borderId="23" xfId="0" applyFont="1" applyBorder="1" applyAlignment="1">
      <alignment vertical="top"/>
    </xf>
    <xf numFmtId="0" fontId="0" fillId="0" borderId="40" xfId="0" applyBorder="1" applyAlignment="1">
      <alignment vertical="top"/>
    </xf>
    <xf numFmtId="0" fontId="0" fillId="0" borderId="46" xfId="0" applyBorder="1" applyAlignment="1">
      <alignment vertical="top"/>
    </xf>
    <xf numFmtId="169" fontId="22" fillId="0" borderId="47" xfId="0" applyNumberFormat="1" applyFont="1" applyBorder="1" applyAlignment="1">
      <alignment horizontal="center" vertical="top"/>
    </xf>
    <xf numFmtId="0" fontId="0" fillId="0" borderId="48" xfId="0" applyBorder="1" applyAlignment="1">
      <alignment vertical="top"/>
    </xf>
    <xf numFmtId="169" fontId="34" fillId="0" borderId="48" xfId="0" applyNumberFormat="1" applyFont="1" applyBorder="1" applyAlignment="1">
      <alignment vertical="top"/>
    </xf>
    <xf numFmtId="2" fontId="0" fillId="0" borderId="48" xfId="0" applyNumberFormat="1" applyBorder="1" applyAlignment="1">
      <alignment vertical="top"/>
    </xf>
    <xf numFmtId="0" fontId="12" fillId="0" borderId="48" xfId="0" applyFont="1" applyBorder="1" applyAlignment="1">
      <alignment vertical="top" wrapText="1"/>
    </xf>
    <xf numFmtId="0" fontId="12" fillId="0" borderId="48" xfId="0" applyFont="1" applyBorder="1" applyAlignment="1">
      <alignment vertical="top"/>
    </xf>
    <xf numFmtId="0" fontId="12" fillId="3" borderId="48" xfId="0" applyFont="1" applyFill="1" applyBorder="1" applyAlignment="1">
      <alignment vertical="top"/>
    </xf>
    <xf numFmtId="0" fontId="17" fillId="0" borderId="48" xfId="0" applyFont="1" applyBorder="1" applyAlignment="1">
      <alignment vertical="top"/>
    </xf>
    <xf numFmtId="167" fontId="0" fillId="0" borderId="48" xfId="0" applyNumberFormat="1" applyBorder="1" applyAlignment="1">
      <alignment vertical="top"/>
    </xf>
    <xf numFmtId="0" fontId="0" fillId="0" borderId="0" xfId="0" applyAlignment="1">
      <alignment vertical="top"/>
    </xf>
    <xf numFmtId="0" fontId="0" fillId="0" borderId="38" xfId="0" applyBorder="1" applyAlignment="1">
      <alignment vertical="top"/>
    </xf>
    <xf numFmtId="0" fontId="23" fillId="0" borderId="49" xfId="0" applyFont="1" applyBorder="1" applyAlignment="1">
      <alignment horizontal="center" vertical="top"/>
    </xf>
    <xf numFmtId="0" fontId="0" fillId="0" borderId="43" xfId="0" applyBorder="1" applyAlignment="1">
      <alignment vertical="top"/>
    </xf>
    <xf numFmtId="169" fontId="23" fillId="6" borderId="2" xfId="1" applyNumberFormat="1" applyFont="1" applyFill="1" applyBorder="1" applyAlignment="1" applyProtection="1">
      <alignment vertical="top"/>
      <protection locked="0"/>
    </xf>
    <xf numFmtId="169" fontId="23" fillId="6" borderId="12" xfId="1" applyNumberFormat="1" applyFont="1" applyFill="1" applyBorder="1" applyAlignment="1" applyProtection="1">
      <alignment vertical="top"/>
      <protection locked="0"/>
    </xf>
    <xf numFmtId="169" fontId="31" fillId="6" borderId="2" xfId="0" applyNumberFormat="1" applyFont="1" applyFill="1" applyBorder="1" applyAlignment="1" applyProtection="1">
      <alignment vertical="top"/>
      <protection locked="0"/>
    </xf>
    <xf numFmtId="169" fontId="23" fillId="6" borderId="2" xfId="0" applyNumberFormat="1" applyFont="1" applyFill="1" applyBorder="1" applyAlignment="1" applyProtection="1">
      <alignment vertical="top"/>
      <protection locked="0"/>
    </xf>
    <xf numFmtId="169" fontId="22" fillId="6" borderId="2" xfId="0" applyNumberFormat="1" applyFont="1" applyFill="1" applyBorder="1" applyAlignment="1" applyProtection="1">
      <alignment vertical="top"/>
      <protection locked="0"/>
    </xf>
    <xf numFmtId="167" fontId="23" fillId="6" borderId="2" xfId="1" applyNumberFormat="1" applyFont="1" applyFill="1" applyBorder="1" applyAlignment="1" applyProtection="1">
      <alignment vertical="top"/>
      <protection locked="0"/>
    </xf>
    <xf numFmtId="169" fontId="31" fillId="6" borderId="2" xfId="1" applyNumberFormat="1" applyFont="1" applyFill="1" applyBorder="1" applyAlignment="1" applyProtection="1">
      <alignment vertical="top"/>
      <protection locked="0"/>
    </xf>
    <xf numFmtId="169" fontId="34" fillId="6" borderId="2" xfId="1" applyNumberFormat="1" applyFont="1" applyFill="1" applyBorder="1" applyAlignment="1" applyProtection="1">
      <alignment vertical="top"/>
      <protection locked="0"/>
    </xf>
    <xf numFmtId="169" fontId="31" fillId="6" borderId="12" xfId="0" applyNumberFormat="1" applyFont="1" applyFill="1" applyBorder="1" applyAlignment="1" applyProtection="1">
      <alignment vertical="top"/>
      <protection locked="0"/>
    </xf>
    <xf numFmtId="44" fontId="34" fillId="6" borderId="2" xfId="1" applyNumberFormat="1" applyFont="1" applyFill="1" applyBorder="1" applyAlignment="1" applyProtection="1">
      <alignment vertical="top"/>
      <protection locked="0"/>
    </xf>
    <xf numFmtId="44" fontId="23" fillId="6" borderId="2" xfId="0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alignment vertical="top"/>
      <protection locked="0"/>
    </xf>
    <xf numFmtId="44" fontId="30" fillId="6" borderId="2" xfId="0" applyNumberFormat="1" applyFont="1" applyFill="1" applyBorder="1" applyAlignment="1" applyProtection="1">
      <alignment vertical="top"/>
      <protection locked="0"/>
    </xf>
    <xf numFmtId="44" fontId="30" fillId="6" borderId="2" xfId="1" applyNumberFormat="1" applyFont="1" applyFill="1" applyBorder="1" applyAlignment="1" applyProtection="1">
      <alignment vertical="top"/>
      <protection locked="0"/>
    </xf>
    <xf numFmtId="169" fontId="31" fillId="6" borderId="12" xfId="1" applyNumberFormat="1" applyFont="1" applyFill="1" applyBorder="1" applyAlignment="1" applyProtection="1">
      <alignment vertical="top"/>
      <protection locked="0"/>
    </xf>
    <xf numFmtId="44" fontId="23" fillId="6" borderId="12" xfId="1" applyNumberFormat="1" applyFont="1" applyFill="1" applyBorder="1" applyAlignment="1" applyProtection="1">
      <alignment vertical="top"/>
      <protection locked="0"/>
    </xf>
    <xf numFmtId="44" fontId="34" fillId="6" borderId="12" xfId="1" applyNumberFormat="1" applyFont="1" applyFill="1" applyBorder="1" applyAlignment="1" applyProtection="1">
      <alignment vertical="top"/>
      <protection locked="0"/>
    </xf>
    <xf numFmtId="44" fontId="23" fillId="7" borderId="2" xfId="1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protection locked="0"/>
    </xf>
    <xf numFmtId="167" fontId="23" fillId="6" borderId="2" xfId="1" applyNumberFormat="1" applyFont="1" applyFill="1" applyBorder="1" applyAlignment="1" applyProtection="1">
      <alignment vertical="center"/>
      <protection locked="0"/>
    </xf>
    <xf numFmtId="167" fontId="30" fillId="6" borderId="2" xfId="1" applyNumberFormat="1" applyFont="1" applyFill="1" applyBorder="1" applyAlignment="1" applyProtection="1">
      <alignment vertical="center"/>
      <protection locked="0"/>
    </xf>
    <xf numFmtId="44" fontId="23" fillId="6" borderId="2" xfId="1" applyNumberFormat="1" applyFont="1" applyFill="1" applyBorder="1" applyAlignment="1" applyProtection="1">
      <alignment vertical="center"/>
      <protection locked="0"/>
    </xf>
    <xf numFmtId="2" fontId="23" fillId="6" borderId="2" xfId="1" applyNumberFormat="1" applyFont="1" applyFill="1" applyBorder="1" applyAlignment="1" applyProtection="1">
      <alignment vertical="top"/>
      <protection locked="0"/>
    </xf>
    <xf numFmtId="44" fontId="23" fillId="6" borderId="12" xfId="0" applyNumberFormat="1" applyFont="1" applyFill="1" applyBorder="1" applyAlignment="1" applyProtection="1">
      <alignment vertical="top"/>
      <protection locked="0"/>
    </xf>
    <xf numFmtId="167" fontId="23" fillId="6" borderId="12" xfId="0" applyNumberFormat="1" applyFont="1" applyFill="1" applyBorder="1" applyAlignment="1" applyProtection="1">
      <alignment vertical="top"/>
      <protection locked="0"/>
    </xf>
    <xf numFmtId="44" fontId="0" fillId="0" borderId="0" xfId="0" applyNumberFormat="1" applyFont="1" applyFill="1" applyBorder="1" applyAlignment="1">
      <alignment vertical="top"/>
    </xf>
    <xf numFmtId="44" fontId="9" fillId="0" borderId="0" xfId="0" applyNumberFormat="1" applyFont="1" applyFill="1" applyBorder="1" applyAlignment="1">
      <alignment horizontal="left" vertical="top" wrapText="1"/>
    </xf>
    <xf numFmtId="9" fontId="23" fillId="0" borderId="45" xfId="0" applyNumberFormat="1" applyFont="1" applyFill="1" applyBorder="1" applyAlignment="1">
      <alignment horizontal="center" vertical="top"/>
    </xf>
    <xf numFmtId="0" fontId="12" fillId="0" borderId="0" xfId="0" applyFont="1" applyFill="1" applyBorder="1" applyAlignment="1">
      <alignment horizontal="right" vertical="top"/>
    </xf>
    <xf numFmtId="10" fontId="12" fillId="0" borderId="0" xfId="0" applyNumberFormat="1" applyFont="1" applyFill="1" applyBorder="1" applyAlignment="1">
      <alignment vertical="top"/>
    </xf>
    <xf numFmtId="0" fontId="2" fillId="0" borderId="30" xfId="0" applyFont="1" applyFill="1" applyBorder="1" applyAlignment="1">
      <alignment horizontal="center" vertical="top"/>
    </xf>
    <xf numFmtId="0" fontId="2" fillId="0" borderId="50" xfId="0" applyFont="1" applyFill="1" applyBorder="1" applyAlignment="1">
      <alignment horizontal="center" vertical="top"/>
    </xf>
    <xf numFmtId="0" fontId="2" fillId="0" borderId="31" xfId="0" applyFont="1" applyFill="1" applyBorder="1" applyAlignment="1">
      <alignment horizontal="center" vertical="top"/>
    </xf>
    <xf numFmtId="0" fontId="2" fillId="0" borderId="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/>
    </xf>
    <xf numFmtId="0" fontId="11" fillId="0" borderId="31" xfId="0" applyFont="1" applyFill="1" applyBorder="1" applyAlignment="1">
      <alignment horizontal="center" vertical="top"/>
    </xf>
    <xf numFmtId="0" fontId="11" fillId="0" borderId="1" xfId="0" applyFont="1" applyFill="1" applyBorder="1" applyAlignment="1">
      <alignment horizontal="center" vertical="top"/>
    </xf>
    <xf numFmtId="0" fontId="6" fillId="0" borderId="31" xfId="0" applyFont="1" applyFill="1" applyBorder="1" applyAlignment="1">
      <alignment horizontal="center" vertical="top" wrapText="1"/>
    </xf>
    <xf numFmtId="0" fontId="11" fillId="0" borderId="13" xfId="0" applyFont="1" applyFill="1" applyBorder="1" applyAlignment="1">
      <alignment horizontal="center" vertical="center" wrapText="1"/>
    </xf>
    <xf numFmtId="166" fontId="2" fillId="0" borderId="36" xfId="0" applyNumberFormat="1" applyFont="1" applyFill="1" applyBorder="1" applyAlignment="1">
      <alignment horizontal="center" vertical="center"/>
    </xf>
    <xf numFmtId="166" fontId="2" fillId="0" borderId="37" xfId="0" applyNumberFormat="1" applyFont="1" applyFill="1" applyBorder="1" applyAlignment="1">
      <alignment horizontal="center" vertical="center"/>
    </xf>
    <xf numFmtId="166" fontId="2" fillId="0" borderId="38" xfId="0" applyNumberFormat="1" applyFont="1" applyFill="1" applyBorder="1" applyAlignment="1">
      <alignment horizontal="center" vertical="center"/>
    </xf>
    <xf numFmtId="166" fontId="2" fillId="0" borderId="39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40" xfId="0" applyNumberFormat="1" applyFont="1" applyFill="1" applyBorder="1" applyAlignment="1">
      <alignment horizontal="center" vertical="center"/>
    </xf>
    <xf numFmtId="166" fontId="2" fillId="0" borderId="41" xfId="0" applyNumberFormat="1" applyFont="1" applyFill="1" applyBorder="1" applyAlignment="1">
      <alignment horizontal="center" vertical="center"/>
    </xf>
    <xf numFmtId="166" fontId="2" fillId="0" borderId="42" xfId="0" applyNumberFormat="1" applyFont="1" applyFill="1" applyBorder="1" applyAlignment="1">
      <alignment horizontal="center" vertical="center"/>
    </xf>
    <xf numFmtId="166" fontId="2" fillId="0" borderId="43" xfId="0" applyNumberFormat="1" applyFont="1" applyFill="1" applyBorder="1" applyAlignment="1">
      <alignment horizontal="center" vertical="center"/>
    </xf>
    <xf numFmtId="0" fontId="0" fillId="0" borderId="19" xfId="0" applyBorder="1" applyAlignment="1">
      <alignment vertical="top"/>
    </xf>
    <xf numFmtId="0" fontId="0" fillId="0" borderId="23" xfId="0" applyBorder="1" applyAlignment="1">
      <alignment vertical="top"/>
    </xf>
    <xf numFmtId="0" fontId="15" fillId="0" borderId="23" xfId="0" applyFont="1" applyBorder="1" applyAlignment="1">
      <alignment vertical="top"/>
    </xf>
    <xf numFmtId="0" fontId="16" fillId="0" borderId="23" xfId="0" applyFont="1" applyBorder="1" applyAlignment="1">
      <alignment vertical="top"/>
    </xf>
    <xf numFmtId="0" fontId="14" fillId="0" borderId="23" xfId="0" applyFont="1" applyBorder="1" applyAlignment="1">
      <alignment vertical="top"/>
    </xf>
    <xf numFmtId="0" fontId="0" fillId="0" borderId="27" xfId="0" applyBorder="1" applyAlignment="1">
      <alignment vertical="top"/>
    </xf>
    <xf numFmtId="0" fontId="23" fillId="0" borderId="23" xfId="0" applyFont="1" applyBorder="1" applyAlignment="1">
      <alignment vertical="top"/>
    </xf>
    <xf numFmtId="9" fontId="23" fillId="6" borderId="45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ont="1" applyFill="1" applyAlignment="1" applyProtection="1">
      <alignment horizontal="center" vertical="top"/>
    </xf>
    <xf numFmtId="0" fontId="2" fillId="0" borderId="30" xfId="0" applyFont="1" applyFill="1" applyBorder="1" applyAlignment="1" applyProtection="1">
      <alignment horizontal="center" vertical="top"/>
    </xf>
    <xf numFmtId="0" fontId="2" fillId="0" borderId="50" xfId="0" applyFont="1" applyFill="1" applyBorder="1" applyAlignment="1" applyProtection="1">
      <alignment horizontal="center" vertical="top"/>
    </xf>
    <xf numFmtId="0" fontId="0" fillId="0" borderId="38" xfId="0" applyBorder="1" applyAlignment="1" applyProtection="1">
      <alignment vertical="top"/>
    </xf>
    <xf numFmtId="0" fontId="0" fillId="0" borderId="0" xfId="0" applyFont="1" applyFill="1" applyAlignment="1" applyProtection="1">
      <alignment vertical="top"/>
    </xf>
    <xf numFmtId="0" fontId="2" fillId="0" borderId="31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center" vertical="top"/>
    </xf>
    <xf numFmtId="0" fontId="0" fillId="0" borderId="40" xfId="0" applyBorder="1" applyAlignment="1" applyProtection="1">
      <alignment vertical="top"/>
    </xf>
    <xf numFmtId="0" fontId="3" fillId="0" borderId="1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vertical="top"/>
    </xf>
    <xf numFmtId="169" fontId="31" fillId="0" borderId="0" xfId="0" applyNumberFormat="1" applyFont="1" applyFill="1" applyBorder="1" applyAlignment="1" applyProtection="1">
      <alignment vertical="top"/>
    </xf>
    <xf numFmtId="0" fontId="6" fillId="0" borderId="31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center" vertical="top"/>
    </xf>
    <xf numFmtId="0" fontId="7" fillId="0" borderId="1" xfId="0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169" fontId="33" fillId="0" borderId="0" xfId="0" applyNumberFormat="1" applyFont="1" applyFill="1" applyBorder="1" applyAlignment="1" applyProtection="1">
      <alignment horizontal="left" vertical="top" wrapText="1"/>
    </xf>
    <xf numFmtId="0" fontId="11" fillId="0" borderId="31" xfId="0" applyFont="1" applyFill="1" applyBorder="1" applyAlignment="1" applyProtection="1">
      <alignment horizontal="center" vertical="top"/>
    </xf>
    <xf numFmtId="0" fontId="11" fillId="0" borderId="1" xfId="0" applyFont="1" applyFill="1" applyBorder="1" applyAlignment="1" applyProtection="1">
      <alignment horizontal="center" vertical="top"/>
    </xf>
    <xf numFmtId="0" fontId="0" fillId="0" borderId="43" xfId="0" applyBorder="1" applyAlignment="1" applyProtection="1">
      <alignment vertical="top"/>
    </xf>
    <xf numFmtId="0" fontId="6" fillId="0" borderId="31" xfId="0" applyFont="1" applyFill="1" applyBorder="1" applyAlignment="1" applyProtection="1">
      <alignment horizontal="center" vertical="top" wrapText="1"/>
    </xf>
    <xf numFmtId="0" fontId="23" fillId="0" borderId="49" xfId="0" applyFont="1" applyBorder="1" applyAlignment="1" applyProtection="1">
      <alignment horizontal="center" vertical="top"/>
    </xf>
    <xf numFmtId="0" fontId="0" fillId="0" borderId="1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quotePrefix="1" applyFont="1" applyFill="1" applyBorder="1" applyAlignment="1" applyProtection="1">
      <alignment horizontal="center" vertical="top" wrapText="1"/>
    </xf>
    <xf numFmtId="0" fontId="11" fillId="0" borderId="2" xfId="0" applyFont="1" applyFill="1" applyBorder="1" applyAlignment="1" applyProtection="1">
      <alignment vertical="top" wrapText="1"/>
    </xf>
    <xf numFmtId="0" fontId="0" fillId="0" borderId="3" xfId="0" applyFont="1" applyFill="1" applyBorder="1" applyAlignment="1" applyProtection="1">
      <alignment horizontal="center" vertical="top"/>
    </xf>
    <xf numFmtId="0" fontId="12" fillId="0" borderId="4" xfId="0" applyFont="1" applyFill="1" applyBorder="1" applyAlignment="1" applyProtection="1">
      <alignment horizontal="center" vertical="top"/>
    </xf>
    <xf numFmtId="0" fontId="0" fillId="0" borderId="4" xfId="0" applyFont="1" applyFill="1" applyBorder="1" applyAlignment="1" applyProtection="1">
      <alignment horizontal="center" vertical="top"/>
    </xf>
    <xf numFmtId="169" fontId="31" fillId="0" borderId="5" xfId="0" applyNumberFormat="1" applyFont="1" applyFill="1" applyBorder="1" applyAlignment="1" applyProtection="1">
      <alignment horizontal="center" vertical="top"/>
    </xf>
    <xf numFmtId="0" fontId="0" fillId="0" borderId="46" xfId="0" applyBorder="1" applyAlignment="1" applyProtection="1">
      <alignment vertical="top"/>
    </xf>
    <xf numFmtId="0" fontId="13" fillId="0" borderId="6" xfId="0" applyFont="1" applyFill="1" applyBorder="1" applyAlignment="1" applyProtection="1">
      <alignment horizontal="center" vertical="top" wrapText="1"/>
    </xf>
    <xf numFmtId="0" fontId="13" fillId="0" borderId="7" xfId="0" applyFont="1" applyFill="1" applyBorder="1" applyAlignment="1" applyProtection="1">
      <alignment horizontal="center" vertical="top"/>
    </xf>
    <xf numFmtId="169" fontId="13" fillId="0" borderId="8" xfId="0" applyNumberFormat="1" applyFont="1" applyFill="1" applyBorder="1" applyAlignment="1" applyProtection="1">
      <alignment horizontal="center" vertical="top"/>
    </xf>
    <xf numFmtId="169" fontId="22" fillId="0" borderId="47" xfId="0" applyNumberFormat="1" applyFont="1" applyBorder="1" applyAlignment="1" applyProtection="1">
      <alignment horizontal="center" vertical="top"/>
    </xf>
    <xf numFmtId="0" fontId="0" fillId="0" borderId="9" xfId="0" applyFont="1" applyFill="1" applyBorder="1" applyAlignment="1" applyProtection="1">
      <alignment horizontal="center" vertical="top"/>
    </xf>
    <xf numFmtId="0" fontId="0" fillId="0" borderId="10" xfId="0" applyFont="1" applyFill="1" applyBorder="1" applyAlignment="1" applyProtection="1">
      <alignment horizontal="center" vertical="top"/>
    </xf>
    <xf numFmtId="0" fontId="0" fillId="0" borderId="11" xfId="0" applyFont="1" applyFill="1" applyBorder="1" applyAlignment="1" applyProtection="1">
      <alignment vertical="top"/>
    </xf>
    <xf numFmtId="169" fontId="31" fillId="0" borderId="2" xfId="0" applyNumberFormat="1" applyFont="1" applyFill="1" applyBorder="1" applyAlignment="1" applyProtection="1">
      <alignment vertical="top"/>
    </xf>
    <xf numFmtId="0" fontId="0" fillId="0" borderId="48" xfId="0" applyBorder="1" applyAlignment="1" applyProtection="1">
      <alignment vertical="top"/>
    </xf>
    <xf numFmtId="0" fontId="0" fillId="0" borderId="12" xfId="0" applyFont="1" applyFill="1" applyBorder="1" applyAlignment="1" applyProtection="1">
      <alignment horizontal="center" vertical="top"/>
    </xf>
    <xf numFmtId="0" fontId="6" fillId="0" borderId="13" xfId="0" applyFont="1" applyFill="1" applyBorder="1" applyAlignment="1" applyProtection="1">
      <alignment horizontal="center" vertical="top"/>
    </xf>
    <xf numFmtId="169" fontId="31" fillId="0" borderId="12" xfId="0" applyNumberFormat="1" applyFont="1" applyFill="1" applyBorder="1" applyAlignment="1" applyProtection="1">
      <alignment vertical="top"/>
    </xf>
    <xf numFmtId="169" fontId="34" fillId="0" borderId="48" xfId="0" applyNumberFormat="1" applyFont="1" applyBorder="1" applyAlignment="1" applyProtection="1">
      <alignment vertical="top"/>
    </xf>
    <xf numFmtId="0" fontId="13" fillId="0" borderId="11" xfId="0" applyFont="1" applyFill="1" applyBorder="1" applyAlignment="1" applyProtection="1">
      <alignment vertical="top" wrapText="1"/>
    </xf>
    <xf numFmtId="0" fontId="1" fillId="0" borderId="11" xfId="0" applyFont="1" applyFill="1" applyBorder="1" applyAlignment="1" applyProtection="1">
      <alignment vertical="top" wrapText="1"/>
    </xf>
    <xf numFmtId="0" fontId="3" fillId="0" borderId="11" xfId="0" applyFont="1" applyFill="1" applyBorder="1" applyAlignment="1" applyProtection="1">
      <alignment vertical="top" wrapText="1"/>
    </xf>
    <xf numFmtId="2" fontId="0" fillId="0" borderId="48" xfId="0" applyNumberFormat="1" applyBorder="1" applyAlignment="1" applyProtection="1">
      <alignment vertical="top"/>
    </xf>
    <xf numFmtId="0" fontId="29" fillId="0" borderId="11" xfId="0" applyFont="1" applyFill="1" applyBorder="1" applyAlignment="1" applyProtection="1">
      <alignment vertical="top" wrapText="1"/>
    </xf>
    <xf numFmtId="0" fontId="12" fillId="0" borderId="48" xfId="0" applyFont="1" applyBorder="1" applyAlignment="1" applyProtection="1">
      <alignment vertical="top" wrapText="1"/>
    </xf>
    <xf numFmtId="0" fontId="12" fillId="0" borderId="48" xfId="0" applyFont="1" applyBorder="1" applyAlignment="1" applyProtection="1">
      <alignment vertical="top"/>
    </xf>
    <xf numFmtId="0" fontId="1" fillId="0" borderId="11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center" vertical="top"/>
    </xf>
    <xf numFmtId="0" fontId="7" fillId="0" borderId="11" xfId="0" applyFont="1" applyFill="1" applyBorder="1" applyAlignment="1" applyProtection="1">
      <alignment vertical="top"/>
    </xf>
    <xf numFmtId="0" fontId="13" fillId="0" borderId="11" xfId="0" applyFont="1" applyFill="1" applyBorder="1" applyAlignment="1" applyProtection="1">
      <alignment vertical="top"/>
    </xf>
    <xf numFmtId="0" fontId="12" fillId="3" borderId="48" xfId="0" applyFont="1" applyFill="1" applyBorder="1" applyAlignment="1" applyProtection="1">
      <alignment vertical="top"/>
    </xf>
    <xf numFmtId="0" fontId="12" fillId="0" borderId="9" xfId="0" applyFont="1" applyFill="1" applyBorder="1" applyAlignment="1" applyProtection="1">
      <alignment horizontal="center" vertical="top"/>
    </xf>
    <xf numFmtId="0" fontId="27" fillId="0" borderId="11" xfId="0" applyFont="1" applyFill="1" applyBorder="1" applyAlignment="1" applyProtection="1">
      <alignment vertical="top"/>
    </xf>
    <xf numFmtId="0" fontId="17" fillId="0" borderId="11" xfId="0" applyFont="1" applyFill="1" applyBorder="1" applyAlignment="1" applyProtection="1">
      <alignment vertical="top"/>
    </xf>
    <xf numFmtId="0" fontId="17" fillId="0" borderId="48" xfId="0" applyFont="1" applyBorder="1" applyAlignment="1" applyProtection="1">
      <alignment vertical="top"/>
    </xf>
    <xf numFmtId="0" fontId="17" fillId="0" borderId="0" xfId="0" applyFont="1" applyFill="1" applyAlignment="1" applyProtection="1">
      <alignment vertical="top"/>
    </xf>
    <xf numFmtId="0" fontId="0" fillId="0" borderId="0" xfId="0" applyFont="1" applyFill="1" applyBorder="1" applyAlignment="1" applyProtection="1">
      <alignment horizontal="center" vertical="top"/>
    </xf>
    <xf numFmtId="0" fontId="0" fillId="3" borderId="11" xfId="0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0" fontId="0" fillId="0" borderId="11" xfId="0" applyFont="1" applyFill="1" applyBorder="1" applyAlignment="1" applyProtection="1"/>
    <xf numFmtId="0" fontId="0" fillId="0" borderId="11" xfId="0" applyFont="1" applyFill="1" applyBorder="1" applyAlignment="1" applyProtection="1">
      <alignment horizontal="left" vertical="top"/>
    </xf>
    <xf numFmtId="0" fontId="12" fillId="0" borderId="10" xfId="0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top"/>
    </xf>
    <xf numFmtId="0" fontId="12" fillId="0" borderId="11" xfId="0" applyFont="1" applyFill="1" applyBorder="1" applyAlignment="1" applyProtection="1">
      <alignment horizontal="center" vertical="top"/>
    </xf>
    <xf numFmtId="167" fontId="0" fillId="0" borderId="48" xfId="0" applyNumberFormat="1" applyBorder="1" applyAlignment="1" applyProtection="1">
      <alignment vertical="top"/>
    </xf>
    <xf numFmtId="0" fontId="0" fillId="0" borderId="11" xfId="0" applyFont="1" applyFill="1" applyBorder="1" applyAlignment="1" applyProtection="1">
      <alignment horizontal="center" vertical="top"/>
    </xf>
    <xf numFmtId="0" fontId="0" fillId="0" borderId="15" xfId="0" applyFont="1" applyFill="1" applyBorder="1" applyAlignment="1" applyProtection="1">
      <alignment horizontal="center" vertical="top"/>
    </xf>
    <xf numFmtId="0" fontId="0" fillId="0" borderId="14" xfId="0" applyFont="1" applyFill="1" applyBorder="1" applyAlignment="1" applyProtection="1">
      <alignment horizontal="center" vertical="top"/>
    </xf>
    <xf numFmtId="0" fontId="0" fillId="0" borderId="14" xfId="0" applyFont="1" applyFill="1" applyBorder="1" applyAlignment="1" applyProtection="1">
      <alignment vertical="top"/>
    </xf>
    <xf numFmtId="169" fontId="31" fillId="0" borderId="16" xfId="0" applyNumberFormat="1" applyFont="1" applyFill="1" applyBorder="1" applyAlignment="1" applyProtection="1">
      <alignment vertical="top"/>
    </xf>
    <xf numFmtId="169" fontId="31" fillId="0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</cellXfs>
  <cellStyles count="3">
    <cellStyle name="Excel Built-in Comma" xfId="2" xr:uid="{C68BD3D8-D340-4900-B1CB-E4A82906F484}"/>
    <cellStyle name="Milliers" xfId="1" builtinId="3"/>
    <cellStyle name="Normal" xfId="0" builtinId="0"/>
  </cellStyles>
  <dxfs count="0"/>
  <tableStyles count="0" defaultTableStyle="TableStyleMedium2" defaultPivotStyle="PivotStyleLight16"/>
  <colors>
    <mruColors>
      <color rgb="FF0000FF"/>
      <color rgb="FF00FFFF"/>
      <color rgb="FF00FF0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0</xdr:row>
      <xdr:rowOff>95250</xdr:rowOff>
    </xdr:from>
    <xdr:to>
      <xdr:col>2</xdr:col>
      <xdr:colOff>619125</xdr:colOff>
      <xdr:row>2</xdr:row>
      <xdr:rowOff>9525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0417C12-1AE3-4DAC-B956-284A07742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76200</xdr:rowOff>
    </xdr:from>
    <xdr:to>
      <xdr:col>2</xdr:col>
      <xdr:colOff>600075</xdr:colOff>
      <xdr:row>1</xdr:row>
      <xdr:rowOff>304800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296B0C-6826-4601-9BE1-DC655EEDC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134"/>
  <sheetViews>
    <sheetView tabSelected="1" zoomScale="90" zoomScaleNormal="90" workbookViewId="0">
      <selection activeCell="I14" sqref="I14"/>
    </sheetView>
  </sheetViews>
  <sheetFormatPr baseColWidth="10" defaultColWidth="11.453125" defaultRowHeight="14" x14ac:dyDescent="0.25"/>
  <cols>
    <col min="1" max="1" width="5.54296875" style="247" customWidth="1"/>
    <col min="2" max="2" width="12.7265625" style="247" customWidth="1"/>
    <col min="3" max="3" width="10.453125" style="247" customWidth="1"/>
    <col min="4" max="4" width="69.453125" style="251" customWidth="1"/>
    <col min="5" max="5" width="12.453125" style="251" customWidth="1"/>
    <col min="6" max="6" width="11.54296875" style="324" customWidth="1"/>
    <col min="7" max="7" width="11.1796875" style="325" customWidth="1"/>
    <col min="8" max="16384" width="11.453125" style="251"/>
  </cols>
  <sheetData>
    <row r="1" spans="1:7" ht="25" x14ac:dyDescent="0.25">
      <c r="B1" s="248" t="s">
        <v>950</v>
      </c>
      <c r="C1" s="248"/>
      <c r="D1" s="248"/>
      <c r="E1" s="248"/>
      <c r="F1" s="249"/>
      <c r="G1" s="250"/>
    </row>
    <row r="2" spans="1:7" ht="25" x14ac:dyDescent="0.25">
      <c r="B2" s="252" t="s">
        <v>949</v>
      </c>
      <c r="C2" s="252"/>
      <c r="D2" s="252"/>
      <c r="E2" s="252"/>
      <c r="F2" s="253"/>
      <c r="G2" s="254"/>
    </row>
    <row r="3" spans="1:7" ht="15.5" x14ac:dyDescent="0.25">
      <c r="B3" s="255"/>
      <c r="C3" s="256"/>
      <c r="D3" s="257"/>
      <c r="E3" s="258"/>
      <c r="F3" s="259"/>
      <c r="G3" s="254"/>
    </row>
    <row r="4" spans="1:7" ht="15.5" x14ac:dyDescent="0.25">
      <c r="B4" s="255"/>
      <c r="C4" s="256"/>
      <c r="D4" s="257"/>
      <c r="E4" s="258"/>
      <c r="F4" s="259"/>
      <c r="G4" s="254"/>
    </row>
    <row r="5" spans="1:7" ht="20" x14ac:dyDescent="0.25">
      <c r="B5" s="260" t="s">
        <v>0</v>
      </c>
      <c r="C5" s="260"/>
      <c r="D5" s="260"/>
      <c r="E5" s="260"/>
      <c r="F5" s="261"/>
      <c r="G5" s="254"/>
    </row>
    <row r="6" spans="1:7" ht="33" customHeight="1" x14ac:dyDescent="0.25">
      <c r="B6" s="262"/>
      <c r="C6" s="158"/>
      <c r="D6" s="263"/>
      <c r="E6" s="264"/>
      <c r="F6" s="265"/>
      <c r="G6" s="254"/>
    </row>
    <row r="7" spans="1:7" ht="33" customHeight="1" thickBot="1" x14ac:dyDescent="0.3">
      <c r="B7" s="266" t="s">
        <v>1</v>
      </c>
      <c r="C7" s="266"/>
      <c r="D7" s="266"/>
      <c r="E7" s="266"/>
      <c r="F7" s="267"/>
      <c r="G7" s="268"/>
    </row>
    <row r="8" spans="1:7" ht="20.25" customHeight="1" thickBot="1" x14ac:dyDescent="0.3">
      <c r="B8" s="269" t="s">
        <v>2</v>
      </c>
      <c r="C8" s="269"/>
      <c r="D8" s="269"/>
      <c r="E8" s="269"/>
      <c r="F8" s="269"/>
      <c r="G8" s="270" t="s">
        <v>952</v>
      </c>
    </row>
    <row r="9" spans="1:7" ht="33" customHeight="1" thickBot="1" x14ac:dyDescent="0.3">
      <c r="B9" s="271"/>
      <c r="C9" s="272"/>
      <c r="D9" s="273" t="s">
        <v>954</v>
      </c>
      <c r="E9" s="272"/>
      <c r="F9" s="274"/>
      <c r="G9" s="246">
        <v>0.2</v>
      </c>
    </row>
    <row r="10" spans="1:7" ht="15" customHeight="1" thickBot="1" x14ac:dyDescent="0.3">
      <c r="B10" s="275" t="s">
        <v>3</v>
      </c>
      <c r="C10" s="276"/>
      <c r="D10" s="276"/>
      <c r="E10" s="277"/>
      <c r="F10" s="278"/>
      <c r="G10" s="279"/>
    </row>
    <row r="11" spans="1:7" ht="35.5" customHeight="1" thickBot="1" x14ac:dyDescent="0.3">
      <c r="B11" s="280" t="s">
        <v>4</v>
      </c>
      <c r="C11" s="280" t="s">
        <v>5</v>
      </c>
      <c r="D11" s="281" t="s">
        <v>6</v>
      </c>
      <c r="E11" s="281" t="s">
        <v>873</v>
      </c>
      <c r="F11" s="282" t="s">
        <v>7</v>
      </c>
      <c r="G11" s="283" t="s">
        <v>951</v>
      </c>
    </row>
    <row r="12" spans="1:7" ht="14.5" thickBot="1" x14ac:dyDescent="0.3">
      <c r="B12" s="284"/>
      <c r="C12" s="285"/>
      <c r="D12" s="286"/>
      <c r="E12" s="286"/>
      <c r="F12" s="287"/>
      <c r="G12" s="288"/>
    </row>
    <row r="13" spans="1:7" ht="20.5" thickBot="1" x14ac:dyDescent="0.3">
      <c r="A13" s="247">
        <v>1</v>
      </c>
      <c r="B13" s="271"/>
      <c r="C13" s="289"/>
      <c r="D13" s="290" t="s">
        <v>8</v>
      </c>
      <c r="E13" s="258"/>
      <c r="F13" s="291"/>
      <c r="G13" s="288"/>
    </row>
    <row r="14" spans="1:7" x14ac:dyDescent="0.25">
      <c r="A14" s="247">
        <v>2</v>
      </c>
      <c r="B14" s="284"/>
      <c r="C14" s="285"/>
      <c r="D14" s="286"/>
      <c r="E14" s="286"/>
      <c r="F14" s="291"/>
      <c r="G14" s="288"/>
    </row>
    <row r="15" spans="1:7" ht="15.5" x14ac:dyDescent="0.25">
      <c r="A15" s="247">
        <v>3</v>
      </c>
      <c r="B15" s="18" t="s">
        <v>9</v>
      </c>
      <c r="C15" s="19"/>
      <c r="D15" s="20" t="s">
        <v>10</v>
      </c>
      <c r="E15" s="286"/>
      <c r="F15" s="287"/>
      <c r="G15" s="288"/>
    </row>
    <row r="16" spans="1:7" x14ac:dyDescent="0.25">
      <c r="A16" s="247">
        <v>4</v>
      </c>
      <c r="B16" s="284"/>
      <c r="C16" s="285"/>
      <c r="D16" s="286"/>
      <c r="E16" s="286"/>
      <c r="F16" s="287"/>
      <c r="G16" s="288"/>
    </row>
    <row r="17" spans="1:7" x14ac:dyDescent="0.25">
      <c r="A17" s="247">
        <v>5</v>
      </c>
      <c r="B17" s="21" t="s">
        <v>11</v>
      </c>
      <c r="C17" s="22"/>
      <c r="D17" s="23" t="s">
        <v>12</v>
      </c>
      <c r="E17" s="286"/>
      <c r="F17" s="287"/>
      <c r="G17" s="288"/>
    </row>
    <row r="18" spans="1:7" x14ac:dyDescent="0.25">
      <c r="A18" s="247">
        <v>6</v>
      </c>
      <c r="B18" s="24"/>
      <c r="C18" s="25"/>
      <c r="D18" s="23" t="s">
        <v>13</v>
      </c>
      <c r="E18" s="26" t="s">
        <v>14</v>
      </c>
      <c r="F18" s="190"/>
      <c r="G18" s="292">
        <f>F18*(1+$G$9)</f>
        <v>0</v>
      </c>
    </row>
    <row r="19" spans="1:7" x14ac:dyDescent="0.25">
      <c r="A19" s="247">
        <v>7</v>
      </c>
      <c r="B19" s="24"/>
      <c r="C19" s="25"/>
      <c r="D19" s="23" t="s">
        <v>15</v>
      </c>
      <c r="E19" s="286"/>
      <c r="F19" s="191"/>
      <c r="G19" s="288"/>
    </row>
    <row r="20" spans="1:7" x14ac:dyDescent="0.25">
      <c r="A20" s="247">
        <v>8</v>
      </c>
      <c r="B20" s="24"/>
      <c r="C20" s="25"/>
      <c r="D20" s="26" t="s">
        <v>16</v>
      </c>
      <c r="E20" s="26" t="s">
        <v>17</v>
      </c>
      <c r="F20" s="190"/>
      <c r="G20" s="292">
        <f t="shared" ref="G20:G23" si="0">F20*(1+$G$9)</f>
        <v>0</v>
      </c>
    </row>
    <row r="21" spans="1:7" x14ac:dyDescent="0.25">
      <c r="A21" s="247">
        <v>9</v>
      </c>
      <c r="B21" s="24"/>
      <c r="C21" s="25"/>
      <c r="D21" s="26" t="s">
        <v>18</v>
      </c>
      <c r="E21" s="26" t="s">
        <v>17</v>
      </c>
      <c r="F21" s="190"/>
      <c r="G21" s="292">
        <f t="shared" si="0"/>
        <v>0</v>
      </c>
    </row>
    <row r="22" spans="1:7" x14ac:dyDescent="0.25">
      <c r="A22" s="247">
        <v>10</v>
      </c>
      <c r="B22" s="24"/>
      <c r="C22" s="25"/>
      <c r="D22" s="26" t="s">
        <v>19</v>
      </c>
      <c r="E22" s="26" t="s">
        <v>17</v>
      </c>
      <c r="F22" s="190"/>
      <c r="G22" s="292">
        <f t="shared" si="0"/>
        <v>0</v>
      </c>
    </row>
    <row r="23" spans="1:7" x14ac:dyDescent="0.25">
      <c r="A23" s="247">
        <v>11</v>
      </c>
      <c r="B23" s="24"/>
      <c r="C23" s="25"/>
      <c r="D23" s="26" t="s">
        <v>20</v>
      </c>
      <c r="E23" s="26" t="s">
        <v>17</v>
      </c>
      <c r="F23" s="190"/>
      <c r="G23" s="292">
        <f t="shared" si="0"/>
        <v>0</v>
      </c>
    </row>
    <row r="24" spans="1:7" x14ac:dyDescent="0.25">
      <c r="A24" s="247">
        <v>12</v>
      </c>
      <c r="B24" s="21" t="s">
        <v>21</v>
      </c>
      <c r="C24" s="22"/>
      <c r="D24" s="23" t="s">
        <v>22</v>
      </c>
      <c r="E24" s="286"/>
      <c r="F24" s="190"/>
      <c r="G24" s="288"/>
    </row>
    <row r="25" spans="1:7" x14ac:dyDescent="0.25">
      <c r="A25" s="247">
        <v>13</v>
      </c>
      <c r="B25" s="21" t="s">
        <v>23</v>
      </c>
      <c r="C25" s="22"/>
      <c r="D25" s="23" t="s">
        <v>24</v>
      </c>
      <c r="E25" s="286"/>
      <c r="F25" s="190"/>
      <c r="G25" s="288"/>
    </row>
    <row r="26" spans="1:7" x14ac:dyDescent="0.25">
      <c r="A26" s="247">
        <v>14</v>
      </c>
      <c r="B26" s="24"/>
      <c r="C26" s="25"/>
      <c r="D26" s="26" t="s">
        <v>25</v>
      </c>
      <c r="E26" s="26" t="s">
        <v>26</v>
      </c>
      <c r="F26" s="190"/>
      <c r="G26" s="292">
        <f t="shared" ref="G26:G28" si="1">F26*(1+$G$9)</f>
        <v>0</v>
      </c>
    </row>
    <row r="27" spans="1:7" x14ac:dyDescent="0.25">
      <c r="A27" s="247">
        <v>15</v>
      </c>
      <c r="B27" s="24"/>
      <c r="C27" s="25"/>
      <c r="D27" s="26" t="s">
        <v>27</v>
      </c>
      <c r="E27" s="26" t="s">
        <v>26</v>
      </c>
      <c r="F27" s="190"/>
      <c r="G27" s="292">
        <f t="shared" si="1"/>
        <v>0</v>
      </c>
    </row>
    <row r="28" spans="1:7" x14ac:dyDescent="0.25">
      <c r="A28" s="247">
        <v>16</v>
      </c>
      <c r="B28" s="24"/>
      <c r="C28" s="25"/>
      <c r="D28" s="26" t="s">
        <v>28</v>
      </c>
      <c r="E28" s="26" t="s">
        <v>14</v>
      </c>
      <c r="F28" s="190"/>
      <c r="G28" s="292">
        <f t="shared" si="1"/>
        <v>0</v>
      </c>
    </row>
    <row r="29" spans="1:7" x14ac:dyDescent="0.25">
      <c r="A29" s="247">
        <v>17</v>
      </c>
      <c r="B29" s="21" t="s">
        <v>29</v>
      </c>
      <c r="C29" s="22"/>
      <c r="D29" s="23" t="s">
        <v>30</v>
      </c>
      <c r="E29" s="286"/>
      <c r="F29" s="190"/>
      <c r="G29" s="288"/>
    </row>
    <row r="30" spans="1:7" x14ac:dyDescent="0.25">
      <c r="A30" s="247">
        <v>18</v>
      </c>
      <c r="B30" s="21"/>
      <c r="C30" s="22"/>
      <c r="D30" s="26" t="s">
        <v>31</v>
      </c>
      <c r="E30" s="26" t="s">
        <v>26</v>
      </c>
      <c r="F30" s="190"/>
      <c r="G30" s="292">
        <f t="shared" ref="G30:G35" si="2">F30*(1+$G$9)</f>
        <v>0</v>
      </c>
    </row>
    <row r="31" spans="1:7" x14ac:dyDescent="0.25">
      <c r="A31" s="247">
        <v>19</v>
      </c>
      <c r="B31" s="21"/>
      <c r="C31" s="22"/>
      <c r="D31" s="26" t="s">
        <v>32</v>
      </c>
      <c r="E31" s="26" t="s">
        <v>26</v>
      </c>
      <c r="F31" s="190"/>
      <c r="G31" s="292">
        <f t="shared" si="2"/>
        <v>0</v>
      </c>
    </row>
    <row r="32" spans="1:7" x14ac:dyDescent="0.25">
      <c r="A32" s="247">
        <v>20</v>
      </c>
      <c r="B32" s="21"/>
      <c r="C32" s="22"/>
      <c r="D32" s="26" t="s">
        <v>33</v>
      </c>
      <c r="E32" s="26" t="s">
        <v>26</v>
      </c>
      <c r="F32" s="190"/>
      <c r="G32" s="292">
        <f t="shared" si="2"/>
        <v>0</v>
      </c>
    </row>
    <row r="33" spans="1:7" x14ac:dyDescent="0.25">
      <c r="A33" s="247">
        <v>21</v>
      </c>
      <c r="B33" s="21"/>
      <c r="C33" s="22"/>
      <c r="D33" s="26" t="s">
        <v>34</v>
      </c>
      <c r="E33" s="26" t="s">
        <v>17</v>
      </c>
      <c r="F33" s="190"/>
      <c r="G33" s="292">
        <f t="shared" si="2"/>
        <v>0</v>
      </c>
    </row>
    <row r="34" spans="1:7" x14ac:dyDescent="0.25">
      <c r="A34" s="247">
        <v>22</v>
      </c>
      <c r="B34" s="21"/>
      <c r="C34" s="22"/>
      <c r="D34" s="26" t="s">
        <v>35</v>
      </c>
      <c r="E34" s="26" t="s">
        <v>17</v>
      </c>
      <c r="F34" s="190"/>
      <c r="G34" s="292">
        <f t="shared" si="2"/>
        <v>0</v>
      </c>
    </row>
    <row r="35" spans="1:7" x14ac:dyDescent="0.25">
      <c r="A35" s="247">
        <v>23</v>
      </c>
      <c r="B35" s="21"/>
      <c r="C35" s="22"/>
      <c r="D35" s="26" t="s">
        <v>929</v>
      </c>
      <c r="E35" s="26" t="s">
        <v>342</v>
      </c>
      <c r="F35" s="190"/>
      <c r="G35" s="292">
        <f t="shared" si="2"/>
        <v>0</v>
      </c>
    </row>
    <row r="36" spans="1:7" x14ac:dyDescent="0.25">
      <c r="A36" s="247">
        <v>24</v>
      </c>
      <c r="B36" s="284"/>
      <c r="C36" s="285"/>
      <c r="D36" s="286"/>
      <c r="E36" s="286"/>
      <c r="F36" s="192"/>
      <c r="G36" s="288"/>
    </row>
    <row r="37" spans="1:7" ht="15.5" x14ac:dyDescent="0.25">
      <c r="A37" s="247">
        <v>25</v>
      </c>
      <c r="B37" s="18" t="s">
        <v>36</v>
      </c>
      <c r="C37" s="19"/>
      <c r="D37" s="20" t="s">
        <v>37</v>
      </c>
      <c r="E37" s="286"/>
      <c r="F37" s="192"/>
      <c r="G37" s="288"/>
    </row>
    <row r="38" spans="1:7" x14ac:dyDescent="0.25">
      <c r="A38" s="247">
        <v>26</v>
      </c>
      <c r="B38" s="284"/>
      <c r="C38" s="285"/>
      <c r="D38" s="286"/>
      <c r="E38" s="286"/>
      <c r="F38" s="192"/>
      <c r="G38" s="288"/>
    </row>
    <row r="39" spans="1:7" x14ac:dyDescent="0.25">
      <c r="A39" s="247">
        <v>27</v>
      </c>
      <c r="B39" s="21" t="s">
        <v>38</v>
      </c>
      <c r="C39" s="22"/>
      <c r="D39" s="23" t="s">
        <v>39</v>
      </c>
      <c r="E39" s="286"/>
      <c r="F39" s="192"/>
      <c r="G39" s="288"/>
    </row>
    <row r="40" spans="1:7" x14ac:dyDescent="0.25">
      <c r="A40" s="247">
        <v>28</v>
      </c>
      <c r="B40" s="21"/>
      <c r="C40" s="22"/>
      <c r="D40" s="23" t="s">
        <v>40</v>
      </c>
      <c r="E40" s="286"/>
      <c r="F40" s="192"/>
      <c r="G40" s="288"/>
    </row>
    <row r="41" spans="1:7" x14ac:dyDescent="0.25">
      <c r="A41" s="247">
        <v>29</v>
      </c>
      <c r="B41" s="21"/>
      <c r="C41" s="22"/>
      <c r="D41" s="26" t="s">
        <v>41</v>
      </c>
      <c r="E41" s="26" t="s">
        <v>14</v>
      </c>
      <c r="F41" s="190"/>
      <c r="G41" s="292">
        <f t="shared" ref="G41:G43" si="3">F41*(1+$G$9)</f>
        <v>0</v>
      </c>
    </row>
    <row r="42" spans="1:7" x14ac:dyDescent="0.25">
      <c r="A42" s="247">
        <v>30</v>
      </c>
      <c r="B42" s="21"/>
      <c r="C42" s="22"/>
      <c r="D42" s="26" t="s">
        <v>42</v>
      </c>
      <c r="E42" s="26" t="s">
        <v>14</v>
      </c>
      <c r="F42" s="190"/>
      <c r="G42" s="292">
        <f t="shared" si="3"/>
        <v>0</v>
      </c>
    </row>
    <row r="43" spans="1:7" x14ac:dyDescent="0.25">
      <c r="A43" s="247">
        <v>31</v>
      </c>
      <c r="B43" s="21"/>
      <c r="C43" s="22"/>
      <c r="D43" s="26" t="s">
        <v>43</v>
      </c>
      <c r="E43" s="26" t="s">
        <v>17</v>
      </c>
      <c r="F43" s="190"/>
      <c r="G43" s="292">
        <f t="shared" si="3"/>
        <v>0</v>
      </c>
    </row>
    <row r="44" spans="1:7" x14ac:dyDescent="0.25">
      <c r="A44" s="247">
        <v>32</v>
      </c>
      <c r="B44" s="21" t="s">
        <v>44</v>
      </c>
      <c r="C44" s="22"/>
      <c r="D44" s="23" t="s">
        <v>45</v>
      </c>
      <c r="E44" s="286"/>
      <c r="F44" s="190"/>
      <c r="G44" s="288"/>
    </row>
    <row r="45" spans="1:7" x14ac:dyDescent="0.25">
      <c r="A45" s="247">
        <v>33</v>
      </c>
      <c r="B45" s="21" t="s">
        <v>46</v>
      </c>
      <c r="C45" s="22"/>
      <c r="D45" s="23" t="s">
        <v>47</v>
      </c>
      <c r="E45" s="286"/>
      <c r="F45" s="190"/>
      <c r="G45" s="288"/>
    </row>
    <row r="46" spans="1:7" x14ac:dyDescent="0.25">
      <c r="A46" s="247">
        <v>34</v>
      </c>
      <c r="B46" s="21"/>
      <c r="C46" s="22"/>
      <c r="D46" s="26" t="s">
        <v>48</v>
      </c>
      <c r="E46" s="26" t="s">
        <v>49</v>
      </c>
      <c r="F46" s="190"/>
      <c r="G46" s="292">
        <f t="shared" ref="G46:G48" si="4">F46*(1+$G$9)</f>
        <v>0</v>
      </c>
    </row>
    <row r="47" spans="1:7" x14ac:dyDescent="0.25">
      <c r="A47" s="247">
        <v>35</v>
      </c>
      <c r="B47" s="21"/>
      <c r="C47" s="22"/>
      <c r="D47" s="26" t="s">
        <v>50</v>
      </c>
      <c r="E47" s="26" t="s">
        <v>49</v>
      </c>
      <c r="F47" s="190"/>
      <c r="G47" s="292">
        <f t="shared" si="4"/>
        <v>0</v>
      </c>
    </row>
    <row r="48" spans="1:7" x14ac:dyDescent="0.25">
      <c r="A48" s="247">
        <v>36</v>
      </c>
      <c r="B48" s="21"/>
      <c r="C48" s="22"/>
      <c r="D48" s="26" t="s">
        <v>51</v>
      </c>
      <c r="E48" s="26" t="s">
        <v>49</v>
      </c>
      <c r="F48" s="190"/>
      <c r="G48" s="292">
        <f t="shared" si="4"/>
        <v>0</v>
      </c>
    </row>
    <row r="49" spans="1:7" x14ac:dyDescent="0.25">
      <c r="A49" s="247">
        <v>37</v>
      </c>
      <c r="B49" s="21" t="s">
        <v>52</v>
      </c>
      <c r="C49" s="22"/>
      <c r="D49" s="23" t="s">
        <v>53</v>
      </c>
      <c r="E49" s="286"/>
      <c r="F49" s="193"/>
      <c r="G49" s="288"/>
    </row>
    <row r="50" spans="1:7" x14ac:dyDescent="0.25">
      <c r="A50" s="247">
        <v>38</v>
      </c>
      <c r="B50" s="21"/>
      <c r="C50" s="22"/>
      <c r="D50" s="23" t="s">
        <v>54</v>
      </c>
      <c r="E50" s="286"/>
      <c r="F50" s="193"/>
      <c r="G50" s="288"/>
    </row>
    <row r="51" spans="1:7" x14ac:dyDescent="0.25">
      <c r="A51" s="247">
        <v>39</v>
      </c>
      <c r="B51" s="21"/>
      <c r="C51" s="22"/>
      <c r="D51" s="26" t="s">
        <v>55</v>
      </c>
      <c r="E51" s="26" t="s">
        <v>49</v>
      </c>
      <c r="F51" s="190"/>
      <c r="G51" s="292">
        <f t="shared" ref="G51:G54" si="5">F51*(1+$G$9)</f>
        <v>0</v>
      </c>
    </row>
    <row r="52" spans="1:7" x14ac:dyDescent="0.25">
      <c r="A52" s="247">
        <v>40</v>
      </c>
      <c r="B52" s="21"/>
      <c r="C52" s="22"/>
      <c r="D52" s="26" t="s">
        <v>56</v>
      </c>
      <c r="E52" s="26" t="s">
        <v>49</v>
      </c>
      <c r="F52" s="190"/>
      <c r="G52" s="292">
        <f t="shared" si="5"/>
        <v>0</v>
      </c>
    </row>
    <row r="53" spans="1:7" x14ac:dyDescent="0.25">
      <c r="A53" s="247">
        <v>41</v>
      </c>
      <c r="B53" s="21"/>
      <c r="C53" s="22"/>
      <c r="D53" s="26" t="s">
        <v>57</v>
      </c>
      <c r="E53" s="26" t="s">
        <v>49</v>
      </c>
      <c r="F53" s="190"/>
      <c r="G53" s="292">
        <f t="shared" si="5"/>
        <v>0</v>
      </c>
    </row>
    <row r="54" spans="1:7" x14ac:dyDescent="0.25">
      <c r="A54" s="247">
        <v>42</v>
      </c>
      <c r="B54" s="21"/>
      <c r="C54" s="22"/>
      <c r="D54" s="26" t="s">
        <v>58</v>
      </c>
      <c r="E54" s="26" t="s">
        <v>49</v>
      </c>
      <c r="F54" s="190"/>
      <c r="G54" s="292">
        <f t="shared" si="5"/>
        <v>0</v>
      </c>
    </row>
    <row r="55" spans="1:7" x14ac:dyDescent="0.25">
      <c r="A55" s="247">
        <v>43</v>
      </c>
      <c r="B55" s="21"/>
      <c r="C55" s="22"/>
      <c r="D55" s="23" t="s">
        <v>59</v>
      </c>
      <c r="E55" s="286"/>
      <c r="F55" s="190"/>
      <c r="G55" s="288"/>
    </row>
    <row r="56" spans="1:7" x14ac:dyDescent="0.25">
      <c r="A56" s="247">
        <v>44</v>
      </c>
      <c r="B56" s="21"/>
      <c r="C56" s="22"/>
      <c r="D56" s="26" t="s">
        <v>61</v>
      </c>
      <c r="E56" s="26" t="s">
        <v>49</v>
      </c>
      <c r="F56" s="190"/>
      <c r="G56" s="292">
        <f t="shared" ref="G56:G57" si="6">F56*(1+$G$9)</f>
        <v>0</v>
      </c>
    </row>
    <row r="57" spans="1:7" x14ac:dyDescent="0.25">
      <c r="A57" s="247">
        <v>45</v>
      </c>
      <c r="B57" s="21"/>
      <c r="C57" s="22"/>
      <c r="D57" s="26" t="s">
        <v>62</v>
      </c>
      <c r="E57" s="26" t="s">
        <v>49</v>
      </c>
      <c r="F57" s="190"/>
      <c r="G57" s="292">
        <f t="shared" si="6"/>
        <v>0</v>
      </c>
    </row>
    <row r="58" spans="1:7" x14ac:dyDescent="0.25">
      <c r="A58" s="247">
        <v>46</v>
      </c>
      <c r="B58" s="21" t="s">
        <v>63</v>
      </c>
      <c r="C58" s="22"/>
      <c r="D58" s="23" t="s">
        <v>64</v>
      </c>
      <c r="E58" s="286"/>
      <c r="F58" s="190"/>
      <c r="G58" s="288"/>
    </row>
    <row r="59" spans="1:7" x14ac:dyDescent="0.25">
      <c r="A59" s="247">
        <v>47</v>
      </c>
      <c r="B59" s="21"/>
      <c r="C59" s="22"/>
      <c r="D59" s="26" t="s">
        <v>65</v>
      </c>
      <c r="E59" s="26" t="s">
        <v>26</v>
      </c>
      <c r="F59" s="190"/>
      <c r="G59" s="292">
        <f t="shared" ref="G59:G61" si="7">F59*(1+$G$9)</f>
        <v>0</v>
      </c>
    </row>
    <row r="60" spans="1:7" x14ac:dyDescent="0.25">
      <c r="A60" s="247">
        <v>48</v>
      </c>
      <c r="B60" s="21"/>
      <c r="C60" s="22"/>
      <c r="D60" s="26" t="s">
        <v>66</v>
      </c>
      <c r="E60" s="26" t="s">
        <v>14</v>
      </c>
      <c r="F60" s="190"/>
      <c r="G60" s="292">
        <f t="shared" si="7"/>
        <v>0</v>
      </c>
    </row>
    <row r="61" spans="1:7" x14ac:dyDescent="0.25">
      <c r="A61" s="247">
        <v>49</v>
      </c>
      <c r="B61" s="21"/>
      <c r="C61" s="22"/>
      <c r="D61" s="26" t="s">
        <v>67</v>
      </c>
      <c r="E61" s="26" t="s">
        <v>14</v>
      </c>
      <c r="F61" s="190"/>
      <c r="G61" s="292">
        <f t="shared" si="7"/>
        <v>0</v>
      </c>
    </row>
    <row r="62" spans="1:7" x14ac:dyDescent="0.25">
      <c r="A62" s="247">
        <v>50</v>
      </c>
      <c r="B62" s="21"/>
      <c r="C62" s="22"/>
      <c r="D62" s="23" t="s">
        <v>68</v>
      </c>
      <c r="E62" s="286"/>
      <c r="F62" s="190"/>
      <c r="G62" s="288"/>
    </row>
    <row r="63" spans="1:7" x14ac:dyDescent="0.25">
      <c r="A63" s="247">
        <v>51</v>
      </c>
      <c r="B63" s="21"/>
      <c r="C63" s="22"/>
      <c r="D63" s="26" t="s">
        <v>69</v>
      </c>
      <c r="E63" s="26" t="s">
        <v>26</v>
      </c>
      <c r="F63" s="190"/>
      <c r="G63" s="292">
        <f t="shared" ref="G63:G72" si="8">F63*(1+$G$9)</f>
        <v>0</v>
      </c>
    </row>
    <row r="64" spans="1:7" x14ac:dyDescent="0.25">
      <c r="A64" s="247">
        <v>52</v>
      </c>
      <c r="B64" s="21"/>
      <c r="C64" s="22"/>
      <c r="D64" s="26" t="s">
        <v>70</v>
      </c>
      <c r="E64" s="26" t="s">
        <v>26</v>
      </c>
      <c r="F64" s="190"/>
      <c r="G64" s="292">
        <f t="shared" si="8"/>
        <v>0</v>
      </c>
    </row>
    <row r="65" spans="1:7" x14ac:dyDescent="0.25">
      <c r="A65" s="247">
        <v>53</v>
      </c>
      <c r="B65" s="21"/>
      <c r="C65" s="22"/>
      <c r="D65" s="26" t="s">
        <v>71</v>
      </c>
      <c r="E65" s="26" t="s">
        <v>26</v>
      </c>
      <c r="F65" s="190"/>
      <c r="G65" s="292">
        <f t="shared" si="8"/>
        <v>0</v>
      </c>
    </row>
    <row r="66" spans="1:7" x14ac:dyDescent="0.25">
      <c r="A66" s="247">
        <v>54</v>
      </c>
      <c r="B66" s="21"/>
      <c r="C66" s="22"/>
      <c r="D66" s="26" t="s">
        <v>72</v>
      </c>
      <c r="E66" s="26" t="s">
        <v>26</v>
      </c>
      <c r="F66" s="190"/>
      <c r="G66" s="292">
        <f t="shared" si="8"/>
        <v>0</v>
      </c>
    </row>
    <row r="67" spans="1:7" x14ac:dyDescent="0.25">
      <c r="A67" s="247">
        <v>55</v>
      </c>
      <c r="B67" s="21"/>
      <c r="C67" s="22"/>
      <c r="D67" s="26" t="s">
        <v>73</v>
      </c>
      <c r="E67" s="26" t="s">
        <v>26</v>
      </c>
      <c r="F67" s="190"/>
      <c r="G67" s="292">
        <f t="shared" si="8"/>
        <v>0</v>
      </c>
    </row>
    <row r="68" spans="1:7" x14ac:dyDescent="0.25">
      <c r="A68" s="247">
        <v>56</v>
      </c>
      <c r="B68" s="21"/>
      <c r="C68" s="22"/>
      <c r="D68" s="26" t="s">
        <v>74</v>
      </c>
      <c r="E68" s="26" t="s">
        <v>26</v>
      </c>
      <c r="F68" s="190"/>
      <c r="G68" s="292">
        <f t="shared" si="8"/>
        <v>0</v>
      </c>
    </row>
    <row r="69" spans="1:7" x14ac:dyDescent="0.25">
      <c r="A69" s="247">
        <v>57</v>
      </c>
      <c r="B69" s="21"/>
      <c r="C69" s="22"/>
      <c r="D69" s="26" t="s">
        <v>75</v>
      </c>
      <c r="E69" s="26" t="s">
        <v>26</v>
      </c>
      <c r="F69" s="190"/>
      <c r="G69" s="292">
        <f t="shared" si="8"/>
        <v>0</v>
      </c>
    </row>
    <row r="70" spans="1:7" x14ac:dyDescent="0.25">
      <c r="A70" s="247">
        <v>58</v>
      </c>
      <c r="B70" s="21"/>
      <c r="C70" s="22"/>
      <c r="D70" s="26" t="s">
        <v>76</v>
      </c>
      <c r="E70" s="26" t="s">
        <v>26</v>
      </c>
      <c r="F70" s="190"/>
      <c r="G70" s="292">
        <f t="shared" si="8"/>
        <v>0</v>
      </c>
    </row>
    <row r="71" spans="1:7" x14ac:dyDescent="0.25">
      <c r="A71" s="247">
        <v>59</v>
      </c>
      <c r="B71" s="21"/>
      <c r="C71" s="22"/>
      <c r="D71" s="26" t="s">
        <v>77</v>
      </c>
      <c r="E71" s="26" t="s">
        <v>26</v>
      </c>
      <c r="F71" s="190"/>
      <c r="G71" s="292">
        <f t="shared" si="8"/>
        <v>0</v>
      </c>
    </row>
    <row r="72" spans="1:7" x14ac:dyDescent="0.25">
      <c r="A72" s="247">
        <v>60</v>
      </c>
      <c r="B72" s="21"/>
      <c r="C72" s="22"/>
      <c r="D72" s="26" t="s">
        <v>78</v>
      </c>
      <c r="E72" s="26" t="s">
        <v>26</v>
      </c>
      <c r="F72" s="190"/>
      <c r="G72" s="292">
        <f t="shared" si="8"/>
        <v>0</v>
      </c>
    </row>
    <row r="73" spans="1:7" x14ac:dyDescent="0.25">
      <c r="A73" s="247">
        <v>61</v>
      </c>
      <c r="B73" s="284" t="s">
        <v>923</v>
      </c>
      <c r="C73" s="285"/>
      <c r="D73" s="293" t="s">
        <v>924</v>
      </c>
      <c r="E73" s="286"/>
      <c r="F73" s="192"/>
      <c r="G73" s="288"/>
    </row>
    <row r="74" spans="1:7" x14ac:dyDescent="0.25">
      <c r="A74" s="247">
        <v>62</v>
      </c>
      <c r="B74" s="284"/>
      <c r="C74" s="285"/>
      <c r="D74" s="294" t="s">
        <v>926</v>
      </c>
      <c r="E74" s="286" t="s">
        <v>17</v>
      </c>
      <c r="F74" s="194"/>
      <c r="G74" s="292">
        <f t="shared" ref="G74:G78" si="9">F74*(1+$G$9)</f>
        <v>0</v>
      </c>
    </row>
    <row r="75" spans="1:7" ht="42" x14ac:dyDescent="0.25">
      <c r="A75" s="247">
        <v>63</v>
      </c>
      <c r="B75" s="284"/>
      <c r="C75" s="285"/>
      <c r="D75" s="294" t="s">
        <v>931</v>
      </c>
      <c r="E75" s="26" t="s">
        <v>927</v>
      </c>
      <c r="F75" s="194"/>
      <c r="G75" s="292">
        <f t="shared" si="9"/>
        <v>0</v>
      </c>
    </row>
    <row r="76" spans="1:7" ht="42" x14ac:dyDescent="0.25">
      <c r="A76" s="247">
        <v>64</v>
      </c>
      <c r="B76" s="284"/>
      <c r="C76" s="285"/>
      <c r="D76" s="294" t="s">
        <v>932</v>
      </c>
      <c r="E76" s="26" t="s">
        <v>927</v>
      </c>
      <c r="F76" s="194"/>
      <c r="G76" s="292">
        <f t="shared" si="9"/>
        <v>0</v>
      </c>
    </row>
    <row r="77" spans="1:7" ht="42" x14ac:dyDescent="0.25">
      <c r="A77" s="247">
        <v>65</v>
      </c>
      <c r="B77" s="284"/>
      <c r="C77" s="285"/>
      <c r="D77" s="294" t="s">
        <v>933</v>
      </c>
      <c r="E77" s="26" t="s">
        <v>927</v>
      </c>
      <c r="F77" s="194"/>
      <c r="G77" s="292">
        <f t="shared" si="9"/>
        <v>0</v>
      </c>
    </row>
    <row r="78" spans="1:7" ht="42" x14ac:dyDescent="0.25">
      <c r="A78" s="247">
        <v>66</v>
      </c>
      <c r="B78" s="284"/>
      <c r="C78" s="285"/>
      <c r="D78" s="294" t="s">
        <v>934</v>
      </c>
      <c r="E78" s="26" t="s">
        <v>927</v>
      </c>
      <c r="F78" s="194"/>
      <c r="G78" s="292">
        <f t="shared" si="9"/>
        <v>0</v>
      </c>
    </row>
    <row r="79" spans="1:7" ht="46.5" x14ac:dyDescent="0.25">
      <c r="A79" s="247">
        <v>67</v>
      </c>
      <c r="B79" s="284"/>
      <c r="C79" s="285"/>
      <c r="D79" s="295" t="s">
        <v>930</v>
      </c>
      <c r="E79" s="286" t="s">
        <v>192</v>
      </c>
      <c r="F79" s="195"/>
      <c r="G79" s="296">
        <f>F79</f>
        <v>0</v>
      </c>
    </row>
    <row r="80" spans="1:7" ht="28" x14ac:dyDescent="0.25">
      <c r="A80" s="247">
        <v>68</v>
      </c>
      <c r="B80" s="284"/>
      <c r="C80" s="285"/>
      <c r="D80" s="294" t="s">
        <v>935</v>
      </c>
      <c r="E80" s="26" t="s">
        <v>927</v>
      </c>
      <c r="F80" s="194"/>
      <c r="G80" s="292">
        <f t="shared" ref="G80:G81" si="10">F80*(1+$G$9)</f>
        <v>0</v>
      </c>
    </row>
    <row r="81" spans="1:7" ht="28" x14ac:dyDescent="0.25">
      <c r="A81" s="247">
        <v>69</v>
      </c>
      <c r="B81" s="284"/>
      <c r="C81" s="285"/>
      <c r="D81" s="294" t="s">
        <v>936</v>
      </c>
      <c r="E81" s="26" t="s">
        <v>927</v>
      </c>
      <c r="F81" s="194"/>
      <c r="G81" s="292">
        <f t="shared" si="10"/>
        <v>0</v>
      </c>
    </row>
    <row r="82" spans="1:7" ht="15.5" x14ac:dyDescent="0.25">
      <c r="A82" s="247">
        <v>70</v>
      </c>
      <c r="B82" s="284"/>
      <c r="C82" s="285"/>
      <c r="D82" s="297"/>
      <c r="E82" s="286"/>
      <c r="F82" s="194"/>
      <c r="G82" s="288"/>
    </row>
    <row r="83" spans="1:7" ht="15.5" x14ac:dyDescent="0.25">
      <c r="A83" s="247">
        <v>71</v>
      </c>
      <c r="B83" s="18" t="s">
        <v>79</v>
      </c>
      <c r="C83" s="19"/>
      <c r="D83" s="20" t="s">
        <v>80</v>
      </c>
      <c r="E83" s="286"/>
      <c r="F83" s="192"/>
      <c r="G83" s="288"/>
    </row>
    <row r="84" spans="1:7" x14ac:dyDescent="0.25">
      <c r="A84" s="247">
        <v>72</v>
      </c>
      <c r="B84" s="284"/>
      <c r="C84" s="285"/>
      <c r="D84" s="286"/>
      <c r="E84" s="286"/>
      <c r="F84" s="192"/>
      <c r="G84" s="288"/>
    </row>
    <row r="85" spans="1:7" x14ac:dyDescent="0.25">
      <c r="A85" s="247">
        <v>73</v>
      </c>
      <c r="B85" s="21" t="s">
        <v>81</v>
      </c>
      <c r="C85" s="22"/>
      <c r="D85" s="23" t="s">
        <v>82</v>
      </c>
      <c r="E85" s="286"/>
      <c r="F85" s="192"/>
      <c r="G85" s="288"/>
    </row>
    <row r="86" spans="1:7" x14ac:dyDescent="0.25">
      <c r="A86" s="247">
        <v>74</v>
      </c>
      <c r="B86" s="21" t="s">
        <v>83</v>
      </c>
      <c r="C86" s="22"/>
      <c r="D86" s="23" t="s">
        <v>84</v>
      </c>
      <c r="E86" s="26" t="s">
        <v>85</v>
      </c>
      <c r="F86" s="190"/>
      <c r="G86" s="292">
        <f t="shared" ref="G86" si="11">F86*(1+$G$9)</f>
        <v>0</v>
      </c>
    </row>
    <row r="87" spans="1:7" x14ac:dyDescent="0.25">
      <c r="A87" s="247">
        <v>75</v>
      </c>
      <c r="B87" s="21" t="s">
        <v>86</v>
      </c>
      <c r="C87" s="22"/>
      <c r="D87" s="23" t="s">
        <v>87</v>
      </c>
      <c r="E87" s="286"/>
      <c r="F87" s="190"/>
      <c r="G87" s="288"/>
    </row>
    <row r="88" spans="1:7" x14ac:dyDescent="0.25">
      <c r="A88" s="247">
        <v>76</v>
      </c>
      <c r="B88" s="21" t="s">
        <v>88</v>
      </c>
      <c r="C88" s="22"/>
      <c r="D88" s="23" t="s">
        <v>89</v>
      </c>
      <c r="E88" s="26" t="s">
        <v>49</v>
      </c>
      <c r="F88" s="190"/>
      <c r="G88" s="292">
        <f t="shared" ref="G88" si="12">F88*(1+$G$9)</f>
        <v>0</v>
      </c>
    </row>
    <row r="89" spans="1:7" x14ac:dyDescent="0.25">
      <c r="A89" s="247">
        <v>77</v>
      </c>
      <c r="B89" s="21" t="s">
        <v>90</v>
      </c>
      <c r="C89" s="22"/>
      <c r="D89" s="23" t="s">
        <v>91</v>
      </c>
      <c r="E89" s="286"/>
      <c r="F89" s="190"/>
      <c r="G89" s="288"/>
    </row>
    <row r="90" spans="1:7" x14ac:dyDescent="0.25">
      <c r="A90" s="247">
        <v>78</v>
      </c>
      <c r="B90" s="21"/>
      <c r="C90" s="22"/>
      <c r="D90" s="26" t="s">
        <v>92</v>
      </c>
      <c r="E90" s="26" t="s">
        <v>49</v>
      </c>
      <c r="F90" s="190"/>
      <c r="G90" s="292">
        <f t="shared" ref="G90:G93" si="13">F90*(1+$G$9)</f>
        <v>0</v>
      </c>
    </row>
    <row r="91" spans="1:7" x14ac:dyDescent="0.25">
      <c r="A91" s="247">
        <v>79</v>
      </c>
      <c r="B91" s="21"/>
      <c r="C91" s="22"/>
      <c r="D91" s="26" t="s">
        <v>93</v>
      </c>
      <c r="E91" s="26" t="s">
        <v>49</v>
      </c>
      <c r="F91" s="190"/>
      <c r="G91" s="292">
        <f t="shared" si="13"/>
        <v>0</v>
      </c>
    </row>
    <row r="92" spans="1:7" x14ac:dyDescent="0.25">
      <c r="A92" s="247">
        <v>80</v>
      </c>
      <c r="B92" s="21"/>
      <c r="C92" s="22"/>
      <c r="D92" s="26" t="s">
        <v>94</v>
      </c>
      <c r="E92" s="26" t="s">
        <v>49</v>
      </c>
      <c r="F92" s="190"/>
      <c r="G92" s="292">
        <f t="shared" si="13"/>
        <v>0</v>
      </c>
    </row>
    <row r="93" spans="1:7" x14ac:dyDescent="0.25">
      <c r="A93" s="247">
        <v>81</v>
      </c>
      <c r="B93" s="21" t="s">
        <v>95</v>
      </c>
      <c r="C93" s="22"/>
      <c r="D93" s="23" t="s">
        <v>96</v>
      </c>
      <c r="E93" s="26" t="s">
        <v>49</v>
      </c>
      <c r="F93" s="190"/>
      <c r="G93" s="292">
        <f t="shared" si="13"/>
        <v>0</v>
      </c>
    </row>
    <row r="94" spans="1:7" x14ac:dyDescent="0.25">
      <c r="A94" s="247">
        <v>82</v>
      </c>
      <c r="B94" s="21" t="s">
        <v>97</v>
      </c>
      <c r="C94" s="22"/>
      <c r="D94" s="27" t="s">
        <v>98</v>
      </c>
      <c r="E94" s="286"/>
      <c r="F94" s="193"/>
      <c r="G94" s="288"/>
    </row>
    <row r="95" spans="1:7" x14ac:dyDescent="0.25">
      <c r="A95" s="247">
        <v>83</v>
      </c>
      <c r="B95" s="21" t="s">
        <v>99</v>
      </c>
      <c r="C95" s="22"/>
      <c r="D95" s="23" t="s">
        <v>100</v>
      </c>
      <c r="E95" s="286"/>
      <c r="F95" s="193"/>
      <c r="G95" s="288"/>
    </row>
    <row r="96" spans="1:7" x14ac:dyDescent="0.25">
      <c r="A96" s="247">
        <v>84</v>
      </c>
      <c r="B96" s="21"/>
      <c r="C96" s="22"/>
      <c r="D96" s="26" t="s">
        <v>92</v>
      </c>
      <c r="E96" s="26" t="s">
        <v>49</v>
      </c>
      <c r="F96" s="190"/>
      <c r="G96" s="292">
        <f t="shared" ref="G96:G135" si="14">F96*(1+$G$9)</f>
        <v>0</v>
      </c>
    </row>
    <row r="97" spans="1:7" x14ac:dyDescent="0.25">
      <c r="A97" s="247">
        <v>85</v>
      </c>
      <c r="B97" s="21"/>
      <c r="C97" s="22"/>
      <c r="D97" s="26" t="s">
        <v>94</v>
      </c>
      <c r="E97" s="26" t="s">
        <v>49</v>
      </c>
      <c r="F97" s="190"/>
      <c r="G97" s="292">
        <f t="shared" si="14"/>
        <v>0</v>
      </c>
    </row>
    <row r="98" spans="1:7" x14ac:dyDescent="0.25">
      <c r="A98" s="247">
        <v>86</v>
      </c>
      <c r="B98" s="21"/>
      <c r="C98" s="22"/>
      <c r="D98" s="26" t="s">
        <v>101</v>
      </c>
      <c r="E98" s="26" t="s">
        <v>49</v>
      </c>
      <c r="F98" s="190"/>
      <c r="G98" s="292">
        <f t="shared" si="14"/>
        <v>0</v>
      </c>
    </row>
    <row r="99" spans="1:7" x14ac:dyDescent="0.25">
      <c r="A99" s="247">
        <v>87</v>
      </c>
      <c r="B99" s="21" t="s">
        <v>102</v>
      </c>
      <c r="C99" s="22"/>
      <c r="D99" s="23" t="s">
        <v>103</v>
      </c>
      <c r="E99" s="26" t="s">
        <v>26</v>
      </c>
      <c r="F99" s="190"/>
      <c r="G99" s="292">
        <f t="shared" si="14"/>
        <v>0</v>
      </c>
    </row>
    <row r="100" spans="1:7" x14ac:dyDescent="0.25">
      <c r="A100" s="247">
        <v>88</v>
      </c>
      <c r="B100" s="21" t="s">
        <v>104</v>
      </c>
      <c r="C100" s="22"/>
      <c r="D100" s="23" t="s">
        <v>105</v>
      </c>
      <c r="E100" s="286"/>
      <c r="F100" s="190"/>
      <c r="G100" s="292"/>
    </row>
    <row r="101" spans="1:7" x14ac:dyDescent="0.25">
      <c r="A101" s="247">
        <v>89</v>
      </c>
      <c r="B101" s="21"/>
      <c r="C101" s="22"/>
      <c r="D101" s="26" t="s">
        <v>106</v>
      </c>
      <c r="E101" s="286"/>
      <c r="F101" s="190"/>
      <c r="G101" s="288"/>
    </row>
    <row r="102" spans="1:7" x14ac:dyDescent="0.25">
      <c r="A102" s="247">
        <v>90</v>
      </c>
      <c r="B102" s="21"/>
      <c r="C102" s="22"/>
      <c r="D102" s="26" t="s">
        <v>107</v>
      </c>
      <c r="E102" s="26" t="s">
        <v>26</v>
      </c>
      <c r="F102" s="190"/>
      <c r="G102" s="292">
        <f t="shared" si="14"/>
        <v>0</v>
      </c>
    </row>
    <row r="103" spans="1:7" x14ac:dyDescent="0.25">
      <c r="A103" s="247">
        <v>91</v>
      </c>
      <c r="B103" s="21"/>
      <c r="C103" s="22"/>
      <c r="D103" s="26" t="s">
        <v>108</v>
      </c>
      <c r="E103" s="26" t="s">
        <v>26</v>
      </c>
      <c r="F103" s="190"/>
      <c r="G103" s="292">
        <f t="shared" si="14"/>
        <v>0</v>
      </c>
    </row>
    <row r="104" spans="1:7" x14ac:dyDescent="0.25">
      <c r="A104" s="247">
        <v>92</v>
      </c>
      <c r="B104" s="21"/>
      <c r="C104" s="22"/>
      <c r="D104" s="26" t="s">
        <v>109</v>
      </c>
      <c r="E104" s="286"/>
      <c r="F104" s="190"/>
      <c r="G104" s="288"/>
    </row>
    <row r="105" spans="1:7" x14ac:dyDescent="0.25">
      <c r="A105" s="247">
        <v>93</v>
      </c>
      <c r="B105" s="21"/>
      <c r="C105" s="22"/>
      <c r="D105" s="26" t="s">
        <v>107</v>
      </c>
      <c r="E105" s="26" t="s">
        <v>26</v>
      </c>
      <c r="F105" s="190"/>
      <c r="G105" s="292">
        <f t="shared" si="14"/>
        <v>0</v>
      </c>
    </row>
    <row r="106" spans="1:7" x14ac:dyDescent="0.25">
      <c r="A106" s="247">
        <v>94</v>
      </c>
      <c r="B106" s="21"/>
      <c r="C106" s="22"/>
      <c r="D106" s="26" t="s">
        <v>108</v>
      </c>
      <c r="E106" s="26" t="s">
        <v>26</v>
      </c>
      <c r="F106" s="190"/>
      <c r="G106" s="292">
        <f t="shared" si="14"/>
        <v>0</v>
      </c>
    </row>
    <row r="107" spans="1:7" x14ac:dyDescent="0.25">
      <c r="A107" s="247">
        <v>95</v>
      </c>
      <c r="B107" s="21"/>
      <c r="C107" s="22"/>
      <c r="D107" s="26" t="s">
        <v>110</v>
      </c>
      <c r="E107" s="286"/>
      <c r="F107" s="190"/>
      <c r="G107" s="288"/>
    </row>
    <row r="108" spans="1:7" x14ac:dyDescent="0.25">
      <c r="A108" s="247">
        <v>96</v>
      </c>
      <c r="B108" s="21"/>
      <c r="C108" s="22"/>
      <c r="D108" s="26" t="s">
        <v>107</v>
      </c>
      <c r="E108" s="26" t="s">
        <v>26</v>
      </c>
      <c r="F108" s="190"/>
      <c r="G108" s="292">
        <f t="shared" si="14"/>
        <v>0</v>
      </c>
    </row>
    <row r="109" spans="1:7" x14ac:dyDescent="0.25">
      <c r="A109" s="247">
        <v>97</v>
      </c>
      <c r="B109" s="21"/>
      <c r="C109" s="22"/>
      <c r="D109" s="26" t="s">
        <v>108</v>
      </c>
      <c r="E109" s="26" t="s">
        <v>26</v>
      </c>
      <c r="F109" s="190"/>
      <c r="G109" s="292">
        <f t="shared" si="14"/>
        <v>0</v>
      </c>
    </row>
    <row r="110" spans="1:7" x14ac:dyDescent="0.25">
      <c r="A110" s="247">
        <v>98</v>
      </c>
      <c r="B110" s="21"/>
      <c r="C110" s="22"/>
      <c r="D110" s="26" t="s">
        <v>111</v>
      </c>
      <c r="E110" s="286"/>
      <c r="F110" s="190"/>
      <c r="G110" s="288"/>
    </row>
    <row r="111" spans="1:7" x14ac:dyDescent="0.25">
      <c r="A111" s="247">
        <v>99</v>
      </c>
      <c r="B111" s="21"/>
      <c r="C111" s="22"/>
      <c r="D111" s="26" t="s">
        <v>107</v>
      </c>
      <c r="E111" s="26" t="s">
        <v>26</v>
      </c>
      <c r="F111" s="190"/>
      <c r="G111" s="292">
        <f t="shared" si="14"/>
        <v>0</v>
      </c>
    </row>
    <row r="112" spans="1:7" x14ac:dyDescent="0.25">
      <c r="A112" s="247">
        <v>100</v>
      </c>
      <c r="B112" s="21"/>
      <c r="C112" s="22"/>
      <c r="D112" s="26" t="s">
        <v>108</v>
      </c>
      <c r="E112" s="26" t="s">
        <v>26</v>
      </c>
      <c r="F112" s="190"/>
      <c r="G112" s="292">
        <f t="shared" si="14"/>
        <v>0</v>
      </c>
    </row>
    <row r="113" spans="1:7" x14ac:dyDescent="0.25">
      <c r="A113" s="247">
        <v>101</v>
      </c>
      <c r="B113" s="21"/>
      <c r="C113" s="22"/>
      <c r="D113" s="26" t="s">
        <v>112</v>
      </c>
      <c r="E113" s="286"/>
      <c r="F113" s="190"/>
      <c r="G113" s="288"/>
    </row>
    <row r="114" spans="1:7" x14ac:dyDescent="0.25">
      <c r="A114" s="247">
        <v>102</v>
      </c>
      <c r="B114" s="21"/>
      <c r="C114" s="22"/>
      <c r="D114" s="26" t="s">
        <v>107</v>
      </c>
      <c r="E114" s="26" t="s">
        <v>26</v>
      </c>
      <c r="F114" s="190"/>
      <c r="G114" s="292">
        <f t="shared" si="14"/>
        <v>0</v>
      </c>
    </row>
    <row r="115" spans="1:7" x14ac:dyDescent="0.25">
      <c r="A115" s="247">
        <v>103</v>
      </c>
      <c r="B115" s="21"/>
      <c r="C115" s="22"/>
      <c r="D115" s="26" t="s">
        <v>108</v>
      </c>
      <c r="E115" s="26" t="s">
        <v>26</v>
      </c>
      <c r="F115" s="190"/>
      <c r="G115" s="292">
        <f t="shared" si="14"/>
        <v>0</v>
      </c>
    </row>
    <row r="116" spans="1:7" x14ac:dyDescent="0.25">
      <c r="A116" s="247">
        <v>104</v>
      </c>
      <c r="B116" s="21"/>
      <c r="C116" s="22"/>
      <c r="D116" s="26" t="s">
        <v>113</v>
      </c>
      <c r="E116" s="286"/>
      <c r="F116" s="190"/>
      <c r="G116" s="288"/>
    </row>
    <row r="117" spans="1:7" x14ac:dyDescent="0.25">
      <c r="A117" s="247">
        <v>105</v>
      </c>
      <c r="B117" s="21"/>
      <c r="C117" s="22"/>
      <c r="D117" s="26" t="s">
        <v>107</v>
      </c>
      <c r="E117" s="26" t="s">
        <v>26</v>
      </c>
      <c r="F117" s="190"/>
      <c r="G117" s="292">
        <f t="shared" si="14"/>
        <v>0</v>
      </c>
    </row>
    <row r="118" spans="1:7" x14ac:dyDescent="0.25">
      <c r="A118" s="247">
        <v>106</v>
      </c>
      <c r="B118" s="21"/>
      <c r="C118" s="22"/>
      <c r="D118" s="26" t="s">
        <v>108</v>
      </c>
      <c r="E118" s="26" t="s">
        <v>26</v>
      </c>
      <c r="F118" s="190"/>
      <c r="G118" s="292">
        <f t="shared" si="14"/>
        <v>0</v>
      </c>
    </row>
    <row r="119" spans="1:7" x14ac:dyDescent="0.25">
      <c r="A119" s="247">
        <v>107</v>
      </c>
      <c r="B119" s="28"/>
      <c r="C119" s="22"/>
      <c r="D119" s="26" t="s">
        <v>114</v>
      </c>
      <c r="E119" s="26"/>
      <c r="F119" s="190"/>
      <c r="G119" s="288"/>
    </row>
    <row r="120" spans="1:7" x14ac:dyDescent="0.25">
      <c r="A120" s="247">
        <v>108</v>
      </c>
      <c r="B120" s="28"/>
      <c r="C120" s="22"/>
      <c r="D120" s="26" t="s">
        <v>107</v>
      </c>
      <c r="E120" s="26" t="s">
        <v>26</v>
      </c>
      <c r="F120" s="190"/>
      <c r="G120" s="292">
        <f t="shared" si="14"/>
        <v>0</v>
      </c>
    </row>
    <row r="121" spans="1:7" x14ac:dyDescent="0.25">
      <c r="A121" s="247">
        <v>109</v>
      </c>
      <c r="B121" s="28"/>
      <c r="C121" s="22"/>
      <c r="D121" s="26" t="s">
        <v>108</v>
      </c>
      <c r="E121" s="26" t="s">
        <v>26</v>
      </c>
      <c r="F121" s="190"/>
      <c r="G121" s="292">
        <f t="shared" si="14"/>
        <v>0</v>
      </c>
    </row>
    <row r="122" spans="1:7" x14ac:dyDescent="0.25">
      <c r="A122" s="247">
        <v>110</v>
      </c>
      <c r="B122" s="28"/>
      <c r="C122" s="22"/>
      <c r="D122" s="26" t="s">
        <v>115</v>
      </c>
      <c r="E122" s="26"/>
      <c r="F122" s="196"/>
      <c r="G122" s="288"/>
    </row>
    <row r="123" spans="1:7" x14ac:dyDescent="0.25">
      <c r="A123" s="247">
        <v>111</v>
      </c>
      <c r="B123" s="28"/>
      <c r="C123" s="22"/>
      <c r="D123" s="26" t="s">
        <v>107</v>
      </c>
      <c r="E123" s="26" t="s">
        <v>26</v>
      </c>
      <c r="F123" s="190"/>
      <c r="G123" s="292">
        <f t="shared" si="14"/>
        <v>0</v>
      </c>
    </row>
    <row r="124" spans="1:7" x14ac:dyDescent="0.25">
      <c r="A124" s="247">
        <v>112</v>
      </c>
      <c r="B124" s="28"/>
      <c r="C124" s="22"/>
      <c r="D124" s="26" t="s">
        <v>108</v>
      </c>
      <c r="E124" s="26" t="s">
        <v>26</v>
      </c>
      <c r="F124" s="190"/>
      <c r="G124" s="292">
        <f t="shared" si="14"/>
        <v>0</v>
      </c>
    </row>
    <row r="125" spans="1:7" x14ac:dyDescent="0.25">
      <c r="A125" s="247">
        <v>113</v>
      </c>
      <c r="B125" s="28"/>
      <c r="C125" s="22"/>
      <c r="D125" s="26" t="s">
        <v>101</v>
      </c>
      <c r="E125" s="26" t="s">
        <v>49</v>
      </c>
      <c r="F125" s="190"/>
      <c r="G125" s="292">
        <f t="shared" si="14"/>
        <v>0</v>
      </c>
    </row>
    <row r="126" spans="1:7" x14ac:dyDescent="0.25">
      <c r="A126" s="247">
        <v>114</v>
      </c>
      <c r="B126" s="21"/>
      <c r="C126" s="22"/>
      <c r="D126" s="23" t="s">
        <v>116</v>
      </c>
      <c r="E126" s="286"/>
      <c r="F126" s="190"/>
      <c r="G126" s="288"/>
    </row>
    <row r="127" spans="1:7" x14ac:dyDescent="0.25">
      <c r="A127" s="247">
        <v>115</v>
      </c>
      <c r="B127" s="21"/>
      <c r="C127" s="22"/>
      <c r="D127" s="26" t="s">
        <v>117</v>
      </c>
      <c r="E127" s="26" t="s">
        <v>26</v>
      </c>
      <c r="F127" s="190"/>
      <c r="G127" s="292">
        <f t="shared" si="14"/>
        <v>0</v>
      </c>
    </row>
    <row r="128" spans="1:7" x14ac:dyDescent="0.25">
      <c r="A128" s="247">
        <v>116</v>
      </c>
      <c r="B128" s="21"/>
      <c r="C128" s="22"/>
      <c r="D128" s="26" t="s">
        <v>118</v>
      </c>
      <c r="E128" s="26" t="s">
        <v>26</v>
      </c>
      <c r="F128" s="190"/>
      <c r="G128" s="292">
        <f t="shared" si="14"/>
        <v>0</v>
      </c>
    </row>
    <row r="129" spans="1:7" x14ac:dyDescent="0.25">
      <c r="A129" s="247">
        <v>117</v>
      </c>
      <c r="B129" s="21"/>
      <c r="C129" s="22"/>
      <c r="D129" s="26" t="s">
        <v>119</v>
      </c>
      <c r="E129" s="26" t="s">
        <v>26</v>
      </c>
      <c r="F129" s="190"/>
      <c r="G129" s="292">
        <f t="shared" si="14"/>
        <v>0</v>
      </c>
    </row>
    <row r="130" spans="1:7" x14ac:dyDescent="0.25">
      <c r="A130" s="247">
        <v>118</v>
      </c>
      <c r="B130" s="21"/>
      <c r="C130" s="22"/>
      <c r="D130" s="26" t="s">
        <v>120</v>
      </c>
      <c r="E130" s="26" t="s">
        <v>26</v>
      </c>
      <c r="F130" s="190"/>
      <c r="G130" s="292">
        <f t="shared" si="14"/>
        <v>0</v>
      </c>
    </row>
    <row r="131" spans="1:7" ht="28" x14ac:dyDescent="0.25">
      <c r="A131" s="247">
        <v>119</v>
      </c>
      <c r="B131" s="21" t="s">
        <v>121</v>
      </c>
      <c r="C131" s="29"/>
      <c r="D131" s="23" t="s">
        <v>122</v>
      </c>
      <c r="E131" s="286"/>
      <c r="F131" s="190"/>
      <c r="G131" s="288"/>
    </row>
    <row r="132" spans="1:7" x14ac:dyDescent="0.25">
      <c r="A132" s="247">
        <v>120</v>
      </c>
      <c r="B132" s="21"/>
      <c r="C132" s="22"/>
      <c r="D132" s="26" t="s">
        <v>123</v>
      </c>
      <c r="E132" s="26" t="s">
        <v>49</v>
      </c>
      <c r="F132" s="190"/>
      <c r="G132" s="292">
        <f t="shared" si="14"/>
        <v>0</v>
      </c>
    </row>
    <row r="133" spans="1:7" x14ac:dyDescent="0.25">
      <c r="A133" s="247">
        <v>121</v>
      </c>
      <c r="B133" s="21"/>
      <c r="C133" s="22"/>
      <c r="D133" s="26" t="s">
        <v>124</v>
      </c>
      <c r="E133" s="26" t="s">
        <v>49</v>
      </c>
      <c r="F133" s="190"/>
      <c r="G133" s="292">
        <f t="shared" si="14"/>
        <v>0</v>
      </c>
    </row>
    <row r="134" spans="1:7" x14ac:dyDescent="0.25">
      <c r="A134" s="247">
        <v>122</v>
      </c>
      <c r="B134" s="21" t="s">
        <v>125</v>
      </c>
      <c r="C134" s="22"/>
      <c r="D134" s="23" t="s">
        <v>126</v>
      </c>
      <c r="E134" s="286"/>
      <c r="F134" s="197"/>
      <c r="G134" s="288"/>
    </row>
    <row r="135" spans="1:7" x14ac:dyDescent="0.25">
      <c r="A135" s="247">
        <v>123</v>
      </c>
      <c r="B135" s="21" t="s">
        <v>127</v>
      </c>
      <c r="C135" s="22"/>
      <c r="D135" s="23" t="s">
        <v>128</v>
      </c>
      <c r="E135" s="26" t="s">
        <v>129</v>
      </c>
      <c r="F135" s="190"/>
      <c r="G135" s="292">
        <f t="shared" si="14"/>
        <v>0</v>
      </c>
    </row>
    <row r="136" spans="1:7" x14ac:dyDescent="0.25">
      <c r="A136" s="247">
        <v>124</v>
      </c>
      <c r="B136" s="21" t="s">
        <v>130</v>
      </c>
      <c r="C136" s="22"/>
      <c r="D136" s="23" t="s">
        <v>131</v>
      </c>
      <c r="E136" s="286"/>
      <c r="F136" s="190"/>
      <c r="G136" s="288"/>
    </row>
    <row r="137" spans="1:7" x14ac:dyDescent="0.25">
      <c r="A137" s="247">
        <v>125</v>
      </c>
      <c r="B137" s="21"/>
      <c r="C137" s="22"/>
      <c r="D137" s="23" t="s">
        <v>132</v>
      </c>
      <c r="E137" s="286"/>
      <c r="F137" s="190"/>
      <c r="G137" s="288"/>
    </row>
    <row r="138" spans="1:7" x14ac:dyDescent="0.25">
      <c r="A138" s="247">
        <v>126</v>
      </c>
      <c r="B138" s="21"/>
      <c r="C138" s="22"/>
      <c r="D138" s="26" t="s">
        <v>133</v>
      </c>
      <c r="E138" s="26" t="s">
        <v>49</v>
      </c>
      <c r="F138" s="190"/>
      <c r="G138" s="292">
        <f t="shared" ref="G138:G146" si="15">F138*(1+$G$9)</f>
        <v>0</v>
      </c>
    </row>
    <row r="139" spans="1:7" x14ac:dyDescent="0.25">
      <c r="A139" s="247">
        <v>127</v>
      </c>
      <c r="B139" s="21"/>
      <c r="C139" s="22"/>
      <c r="D139" s="26" t="s">
        <v>134</v>
      </c>
      <c r="E139" s="26" t="s">
        <v>49</v>
      </c>
      <c r="F139" s="190"/>
      <c r="G139" s="292">
        <f t="shared" si="15"/>
        <v>0</v>
      </c>
    </row>
    <row r="140" spans="1:7" x14ac:dyDescent="0.25">
      <c r="A140" s="247">
        <v>128</v>
      </c>
      <c r="B140" s="21"/>
      <c r="C140" s="22"/>
      <c r="D140" s="26" t="s">
        <v>135</v>
      </c>
      <c r="E140" s="26" t="s">
        <v>49</v>
      </c>
      <c r="F140" s="190"/>
      <c r="G140" s="292">
        <f t="shared" si="15"/>
        <v>0</v>
      </c>
    </row>
    <row r="141" spans="1:7" x14ac:dyDescent="0.25">
      <c r="A141" s="247">
        <v>129</v>
      </c>
      <c r="B141" s="21"/>
      <c r="C141" s="22"/>
      <c r="D141" s="26" t="s">
        <v>136</v>
      </c>
      <c r="E141" s="26" t="s">
        <v>49</v>
      </c>
      <c r="F141" s="190"/>
      <c r="G141" s="292">
        <f t="shared" si="15"/>
        <v>0</v>
      </c>
    </row>
    <row r="142" spans="1:7" x14ac:dyDescent="0.25">
      <c r="A142" s="247">
        <v>130</v>
      </c>
      <c r="B142" s="21"/>
      <c r="C142" s="22"/>
      <c r="D142" s="26" t="s">
        <v>137</v>
      </c>
      <c r="E142" s="26" t="s">
        <v>49</v>
      </c>
      <c r="F142" s="190"/>
      <c r="G142" s="292">
        <f t="shared" si="15"/>
        <v>0</v>
      </c>
    </row>
    <row r="143" spans="1:7" x14ac:dyDescent="0.25">
      <c r="A143" s="247">
        <v>131</v>
      </c>
      <c r="B143" s="21"/>
      <c r="C143" s="22"/>
      <c r="D143" s="26" t="s">
        <v>138</v>
      </c>
      <c r="E143" s="26" t="s">
        <v>49</v>
      </c>
      <c r="F143" s="190"/>
      <c r="G143" s="292">
        <f t="shared" si="15"/>
        <v>0</v>
      </c>
    </row>
    <row r="144" spans="1:7" x14ac:dyDescent="0.25">
      <c r="A144" s="247">
        <v>132</v>
      </c>
      <c r="B144" s="21"/>
      <c r="C144" s="22"/>
      <c r="D144" s="26" t="s">
        <v>139</v>
      </c>
      <c r="E144" s="26" t="s">
        <v>49</v>
      </c>
      <c r="F144" s="190"/>
      <c r="G144" s="292">
        <f t="shared" si="15"/>
        <v>0</v>
      </c>
    </row>
    <row r="145" spans="1:7" x14ac:dyDescent="0.25">
      <c r="A145" s="247">
        <v>133</v>
      </c>
      <c r="B145" s="21"/>
      <c r="C145" s="22"/>
      <c r="D145" s="26" t="s">
        <v>140</v>
      </c>
      <c r="E145" s="26" t="s">
        <v>49</v>
      </c>
      <c r="F145" s="190"/>
      <c r="G145" s="292">
        <f t="shared" si="15"/>
        <v>0</v>
      </c>
    </row>
    <row r="146" spans="1:7" x14ac:dyDescent="0.25">
      <c r="A146" s="247">
        <v>134</v>
      </c>
      <c r="B146" s="21"/>
      <c r="C146" s="22"/>
      <c r="D146" s="26" t="s">
        <v>141</v>
      </c>
      <c r="E146" s="26" t="s">
        <v>49</v>
      </c>
      <c r="F146" s="190"/>
      <c r="G146" s="292">
        <f t="shared" si="15"/>
        <v>0</v>
      </c>
    </row>
    <row r="147" spans="1:7" x14ac:dyDescent="0.25">
      <c r="A147" s="247">
        <v>135</v>
      </c>
      <c r="B147" s="21" t="s">
        <v>142</v>
      </c>
      <c r="C147" s="22"/>
      <c r="D147" s="23" t="s">
        <v>143</v>
      </c>
      <c r="E147" s="286"/>
      <c r="F147" s="193"/>
      <c r="G147" s="288"/>
    </row>
    <row r="148" spans="1:7" x14ac:dyDescent="0.25">
      <c r="A148" s="247">
        <v>136</v>
      </c>
      <c r="B148" s="21"/>
      <c r="C148" s="22"/>
      <c r="D148" s="26" t="s">
        <v>144</v>
      </c>
      <c r="E148" s="26" t="s">
        <v>49</v>
      </c>
      <c r="F148" s="190"/>
      <c r="G148" s="292">
        <f t="shared" ref="G148:G151" si="16">F148*(1+$G$9)</f>
        <v>0</v>
      </c>
    </row>
    <row r="149" spans="1:7" x14ac:dyDescent="0.25">
      <c r="A149" s="247">
        <v>137</v>
      </c>
      <c r="B149" s="21"/>
      <c r="C149" s="22"/>
      <c r="D149" s="26" t="s">
        <v>145</v>
      </c>
      <c r="E149" s="26" t="s">
        <v>49</v>
      </c>
      <c r="F149" s="190"/>
      <c r="G149" s="292">
        <f t="shared" si="16"/>
        <v>0</v>
      </c>
    </row>
    <row r="150" spans="1:7" x14ac:dyDescent="0.25">
      <c r="A150" s="247">
        <v>138</v>
      </c>
      <c r="B150" s="21"/>
      <c r="C150" s="22"/>
      <c r="D150" s="26" t="s">
        <v>146</v>
      </c>
      <c r="E150" s="26" t="s">
        <v>49</v>
      </c>
      <c r="F150" s="190"/>
      <c r="G150" s="292">
        <f t="shared" si="16"/>
        <v>0</v>
      </c>
    </row>
    <row r="151" spans="1:7" x14ac:dyDescent="0.25">
      <c r="A151" s="247">
        <v>139</v>
      </c>
      <c r="B151" s="21"/>
      <c r="C151" s="22"/>
      <c r="D151" s="26" t="s">
        <v>147</v>
      </c>
      <c r="E151" s="26" t="s">
        <v>49</v>
      </c>
      <c r="F151" s="190"/>
      <c r="G151" s="292">
        <f t="shared" si="16"/>
        <v>0</v>
      </c>
    </row>
    <row r="152" spans="1:7" x14ac:dyDescent="0.25">
      <c r="A152" s="247">
        <v>140</v>
      </c>
      <c r="B152" s="21" t="s">
        <v>148</v>
      </c>
      <c r="C152" s="22"/>
      <c r="D152" s="23" t="s">
        <v>149</v>
      </c>
      <c r="E152" s="286"/>
      <c r="F152" s="190"/>
      <c r="G152" s="288"/>
    </row>
    <row r="153" spans="1:7" x14ac:dyDescent="0.25">
      <c r="A153" s="247">
        <v>141</v>
      </c>
      <c r="B153" s="21"/>
      <c r="C153" s="22"/>
      <c r="D153" s="26" t="s">
        <v>150</v>
      </c>
      <c r="E153" s="26" t="s">
        <v>49</v>
      </c>
      <c r="F153" s="190"/>
      <c r="G153" s="292">
        <f t="shared" ref="G153:G161" si="17">F153*(1+$G$9)</f>
        <v>0</v>
      </c>
    </row>
    <row r="154" spans="1:7" x14ac:dyDescent="0.25">
      <c r="A154" s="247">
        <v>142</v>
      </c>
      <c r="B154" s="21"/>
      <c r="C154" s="22"/>
      <c r="D154" s="26" t="s">
        <v>151</v>
      </c>
      <c r="E154" s="26" t="s">
        <v>49</v>
      </c>
      <c r="F154" s="190"/>
      <c r="G154" s="292">
        <f t="shared" si="17"/>
        <v>0</v>
      </c>
    </row>
    <row r="155" spans="1:7" x14ac:dyDescent="0.25">
      <c r="A155" s="247">
        <v>143</v>
      </c>
      <c r="B155" s="21"/>
      <c r="C155" s="22"/>
      <c r="D155" s="26" t="s">
        <v>152</v>
      </c>
      <c r="E155" s="26" t="s">
        <v>49</v>
      </c>
      <c r="F155" s="190"/>
      <c r="G155" s="292">
        <f t="shared" si="17"/>
        <v>0</v>
      </c>
    </row>
    <row r="156" spans="1:7" x14ac:dyDescent="0.25">
      <c r="A156" s="247">
        <v>144</v>
      </c>
      <c r="B156" s="21"/>
      <c r="C156" s="22"/>
      <c r="D156" s="26" t="s">
        <v>153</v>
      </c>
      <c r="E156" s="26" t="s">
        <v>154</v>
      </c>
      <c r="F156" s="190"/>
      <c r="G156" s="292">
        <f t="shared" si="17"/>
        <v>0</v>
      </c>
    </row>
    <row r="157" spans="1:7" x14ac:dyDescent="0.25">
      <c r="A157" s="247">
        <v>145</v>
      </c>
      <c r="B157" s="21"/>
      <c r="C157" s="22"/>
      <c r="D157" s="26" t="s">
        <v>155</v>
      </c>
      <c r="E157" s="26" t="s">
        <v>154</v>
      </c>
      <c r="F157" s="190"/>
      <c r="G157" s="292">
        <f t="shared" si="17"/>
        <v>0</v>
      </c>
    </row>
    <row r="158" spans="1:7" x14ac:dyDescent="0.25">
      <c r="A158" s="247">
        <v>146</v>
      </c>
      <c r="B158" s="21"/>
      <c r="C158" s="22"/>
      <c r="D158" s="26" t="s">
        <v>156</v>
      </c>
      <c r="E158" s="26" t="s">
        <v>154</v>
      </c>
      <c r="F158" s="190"/>
      <c r="G158" s="292">
        <f t="shared" si="17"/>
        <v>0</v>
      </c>
    </row>
    <row r="159" spans="1:7" x14ac:dyDescent="0.25">
      <c r="A159" s="247">
        <v>147</v>
      </c>
      <c r="B159" s="21"/>
      <c r="C159" s="22"/>
      <c r="D159" s="26" t="s">
        <v>157</v>
      </c>
      <c r="E159" s="26" t="s">
        <v>154</v>
      </c>
      <c r="F159" s="190"/>
      <c r="G159" s="292">
        <f t="shared" si="17"/>
        <v>0</v>
      </c>
    </row>
    <row r="160" spans="1:7" x14ac:dyDescent="0.25">
      <c r="A160" s="247">
        <v>148</v>
      </c>
      <c r="B160" s="21"/>
      <c r="C160" s="22"/>
      <c r="D160" s="26" t="s">
        <v>158</v>
      </c>
      <c r="E160" s="26" t="s">
        <v>14</v>
      </c>
      <c r="F160" s="190"/>
      <c r="G160" s="292">
        <f t="shared" si="17"/>
        <v>0</v>
      </c>
    </row>
    <row r="161" spans="1:7" x14ac:dyDescent="0.25">
      <c r="A161" s="247">
        <v>149</v>
      </c>
      <c r="B161" s="21" t="s">
        <v>159</v>
      </c>
      <c r="C161" s="22"/>
      <c r="D161" s="23" t="s">
        <v>160</v>
      </c>
      <c r="E161" s="26" t="s">
        <v>49</v>
      </c>
      <c r="F161" s="190"/>
      <c r="G161" s="292">
        <f t="shared" si="17"/>
        <v>0</v>
      </c>
    </row>
    <row r="162" spans="1:7" x14ac:dyDescent="0.25">
      <c r="A162" s="247">
        <v>150</v>
      </c>
      <c r="B162" s="21" t="s">
        <v>161</v>
      </c>
      <c r="C162" s="22"/>
      <c r="D162" s="23" t="s">
        <v>162</v>
      </c>
      <c r="E162" s="286"/>
      <c r="F162" s="192"/>
      <c r="G162" s="288"/>
    </row>
    <row r="163" spans="1:7" x14ac:dyDescent="0.25">
      <c r="A163" s="247">
        <v>151</v>
      </c>
      <c r="B163" s="21"/>
      <c r="C163" s="22"/>
      <c r="D163" s="26" t="s">
        <v>163</v>
      </c>
      <c r="E163" s="26" t="s">
        <v>164</v>
      </c>
      <c r="F163" s="190"/>
      <c r="G163" s="292">
        <f t="shared" ref="G163:G164" si="18">F163*(1+$G$9)</f>
        <v>0</v>
      </c>
    </row>
    <row r="164" spans="1:7" x14ac:dyDescent="0.25">
      <c r="A164" s="247">
        <v>152</v>
      </c>
      <c r="B164" s="21"/>
      <c r="C164" s="22"/>
      <c r="D164" s="26" t="s">
        <v>165</v>
      </c>
      <c r="E164" s="26" t="s">
        <v>164</v>
      </c>
      <c r="F164" s="190"/>
      <c r="G164" s="292">
        <f t="shared" si="18"/>
        <v>0</v>
      </c>
    </row>
    <row r="165" spans="1:7" ht="14.5" thickBot="1" x14ac:dyDescent="0.3">
      <c r="A165" s="247">
        <v>153</v>
      </c>
      <c r="B165" s="284"/>
      <c r="C165" s="285"/>
      <c r="D165" s="23"/>
      <c r="E165" s="286"/>
      <c r="F165" s="192"/>
      <c r="G165" s="288"/>
    </row>
    <row r="166" spans="1:7" ht="20.5" thickBot="1" x14ac:dyDescent="0.3">
      <c r="A166" s="247">
        <v>154</v>
      </c>
      <c r="B166" s="284"/>
      <c r="C166" s="289"/>
      <c r="D166" s="290" t="s">
        <v>166</v>
      </c>
      <c r="E166" s="258"/>
      <c r="F166" s="198"/>
      <c r="G166" s="288"/>
    </row>
    <row r="167" spans="1:7" x14ac:dyDescent="0.25">
      <c r="A167" s="247">
        <v>155</v>
      </c>
      <c r="B167" s="284"/>
      <c r="C167" s="285"/>
      <c r="D167" s="286"/>
      <c r="E167" s="286"/>
      <c r="F167" s="192"/>
      <c r="G167" s="288"/>
    </row>
    <row r="168" spans="1:7" ht="15.5" x14ac:dyDescent="0.25">
      <c r="A168" s="247">
        <v>156</v>
      </c>
      <c r="B168" s="18" t="s">
        <v>167</v>
      </c>
      <c r="C168" s="19"/>
      <c r="D168" s="20" t="s">
        <v>168</v>
      </c>
      <c r="E168" s="286"/>
      <c r="F168" s="192"/>
      <c r="G168" s="288"/>
    </row>
    <row r="169" spans="1:7" x14ac:dyDescent="0.25">
      <c r="A169" s="247">
        <v>157</v>
      </c>
      <c r="B169" s="284"/>
      <c r="C169" s="285"/>
      <c r="D169" s="286"/>
      <c r="E169" s="286"/>
      <c r="F169" s="192"/>
      <c r="G169" s="288"/>
    </row>
    <row r="170" spans="1:7" x14ac:dyDescent="0.25">
      <c r="A170" s="247">
        <v>158</v>
      </c>
      <c r="B170" s="21" t="s">
        <v>169</v>
      </c>
      <c r="C170" s="22"/>
      <c r="D170" s="23" t="s">
        <v>170</v>
      </c>
      <c r="E170" s="286"/>
      <c r="F170" s="192"/>
      <c r="G170" s="288"/>
    </row>
    <row r="171" spans="1:7" x14ac:dyDescent="0.25">
      <c r="A171" s="247">
        <v>159</v>
      </c>
      <c r="B171" s="21" t="s">
        <v>171</v>
      </c>
      <c r="C171" s="22"/>
      <c r="D171" s="23" t="s">
        <v>172</v>
      </c>
      <c r="E171" s="286"/>
      <c r="F171" s="192"/>
      <c r="G171" s="288"/>
    </row>
    <row r="172" spans="1:7" x14ac:dyDescent="0.25">
      <c r="A172" s="247">
        <v>160</v>
      </c>
      <c r="B172" s="21"/>
      <c r="C172" s="22"/>
      <c r="D172" s="26" t="s">
        <v>173</v>
      </c>
      <c r="E172" s="286"/>
      <c r="F172" s="192"/>
      <c r="G172" s="288"/>
    </row>
    <row r="173" spans="1:7" x14ac:dyDescent="0.25">
      <c r="A173" s="247">
        <v>161</v>
      </c>
      <c r="B173" s="21"/>
      <c r="C173" s="22"/>
      <c r="D173" s="26" t="s">
        <v>174</v>
      </c>
      <c r="E173" s="26" t="s">
        <v>26</v>
      </c>
      <c r="F173" s="190"/>
      <c r="G173" s="292">
        <f t="shared" ref="G173:G174" si="19">F173*(1+$G$9)</f>
        <v>0</v>
      </c>
    </row>
    <row r="174" spans="1:7" x14ac:dyDescent="0.25">
      <c r="A174" s="247">
        <v>162</v>
      </c>
      <c r="B174" s="21"/>
      <c r="C174" s="22"/>
      <c r="D174" s="26" t="s">
        <v>175</v>
      </c>
      <c r="E174" s="26" t="s">
        <v>26</v>
      </c>
      <c r="F174" s="190"/>
      <c r="G174" s="292">
        <f t="shared" si="19"/>
        <v>0</v>
      </c>
    </row>
    <row r="175" spans="1:7" x14ac:dyDescent="0.25">
      <c r="A175" s="247">
        <v>163</v>
      </c>
      <c r="B175" s="21"/>
      <c r="C175" s="22"/>
      <c r="D175" s="23" t="s">
        <v>176</v>
      </c>
      <c r="E175" s="286"/>
      <c r="F175" s="190"/>
      <c r="G175" s="298"/>
    </row>
    <row r="176" spans="1:7" x14ac:dyDescent="0.25">
      <c r="A176" s="247">
        <v>164</v>
      </c>
      <c r="B176" s="21"/>
      <c r="C176" s="22"/>
      <c r="D176" s="26" t="s">
        <v>884</v>
      </c>
      <c r="E176" s="26" t="s">
        <v>26</v>
      </c>
      <c r="F176" s="190"/>
      <c r="G176" s="292">
        <f t="shared" ref="G176:G183" si="20">F176*(1+$G$9)</f>
        <v>0</v>
      </c>
    </row>
    <row r="177" spans="1:7" x14ac:dyDescent="0.25">
      <c r="A177" s="247">
        <v>165</v>
      </c>
      <c r="B177" s="21"/>
      <c r="C177" s="22"/>
      <c r="D177" s="26" t="s">
        <v>885</v>
      </c>
      <c r="E177" s="26" t="s">
        <v>26</v>
      </c>
      <c r="F177" s="190"/>
      <c r="G177" s="292">
        <f t="shared" si="20"/>
        <v>0</v>
      </c>
    </row>
    <row r="178" spans="1:7" x14ac:dyDescent="0.25">
      <c r="A178" s="247">
        <v>166</v>
      </c>
      <c r="B178" s="21"/>
      <c r="C178" s="22"/>
      <c r="D178" s="26" t="s">
        <v>177</v>
      </c>
      <c r="E178" s="26" t="s">
        <v>26</v>
      </c>
      <c r="F178" s="190"/>
      <c r="G178" s="292">
        <f t="shared" si="20"/>
        <v>0</v>
      </c>
    </row>
    <row r="179" spans="1:7" x14ac:dyDescent="0.25">
      <c r="A179" s="247">
        <v>167</v>
      </c>
      <c r="B179" s="21"/>
      <c r="C179" s="22"/>
      <c r="D179" s="26" t="s">
        <v>178</v>
      </c>
      <c r="E179" s="26" t="s">
        <v>26</v>
      </c>
      <c r="F179" s="190"/>
      <c r="G179" s="292">
        <f t="shared" si="20"/>
        <v>0</v>
      </c>
    </row>
    <row r="180" spans="1:7" x14ac:dyDescent="0.25">
      <c r="A180" s="247">
        <v>168</v>
      </c>
      <c r="B180" s="21"/>
      <c r="C180" s="22"/>
      <c r="D180" s="26" t="s">
        <v>179</v>
      </c>
      <c r="E180" s="26" t="s">
        <v>26</v>
      </c>
      <c r="F180" s="190"/>
      <c r="G180" s="292">
        <f t="shared" si="20"/>
        <v>0</v>
      </c>
    </row>
    <row r="181" spans="1:7" x14ac:dyDescent="0.25">
      <c r="A181" s="247">
        <v>169</v>
      </c>
      <c r="B181" s="21"/>
      <c r="C181" s="22"/>
      <c r="D181" s="26" t="s">
        <v>180</v>
      </c>
      <c r="E181" s="26" t="s">
        <v>26</v>
      </c>
      <c r="F181" s="190"/>
      <c r="G181" s="292">
        <f t="shared" si="20"/>
        <v>0</v>
      </c>
    </row>
    <row r="182" spans="1:7" x14ac:dyDescent="0.25">
      <c r="A182" s="247">
        <v>170</v>
      </c>
      <c r="B182" s="21"/>
      <c r="C182" s="22"/>
      <c r="D182" s="26" t="s">
        <v>181</v>
      </c>
      <c r="E182" s="26" t="s">
        <v>26</v>
      </c>
      <c r="F182" s="190"/>
      <c r="G182" s="292">
        <f t="shared" si="20"/>
        <v>0</v>
      </c>
    </row>
    <row r="183" spans="1:7" x14ac:dyDescent="0.25">
      <c r="A183" s="247">
        <v>171</v>
      </c>
      <c r="B183" s="21"/>
      <c r="C183" s="22"/>
      <c r="D183" s="26" t="s">
        <v>182</v>
      </c>
      <c r="E183" s="26" t="s">
        <v>26</v>
      </c>
      <c r="F183" s="190"/>
      <c r="G183" s="292">
        <f t="shared" si="20"/>
        <v>0</v>
      </c>
    </row>
    <row r="184" spans="1:7" x14ac:dyDescent="0.25">
      <c r="A184" s="247">
        <v>172</v>
      </c>
      <c r="B184" s="21"/>
      <c r="C184" s="22"/>
      <c r="D184" s="23" t="s">
        <v>183</v>
      </c>
      <c r="E184" s="286"/>
      <c r="F184" s="190"/>
      <c r="G184" s="288"/>
    </row>
    <row r="185" spans="1:7" x14ac:dyDescent="0.25">
      <c r="A185" s="247">
        <v>173</v>
      </c>
      <c r="B185" s="21"/>
      <c r="C185" s="22"/>
      <c r="D185" s="26" t="s">
        <v>184</v>
      </c>
      <c r="E185" s="26" t="s">
        <v>26</v>
      </c>
      <c r="F185" s="190"/>
      <c r="G185" s="292">
        <f t="shared" ref="G185:G190" si="21">F185*(1+$G$9)</f>
        <v>0</v>
      </c>
    </row>
    <row r="186" spans="1:7" x14ac:dyDescent="0.25">
      <c r="A186" s="247">
        <v>174</v>
      </c>
      <c r="B186" s="21"/>
      <c r="C186" s="22"/>
      <c r="D186" s="26" t="s">
        <v>185</v>
      </c>
      <c r="E186" s="26" t="s">
        <v>26</v>
      </c>
      <c r="F186" s="190"/>
      <c r="G186" s="292">
        <f t="shared" si="21"/>
        <v>0</v>
      </c>
    </row>
    <row r="187" spans="1:7" x14ac:dyDescent="0.25">
      <c r="A187" s="247">
        <v>175</v>
      </c>
      <c r="B187" s="21"/>
      <c r="C187" s="22"/>
      <c r="D187" s="26" t="s">
        <v>186</v>
      </c>
      <c r="E187" s="26" t="s">
        <v>26</v>
      </c>
      <c r="F187" s="190"/>
      <c r="G187" s="292">
        <f t="shared" si="21"/>
        <v>0</v>
      </c>
    </row>
    <row r="188" spans="1:7" x14ac:dyDescent="0.25">
      <c r="A188" s="247">
        <v>176</v>
      </c>
      <c r="B188" s="21"/>
      <c r="C188" s="22"/>
      <c r="D188" s="26" t="s">
        <v>187</v>
      </c>
      <c r="E188" s="26" t="s">
        <v>26</v>
      </c>
      <c r="F188" s="190"/>
      <c r="G188" s="292">
        <f t="shared" si="21"/>
        <v>0</v>
      </c>
    </row>
    <row r="189" spans="1:7" x14ac:dyDescent="0.25">
      <c r="A189" s="247">
        <v>177</v>
      </c>
      <c r="B189" s="21"/>
      <c r="C189" s="22"/>
      <c r="D189" s="26" t="s">
        <v>188</v>
      </c>
      <c r="E189" s="26" t="s">
        <v>26</v>
      </c>
      <c r="F189" s="190"/>
      <c r="G189" s="292">
        <f t="shared" si="21"/>
        <v>0</v>
      </c>
    </row>
    <row r="190" spans="1:7" x14ac:dyDescent="0.25">
      <c r="A190" s="247">
        <v>178</v>
      </c>
      <c r="B190" s="21"/>
      <c r="C190" s="22"/>
      <c r="D190" s="26" t="s">
        <v>189</v>
      </c>
      <c r="E190" s="26" t="s">
        <v>26</v>
      </c>
      <c r="F190" s="190"/>
      <c r="G190" s="292">
        <f t="shared" si="21"/>
        <v>0</v>
      </c>
    </row>
    <row r="191" spans="1:7" x14ac:dyDescent="0.25">
      <c r="A191" s="247">
        <v>179</v>
      </c>
      <c r="B191" s="21"/>
      <c r="C191" s="22"/>
      <c r="D191" s="23" t="s">
        <v>190</v>
      </c>
      <c r="E191" s="286"/>
      <c r="F191" s="196"/>
      <c r="G191" s="288"/>
    </row>
    <row r="192" spans="1:7" x14ac:dyDescent="0.25">
      <c r="A192" s="247">
        <v>180</v>
      </c>
      <c r="B192" s="31"/>
      <c r="C192" s="32"/>
      <c r="D192" s="33" t="s">
        <v>191</v>
      </c>
      <c r="E192" s="26" t="s">
        <v>192</v>
      </c>
      <c r="F192" s="195"/>
      <c r="G192" s="296">
        <f t="shared" ref="G192:G198" si="22">F192</f>
        <v>0</v>
      </c>
    </row>
    <row r="193" spans="1:7" x14ac:dyDescent="0.25">
      <c r="A193" s="247">
        <v>181</v>
      </c>
      <c r="B193" s="31"/>
      <c r="C193" s="32"/>
      <c r="D193" s="33" t="s">
        <v>193</v>
      </c>
      <c r="E193" s="26" t="s">
        <v>192</v>
      </c>
      <c r="F193" s="195"/>
      <c r="G193" s="296">
        <f t="shared" si="22"/>
        <v>0</v>
      </c>
    </row>
    <row r="194" spans="1:7" x14ac:dyDescent="0.25">
      <c r="A194" s="247">
        <v>182</v>
      </c>
      <c r="B194" s="31"/>
      <c r="C194" s="32"/>
      <c r="D194" s="33" t="s">
        <v>918</v>
      </c>
      <c r="E194" s="26" t="s">
        <v>192</v>
      </c>
      <c r="F194" s="195"/>
      <c r="G194" s="296">
        <f t="shared" si="22"/>
        <v>0</v>
      </c>
    </row>
    <row r="195" spans="1:7" x14ac:dyDescent="0.25">
      <c r="A195" s="247">
        <v>183</v>
      </c>
      <c r="B195" s="31"/>
      <c r="C195" s="32"/>
      <c r="D195" s="33" t="s">
        <v>194</v>
      </c>
      <c r="E195" s="26" t="s">
        <v>192</v>
      </c>
      <c r="F195" s="195"/>
      <c r="G195" s="296">
        <f t="shared" si="22"/>
        <v>0</v>
      </c>
    </row>
    <row r="196" spans="1:7" x14ac:dyDescent="0.25">
      <c r="A196" s="247">
        <v>184</v>
      </c>
      <c r="B196" s="31"/>
      <c r="C196" s="32"/>
      <c r="D196" s="33" t="s">
        <v>195</v>
      </c>
      <c r="E196" s="26" t="s">
        <v>192</v>
      </c>
      <c r="F196" s="195"/>
      <c r="G196" s="296">
        <f t="shared" si="22"/>
        <v>0</v>
      </c>
    </row>
    <row r="197" spans="1:7" x14ac:dyDescent="0.25">
      <c r="A197" s="247">
        <v>185</v>
      </c>
      <c r="B197" s="31"/>
      <c r="C197" s="32"/>
      <c r="D197" s="33" t="s">
        <v>196</v>
      </c>
      <c r="E197" s="26" t="s">
        <v>192</v>
      </c>
      <c r="F197" s="195"/>
      <c r="G197" s="296">
        <f t="shared" si="22"/>
        <v>0</v>
      </c>
    </row>
    <row r="198" spans="1:7" x14ac:dyDescent="0.25">
      <c r="A198" s="247">
        <v>186</v>
      </c>
      <c r="B198" s="31"/>
      <c r="C198" s="32"/>
      <c r="D198" s="33" t="s">
        <v>197</v>
      </c>
      <c r="E198" s="26" t="s">
        <v>192</v>
      </c>
      <c r="F198" s="195"/>
      <c r="G198" s="296">
        <f t="shared" si="22"/>
        <v>0</v>
      </c>
    </row>
    <row r="199" spans="1:7" x14ac:dyDescent="0.25">
      <c r="A199" s="247">
        <v>187</v>
      </c>
      <c r="B199" s="21"/>
      <c r="C199" s="22"/>
      <c r="D199" s="23" t="s">
        <v>198</v>
      </c>
      <c r="E199" s="286"/>
      <c r="F199" s="192"/>
      <c r="G199" s="298"/>
    </row>
    <row r="200" spans="1:7" x14ac:dyDescent="0.25">
      <c r="A200" s="247">
        <v>188</v>
      </c>
      <c r="B200" s="21"/>
      <c r="C200" s="22"/>
      <c r="D200" s="26" t="s">
        <v>199</v>
      </c>
      <c r="E200" s="26" t="s">
        <v>26</v>
      </c>
      <c r="F200" s="190"/>
      <c r="G200" s="292">
        <f t="shared" ref="G200:G206" si="23">F200*(1+$G$9)</f>
        <v>0</v>
      </c>
    </row>
    <row r="201" spans="1:7" x14ac:dyDescent="0.25">
      <c r="A201" s="247">
        <v>189</v>
      </c>
      <c r="B201" s="21"/>
      <c r="C201" s="22"/>
      <c r="D201" s="26" t="s">
        <v>200</v>
      </c>
      <c r="E201" s="26" t="s">
        <v>26</v>
      </c>
      <c r="F201" s="190"/>
      <c r="G201" s="292">
        <f t="shared" si="23"/>
        <v>0</v>
      </c>
    </row>
    <row r="202" spans="1:7" x14ac:dyDescent="0.25">
      <c r="A202" s="247">
        <v>190</v>
      </c>
      <c r="B202" s="21"/>
      <c r="C202" s="22"/>
      <c r="D202" s="26" t="s">
        <v>201</v>
      </c>
      <c r="E202" s="26" t="s">
        <v>26</v>
      </c>
      <c r="F202" s="190"/>
      <c r="G202" s="292">
        <f t="shared" si="23"/>
        <v>0</v>
      </c>
    </row>
    <row r="203" spans="1:7" x14ac:dyDescent="0.25">
      <c r="A203" s="247">
        <v>191</v>
      </c>
      <c r="B203" s="21"/>
      <c r="C203" s="22"/>
      <c r="D203" s="26" t="s">
        <v>202</v>
      </c>
      <c r="E203" s="26" t="s">
        <v>26</v>
      </c>
      <c r="F203" s="190"/>
      <c r="G203" s="292">
        <f t="shared" si="23"/>
        <v>0</v>
      </c>
    </row>
    <row r="204" spans="1:7" x14ac:dyDescent="0.25">
      <c r="A204" s="247">
        <v>192</v>
      </c>
      <c r="B204" s="21"/>
      <c r="C204" s="22"/>
      <c r="D204" s="26" t="s">
        <v>203</v>
      </c>
      <c r="E204" s="26" t="s">
        <v>26</v>
      </c>
      <c r="F204" s="190"/>
      <c r="G204" s="292">
        <f t="shared" si="23"/>
        <v>0</v>
      </c>
    </row>
    <row r="205" spans="1:7" x14ac:dyDescent="0.25">
      <c r="A205" s="247">
        <v>193</v>
      </c>
      <c r="B205" s="21"/>
      <c r="C205" s="22"/>
      <c r="D205" s="26" t="s">
        <v>204</v>
      </c>
      <c r="E205" s="26" t="s">
        <v>26</v>
      </c>
      <c r="F205" s="190"/>
      <c r="G205" s="292">
        <f t="shared" si="23"/>
        <v>0</v>
      </c>
    </row>
    <row r="206" spans="1:7" x14ac:dyDescent="0.25">
      <c r="A206" s="247">
        <v>194</v>
      </c>
      <c r="B206" s="21"/>
      <c r="C206" s="22"/>
      <c r="D206" s="26" t="s">
        <v>205</v>
      </c>
      <c r="E206" s="26" t="s">
        <v>26</v>
      </c>
      <c r="F206" s="190"/>
      <c r="G206" s="292">
        <f t="shared" si="23"/>
        <v>0</v>
      </c>
    </row>
    <row r="207" spans="1:7" x14ac:dyDescent="0.25">
      <c r="A207" s="247">
        <v>195</v>
      </c>
      <c r="B207" s="21"/>
      <c r="C207" s="22"/>
      <c r="D207" s="23" t="s">
        <v>206</v>
      </c>
      <c r="E207" s="286"/>
      <c r="F207" s="199"/>
      <c r="G207" s="288"/>
    </row>
    <row r="208" spans="1:7" x14ac:dyDescent="0.25">
      <c r="A208" s="247">
        <v>196</v>
      </c>
      <c r="B208" s="31"/>
      <c r="C208" s="32"/>
      <c r="D208" s="33" t="s">
        <v>207</v>
      </c>
      <c r="E208" s="26" t="s">
        <v>192</v>
      </c>
      <c r="F208" s="195"/>
      <c r="G208" s="296">
        <f t="shared" ref="G208:G214" si="24">F208</f>
        <v>0</v>
      </c>
    </row>
    <row r="209" spans="1:7" x14ac:dyDescent="0.25">
      <c r="A209" s="247">
        <v>197</v>
      </c>
      <c r="B209" s="31"/>
      <c r="C209" s="32"/>
      <c r="D209" s="33" t="s">
        <v>208</v>
      </c>
      <c r="E209" s="26" t="s">
        <v>192</v>
      </c>
      <c r="F209" s="195"/>
      <c r="G209" s="296">
        <f t="shared" si="24"/>
        <v>0</v>
      </c>
    </row>
    <row r="210" spans="1:7" x14ac:dyDescent="0.25">
      <c r="A210" s="247">
        <v>198</v>
      </c>
      <c r="B210" s="31"/>
      <c r="C210" s="32"/>
      <c r="D210" s="33" t="s">
        <v>919</v>
      </c>
      <c r="E210" s="26" t="s">
        <v>192</v>
      </c>
      <c r="F210" s="195"/>
      <c r="G210" s="296">
        <f t="shared" si="24"/>
        <v>0</v>
      </c>
    </row>
    <row r="211" spans="1:7" x14ac:dyDescent="0.25">
      <c r="A211" s="247">
        <v>199</v>
      </c>
      <c r="B211" s="31"/>
      <c r="C211" s="32"/>
      <c r="D211" s="33" t="s">
        <v>209</v>
      </c>
      <c r="E211" s="26" t="s">
        <v>192</v>
      </c>
      <c r="F211" s="195"/>
      <c r="G211" s="296">
        <f t="shared" si="24"/>
        <v>0</v>
      </c>
    </row>
    <row r="212" spans="1:7" x14ac:dyDescent="0.25">
      <c r="A212" s="247">
        <v>200</v>
      </c>
      <c r="B212" s="31"/>
      <c r="C212" s="32"/>
      <c r="D212" s="33" t="s">
        <v>210</v>
      </c>
      <c r="E212" s="26" t="s">
        <v>192</v>
      </c>
      <c r="F212" s="195"/>
      <c r="G212" s="296">
        <f t="shared" si="24"/>
        <v>0</v>
      </c>
    </row>
    <row r="213" spans="1:7" x14ac:dyDescent="0.25">
      <c r="A213" s="247">
        <v>201</v>
      </c>
      <c r="B213" s="31"/>
      <c r="C213" s="32"/>
      <c r="D213" s="33" t="s">
        <v>211</v>
      </c>
      <c r="E213" s="26" t="s">
        <v>192</v>
      </c>
      <c r="F213" s="195"/>
      <c r="G213" s="296">
        <f t="shared" si="24"/>
        <v>0</v>
      </c>
    </row>
    <row r="214" spans="1:7" x14ac:dyDescent="0.25">
      <c r="A214" s="247">
        <v>202</v>
      </c>
      <c r="B214" s="31"/>
      <c r="C214" s="32"/>
      <c r="D214" s="33" t="s">
        <v>197</v>
      </c>
      <c r="E214" s="26" t="s">
        <v>192</v>
      </c>
      <c r="F214" s="195"/>
      <c r="G214" s="296">
        <f t="shared" si="24"/>
        <v>0</v>
      </c>
    </row>
    <row r="215" spans="1:7" x14ac:dyDescent="0.25">
      <c r="A215" s="247">
        <v>203</v>
      </c>
      <c r="B215" s="21"/>
      <c r="C215" s="22"/>
      <c r="D215" s="23" t="s">
        <v>212</v>
      </c>
      <c r="E215" s="286"/>
      <c r="F215" s="200"/>
      <c r="G215" s="288"/>
    </row>
    <row r="216" spans="1:7" x14ac:dyDescent="0.25">
      <c r="A216" s="247">
        <v>204</v>
      </c>
      <c r="B216" s="21"/>
      <c r="C216" s="22"/>
      <c r="D216" s="26" t="s">
        <v>213</v>
      </c>
      <c r="E216" s="26" t="s">
        <v>26</v>
      </c>
      <c r="F216" s="190"/>
      <c r="G216" s="292">
        <f t="shared" ref="G216:G223" si="25">F216*(1+$G$9)</f>
        <v>0</v>
      </c>
    </row>
    <row r="217" spans="1:7" x14ac:dyDescent="0.25">
      <c r="A217" s="247">
        <v>205</v>
      </c>
      <c r="B217" s="21"/>
      <c r="C217" s="22"/>
      <c r="D217" s="26" t="s">
        <v>200</v>
      </c>
      <c r="E217" s="26" t="s">
        <v>26</v>
      </c>
      <c r="F217" s="190"/>
      <c r="G217" s="292">
        <f t="shared" si="25"/>
        <v>0</v>
      </c>
    </row>
    <row r="218" spans="1:7" x14ac:dyDescent="0.25">
      <c r="A218" s="247">
        <v>206</v>
      </c>
      <c r="B218" s="21"/>
      <c r="C218" s="22"/>
      <c r="D218" s="26" t="s">
        <v>214</v>
      </c>
      <c r="E218" s="26" t="s">
        <v>26</v>
      </c>
      <c r="F218" s="190"/>
      <c r="G218" s="292">
        <f t="shared" si="25"/>
        <v>0</v>
      </c>
    </row>
    <row r="219" spans="1:7" x14ac:dyDescent="0.25">
      <c r="A219" s="247">
        <v>207</v>
      </c>
      <c r="B219" s="21"/>
      <c r="C219" s="22"/>
      <c r="D219" s="26" t="s">
        <v>188</v>
      </c>
      <c r="E219" s="26" t="s">
        <v>26</v>
      </c>
      <c r="F219" s="190"/>
      <c r="G219" s="292">
        <f t="shared" si="25"/>
        <v>0</v>
      </c>
    </row>
    <row r="220" spans="1:7" x14ac:dyDescent="0.25">
      <c r="A220" s="247">
        <v>208</v>
      </c>
      <c r="B220" s="21"/>
      <c r="C220" s="22"/>
      <c r="D220" s="26" t="s">
        <v>202</v>
      </c>
      <c r="E220" s="26" t="s">
        <v>26</v>
      </c>
      <c r="F220" s="190"/>
      <c r="G220" s="292">
        <f t="shared" si="25"/>
        <v>0</v>
      </c>
    </row>
    <row r="221" spans="1:7" x14ac:dyDescent="0.25">
      <c r="A221" s="247">
        <v>209</v>
      </c>
      <c r="B221" s="21"/>
      <c r="C221" s="22"/>
      <c r="D221" s="26" t="s">
        <v>203</v>
      </c>
      <c r="E221" s="26" t="s">
        <v>26</v>
      </c>
      <c r="F221" s="190"/>
      <c r="G221" s="292">
        <f t="shared" si="25"/>
        <v>0</v>
      </c>
    </row>
    <row r="222" spans="1:7" x14ac:dyDescent="0.25">
      <c r="A222" s="247">
        <v>210</v>
      </c>
      <c r="B222" s="21"/>
      <c r="C222" s="22"/>
      <c r="D222" s="26" t="s">
        <v>204</v>
      </c>
      <c r="E222" s="26" t="s">
        <v>26</v>
      </c>
      <c r="F222" s="190"/>
      <c r="G222" s="292">
        <f t="shared" si="25"/>
        <v>0</v>
      </c>
    </row>
    <row r="223" spans="1:7" x14ac:dyDescent="0.25">
      <c r="A223" s="247">
        <v>211</v>
      </c>
      <c r="B223" s="21"/>
      <c r="C223" s="22"/>
      <c r="D223" s="26" t="s">
        <v>205</v>
      </c>
      <c r="E223" s="26" t="s">
        <v>26</v>
      </c>
      <c r="F223" s="190"/>
      <c r="G223" s="292">
        <f t="shared" si="25"/>
        <v>0</v>
      </c>
    </row>
    <row r="224" spans="1:7" x14ac:dyDescent="0.25">
      <c r="A224" s="247">
        <v>212</v>
      </c>
      <c r="B224" s="21"/>
      <c r="C224" s="22"/>
      <c r="D224" s="23" t="s">
        <v>215</v>
      </c>
      <c r="E224" s="286"/>
      <c r="F224" s="201"/>
      <c r="G224" s="288"/>
    </row>
    <row r="225" spans="1:7" x14ac:dyDescent="0.25">
      <c r="A225" s="247">
        <v>213</v>
      </c>
      <c r="B225" s="31"/>
      <c r="C225" s="32"/>
      <c r="D225" s="33" t="s">
        <v>207</v>
      </c>
      <c r="E225" s="26" t="s">
        <v>192</v>
      </c>
      <c r="F225" s="195"/>
      <c r="G225" s="296">
        <f t="shared" ref="G225:G231" si="26">F225</f>
        <v>0</v>
      </c>
    </row>
    <row r="226" spans="1:7" x14ac:dyDescent="0.25">
      <c r="A226" s="247">
        <v>214</v>
      </c>
      <c r="B226" s="31"/>
      <c r="C226" s="32"/>
      <c r="D226" s="33" t="s">
        <v>208</v>
      </c>
      <c r="E226" s="26" t="s">
        <v>192</v>
      </c>
      <c r="F226" s="195"/>
      <c r="G226" s="296">
        <f t="shared" si="26"/>
        <v>0</v>
      </c>
    </row>
    <row r="227" spans="1:7" x14ac:dyDescent="0.25">
      <c r="A227" s="247">
        <v>215</v>
      </c>
      <c r="B227" s="31"/>
      <c r="C227" s="32"/>
      <c r="D227" s="33" t="s">
        <v>919</v>
      </c>
      <c r="E227" s="26" t="s">
        <v>192</v>
      </c>
      <c r="F227" s="195"/>
      <c r="G227" s="296">
        <f t="shared" si="26"/>
        <v>0</v>
      </c>
    </row>
    <row r="228" spans="1:7" x14ac:dyDescent="0.25">
      <c r="A228" s="247">
        <v>216</v>
      </c>
      <c r="B228" s="31"/>
      <c r="C228" s="32"/>
      <c r="D228" s="33" t="s">
        <v>209</v>
      </c>
      <c r="E228" s="26" t="s">
        <v>192</v>
      </c>
      <c r="F228" s="195"/>
      <c r="G228" s="296">
        <f t="shared" si="26"/>
        <v>0</v>
      </c>
    </row>
    <row r="229" spans="1:7" x14ac:dyDescent="0.25">
      <c r="A229" s="247">
        <v>217</v>
      </c>
      <c r="B229" s="31"/>
      <c r="C229" s="32"/>
      <c r="D229" s="33" t="s">
        <v>210</v>
      </c>
      <c r="E229" s="26" t="s">
        <v>192</v>
      </c>
      <c r="F229" s="195"/>
      <c r="G229" s="296">
        <f t="shared" si="26"/>
        <v>0</v>
      </c>
    </row>
    <row r="230" spans="1:7" x14ac:dyDescent="0.25">
      <c r="A230" s="247">
        <v>218</v>
      </c>
      <c r="B230" s="31"/>
      <c r="C230" s="32"/>
      <c r="D230" s="33" t="s">
        <v>211</v>
      </c>
      <c r="E230" s="26" t="s">
        <v>192</v>
      </c>
      <c r="F230" s="195"/>
      <c r="G230" s="296">
        <f t="shared" si="26"/>
        <v>0</v>
      </c>
    </row>
    <row r="231" spans="1:7" x14ac:dyDescent="0.25">
      <c r="A231" s="247">
        <v>219</v>
      </c>
      <c r="B231" s="31"/>
      <c r="C231" s="32"/>
      <c r="D231" s="33" t="s">
        <v>197</v>
      </c>
      <c r="E231" s="26" t="s">
        <v>192</v>
      </c>
      <c r="F231" s="195"/>
      <c r="G231" s="296">
        <f t="shared" si="26"/>
        <v>0</v>
      </c>
    </row>
    <row r="232" spans="1:7" x14ac:dyDescent="0.25">
      <c r="A232" s="247">
        <v>220</v>
      </c>
      <c r="B232" s="21"/>
      <c r="D232" s="23" t="s">
        <v>216</v>
      </c>
      <c r="E232" s="286"/>
      <c r="F232" s="196"/>
      <c r="G232" s="288"/>
    </row>
    <row r="233" spans="1:7" x14ac:dyDescent="0.25">
      <c r="A233" s="247">
        <v>221</v>
      </c>
      <c r="B233" s="21"/>
      <c r="D233" s="26" t="s">
        <v>217</v>
      </c>
      <c r="E233" s="26" t="s">
        <v>26</v>
      </c>
      <c r="F233" s="190"/>
      <c r="G233" s="292">
        <f t="shared" ref="G233:G237" si="27">F233*(1+$G$9)</f>
        <v>0</v>
      </c>
    </row>
    <row r="234" spans="1:7" x14ac:dyDescent="0.25">
      <c r="A234" s="247">
        <v>222</v>
      </c>
      <c r="B234" s="21"/>
      <c r="D234" s="26" t="s">
        <v>213</v>
      </c>
      <c r="E234" s="26" t="s">
        <v>26</v>
      </c>
      <c r="F234" s="190"/>
      <c r="G234" s="292">
        <f t="shared" si="27"/>
        <v>0</v>
      </c>
    </row>
    <row r="235" spans="1:7" x14ac:dyDescent="0.25">
      <c r="A235" s="247">
        <v>223</v>
      </c>
      <c r="B235" s="21"/>
      <c r="D235" s="26" t="s">
        <v>218</v>
      </c>
      <c r="E235" s="26" t="s">
        <v>26</v>
      </c>
      <c r="F235" s="190"/>
      <c r="G235" s="292">
        <f t="shared" si="27"/>
        <v>0</v>
      </c>
    </row>
    <row r="236" spans="1:7" x14ac:dyDescent="0.25">
      <c r="A236" s="247">
        <v>224</v>
      </c>
      <c r="B236" s="21"/>
      <c r="D236" s="26" t="s">
        <v>201</v>
      </c>
      <c r="E236" s="26" t="s">
        <v>26</v>
      </c>
      <c r="F236" s="190"/>
      <c r="G236" s="292">
        <f t="shared" si="27"/>
        <v>0</v>
      </c>
    </row>
    <row r="237" spans="1:7" x14ac:dyDescent="0.25">
      <c r="A237" s="247">
        <v>225</v>
      </c>
      <c r="B237" s="21"/>
      <c r="D237" s="26" t="s">
        <v>214</v>
      </c>
      <c r="E237" s="26" t="s">
        <v>26</v>
      </c>
      <c r="F237" s="190"/>
      <c r="G237" s="292">
        <f t="shared" si="27"/>
        <v>0</v>
      </c>
    </row>
    <row r="238" spans="1:7" x14ac:dyDescent="0.25">
      <c r="A238" s="247">
        <v>226</v>
      </c>
      <c r="B238" s="21"/>
      <c r="C238" s="22"/>
      <c r="D238" s="23" t="s">
        <v>848</v>
      </c>
      <c r="E238" s="286"/>
      <c r="F238" s="201"/>
      <c r="G238" s="288"/>
    </row>
    <row r="239" spans="1:7" x14ac:dyDescent="0.25">
      <c r="A239" s="247">
        <v>227</v>
      </c>
      <c r="B239" s="21"/>
      <c r="C239" s="22"/>
      <c r="D239" s="26" t="s">
        <v>217</v>
      </c>
      <c r="E239" s="26" t="s">
        <v>26</v>
      </c>
      <c r="F239" s="190"/>
      <c r="G239" s="292">
        <f t="shared" ref="G239:G245" si="28">F239*(1+$G$9)</f>
        <v>0</v>
      </c>
    </row>
    <row r="240" spans="1:7" x14ac:dyDescent="0.25">
      <c r="A240" s="247">
        <v>228</v>
      </c>
      <c r="B240" s="21"/>
      <c r="C240" s="22"/>
      <c r="D240" s="26" t="s">
        <v>213</v>
      </c>
      <c r="E240" s="26" t="s">
        <v>26</v>
      </c>
      <c r="F240" s="190"/>
      <c r="G240" s="292">
        <f t="shared" si="28"/>
        <v>0</v>
      </c>
    </row>
    <row r="241" spans="1:7" x14ac:dyDescent="0.25">
      <c r="A241" s="247">
        <v>229</v>
      </c>
      <c r="B241" s="21"/>
      <c r="C241" s="22"/>
      <c r="D241" s="26" t="s">
        <v>218</v>
      </c>
      <c r="E241" s="26" t="s">
        <v>26</v>
      </c>
      <c r="F241" s="190"/>
      <c r="G241" s="292">
        <f t="shared" si="28"/>
        <v>0</v>
      </c>
    </row>
    <row r="242" spans="1:7" x14ac:dyDescent="0.25">
      <c r="A242" s="247">
        <v>230</v>
      </c>
      <c r="B242" s="21"/>
      <c r="C242" s="22"/>
      <c r="D242" s="26" t="s">
        <v>201</v>
      </c>
      <c r="E242" s="26" t="s">
        <v>26</v>
      </c>
      <c r="F242" s="190"/>
      <c r="G242" s="292">
        <f t="shared" si="28"/>
        <v>0</v>
      </c>
    </row>
    <row r="243" spans="1:7" x14ac:dyDescent="0.25">
      <c r="A243" s="247">
        <v>231</v>
      </c>
      <c r="B243" s="21"/>
      <c r="C243" s="22"/>
      <c r="D243" s="26" t="s">
        <v>214</v>
      </c>
      <c r="E243" s="26" t="s">
        <v>26</v>
      </c>
      <c r="F243" s="190"/>
      <c r="G243" s="292">
        <f t="shared" si="28"/>
        <v>0</v>
      </c>
    </row>
    <row r="244" spans="1:7" ht="28" x14ac:dyDescent="0.25">
      <c r="A244" s="247">
        <v>232</v>
      </c>
      <c r="B244" s="21"/>
      <c r="C244" s="22"/>
      <c r="D244" s="23" t="s">
        <v>219</v>
      </c>
      <c r="E244" s="26" t="s">
        <v>26</v>
      </c>
      <c r="F244" s="190"/>
      <c r="G244" s="292">
        <f t="shared" si="28"/>
        <v>0</v>
      </c>
    </row>
    <row r="245" spans="1:7" ht="28" x14ac:dyDescent="0.25">
      <c r="A245" s="247">
        <v>233</v>
      </c>
      <c r="B245" s="21"/>
      <c r="C245" s="22"/>
      <c r="D245" s="23" t="s">
        <v>220</v>
      </c>
      <c r="E245" s="26" t="s">
        <v>26</v>
      </c>
      <c r="F245" s="190"/>
      <c r="G245" s="292">
        <f t="shared" si="28"/>
        <v>0</v>
      </c>
    </row>
    <row r="246" spans="1:7" x14ac:dyDescent="0.25">
      <c r="A246" s="247">
        <v>234</v>
      </c>
      <c r="B246" s="21" t="s">
        <v>221</v>
      </c>
      <c r="C246" s="22"/>
      <c r="D246" s="23" t="s">
        <v>222</v>
      </c>
      <c r="E246" s="286"/>
      <c r="F246" s="201"/>
      <c r="G246" s="288"/>
    </row>
    <row r="247" spans="1:7" x14ac:dyDescent="0.25">
      <c r="A247" s="247">
        <v>235</v>
      </c>
      <c r="B247" s="21"/>
      <c r="C247" s="22"/>
      <c r="D247" s="23" t="s">
        <v>223</v>
      </c>
      <c r="E247" s="286" t="s">
        <v>17</v>
      </c>
      <c r="F247" s="190"/>
      <c r="G247" s="292">
        <f t="shared" ref="G247" si="29">F247*(1+$G$9)</f>
        <v>0</v>
      </c>
    </row>
    <row r="248" spans="1:7" x14ac:dyDescent="0.25">
      <c r="A248" s="247">
        <v>236</v>
      </c>
      <c r="B248" s="21"/>
      <c r="C248" s="22"/>
      <c r="D248" s="23" t="s">
        <v>224</v>
      </c>
      <c r="E248" s="286"/>
      <c r="F248" s="201"/>
      <c r="G248" s="288"/>
    </row>
    <row r="249" spans="1:7" x14ac:dyDescent="0.25">
      <c r="A249" s="247">
        <v>237</v>
      </c>
      <c r="B249" s="21"/>
      <c r="C249" s="22"/>
      <c r="D249" s="26" t="s">
        <v>225</v>
      </c>
      <c r="E249" s="26" t="s">
        <v>17</v>
      </c>
      <c r="F249" s="190"/>
      <c r="G249" s="292">
        <f t="shared" ref="G249:G258" si="30">F249*(1+$G$9)</f>
        <v>0</v>
      </c>
    </row>
    <row r="250" spans="1:7" x14ac:dyDescent="0.25">
      <c r="A250" s="247">
        <v>238</v>
      </c>
      <c r="B250" s="21"/>
      <c r="C250" s="22"/>
      <c r="D250" s="26" t="s">
        <v>226</v>
      </c>
      <c r="E250" s="26" t="s">
        <v>17</v>
      </c>
      <c r="F250" s="190"/>
      <c r="G250" s="292">
        <f t="shared" si="30"/>
        <v>0</v>
      </c>
    </row>
    <row r="251" spans="1:7" x14ac:dyDescent="0.25">
      <c r="A251" s="247">
        <v>239</v>
      </c>
      <c r="B251" s="21"/>
      <c r="C251" s="22"/>
      <c r="D251" s="26" t="s">
        <v>227</v>
      </c>
      <c r="E251" s="26" t="s">
        <v>17</v>
      </c>
      <c r="F251" s="190"/>
      <c r="G251" s="292">
        <f t="shared" si="30"/>
        <v>0</v>
      </c>
    </row>
    <row r="252" spans="1:7" x14ac:dyDescent="0.25">
      <c r="A252" s="247">
        <v>240</v>
      </c>
      <c r="B252" s="21"/>
      <c r="C252" s="22"/>
      <c r="D252" s="26" t="s">
        <v>226</v>
      </c>
      <c r="E252" s="26" t="s">
        <v>17</v>
      </c>
      <c r="F252" s="190"/>
      <c r="G252" s="292">
        <f t="shared" si="30"/>
        <v>0</v>
      </c>
    </row>
    <row r="253" spans="1:7" x14ac:dyDescent="0.25">
      <c r="A253" s="247">
        <v>241</v>
      </c>
      <c r="B253" s="21"/>
      <c r="C253" s="22"/>
      <c r="D253" s="26" t="s">
        <v>228</v>
      </c>
      <c r="E253" s="26" t="s">
        <v>17</v>
      </c>
      <c r="F253" s="190"/>
      <c r="G253" s="292">
        <f t="shared" si="30"/>
        <v>0</v>
      </c>
    </row>
    <row r="254" spans="1:7" x14ac:dyDescent="0.25">
      <c r="A254" s="247">
        <v>242</v>
      </c>
      <c r="B254" s="21"/>
      <c r="C254" s="22"/>
      <c r="D254" s="26" t="s">
        <v>226</v>
      </c>
      <c r="E254" s="26" t="s">
        <v>17</v>
      </c>
      <c r="F254" s="190"/>
      <c r="G254" s="292">
        <f t="shared" si="30"/>
        <v>0</v>
      </c>
    </row>
    <row r="255" spans="1:7" x14ac:dyDescent="0.25">
      <c r="A255" s="247">
        <v>243</v>
      </c>
      <c r="B255" s="21"/>
      <c r="C255" s="22"/>
      <c r="D255" s="26" t="s">
        <v>229</v>
      </c>
      <c r="E255" s="26" t="s">
        <v>17</v>
      </c>
      <c r="F255" s="190"/>
      <c r="G255" s="292">
        <f t="shared" si="30"/>
        <v>0</v>
      </c>
    </row>
    <row r="256" spans="1:7" x14ac:dyDescent="0.25">
      <c r="A256" s="247">
        <v>244</v>
      </c>
      <c r="B256" s="21"/>
      <c r="C256" s="22"/>
      <c r="D256" s="26" t="s">
        <v>226</v>
      </c>
      <c r="E256" s="26" t="s">
        <v>17</v>
      </c>
      <c r="F256" s="190"/>
      <c r="G256" s="292">
        <f t="shared" si="30"/>
        <v>0</v>
      </c>
    </row>
    <row r="257" spans="1:7" x14ac:dyDescent="0.25">
      <c r="A257" s="247">
        <v>245</v>
      </c>
      <c r="B257" s="21"/>
      <c r="C257" s="22"/>
      <c r="D257" s="26" t="s">
        <v>230</v>
      </c>
      <c r="E257" s="26" t="s">
        <v>17</v>
      </c>
      <c r="F257" s="190"/>
      <c r="G257" s="292">
        <f t="shared" si="30"/>
        <v>0</v>
      </c>
    </row>
    <row r="258" spans="1:7" x14ac:dyDescent="0.25">
      <c r="A258" s="247">
        <v>246</v>
      </c>
      <c r="B258" s="21"/>
      <c r="C258" s="22"/>
      <c r="D258" s="26" t="s">
        <v>226</v>
      </c>
      <c r="E258" s="26" t="s">
        <v>17</v>
      </c>
      <c r="F258" s="190"/>
      <c r="G258" s="292">
        <f t="shared" si="30"/>
        <v>0</v>
      </c>
    </row>
    <row r="259" spans="1:7" x14ac:dyDescent="0.25">
      <c r="A259" s="247">
        <v>247</v>
      </c>
      <c r="B259" s="21"/>
      <c r="C259" s="22"/>
      <c r="D259" s="23" t="s">
        <v>231</v>
      </c>
      <c r="E259" s="286"/>
      <c r="F259" s="201"/>
      <c r="G259" s="288"/>
    </row>
    <row r="260" spans="1:7" x14ac:dyDescent="0.25">
      <c r="A260" s="247">
        <v>248</v>
      </c>
      <c r="B260" s="21"/>
      <c r="C260" s="22"/>
      <c r="D260" s="26" t="s">
        <v>232</v>
      </c>
      <c r="E260" s="26" t="s">
        <v>17</v>
      </c>
      <c r="F260" s="190"/>
      <c r="G260" s="292">
        <f t="shared" ref="G260:G263" si="31">F260*(1+$G$9)</f>
        <v>0</v>
      </c>
    </row>
    <row r="261" spans="1:7" x14ac:dyDescent="0.25">
      <c r="A261" s="247">
        <v>249</v>
      </c>
      <c r="B261" s="21"/>
      <c r="C261" s="22"/>
      <c r="D261" s="26" t="s">
        <v>226</v>
      </c>
      <c r="E261" s="26" t="s">
        <v>17</v>
      </c>
      <c r="F261" s="190"/>
      <c r="G261" s="292">
        <f t="shared" si="31"/>
        <v>0</v>
      </c>
    </row>
    <row r="262" spans="1:7" x14ac:dyDescent="0.25">
      <c r="A262" s="247">
        <v>250</v>
      </c>
      <c r="B262" s="21"/>
      <c r="C262" s="22"/>
      <c r="D262" s="26" t="s">
        <v>233</v>
      </c>
      <c r="E262" s="26" t="s">
        <v>17</v>
      </c>
      <c r="F262" s="190"/>
      <c r="G262" s="292">
        <f t="shared" si="31"/>
        <v>0</v>
      </c>
    </row>
    <row r="263" spans="1:7" x14ac:dyDescent="0.25">
      <c r="A263" s="247">
        <v>251</v>
      </c>
      <c r="B263" s="21"/>
      <c r="C263" s="22"/>
      <c r="D263" s="26" t="s">
        <v>226</v>
      </c>
      <c r="E263" s="26" t="s">
        <v>17</v>
      </c>
      <c r="F263" s="190"/>
      <c r="G263" s="292">
        <f t="shared" si="31"/>
        <v>0</v>
      </c>
    </row>
    <row r="264" spans="1:7" x14ac:dyDescent="0.25">
      <c r="A264" s="247">
        <v>252</v>
      </c>
      <c r="B264" s="21"/>
      <c r="C264" s="22"/>
      <c r="D264" s="37" t="s">
        <v>234</v>
      </c>
      <c r="E264" s="286"/>
      <c r="F264" s="196"/>
      <c r="G264" s="288"/>
    </row>
    <row r="265" spans="1:7" ht="28" x14ac:dyDescent="0.25">
      <c r="A265" s="247">
        <v>253</v>
      </c>
      <c r="B265" s="21"/>
      <c r="C265" s="22"/>
      <c r="D265" s="26" t="s">
        <v>235</v>
      </c>
      <c r="E265" s="26"/>
      <c r="F265" s="196"/>
      <c r="G265" s="288"/>
    </row>
    <row r="266" spans="1:7" ht="28" x14ac:dyDescent="0.25">
      <c r="A266" s="247">
        <v>254</v>
      </c>
      <c r="B266" s="21"/>
      <c r="C266" s="22"/>
      <c r="D266" s="87" t="s">
        <v>236</v>
      </c>
      <c r="E266" s="26"/>
      <c r="F266" s="196"/>
      <c r="G266" s="288"/>
    </row>
    <row r="267" spans="1:7" x14ac:dyDescent="0.25">
      <c r="A267" s="247">
        <v>255</v>
      </c>
      <c r="B267" s="21"/>
      <c r="C267" s="22"/>
      <c r="D267" s="26" t="s">
        <v>237</v>
      </c>
      <c r="E267" s="26" t="s">
        <v>17</v>
      </c>
      <c r="F267" s="190"/>
      <c r="G267" s="292">
        <f t="shared" ref="G267:G268" si="32">F267*(1+$G$9)</f>
        <v>0</v>
      </c>
    </row>
    <row r="268" spans="1:7" x14ac:dyDescent="0.25">
      <c r="A268" s="247">
        <v>256</v>
      </c>
      <c r="B268" s="21"/>
      <c r="C268" s="22"/>
      <c r="D268" s="26" t="s">
        <v>238</v>
      </c>
      <c r="E268" s="26" t="s">
        <v>17</v>
      </c>
      <c r="F268" s="190"/>
      <c r="G268" s="292">
        <f t="shared" si="32"/>
        <v>0</v>
      </c>
    </row>
    <row r="269" spans="1:7" ht="28" x14ac:dyDescent="0.25">
      <c r="A269" s="247">
        <v>257</v>
      </c>
      <c r="B269" s="21"/>
      <c r="C269" s="22"/>
      <c r="D269" s="87" t="s">
        <v>239</v>
      </c>
      <c r="E269" s="26"/>
      <c r="F269" s="201"/>
      <c r="G269" s="288"/>
    </row>
    <row r="270" spans="1:7" x14ac:dyDescent="0.25">
      <c r="A270" s="247">
        <v>258</v>
      </c>
      <c r="B270" s="21"/>
      <c r="C270" s="22"/>
      <c r="D270" s="26" t="s">
        <v>240</v>
      </c>
      <c r="E270" s="26" t="s">
        <v>17</v>
      </c>
      <c r="F270" s="190"/>
      <c r="G270" s="292">
        <f t="shared" ref="G270:G271" si="33">F270*(1+$G$9)</f>
        <v>0</v>
      </c>
    </row>
    <row r="271" spans="1:7" x14ac:dyDescent="0.25">
      <c r="A271" s="247">
        <v>259</v>
      </c>
      <c r="B271" s="21"/>
      <c r="C271" s="22"/>
      <c r="D271" s="26" t="s">
        <v>241</v>
      </c>
      <c r="E271" s="26" t="s">
        <v>17</v>
      </c>
      <c r="F271" s="190"/>
      <c r="G271" s="292">
        <f t="shared" si="33"/>
        <v>0</v>
      </c>
    </row>
    <row r="272" spans="1:7" x14ac:dyDescent="0.25">
      <c r="A272" s="247">
        <v>260</v>
      </c>
      <c r="B272" s="21" t="s">
        <v>242</v>
      </c>
      <c r="C272" s="22"/>
      <c r="D272" s="23" t="s">
        <v>243</v>
      </c>
      <c r="E272" s="286"/>
      <c r="F272" s="201"/>
      <c r="G272" s="288"/>
    </row>
    <row r="273" spans="1:7" x14ac:dyDescent="0.25">
      <c r="A273" s="247">
        <v>261</v>
      </c>
      <c r="B273" s="21"/>
      <c r="C273" s="22"/>
      <c r="D273" s="26" t="s">
        <v>244</v>
      </c>
      <c r="E273" s="26" t="s">
        <v>17</v>
      </c>
      <c r="F273" s="190"/>
      <c r="G273" s="292">
        <f t="shared" ref="G273:G283" si="34">F273*(1+$G$9)</f>
        <v>0</v>
      </c>
    </row>
    <row r="274" spans="1:7" x14ac:dyDescent="0.25">
      <c r="A274" s="247">
        <v>262</v>
      </c>
      <c r="B274" s="21"/>
      <c r="C274" s="22"/>
      <c r="D274" s="26" t="s">
        <v>245</v>
      </c>
      <c r="E274" s="26" t="s">
        <v>17</v>
      </c>
      <c r="F274" s="190"/>
      <c r="G274" s="292">
        <f t="shared" si="34"/>
        <v>0</v>
      </c>
    </row>
    <row r="275" spans="1:7" x14ac:dyDescent="0.25">
      <c r="A275" s="247">
        <v>263</v>
      </c>
      <c r="B275" s="21"/>
      <c r="C275" s="22"/>
      <c r="D275" s="26" t="s">
        <v>246</v>
      </c>
      <c r="E275" s="26" t="s">
        <v>17</v>
      </c>
      <c r="F275" s="190"/>
      <c r="G275" s="292">
        <f t="shared" si="34"/>
        <v>0</v>
      </c>
    </row>
    <row r="276" spans="1:7" x14ac:dyDescent="0.25">
      <c r="A276" s="247">
        <v>264</v>
      </c>
      <c r="B276" s="21"/>
      <c r="C276" s="22"/>
      <c r="D276" s="26" t="s">
        <v>247</v>
      </c>
      <c r="E276" s="26" t="s">
        <v>17</v>
      </c>
      <c r="F276" s="190"/>
      <c r="G276" s="292">
        <f t="shared" si="34"/>
        <v>0</v>
      </c>
    </row>
    <row r="277" spans="1:7" x14ac:dyDescent="0.25">
      <c r="A277" s="247">
        <v>265</v>
      </c>
      <c r="B277" s="21"/>
      <c r="C277" s="22"/>
      <c r="D277" s="26" t="s">
        <v>248</v>
      </c>
      <c r="E277" s="26" t="s">
        <v>17</v>
      </c>
      <c r="F277" s="190"/>
      <c r="G277" s="292">
        <f t="shared" si="34"/>
        <v>0</v>
      </c>
    </row>
    <row r="278" spans="1:7" x14ac:dyDescent="0.25">
      <c r="A278" s="247">
        <v>266</v>
      </c>
      <c r="B278" s="21"/>
      <c r="C278" s="22"/>
      <c r="D278" s="26" t="s">
        <v>249</v>
      </c>
      <c r="E278" s="26" t="s">
        <v>17</v>
      </c>
      <c r="F278" s="190"/>
      <c r="G278" s="292">
        <f t="shared" si="34"/>
        <v>0</v>
      </c>
    </row>
    <row r="279" spans="1:7" x14ac:dyDescent="0.25">
      <c r="A279" s="247">
        <v>267</v>
      </c>
      <c r="B279" s="21"/>
      <c r="C279" s="22"/>
      <c r="D279" s="26" t="s">
        <v>250</v>
      </c>
      <c r="E279" s="26" t="s">
        <v>17</v>
      </c>
      <c r="F279" s="190"/>
      <c r="G279" s="292">
        <f t="shared" si="34"/>
        <v>0</v>
      </c>
    </row>
    <row r="280" spans="1:7" x14ac:dyDescent="0.25">
      <c r="A280" s="247">
        <v>268</v>
      </c>
      <c r="B280" s="21"/>
      <c r="C280" s="22"/>
      <c r="D280" s="26" t="s">
        <v>251</v>
      </c>
      <c r="E280" s="26" t="s">
        <v>17</v>
      </c>
      <c r="F280" s="190"/>
      <c r="G280" s="292">
        <f t="shared" si="34"/>
        <v>0</v>
      </c>
    </row>
    <row r="281" spans="1:7" x14ac:dyDescent="0.25">
      <c r="A281" s="247">
        <v>269</v>
      </c>
      <c r="B281" s="21"/>
      <c r="C281" s="22"/>
      <c r="D281" s="26" t="s">
        <v>252</v>
      </c>
      <c r="E281" s="26" t="s">
        <v>17</v>
      </c>
      <c r="F281" s="190"/>
      <c r="G281" s="292">
        <f t="shared" si="34"/>
        <v>0</v>
      </c>
    </row>
    <row r="282" spans="1:7" x14ac:dyDescent="0.25">
      <c r="A282" s="247">
        <v>270</v>
      </c>
      <c r="B282" s="21"/>
      <c r="C282" s="22"/>
      <c r="D282" s="26" t="s">
        <v>253</v>
      </c>
      <c r="E282" s="26" t="s">
        <v>17</v>
      </c>
      <c r="F282" s="190"/>
      <c r="G282" s="292">
        <f t="shared" si="34"/>
        <v>0</v>
      </c>
    </row>
    <row r="283" spans="1:7" x14ac:dyDescent="0.25">
      <c r="A283" s="247">
        <v>271</v>
      </c>
      <c r="B283" s="21"/>
      <c r="C283" s="22"/>
      <c r="D283" s="26" t="s">
        <v>254</v>
      </c>
      <c r="E283" s="26" t="s">
        <v>17</v>
      </c>
      <c r="F283" s="190"/>
      <c r="G283" s="292">
        <f t="shared" si="34"/>
        <v>0</v>
      </c>
    </row>
    <row r="284" spans="1:7" s="258" customFormat="1" x14ac:dyDescent="0.25">
      <c r="A284" s="247">
        <v>272</v>
      </c>
      <c r="B284" s="21" t="s">
        <v>255</v>
      </c>
      <c r="C284" s="22"/>
      <c r="D284" s="23" t="s">
        <v>256</v>
      </c>
      <c r="E284" s="26"/>
      <c r="F284" s="200"/>
      <c r="G284" s="288"/>
    </row>
    <row r="285" spans="1:7" x14ac:dyDescent="0.25">
      <c r="A285" s="247">
        <v>273</v>
      </c>
      <c r="B285" s="284"/>
      <c r="C285" s="22"/>
      <c r="D285" s="23" t="s">
        <v>257</v>
      </c>
      <c r="E285" s="286"/>
      <c r="F285" s="200"/>
      <c r="G285" s="288"/>
    </row>
    <row r="286" spans="1:7" x14ac:dyDescent="0.25">
      <c r="A286" s="247">
        <v>274</v>
      </c>
      <c r="B286" s="21"/>
      <c r="C286" s="22"/>
      <c r="D286" s="26" t="s">
        <v>258</v>
      </c>
      <c r="E286" s="26" t="s">
        <v>26</v>
      </c>
      <c r="F286" s="190"/>
      <c r="G286" s="292">
        <f t="shared" ref="G286:G291" si="35">F286*(1+$G$9)</f>
        <v>0</v>
      </c>
    </row>
    <row r="287" spans="1:7" x14ac:dyDescent="0.25">
      <c r="A287" s="247">
        <v>275</v>
      </c>
      <c r="B287" s="21"/>
      <c r="C287" s="22"/>
      <c r="D287" s="26" t="s">
        <v>259</v>
      </c>
      <c r="E287" s="26" t="s">
        <v>26</v>
      </c>
      <c r="F287" s="190"/>
      <c r="G287" s="292">
        <f t="shared" si="35"/>
        <v>0</v>
      </c>
    </row>
    <row r="288" spans="1:7" x14ac:dyDescent="0.25">
      <c r="A288" s="247">
        <v>276</v>
      </c>
      <c r="B288" s="21"/>
      <c r="C288" s="22"/>
      <c r="D288" s="26" t="s">
        <v>260</v>
      </c>
      <c r="E288" s="26" t="s">
        <v>26</v>
      </c>
      <c r="F288" s="190"/>
      <c r="G288" s="292">
        <f t="shared" si="35"/>
        <v>0</v>
      </c>
    </row>
    <row r="289" spans="1:7" x14ac:dyDescent="0.25">
      <c r="A289" s="247">
        <v>277</v>
      </c>
      <c r="B289" s="21"/>
      <c r="C289" s="22"/>
      <c r="D289" s="26" t="s">
        <v>261</v>
      </c>
      <c r="E289" s="26" t="s">
        <v>26</v>
      </c>
      <c r="F289" s="190"/>
      <c r="G289" s="292">
        <f t="shared" si="35"/>
        <v>0</v>
      </c>
    </row>
    <row r="290" spans="1:7" x14ac:dyDescent="0.25">
      <c r="A290" s="247">
        <v>278</v>
      </c>
      <c r="B290" s="21"/>
      <c r="C290" s="22"/>
      <c r="D290" s="26" t="s">
        <v>262</v>
      </c>
      <c r="E290" s="26" t="s">
        <v>26</v>
      </c>
      <c r="F290" s="190"/>
      <c r="G290" s="292">
        <f t="shared" si="35"/>
        <v>0</v>
      </c>
    </row>
    <row r="291" spans="1:7" x14ac:dyDescent="0.25">
      <c r="A291" s="247">
        <v>279</v>
      </c>
      <c r="B291" s="21"/>
      <c r="C291" s="22"/>
      <c r="D291" s="26" t="s">
        <v>263</v>
      </c>
      <c r="E291" s="26" t="s">
        <v>26</v>
      </c>
      <c r="F291" s="190"/>
      <c r="G291" s="292">
        <f t="shared" si="35"/>
        <v>0</v>
      </c>
    </row>
    <row r="292" spans="1:7" x14ac:dyDescent="0.25">
      <c r="A292" s="247">
        <v>280</v>
      </c>
      <c r="B292" s="21"/>
      <c r="C292" s="22"/>
      <c r="D292" s="23" t="s">
        <v>264</v>
      </c>
      <c r="E292" s="286"/>
      <c r="F292" s="196"/>
      <c r="G292" s="288"/>
    </row>
    <row r="293" spans="1:7" x14ac:dyDescent="0.25">
      <c r="A293" s="247">
        <v>281</v>
      </c>
      <c r="B293" s="21"/>
      <c r="C293" s="22"/>
      <c r="D293" s="26" t="s">
        <v>265</v>
      </c>
      <c r="E293" s="286"/>
      <c r="F293" s="196"/>
      <c r="G293" s="299"/>
    </row>
    <row r="294" spans="1:7" x14ac:dyDescent="0.25">
      <c r="A294" s="247">
        <v>282</v>
      </c>
      <c r="B294" s="21"/>
      <c r="C294" s="22"/>
      <c r="D294" s="26" t="s">
        <v>882</v>
      </c>
      <c r="E294" s="26" t="s">
        <v>26</v>
      </c>
      <c r="F294" s="190"/>
      <c r="G294" s="292">
        <f t="shared" ref="G294:G305" si="36">F294*(1+$G$9)</f>
        <v>0</v>
      </c>
    </row>
    <row r="295" spans="1:7" x14ac:dyDescent="0.25">
      <c r="A295" s="247">
        <v>283</v>
      </c>
      <c r="B295" s="21"/>
      <c r="C295" s="22"/>
      <c r="D295" s="26" t="s">
        <v>266</v>
      </c>
      <c r="E295" s="26" t="s">
        <v>26</v>
      </c>
      <c r="F295" s="190"/>
      <c r="G295" s="292">
        <f t="shared" si="36"/>
        <v>0</v>
      </c>
    </row>
    <row r="296" spans="1:7" x14ac:dyDescent="0.25">
      <c r="A296" s="247">
        <v>284</v>
      </c>
      <c r="B296" s="21"/>
      <c r="C296" s="22"/>
      <c r="D296" s="26" t="s">
        <v>883</v>
      </c>
      <c r="E296" s="26" t="s">
        <v>26</v>
      </c>
      <c r="F296" s="190"/>
      <c r="G296" s="292">
        <f t="shared" si="36"/>
        <v>0</v>
      </c>
    </row>
    <row r="297" spans="1:7" x14ac:dyDescent="0.25">
      <c r="A297" s="247">
        <v>285</v>
      </c>
      <c r="B297" s="21"/>
      <c r="C297" s="22"/>
      <c r="D297" s="26" t="s">
        <v>267</v>
      </c>
      <c r="E297" s="26" t="s">
        <v>26</v>
      </c>
      <c r="F297" s="190"/>
      <c r="G297" s="292">
        <f t="shared" si="36"/>
        <v>0</v>
      </c>
    </row>
    <row r="298" spans="1:7" x14ac:dyDescent="0.25">
      <c r="A298" s="247">
        <v>286</v>
      </c>
      <c r="B298" s="21"/>
      <c r="C298" s="22"/>
      <c r="D298" s="26" t="s">
        <v>268</v>
      </c>
      <c r="E298" s="26" t="s">
        <v>26</v>
      </c>
      <c r="F298" s="190"/>
      <c r="G298" s="292">
        <f t="shared" si="36"/>
        <v>0</v>
      </c>
    </row>
    <row r="299" spans="1:7" x14ac:dyDescent="0.25">
      <c r="A299" s="247">
        <v>287</v>
      </c>
      <c r="B299" s="21"/>
      <c r="C299" s="22"/>
      <c r="D299" s="26" t="s">
        <v>269</v>
      </c>
      <c r="E299" s="26" t="s">
        <v>26</v>
      </c>
      <c r="F299" s="190"/>
      <c r="G299" s="292">
        <f t="shared" si="36"/>
        <v>0</v>
      </c>
    </row>
    <row r="300" spans="1:7" x14ac:dyDescent="0.25">
      <c r="A300" s="247">
        <v>288</v>
      </c>
      <c r="B300" s="21"/>
      <c r="C300" s="22"/>
      <c r="D300" s="26" t="s">
        <v>270</v>
      </c>
      <c r="E300" s="26" t="s">
        <v>26</v>
      </c>
      <c r="F300" s="190"/>
      <c r="G300" s="292">
        <f t="shared" si="36"/>
        <v>0</v>
      </c>
    </row>
    <row r="301" spans="1:7" x14ac:dyDescent="0.25">
      <c r="A301" s="247">
        <v>289</v>
      </c>
      <c r="B301" s="21"/>
      <c r="C301" s="22"/>
      <c r="D301" s="26" t="s">
        <v>271</v>
      </c>
      <c r="E301" s="26" t="s">
        <v>26</v>
      </c>
      <c r="F301" s="190"/>
      <c r="G301" s="292">
        <f t="shared" si="36"/>
        <v>0</v>
      </c>
    </row>
    <row r="302" spans="1:7" x14ac:dyDescent="0.25">
      <c r="A302" s="247">
        <v>290</v>
      </c>
      <c r="B302" s="21"/>
      <c r="C302" s="22"/>
      <c r="D302" s="26" t="s">
        <v>272</v>
      </c>
      <c r="E302" s="26" t="s">
        <v>26</v>
      </c>
      <c r="F302" s="190"/>
      <c r="G302" s="292">
        <f t="shared" si="36"/>
        <v>0</v>
      </c>
    </row>
    <row r="303" spans="1:7" x14ac:dyDescent="0.25">
      <c r="A303" s="247">
        <v>291</v>
      </c>
      <c r="B303" s="21"/>
      <c r="C303" s="22"/>
      <c r="D303" s="26" t="s">
        <v>273</v>
      </c>
      <c r="E303" s="26" t="s">
        <v>26</v>
      </c>
      <c r="F303" s="190"/>
      <c r="G303" s="292">
        <f t="shared" si="36"/>
        <v>0</v>
      </c>
    </row>
    <row r="304" spans="1:7" x14ac:dyDescent="0.25">
      <c r="A304" s="247">
        <v>292</v>
      </c>
      <c r="B304" s="21"/>
      <c r="C304" s="22"/>
      <c r="D304" s="26" t="s">
        <v>274</v>
      </c>
      <c r="E304" s="26" t="s">
        <v>26</v>
      </c>
      <c r="F304" s="190"/>
      <c r="G304" s="292">
        <f t="shared" si="36"/>
        <v>0</v>
      </c>
    </row>
    <row r="305" spans="1:7" x14ac:dyDescent="0.25">
      <c r="A305" s="247">
        <v>293</v>
      </c>
      <c r="B305" s="21"/>
      <c r="C305" s="22"/>
      <c r="D305" s="26" t="s">
        <v>275</v>
      </c>
      <c r="E305" s="26" t="s">
        <v>26</v>
      </c>
      <c r="F305" s="190"/>
      <c r="G305" s="292">
        <f t="shared" si="36"/>
        <v>0</v>
      </c>
    </row>
    <row r="306" spans="1:7" x14ac:dyDescent="0.25">
      <c r="A306" s="247">
        <v>294</v>
      </c>
      <c r="B306" s="284"/>
      <c r="C306" s="285"/>
      <c r="D306" s="286"/>
      <c r="E306" s="286"/>
      <c r="F306" s="192"/>
      <c r="G306" s="288"/>
    </row>
    <row r="307" spans="1:7" ht="15.5" x14ac:dyDescent="0.25">
      <c r="A307" s="247">
        <v>295</v>
      </c>
      <c r="B307" s="18" t="s">
        <v>276</v>
      </c>
      <c r="C307" s="19"/>
      <c r="D307" s="20" t="s">
        <v>277</v>
      </c>
      <c r="E307" s="286"/>
      <c r="F307" s="192"/>
      <c r="G307" s="288"/>
    </row>
    <row r="308" spans="1:7" x14ac:dyDescent="0.25">
      <c r="A308" s="247">
        <v>296</v>
      </c>
      <c r="B308" s="284"/>
      <c r="C308" s="285"/>
      <c r="D308" s="286"/>
      <c r="E308" s="286"/>
      <c r="F308" s="192"/>
      <c r="G308" s="288"/>
    </row>
    <row r="309" spans="1:7" x14ac:dyDescent="0.25">
      <c r="A309" s="247">
        <v>297</v>
      </c>
      <c r="B309" s="21" t="s">
        <v>278</v>
      </c>
      <c r="C309" s="22"/>
      <c r="D309" s="23" t="s">
        <v>279</v>
      </c>
      <c r="E309" s="286"/>
      <c r="F309" s="192"/>
      <c r="G309" s="288"/>
    </row>
    <row r="310" spans="1:7" x14ac:dyDescent="0.25">
      <c r="A310" s="247">
        <v>298</v>
      </c>
      <c r="B310" s="21" t="s">
        <v>280</v>
      </c>
      <c r="C310" s="22"/>
      <c r="D310" s="23" t="s">
        <v>281</v>
      </c>
      <c r="E310" s="286"/>
      <c r="F310" s="192"/>
      <c r="G310" s="288"/>
    </row>
    <row r="311" spans="1:7" x14ac:dyDescent="0.25">
      <c r="A311" s="247">
        <v>299</v>
      </c>
      <c r="B311" s="21"/>
      <c r="C311" s="22"/>
      <c r="D311" s="26" t="s">
        <v>282</v>
      </c>
      <c r="E311" s="26" t="s">
        <v>26</v>
      </c>
      <c r="F311" s="190"/>
      <c r="G311" s="292">
        <f t="shared" ref="G311:G317" si="37">F311*(1+$G$9)</f>
        <v>0</v>
      </c>
    </row>
    <row r="312" spans="1:7" x14ac:dyDescent="0.25">
      <c r="A312" s="247">
        <v>300</v>
      </c>
      <c r="B312" s="21"/>
      <c r="C312" s="22"/>
      <c r="D312" s="26" t="s">
        <v>283</v>
      </c>
      <c r="E312" s="26" t="s">
        <v>26</v>
      </c>
      <c r="F312" s="190"/>
      <c r="G312" s="292">
        <f t="shared" si="37"/>
        <v>0</v>
      </c>
    </row>
    <row r="313" spans="1:7" x14ac:dyDescent="0.25">
      <c r="A313" s="247">
        <v>301</v>
      </c>
      <c r="B313" s="21"/>
      <c r="C313" s="22"/>
      <c r="D313" s="26" t="s">
        <v>284</v>
      </c>
      <c r="E313" s="26" t="s">
        <v>26</v>
      </c>
      <c r="F313" s="190"/>
      <c r="G313" s="292">
        <f t="shared" si="37"/>
        <v>0</v>
      </c>
    </row>
    <row r="314" spans="1:7" x14ac:dyDescent="0.25">
      <c r="A314" s="247">
        <v>302</v>
      </c>
      <c r="B314" s="21"/>
      <c r="C314" s="22"/>
      <c r="D314" s="26" t="s">
        <v>262</v>
      </c>
      <c r="E314" s="26" t="s">
        <v>26</v>
      </c>
      <c r="F314" s="190"/>
      <c r="G314" s="292">
        <f t="shared" si="37"/>
        <v>0</v>
      </c>
    </row>
    <row r="315" spans="1:7" x14ac:dyDescent="0.25">
      <c r="A315" s="247">
        <v>303</v>
      </c>
      <c r="B315" s="21"/>
      <c r="C315" s="22"/>
      <c r="D315" s="26" t="s">
        <v>263</v>
      </c>
      <c r="E315" s="26" t="s">
        <v>26</v>
      </c>
      <c r="F315" s="190"/>
      <c r="G315" s="292">
        <f t="shared" si="37"/>
        <v>0</v>
      </c>
    </row>
    <row r="316" spans="1:7" x14ac:dyDescent="0.25">
      <c r="A316" s="247">
        <v>304</v>
      </c>
      <c r="B316" s="21"/>
      <c r="C316" s="22"/>
      <c r="D316" s="26" t="s">
        <v>285</v>
      </c>
      <c r="E316" s="26" t="s">
        <v>26</v>
      </c>
      <c r="F316" s="190"/>
      <c r="G316" s="292">
        <f t="shared" si="37"/>
        <v>0</v>
      </c>
    </row>
    <row r="317" spans="1:7" x14ac:dyDescent="0.25">
      <c r="A317" s="247">
        <v>305</v>
      </c>
      <c r="B317" s="21"/>
      <c r="C317" s="22"/>
      <c r="D317" s="26" t="s">
        <v>286</v>
      </c>
      <c r="E317" s="26" t="s">
        <v>26</v>
      </c>
      <c r="F317" s="190"/>
      <c r="G317" s="292">
        <f t="shared" si="37"/>
        <v>0</v>
      </c>
    </row>
    <row r="318" spans="1:7" x14ac:dyDescent="0.25">
      <c r="A318" s="247">
        <v>306</v>
      </c>
      <c r="B318" s="21" t="s">
        <v>287</v>
      </c>
      <c r="C318" s="22"/>
      <c r="D318" s="23" t="s">
        <v>288</v>
      </c>
      <c r="E318" s="286"/>
      <c r="F318" s="201"/>
      <c r="G318" s="288"/>
    </row>
    <row r="319" spans="1:7" x14ac:dyDescent="0.25">
      <c r="A319" s="247">
        <v>307</v>
      </c>
      <c r="B319" s="21"/>
      <c r="C319" s="22"/>
      <c r="D319" s="26" t="s">
        <v>285</v>
      </c>
      <c r="E319" s="26" t="s">
        <v>26</v>
      </c>
      <c r="F319" s="190"/>
      <c r="G319" s="292">
        <f t="shared" ref="G319:G326" si="38">F319*(1+$G$9)</f>
        <v>0</v>
      </c>
    </row>
    <row r="320" spans="1:7" x14ac:dyDescent="0.25">
      <c r="A320" s="247">
        <v>308</v>
      </c>
      <c r="B320" s="21"/>
      <c r="C320" s="22"/>
      <c r="D320" s="26" t="s">
        <v>286</v>
      </c>
      <c r="E320" s="26" t="s">
        <v>26</v>
      </c>
      <c r="F320" s="190"/>
      <c r="G320" s="292">
        <f t="shared" si="38"/>
        <v>0</v>
      </c>
    </row>
    <row r="321" spans="1:7" x14ac:dyDescent="0.25">
      <c r="A321" s="247">
        <v>309</v>
      </c>
      <c r="B321" s="21"/>
      <c r="C321" s="22"/>
      <c r="D321" s="26" t="s">
        <v>289</v>
      </c>
      <c r="E321" s="26" t="s">
        <v>26</v>
      </c>
      <c r="F321" s="190"/>
      <c r="G321" s="292">
        <f t="shared" si="38"/>
        <v>0</v>
      </c>
    </row>
    <row r="322" spans="1:7" x14ac:dyDescent="0.25">
      <c r="A322" s="247">
        <v>310</v>
      </c>
      <c r="B322" s="21"/>
      <c r="C322" s="22"/>
      <c r="D322" s="26" t="s">
        <v>290</v>
      </c>
      <c r="E322" s="26" t="s">
        <v>26</v>
      </c>
      <c r="F322" s="190"/>
      <c r="G322" s="292">
        <f t="shared" si="38"/>
        <v>0</v>
      </c>
    </row>
    <row r="323" spans="1:7" x14ac:dyDescent="0.25">
      <c r="A323" s="247">
        <v>311</v>
      </c>
      <c r="B323" s="21"/>
      <c r="C323" s="22"/>
      <c r="D323" s="26" t="s">
        <v>291</v>
      </c>
      <c r="E323" s="26" t="s">
        <v>26</v>
      </c>
      <c r="F323" s="190"/>
      <c r="G323" s="292">
        <f t="shared" si="38"/>
        <v>0</v>
      </c>
    </row>
    <row r="324" spans="1:7" x14ac:dyDescent="0.25">
      <c r="A324" s="247">
        <v>312</v>
      </c>
      <c r="B324" s="21"/>
      <c r="C324" s="22"/>
      <c r="D324" s="26" t="s">
        <v>292</v>
      </c>
      <c r="E324" s="26" t="s">
        <v>26</v>
      </c>
      <c r="F324" s="190"/>
      <c r="G324" s="292">
        <f t="shared" si="38"/>
        <v>0</v>
      </c>
    </row>
    <row r="325" spans="1:7" x14ac:dyDescent="0.25">
      <c r="A325" s="247">
        <v>313</v>
      </c>
      <c r="B325" s="21"/>
      <c r="C325" s="22"/>
      <c r="D325" s="26" t="s">
        <v>293</v>
      </c>
      <c r="E325" s="26" t="s">
        <v>26</v>
      </c>
      <c r="F325" s="190"/>
      <c r="G325" s="292">
        <f t="shared" si="38"/>
        <v>0</v>
      </c>
    </row>
    <row r="326" spans="1:7" x14ac:dyDescent="0.25">
      <c r="A326" s="247">
        <v>314</v>
      </c>
      <c r="B326" s="21"/>
      <c r="C326" s="22"/>
      <c r="D326" s="26" t="s">
        <v>294</v>
      </c>
      <c r="E326" s="26" t="s">
        <v>26</v>
      </c>
      <c r="F326" s="190"/>
      <c r="G326" s="292">
        <f t="shared" si="38"/>
        <v>0</v>
      </c>
    </row>
    <row r="327" spans="1:7" x14ac:dyDescent="0.25">
      <c r="A327" s="247">
        <v>315</v>
      </c>
      <c r="B327" s="21" t="s">
        <v>295</v>
      </c>
      <c r="C327" s="22"/>
      <c r="D327" s="23" t="s">
        <v>849</v>
      </c>
      <c r="E327" s="286"/>
      <c r="F327" s="201"/>
      <c r="G327" s="298"/>
    </row>
    <row r="328" spans="1:7" x14ac:dyDescent="0.25">
      <c r="A328" s="247">
        <v>316</v>
      </c>
      <c r="B328" s="21"/>
      <c r="C328" s="22"/>
      <c r="D328" s="26" t="s">
        <v>289</v>
      </c>
      <c r="E328" s="26" t="s">
        <v>26</v>
      </c>
      <c r="F328" s="190"/>
      <c r="G328" s="292">
        <f t="shared" ref="G328:G333" si="39">F328*(1+$G$9)</f>
        <v>0</v>
      </c>
    </row>
    <row r="329" spans="1:7" x14ac:dyDescent="0.25">
      <c r="A329" s="247">
        <v>317</v>
      </c>
      <c r="B329" s="21"/>
      <c r="C329" s="22"/>
      <c r="D329" s="26" t="s">
        <v>290</v>
      </c>
      <c r="E329" s="26" t="s">
        <v>26</v>
      </c>
      <c r="F329" s="190"/>
      <c r="G329" s="292">
        <f t="shared" si="39"/>
        <v>0</v>
      </c>
    </row>
    <row r="330" spans="1:7" x14ac:dyDescent="0.25">
      <c r="A330" s="247">
        <v>318</v>
      </c>
      <c r="B330" s="21"/>
      <c r="C330" s="22"/>
      <c r="D330" s="26" t="s">
        <v>291</v>
      </c>
      <c r="E330" s="26" t="s">
        <v>26</v>
      </c>
      <c r="F330" s="190"/>
      <c r="G330" s="292">
        <f t="shared" si="39"/>
        <v>0</v>
      </c>
    </row>
    <row r="331" spans="1:7" x14ac:dyDescent="0.25">
      <c r="A331" s="247">
        <v>319</v>
      </c>
      <c r="B331" s="21"/>
      <c r="C331" s="22"/>
      <c r="D331" s="26" t="s">
        <v>292</v>
      </c>
      <c r="E331" s="26" t="s">
        <v>26</v>
      </c>
      <c r="F331" s="190"/>
      <c r="G331" s="292">
        <f t="shared" si="39"/>
        <v>0</v>
      </c>
    </row>
    <row r="332" spans="1:7" x14ac:dyDescent="0.25">
      <c r="A332" s="247">
        <v>320</v>
      </c>
      <c r="B332" s="21"/>
      <c r="C332" s="22"/>
      <c r="D332" s="26" t="s">
        <v>293</v>
      </c>
      <c r="E332" s="26" t="s">
        <v>26</v>
      </c>
      <c r="F332" s="190"/>
      <c r="G332" s="292">
        <f t="shared" si="39"/>
        <v>0</v>
      </c>
    </row>
    <row r="333" spans="1:7" x14ac:dyDescent="0.25">
      <c r="A333" s="247">
        <v>321</v>
      </c>
      <c r="B333" s="21"/>
      <c r="C333" s="22"/>
      <c r="D333" s="26" t="s">
        <v>294</v>
      </c>
      <c r="E333" s="26" t="s">
        <v>26</v>
      </c>
      <c r="F333" s="190"/>
      <c r="G333" s="292">
        <f t="shared" si="39"/>
        <v>0</v>
      </c>
    </row>
    <row r="334" spans="1:7" x14ac:dyDescent="0.25">
      <c r="A334" s="247">
        <v>322</v>
      </c>
      <c r="B334" s="21" t="s">
        <v>296</v>
      </c>
      <c r="C334" s="22"/>
      <c r="D334" s="23" t="s">
        <v>297</v>
      </c>
      <c r="E334" s="286"/>
      <c r="F334" s="201"/>
      <c r="G334" s="288"/>
    </row>
    <row r="335" spans="1:7" x14ac:dyDescent="0.25">
      <c r="A335" s="247">
        <v>323</v>
      </c>
      <c r="B335" s="21" t="s">
        <v>298</v>
      </c>
      <c r="C335" s="22"/>
      <c r="D335" s="23" t="s">
        <v>299</v>
      </c>
      <c r="E335" s="286"/>
      <c r="F335" s="201"/>
      <c r="G335" s="288"/>
    </row>
    <row r="336" spans="1:7" x14ac:dyDescent="0.25">
      <c r="A336" s="247">
        <v>324</v>
      </c>
      <c r="B336" s="21"/>
      <c r="C336" s="22"/>
      <c r="D336" s="26" t="s">
        <v>300</v>
      </c>
      <c r="E336" s="26" t="s">
        <v>85</v>
      </c>
      <c r="F336" s="190"/>
      <c r="G336" s="292">
        <f t="shared" ref="G336:G338" si="40">F336*(1+$G$9)</f>
        <v>0</v>
      </c>
    </row>
    <row r="337" spans="1:7" x14ac:dyDescent="0.25">
      <c r="A337" s="247">
        <v>325</v>
      </c>
      <c r="B337" s="21"/>
      <c r="C337" s="22"/>
      <c r="D337" s="26" t="s">
        <v>301</v>
      </c>
      <c r="E337" s="26" t="s">
        <v>85</v>
      </c>
      <c r="F337" s="190"/>
      <c r="G337" s="292">
        <f t="shared" si="40"/>
        <v>0</v>
      </c>
    </row>
    <row r="338" spans="1:7" x14ac:dyDescent="0.25">
      <c r="A338" s="247">
        <v>326</v>
      </c>
      <c r="B338" s="21"/>
      <c r="C338" s="22"/>
      <c r="D338" s="26" t="s">
        <v>302</v>
      </c>
      <c r="E338" s="26" t="s">
        <v>85</v>
      </c>
      <c r="F338" s="190"/>
      <c r="G338" s="292">
        <f t="shared" si="40"/>
        <v>0</v>
      </c>
    </row>
    <row r="339" spans="1:7" x14ac:dyDescent="0.25">
      <c r="A339" s="247">
        <v>327</v>
      </c>
      <c r="B339" s="21" t="s">
        <v>303</v>
      </c>
      <c r="C339" s="22"/>
      <c r="D339" s="23" t="s">
        <v>222</v>
      </c>
      <c r="E339" s="286"/>
      <c r="F339" s="200"/>
      <c r="G339" s="288"/>
    </row>
    <row r="340" spans="1:7" x14ac:dyDescent="0.25">
      <c r="A340" s="247">
        <v>328</v>
      </c>
      <c r="B340" s="21" t="s">
        <v>304</v>
      </c>
      <c r="C340" s="22"/>
      <c r="D340" s="23" t="s">
        <v>305</v>
      </c>
      <c r="E340" s="26" t="s">
        <v>85</v>
      </c>
      <c r="F340" s="190"/>
      <c r="G340" s="292">
        <f t="shared" ref="G340" si="41">F340*(1+$G$9)</f>
        <v>0</v>
      </c>
    </row>
    <row r="341" spans="1:7" ht="28" x14ac:dyDescent="0.25">
      <c r="A341" s="247">
        <v>329</v>
      </c>
      <c r="B341" s="21" t="s">
        <v>306</v>
      </c>
      <c r="C341" s="22"/>
      <c r="D341" s="23" t="s">
        <v>850</v>
      </c>
      <c r="E341" s="286"/>
      <c r="F341" s="196"/>
      <c r="G341" s="288"/>
    </row>
    <row r="342" spans="1:7" x14ac:dyDescent="0.25">
      <c r="A342" s="247">
        <v>330</v>
      </c>
      <c r="B342" s="21"/>
      <c r="C342" s="22"/>
      <c r="D342" s="26" t="s">
        <v>307</v>
      </c>
      <c r="E342" s="26" t="s">
        <v>26</v>
      </c>
      <c r="F342" s="190"/>
      <c r="G342" s="292">
        <f t="shared" ref="G342:G345" si="42">F342*(1+$G$9)</f>
        <v>0</v>
      </c>
    </row>
    <row r="343" spans="1:7" x14ac:dyDescent="0.25">
      <c r="A343" s="247">
        <v>331</v>
      </c>
      <c r="B343" s="21"/>
      <c r="C343" s="22"/>
      <c r="D343" s="26" t="s">
        <v>308</v>
      </c>
      <c r="E343" s="26" t="s">
        <v>26</v>
      </c>
      <c r="F343" s="190"/>
      <c r="G343" s="292">
        <f t="shared" si="42"/>
        <v>0</v>
      </c>
    </row>
    <row r="344" spans="1:7" x14ac:dyDescent="0.25">
      <c r="A344" s="247">
        <v>332</v>
      </c>
      <c r="B344" s="21"/>
      <c r="C344" s="22"/>
      <c r="D344" s="26" t="s">
        <v>309</v>
      </c>
      <c r="E344" s="26" t="s">
        <v>26</v>
      </c>
      <c r="F344" s="190"/>
      <c r="G344" s="292">
        <f t="shared" si="42"/>
        <v>0</v>
      </c>
    </row>
    <row r="345" spans="1:7" x14ac:dyDescent="0.25">
      <c r="A345" s="247">
        <v>333</v>
      </c>
      <c r="B345" s="21"/>
      <c r="C345" s="22"/>
      <c r="D345" s="26" t="s">
        <v>310</v>
      </c>
      <c r="E345" s="26" t="s">
        <v>26</v>
      </c>
      <c r="F345" s="190"/>
      <c r="G345" s="292">
        <f t="shared" si="42"/>
        <v>0</v>
      </c>
    </row>
    <row r="346" spans="1:7" x14ac:dyDescent="0.25">
      <c r="A346" s="247">
        <v>334</v>
      </c>
      <c r="B346" s="21" t="s">
        <v>311</v>
      </c>
      <c r="C346" s="22"/>
      <c r="D346" s="23" t="s">
        <v>312</v>
      </c>
      <c r="E346" s="286"/>
      <c r="F346" s="200"/>
      <c r="G346" s="288"/>
    </row>
    <row r="347" spans="1:7" x14ac:dyDescent="0.25">
      <c r="A347" s="247">
        <v>335</v>
      </c>
      <c r="B347" s="21"/>
      <c r="C347" s="22"/>
      <c r="D347" s="26" t="s">
        <v>313</v>
      </c>
      <c r="E347" s="286"/>
      <c r="F347" s="200"/>
      <c r="G347" s="288"/>
    </row>
    <row r="348" spans="1:7" x14ac:dyDescent="0.25">
      <c r="A348" s="247">
        <v>336</v>
      </c>
      <c r="B348" s="21"/>
      <c r="C348" s="22"/>
      <c r="D348" s="26" t="s">
        <v>314</v>
      </c>
      <c r="E348" s="26" t="s">
        <v>85</v>
      </c>
      <c r="F348" s="190"/>
      <c r="G348" s="292">
        <f t="shared" ref="G348:G352" si="43">F348*(1+$G$9)</f>
        <v>0</v>
      </c>
    </row>
    <row r="349" spans="1:7" x14ac:dyDescent="0.25">
      <c r="A349" s="247">
        <v>337</v>
      </c>
      <c r="B349" s="21"/>
      <c r="C349" s="22"/>
      <c r="D349" s="26" t="s">
        <v>315</v>
      </c>
      <c r="E349" s="26" t="s">
        <v>85</v>
      </c>
      <c r="F349" s="190"/>
      <c r="G349" s="292">
        <f t="shared" si="43"/>
        <v>0</v>
      </c>
    </row>
    <row r="350" spans="1:7" x14ac:dyDescent="0.25">
      <c r="A350" s="247">
        <v>338</v>
      </c>
      <c r="B350" s="21"/>
      <c r="C350" s="22"/>
      <c r="D350" s="26" t="s">
        <v>316</v>
      </c>
      <c r="E350" s="26" t="s">
        <v>85</v>
      </c>
      <c r="F350" s="190"/>
      <c r="G350" s="292">
        <f t="shared" si="43"/>
        <v>0</v>
      </c>
    </row>
    <row r="351" spans="1:7" x14ac:dyDescent="0.25">
      <c r="A351" s="247">
        <v>339</v>
      </c>
      <c r="B351" s="21"/>
      <c r="C351" s="22"/>
      <c r="D351" s="26" t="s">
        <v>317</v>
      </c>
      <c r="E351" s="26" t="s">
        <v>85</v>
      </c>
      <c r="F351" s="190"/>
      <c r="G351" s="292">
        <f t="shared" si="43"/>
        <v>0</v>
      </c>
    </row>
    <row r="352" spans="1:7" x14ac:dyDescent="0.25">
      <c r="A352" s="247">
        <v>340</v>
      </c>
      <c r="B352" s="21"/>
      <c r="C352" s="22"/>
      <c r="D352" s="26" t="s">
        <v>318</v>
      </c>
      <c r="E352" s="26" t="s">
        <v>85</v>
      </c>
      <c r="F352" s="190"/>
      <c r="G352" s="292">
        <f t="shared" si="43"/>
        <v>0</v>
      </c>
    </row>
    <row r="353" spans="1:7" x14ac:dyDescent="0.25">
      <c r="A353" s="247">
        <v>341</v>
      </c>
      <c r="B353" s="21"/>
      <c r="C353" s="22"/>
      <c r="D353" s="23" t="s">
        <v>319</v>
      </c>
      <c r="E353" s="286"/>
      <c r="F353" s="201"/>
      <c r="G353" s="288"/>
    </row>
    <row r="354" spans="1:7" x14ac:dyDescent="0.25">
      <c r="A354" s="247">
        <v>342</v>
      </c>
      <c r="B354" s="21"/>
      <c r="C354" s="22"/>
      <c r="D354" s="26" t="s">
        <v>314</v>
      </c>
      <c r="E354" s="26" t="s">
        <v>85</v>
      </c>
      <c r="F354" s="190"/>
      <c r="G354" s="292">
        <f t="shared" ref="G354:G358" si="44">F354*(1+$G$9)</f>
        <v>0</v>
      </c>
    </row>
    <row r="355" spans="1:7" x14ac:dyDescent="0.25">
      <c r="A355" s="247">
        <v>343</v>
      </c>
      <c r="B355" s="21"/>
      <c r="C355" s="22"/>
      <c r="D355" s="26" t="s">
        <v>315</v>
      </c>
      <c r="E355" s="26" t="s">
        <v>85</v>
      </c>
      <c r="F355" s="190"/>
      <c r="G355" s="292">
        <f t="shared" si="44"/>
        <v>0</v>
      </c>
    </row>
    <row r="356" spans="1:7" x14ac:dyDescent="0.25">
      <c r="A356" s="247">
        <v>344</v>
      </c>
      <c r="B356" s="21"/>
      <c r="C356" s="22"/>
      <c r="D356" s="26" t="s">
        <v>316</v>
      </c>
      <c r="E356" s="26" t="s">
        <v>85</v>
      </c>
      <c r="F356" s="190"/>
      <c r="G356" s="292">
        <f t="shared" si="44"/>
        <v>0</v>
      </c>
    </row>
    <row r="357" spans="1:7" x14ac:dyDescent="0.25">
      <c r="A357" s="247">
        <v>345</v>
      </c>
      <c r="B357" s="21"/>
      <c r="C357" s="22"/>
      <c r="D357" s="26" t="s">
        <v>317</v>
      </c>
      <c r="E357" s="26" t="s">
        <v>85</v>
      </c>
      <c r="F357" s="190"/>
      <c r="G357" s="292">
        <f t="shared" si="44"/>
        <v>0</v>
      </c>
    </row>
    <row r="358" spans="1:7" x14ac:dyDescent="0.25">
      <c r="A358" s="247">
        <v>346</v>
      </c>
      <c r="B358" s="21"/>
      <c r="C358" s="22"/>
      <c r="D358" s="26" t="s">
        <v>318</v>
      </c>
      <c r="E358" s="26" t="s">
        <v>85</v>
      </c>
      <c r="F358" s="190"/>
      <c r="G358" s="292">
        <f t="shared" si="44"/>
        <v>0</v>
      </c>
    </row>
    <row r="359" spans="1:7" x14ac:dyDescent="0.25">
      <c r="A359" s="247">
        <v>347</v>
      </c>
      <c r="B359" s="21" t="s">
        <v>320</v>
      </c>
      <c r="C359" s="22"/>
      <c r="D359" s="23" t="s">
        <v>321</v>
      </c>
      <c r="E359" s="286"/>
      <c r="F359" s="201"/>
      <c r="G359" s="288"/>
    </row>
    <row r="360" spans="1:7" x14ac:dyDescent="0.25">
      <c r="A360" s="247">
        <v>348</v>
      </c>
      <c r="B360" s="21" t="s">
        <v>322</v>
      </c>
      <c r="C360" s="22"/>
      <c r="D360" s="23" t="s">
        <v>323</v>
      </c>
      <c r="E360" s="286"/>
      <c r="F360" s="201"/>
      <c r="G360" s="288"/>
    </row>
    <row r="361" spans="1:7" x14ac:dyDescent="0.25">
      <c r="A361" s="247">
        <v>349</v>
      </c>
      <c r="B361" s="21"/>
      <c r="C361" s="22"/>
      <c r="D361" s="26" t="s">
        <v>324</v>
      </c>
      <c r="E361" s="26" t="s">
        <v>85</v>
      </c>
      <c r="F361" s="190"/>
      <c r="G361" s="292">
        <f t="shared" ref="G361:G362" si="45">F361*(1+$G$9)</f>
        <v>0</v>
      </c>
    </row>
    <row r="362" spans="1:7" x14ac:dyDescent="0.25">
      <c r="A362" s="247">
        <v>350</v>
      </c>
      <c r="B362" s="21"/>
      <c r="C362" s="22"/>
      <c r="D362" s="26" t="s">
        <v>325</v>
      </c>
      <c r="E362" s="26" t="s">
        <v>85</v>
      </c>
      <c r="F362" s="190"/>
      <c r="G362" s="292">
        <f t="shared" si="45"/>
        <v>0</v>
      </c>
    </row>
    <row r="363" spans="1:7" x14ac:dyDescent="0.25">
      <c r="A363" s="247">
        <v>351</v>
      </c>
      <c r="B363" s="21" t="s">
        <v>326</v>
      </c>
      <c r="C363" s="22"/>
      <c r="D363" s="23" t="s">
        <v>327</v>
      </c>
      <c r="E363" s="286"/>
      <c r="F363" s="201"/>
      <c r="G363" s="288"/>
    </row>
    <row r="364" spans="1:7" x14ac:dyDescent="0.25">
      <c r="A364" s="247">
        <v>352</v>
      </c>
      <c r="B364" s="21"/>
      <c r="C364" s="22"/>
      <c r="D364" s="26" t="s">
        <v>328</v>
      </c>
      <c r="E364" s="26" t="s">
        <v>329</v>
      </c>
      <c r="F364" s="190"/>
      <c r="G364" s="292">
        <f t="shared" ref="G364:G367" si="46">F364*(1+$G$9)</f>
        <v>0</v>
      </c>
    </row>
    <row r="365" spans="1:7" x14ac:dyDescent="0.25">
      <c r="A365" s="247">
        <v>353</v>
      </c>
      <c r="B365" s="21"/>
      <c r="C365" s="22"/>
      <c r="D365" s="26" t="s">
        <v>330</v>
      </c>
      <c r="E365" s="26" t="s">
        <v>329</v>
      </c>
      <c r="F365" s="190"/>
      <c r="G365" s="292">
        <f t="shared" si="46"/>
        <v>0</v>
      </c>
    </row>
    <row r="366" spans="1:7" x14ac:dyDescent="0.25">
      <c r="A366" s="247">
        <v>354</v>
      </c>
      <c r="B366" s="21"/>
      <c r="C366" s="22"/>
      <c r="D366" s="26" t="s">
        <v>897</v>
      </c>
      <c r="E366" s="26" t="s">
        <v>329</v>
      </c>
      <c r="F366" s="190"/>
      <c r="G366" s="292">
        <f t="shared" si="46"/>
        <v>0</v>
      </c>
    </row>
    <row r="367" spans="1:7" x14ac:dyDescent="0.25">
      <c r="A367" s="247">
        <v>355</v>
      </c>
      <c r="B367" s="21"/>
      <c r="C367" s="22"/>
      <c r="D367" s="26" t="s">
        <v>898</v>
      </c>
      <c r="E367" s="26" t="s">
        <v>329</v>
      </c>
      <c r="F367" s="190"/>
      <c r="G367" s="292">
        <f t="shared" si="46"/>
        <v>0</v>
      </c>
    </row>
    <row r="368" spans="1:7" x14ac:dyDescent="0.25">
      <c r="A368" s="247">
        <v>356</v>
      </c>
      <c r="B368" s="21" t="s">
        <v>331</v>
      </c>
      <c r="C368" s="22"/>
      <c r="D368" s="23" t="s">
        <v>332</v>
      </c>
      <c r="E368" s="286"/>
      <c r="F368" s="196"/>
      <c r="G368" s="288"/>
    </row>
    <row r="369" spans="1:7" x14ac:dyDescent="0.25">
      <c r="A369" s="247">
        <v>357</v>
      </c>
      <c r="B369" s="21"/>
      <c r="C369" s="22"/>
      <c r="D369" s="26" t="s">
        <v>333</v>
      </c>
      <c r="E369" s="26" t="s">
        <v>85</v>
      </c>
      <c r="F369" s="190"/>
      <c r="G369" s="292">
        <f t="shared" ref="G369:G370" si="47">F369*(1+$G$9)</f>
        <v>0</v>
      </c>
    </row>
    <row r="370" spans="1:7" x14ac:dyDescent="0.25">
      <c r="A370" s="247">
        <v>358</v>
      </c>
      <c r="B370" s="21"/>
      <c r="C370" s="22"/>
      <c r="D370" s="26" t="s">
        <v>334</v>
      </c>
      <c r="E370" s="26" t="s">
        <v>85</v>
      </c>
      <c r="F370" s="190"/>
      <c r="G370" s="292">
        <f t="shared" si="47"/>
        <v>0</v>
      </c>
    </row>
    <row r="371" spans="1:7" x14ac:dyDescent="0.25">
      <c r="A371" s="247">
        <v>359</v>
      </c>
      <c r="B371" s="21"/>
      <c r="C371" s="22"/>
      <c r="D371" s="26" t="s">
        <v>335</v>
      </c>
      <c r="E371" s="286"/>
      <c r="F371" s="199"/>
      <c r="G371" s="288"/>
    </row>
    <row r="372" spans="1:7" x14ac:dyDescent="0.25">
      <c r="A372" s="247">
        <v>360</v>
      </c>
      <c r="B372" s="21"/>
      <c r="C372" s="22"/>
      <c r="D372" s="26" t="s">
        <v>336</v>
      </c>
      <c r="E372" s="26" t="s">
        <v>85</v>
      </c>
      <c r="F372" s="190"/>
      <c r="G372" s="292">
        <f t="shared" ref="G372:G376" si="48">F372*(1+$G$9)</f>
        <v>0</v>
      </c>
    </row>
    <row r="373" spans="1:7" x14ac:dyDescent="0.25">
      <c r="A373" s="247">
        <v>361</v>
      </c>
      <c r="B373" s="21"/>
      <c r="C373" s="22"/>
      <c r="D373" s="26" t="s">
        <v>337</v>
      </c>
      <c r="E373" s="26" t="s">
        <v>85</v>
      </c>
      <c r="F373" s="190"/>
      <c r="G373" s="292">
        <f t="shared" si="48"/>
        <v>0</v>
      </c>
    </row>
    <row r="374" spans="1:7" x14ac:dyDescent="0.25">
      <c r="A374" s="247">
        <v>362</v>
      </c>
      <c r="B374" s="21"/>
      <c r="C374" s="22"/>
      <c r="D374" s="26" t="s">
        <v>338</v>
      </c>
      <c r="E374" s="26" t="s">
        <v>85</v>
      </c>
      <c r="F374" s="190"/>
      <c r="G374" s="292">
        <f t="shared" si="48"/>
        <v>0</v>
      </c>
    </row>
    <row r="375" spans="1:7" x14ac:dyDescent="0.25">
      <c r="A375" s="247">
        <v>363</v>
      </c>
      <c r="B375" s="21"/>
      <c r="C375" s="22"/>
      <c r="D375" s="26" t="s">
        <v>292</v>
      </c>
      <c r="E375" s="26" t="s">
        <v>85</v>
      </c>
      <c r="F375" s="190"/>
      <c r="G375" s="292">
        <f t="shared" si="48"/>
        <v>0</v>
      </c>
    </row>
    <row r="376" spans="1:7" x14ac:dyDescent="0.25">
      <c r="A376" s="247">
        <v>364</v>
      </c>
      <c r="B376" s="21"/>
      <c r="C376" s="22"/>
      <c r="D376" s="26" t="s">
        <v>294</v>
      </c>
      <c r="E376" s="26" t="s">
        <v>85</v>
      </c>
      <c r="F376" s="190"/>
      <c r="G376" s="292">
        <f t="shared" si="48"/>
        <v>0</v>
      </c>
    </row>
    <row r="377" spans="1:7" x14ac:dyDescent="0.25">
      <c r="A377" s="247">
        <v>365</v>
      </c>
      <c r="B377" s="21" t="s">
        <v>339</v>
      </c>
      <c r="C377" s="38"/>
      <c r="D377" s="23" t="s">
        <v>340</v>
      </c>
      <c r="E377" s="300"/>
      <c r="F377" s="200"/>
      <c r="G377" s="288"/>
    </row>
    <row r="378" spans="1:7" x14ac:dyDescent="0.25">
      <c r="A378" s="247">
        <v>366</v>
      </c>
      <c r="B378" s="31"/>
      <c r="C378" s="301"/>
      <c r="D378" s="294" t="s">
        <v>341</v>
      </c>
      <c r="E378" s="300" t="s">
        <v>342</v>
      </c>
      <c r="F378" s="190"/>
      <c r="G378" s="292">
        <f t="shared" ref="G378:G380" si="49">F378*(1+$G$9)</f>
        <v>0</v>
      </c>
    </row>
    <row r="379" spans="1:7" x14ac:dyDescent="0.25">
      <c r="A379" s="247">
        <v>367</v>
      </c>
      <c r="B379" s="31"/>
      <c r="C379" s="301"/>
      <c r="D379" s="294" t="s">
        <v>343</v>
      </c>
      <c r="E379" s="300" t="s">
        <v>342</v>
      </c>
      <c r="F379" s="190"/>
      <c r="G379" s="292">
        <f t="shared" si="49"/>
        <v>0</v>
      </c>
    </row>
    <row r="380" spans="1:7" ht="28" x14ac:dyDescent="0.25">
      <c r="A380" s="247">
        <v>368</v>
      </c>
      <c r="B380" s="31"/>
      <c r="C380" s="301"/>
      <c r="D380" s="294" t="s">
        <v>344</v>
      </c>
      <c r="E380" s="300" t="s">
        <v>342</v>
      </c>
      <c r="F380" s="190"/>
      <c r="G380" s="292">
        <f t="shared" si="49"/>
        <v>0</v>
      </c>
    </row>
    <row r="381" spans="1:7" x14ac:dyDescent="0.25">
      <c r="A381" s="247">
        <v>369</v>
      </c>
      <c r="B381" s="31"/>
      <c r="C381" s="301"/>
      <c r="D381" s="293" t="s">
        <v>345</v>
      </c>
      <c r="E381" s="302"/>
      <c r="F381" s="202"/>
      <c r="G381" s="288"/>
    </row>
    <row r="382" spans="1:7" x14ac:dyDescent="0.25">
      <c r="A382" s="247">
        <v>370</v>
      </c>
      <c r="B382" s="31"/>
      <c r="C382" s="301"/>
      <c r="D382" s="294" t="s">
        <v>346</v>
      </c>
      <c r="E382" s="300" t="s">
        <v>17</v>
      </c>
      <c r="F382" s="190"/>
      <c r="G382" s="292">
        <f t="shared" ref="G382:G397" si="50">F382*(1+$G$9)</f>
        <v>0</v>
      </c>
    </row>
    <row r="383" spans="1:7" x14ac:dyDescent="0.25">
      <c r="A383" s="247">
        <v>371</v>
      </c>
      <c r="B383" s="31"/>
      <c r="C383" s="301"/>
      <c r="D383" s="294" t="s">
        <v>347</v>
      </c>
      <c r="E383" s="300" t="s">
        <v>17</v>
      </c>
      <c r="F383" s="190"/>
      <c r="G383" s="292">
        <f t="shared" si="50"/>
        <v>0</v>
      </c>
    </row>
    <row r="384" spans="1:7" x14ac:dyDescent="0.25">
      <c r="A384" s="247">
        <v>372</v>
      </c>
      <c r="B384" s="31"/>
      <c r="C384" s="301"/>
      <c r="D384" s="294" t="s">
        <v>348</v>
      </c>
      <c r="E384" s="300" t="s">
        <v>17</v>
      </c>
      <c r="F384" s="190"/>
      <c r="G384" s="292">
        <f t="shared" si="50"/>
        <v>0</v>
      </c>
    </row>
    <row r="385" spans="1:7" x14ac:dyDescent="0.25">
      <c r="A385" s="247">
        <v>373</v>
      </c>
      <c r="B385" s="31"/>
      <c r="C385" s="301"/>
      <c r="D385" s="294" t="s">
        <v>349</v>
      </c>
      <c r="E385" s="300" t="s">
        <v>17</v>
      </c>
      <c r="F385" s="190"/>
      <c r="G385" s="292">
        <f t="shared" si="50"/>
        <v>0</v>
      </c>
    </row>
    <row r="386" spans="1:7" x14ac:dyDescent="0.25">
      <c r="A386" s="247">
        <v>374</v>
      </c>
      <c r="B386" s="31"/>
      <c r="C386" s="301"/>
      <c r="D386" s="294" t="s">
        <v>350</v>
      </c>
      <c r="E386" s="300" t="s">
        <v>17</v>
      </c>
      <c r="F386" s="190"/>
      <c r="G386" s="292">
        <f t="shared" si="50"/>
        <v>0</v>
      </c>
    </row>
    <row r="387" spans="1:7" x14ac:dyDescent="0.25">
      <c r="A387" s="247">
        <v>375</v>
      </c>
      <c r="B387" s="31"/>
      <c r="C387" s="301"/>
      <c r="D387" s="294" t="s">
        <v>351</v>
      </c>
      <c r="E387" s="300" t="s">
        <v>17</v>
      </c>
      <c r="F387" s="190"/>
      <c r="G387" s="292">
        <f t="shared" si="50"/>
        <v>0</v>
      </c>
    </row>
    <row r="388" spans="1:7" x14ac:dyDescent="0.25">
      <c r="A388" s="247">
        <v>376</v>
      </c>
      <c r="B388" s="31"/>
      <c r="C388" s="301"/>
      <c r="D388" s="294" t="s">
        <v>352</v>
      </c>
      <c r="E388" s="300" t="s">
        <v>17</v>
      </c>
      <c r="F388" s="190"/>
      <c r="G388" s="292">
        <f t="shared" si="50"/>
        <v>0</v>
      </c>
    </row>
    <row r="389" spans="1:7" x14ac:dyDescent="0.25">
      <c r="A389" s="247">
        <v>377</v>
      </c>
      <c r="B389" s="31"/>
      <c r="C389" s="301"/>
      <c r="D389" s="294" t="s">
        <v>353</v>
      </c>
      <c r="E389" s="300" t="s">
        <v>17</v>
      </c>
      <c r="F389" s="190"/>
      <c r="G389" s="292">
        <f t="shared" si="50"/>
        <v>0</v>
      </c>
    </row>
    <row r="390" spans="1:7" x14ac:dyDescent="0.25">
      <c r="A390" s="247">
        <v>378</v>
      </c>
      <c r="B390" s="31"/>
      <c r="C390" s="301"/>
      <c r="D390" s="294" t="s">
        <v>354</v>
      </c>
      <c r="E390" s="300" t="s">
        <v>17</v>
      </c>
      <c r="F390" s="190"/>
      <c r="G390" s="292">
        <f t="shared" si="50"/>
        <v>0</v>
      </c>
    </row>
    <row r="391" spans="1:7" x14ac:dyDescent="0.25">
      <c r="A391" s="247">
        <v>379</v>
      </c>
      <c r="B391" s="31"/>
      <c r="C391" s="301"/>
      <c r="D391" s="294" t="s">
        <v>355</v>
      </c>
      <c r="E391" s="300" t="s">
        <v>17</v>
      </c>
      <c r="F391" s="190"/>
      <c r="G391" s="292">
        <f t="shared" si="50"/>
        <v>0</v>
      </c>
    </row>
    <row r="392" spans="1:7" x14ac:dyDescent="0.25">
      <c r="A392" s="247">
        <v>380</v>
      </c>
      <c r="B392" s="31"/>
      <c r="C392" s="301"/>
      <c r="D392" s="294" t="s">
        <v>356</v>
      </c>
      <c r="E392" s="300" t="s">
        <v>17</v>
      </c>
      <c r="F392" s="190"/>
      <c r="G392" s="292">
        <f t="shared" si="50"/>
        <v>0</v>
      </c>
    </row>
    <row r="393" spans="1:7" x14ac:dyDescent="0.25">
      <c r="A393" s="247">
        <v>381</v>
      </c>
      <c r="B393" s="31"/>
      <c r="C393" s="301"/>
      <c r="D393" s="294" t="s">
        <v>357</v>
      </c>
      <c r="E393" s="300" t="s">
        <v>17</v>
      </c>
      <c r="F393" s="190"/>
      <c r="G393" s="292">
        <f t="shared" si="50"/>
        <v>0</v>
      </c>
    </row>
    <row r="394" spans="1:7" x14ac:dyDescent="0.25">
      <c r="A394" s="247">
        <v>382</v>
      </c>
      <c r="B394" s="31"/>
      <c r="C394" s="301"/>
      <c r="D394" s="294" t="s">
        <v>358</v>
      </c>
      <c r="E394" s="300" t="s">
        <v>17</v>
      </c>
      <c r="F394" s="190"/>
      <c r="G394" s="292">
        <f t="shared" si="50"/>
        <v>0</v>
      </c>
    </row>
    <row r="395" spans="1:7" x14ac:dyDescent="0.25">
      <c r="A395" s="247">
        <v>383</v>
      </c>
      <c r="B395" s="31"/>
      <c r="C395" s="301"/>
      <c r="D395" s="294" t="s">
        <v>359</v>
      </c>
      <c r="E395" s="300" t="s">
        <v>17</v>
      </c>
      <c r="F395" s="190"/>
      <c r="G395" s="292">
        <f t="shared" si="50"/>
        <v>0</v>
      </c>
    </row>
    <row r="396" spans="1:7" x14ac:dyDescent="0.25">
      <c r="A396" s="247">
        <v>384</v>
      </c>
      <c r="B396" s="31"/>
      <c r="C396" s="301"/>
      <c r="D396" s="294" t="s">
        <v>360</v>
      </c>
      <c r="E396" s="300" t="s">
        <v>17</v>
      </c>
      <c r="F396" s="190"/>
      <c r="G396" s="292">
        <f t="shared" si="50"/>
        <v>0</v>
      </c>
    </row>
    <row r="397" spans="1:7" x14ac:dyDescent="0.25">
      <c r="A397" s="247">
        <v>385</v>
      </c>
      <c r="B397" s="31"/>
      <c r="C397" s="301"/>
      <c r="D397" s="294" t="s">
        <v>361</v>
      </c>
      <c r="E397" s="300" t="s">
        <v>17</v>
      </c>
      <c r="F397" s="190"/>
      <c r="G397" s="292">
        <f t="shared" si="50"/>
        <v>0</v>
      </c>
    </row>
    <row r="398" spans="1:7" x14ac:dyDescent="0.25">
      <c r="A398" s="247">
        <v>386</v>
      </c>
      <c r="B398" s="31"/>
      <c r="C398" s="301"/>
      <c r="D398" s="303" t="s">
        <v>362</v>
      </c>
      <c r="E398" s="302"/>
      <c r="F398" s="202"/>
      <c r="G398" s="288"/>
    </row>
    <row r="399" spans="1:7" x14ac:dyDescent="0.25">
      <c r="A399" s="247">
        <v>387</v>
      </c>
      <c r="B399" s="31"/>
      <c r="C399" s="301"/>
      <c r="D399" s="294" t="s">
        <v>346</v>
      </c>
      <c r="E399" s="300" t="s">
        <v>26</v>
      </c>
      <c r="F399" s="190"/>
      <c r="G399" s="292">
        <f t="shared" ref="G399:G416" si="51">F399*(1+$G$9)</f>
        <v>0</v>
      </c>
    </row>
    <row r="400" spans="1:7" x14ac:dyDescent="0.25">
      <c r="A400" s="247">
        <v>388</v>
      </c>
      <c r="B400" s="31"/>
      <c r="C400" s="301"/>
      <c r="D400" s="294" t="s">
        <v>347</v>
      </c>
      <c r="E400" s="300" t="s">
        <v>26</v>
      </c>
      <c r="F400" s="190"/>
      <c r="G400" s="292">
        <f t="shared" si="51"/>
        <v>0</v>
      </c>
    </row>
    <row r="401" spans="1:7" x14ac:dyDescent="0.25">
      <c r="A401" s="247">
        <v>389</v>
      </c>
      <c r="B401" s="31"/>
      <c r="C401" s="301"/>
      <c r="D401" s="294" t="s">
        <v>348</v>
      </c>
      <c r="E401" s="300" t="s">
        <v>26</v>
      </c>
      <c r="F401" s="190"/>
      <c r="G401" s="292">
        <f t="shared" si="51"/>
        <v>0</v>
      </c>
    </row>
    <row r="402" spans="1:7" x14ac:dyDescent="0.25">
      <c r="A402" s="247">
        <v>390</v>
      </c>
      <c r="B402" s="31"/>
      <c r="C402" s="301"/>
      <c r="D402" s="294" t="s">
        <v>349</v>
      </c>
      <c r="E402" s="300" t="s">
        <v>26</v>
      </c>
      <c r="F402" s="190"/>
      <c r="G402" s="292">
        <f t="shared" si="51"/>
        <v>0</v>
      </c>
    </row>
    <row r="403" spans="1:7" x14ac:dyDescent="0.25">
      <c r="A403" s="247">
        <v>391</v>
      </c>
      <c r="B403" s="31"/>
      <c r="C403" s="301"/>
      <c r="D403" s="294" t="s">
        <v>350</v>
      </c>
      <c r="E403" s="300" t="s">
        <v>26</v>
      </c>
      <c r="F403" s="190"/>
      <c r="G403" s="292">
        <f t="shared" si="51"/>
        <v>0</v>
      </c>
    </row>
    <row r="404" spans="1:7" x14ac:dyDescent="0.25">
      <c r="A404" s="247">
        <v>392</v>
      </c>
      <c r="B404" s="31"/>
      <c r="C404" s="301"/>
      <c r="D404" s="294" t="s">
        <v>351</v>
      </c>
      <c r="E404" s="300" t="s">
        <v>26</v>
      </c>
      <c r="F404" s="190"/>
      <c r="G404" s="292">
        <f t="shared" si="51"/>
        <v>0</v>
      </c>
    </row>
    <row r="405" spans="1:7" x14ac:dyDescent="0.25">
      <c r="A405" s="247">
        <v>393</v>
      </c>
      <c r="B405" s="31"/>
      <c r="C405" s="301"/>
      <c r="D405" s="294" t="s">
        <v>352</v>
      </c>
      <c r="E405" s="300" t="s">
        <v>26</v>
      </c>
      <c r="F405" s="190"/>
      <c r="G405" s="292">
        <f t="shared" si="51"/>
        <v>0</v>
      </c>
    </row>
    <row r="406" spans="1:7" x14ac:dyDescent="0.25">
      <c r="A406" s="247">
        <v>394</v>
      </c>
      <c r="B406" s="31"/>
      <c r="C406" s="301"/>
      <c r="D406" s="294" t="s">
        <v>353</v>
      </c>
      <c r="E406" s="300" t="s">
        <v>26</v>
      </c>
      <c r="F406" s="190"/>
      <c r="G406" s="292">
        <f t="shared" si="51"/>
        <v>0</v>
      </c>
    </row>
    <row r="407" spans="1:7" x14ac:dyDescent="0.25">
      <c r="A407" s="247">
        <v>395</v>
      </c>
      <c r="B407" s="31"/>
      <c r="C407" s="301"/>
      <c r="D407" s="294" t="s">
        <v>354</v>
      </c>
      <c r="E407" s="300" t="s">
        <v>26</v>
      </c>
      <c r="F407" s="190"/>
      <c r="G407" s="292">
        <f t="shared" si="51"/>
        <v>0</v>
      </c>
    </row>
    <row r="408" spans="1:7" x14ac:dyDescent="0.25">
      <c r="A408" s="247">
        <v>396</v>
      </c>
      <c r="B408" s="31"/>
      <c r="C408" s="301"/>
      <c r="D408" s="294" t="s">
        <v>355</v>
      </c>
      <c r="E408" s="300" t="s">
        <v>26</v>
      </c>
      <c r="F408" s="190"/>
      <c r="G408" s="292">
        <f t="shared" si="51"/>
        <v>0</v>
      </c>
    </row>
    <row r="409" spans="1:7" x14ac:dyDescent="0.25">
      <c r="A409" s="247">
        <v>397</v>
      </c>
      <c r="B409" s="31"/>
      <c r="C409" s="301"/>
      <c r="D409" s="294" t="s">
        <v>356</v>
      </c>
      <c r="E409" s="300" t="s">
        <v>26</v>
      </c>
      <c r="F409" s="190"/>
      <c r="G409" s="292">
        <f t="shared" si="51"/>
        <v>0</v>
      </c>
    </row>
    <row r="410" spans="1:7" x14ac:dyDescent="0.25">
      <c r="A410" s="247">
        <v>398</v>
      </c>
      <c r="B410" s="31"/>
      <c r="C410" s="301"/>
      <c r="D410" s="294" t="s">
        <v>357</v>
      </c>
      <c r="E410" s="300" t="s">
        <v>26</v>
      </c>
      <c r="F410" s="190"/>
      <c r="G410" s="292">
        <f t="shared" si="51"/>
        <v>0</v>
      </c>
    </row>
    <row r="411" spans="1:7" x14ac:dyDescent="0.25">
      <c r="A411" s="247">
        <v>399</v>
      </c>
      <c r="B411" s="31"/>
      <c r="C411" s="301"/>
      <c r="D411" s="294" t="s">
        <v>358</v>
      </c>
      <c r="E411" s="300" t="s">
        <v>26</v>
      </c>
      <c r="F411" s="190"/>
      <c r="G411" s="292">
        <f t="shared" si="51"/>
        <v>0</v>
      </c>
    </row>
    <row r="412" spans="1:7" x14ac:dyDescent="0.25">
      <c r="A412" s="247">
        <v>400</v>
      </c>
      <c r="B412" s="31"/>
      <c r="C412" s="301"/>
      <c r="D412" s="294" t="s">
        <v>359</v>
      </c>
      <c r="E412" s="300" t="s">
        <v>26</v>
      </c>
      <c r="F412" s="190"/>
      <c r="G412" s="292">
        <f t="shared" si="51"/>
        <v>0</v>
      </c>
    </row>
    <row r="413" spans="1:7" x14ac:dyDescent="0.25">
      <c r="A413" s="247">
        <v>401</v>
      </c>
      <c r="B413" s="31"/>
      <c r="C413" s="301"/>
      <c r="D413" s="294" t="s">
        <v>360</v>
      </c>
      <c r="E413" s="300" t="s">
        <v>26</v>
      </c>
      <c r="F413" s="190"/>
      <c r="G413" s="292">
        <f t="shared" si="51"/>
        <v>0</v>
      </c>
    </row>
    <row r="414" spans="1:7" x14ac:dyDescent="0.25">
      <c r="A414" s="247">
        <v>402</v>
      </c>
      <c r="B414" s="31"/>
      <c r="C414" s="301"/>
      <c r="D414" s="294" t="s">
        <v>361</v>
      </c>
      <c r="E414" s="300" t="s">
        <v>26</v>
      </c>
      <c r="F414" s="190"/>
      <c r="G414" s="292">
        <f t="shared" si="51"/>
        <v>0</v>
      </c>
    </row>
    <row r="415" spans="1:7" x14ac:dyDescent="0.25">
      <c r="A415" s="247">
        <v>403</v>
      </c>
      <c r="B415" s="31"/>
      <c r="C415" s="301"/>
      <c r="D415" s="294" t="s">
        <v>363</v>
      </c>
      <c r="E415" s="300" t="s">
        <v>17</v>
      </c>
      <c r="F415" s="190"/>
      <c r="G415" s="292">
        <f t="shared" si="51"/>
        <v>0</v>
      </c>
    </row>
    <row r="416" spans="1:7" x14ac:dyDescent="0.25">
      <c r="A416" s="247">
        <v>404</v>
      </c>
      <c r="B416" s="31"/>
      <c r="C416" s="301"/>
      <c r="D416" s="294" t="s">
        <v>364</v>
      </c>
      <c r="E416" s="300" t="s">
        <v>17</v>
      </c>
      <c r="F416" s="190"/>
      <c r="G416" s="292">
        <f t="shared" si="51"/>
        <v>0</v>
      </c>
    </row>
    <row r="417" spans="1:7" x14ac:dyDescent="0.25">
      <c r="A417" s="247">
        <v>405</v>
      </c>
      <c r="B417" s="284"/>
      <c r="C417" s="285"/>
      <c r="D417" s="286"/>
      <c r="E417" s="286"/>
      <c r="F417" s="192"/>
      <c r="G417" s="288"/>
    </row>
    <row r="418" spans="1:7" ht="15.5" x14ac:dyDescent="0.25">
      <c r="A418" s="247">
        <v>406</v>
      </c>
      <c r="B418" s="18" t="s">
        <v>365</v>
      </c>
      <c r="C418" s="19"/>
      <c r="D418" s="20" t="s">
        <v>366</v>
      </c>
      <c r="E418" s="286"/>
      <c r="F418" s="192"/>
      <c r="G418" s="288"/>
    </row>
    <row r="419" spans="1:7" x14ac:dyDescent="0.25">
      <c r="A419" s="247">
        <v>407</v>
      </c>
      <c r="B419" s="284"/>
      <c r="C419" s="285"/>
      <c r="D419" s="286"/>
      <c r="E419" s="286"/>
      <c r="F419" s="192"/>
      <c r="G419" s="288"/>
    </row>
    <row r="420" spans="1:7" x14ac:dyDescent="0.25">
      <c r="A420" s="247">
        <v>408</v>
      </c>
      <c r="B420" s="21" t="s">
        <v>367</v>
      </c>
      <c r="C420" s="22"/>
      <c r="D420" s="26" t="s">
        <v>279</v>
      </c>
      <c r="E420" s="286"/>
      <c r="F420" s="192"/>
      <c r="G420" s="288"/>
    </row>
    <row r="421" spans="1:7" x14ac:dyDescent="0.25">
      <c r="A421" s="247">
        <v>409</v>
      </c>
      <c r="B421" s="21" t="s">
        <v>368</v>
      </c>
      <c r="C421" s="22"/>
      <c r="D421" s="23" t="s">
        <v>369</v>
      </c>
      <c r="E421" s="286"/>
      <c r="F421" s="192"/>
      <c r="G421" s="288"/>
    </row>
    <row r="422" spans="1:7" x14ac:dyDescent="0.25">
      <c r="A422" s="247">
        <v>410</v>
      </c>
      <c r="B422" s="21"/>
      <c r="C422" s="22"/>
      <c r="D422" s="26" t="s">
        <v>370</v>
      </c>
      <c r="E422" s="26" t="s">
        <v>26</v>
      </c>
      <c r="F422" s="190"/>
      <c r="G422" s="292">
        <f t="shared" ref="G422:G429" si="52">F422*(1+$G$9)</f>
        <v>0</v>
      </c>
    </row>
    <row r="423" spans="1:7" x14ac:dyDescent="0.25">
      <c r="A423" s="247">
        <v>411</v>
      </c>
      <c r="B423" s="21"/>
      <c r="C423" s="22"/>
      <c r="D423" s="26" t="s">
        <v>371</v>
      </c>
      <c r="E423" s="26" t="s">
        <v>26</v>
      </c>
      <c r="F423" s="190"/>
      <c r="G423" s="292">
        <f t="shared" si="52"/>
        <v>0</v>
      </c>
    </row>
    <row r="424" spans="1:7" x14ac:dyDescent="0.25">
      <c r="A424" s="247">
        <v>412</v>
      </c>
      <c r="B424" s="21"/>
      <c r="C424" s="22"/>
      <c r="D424" s="26" t="s">
        <v>282</v>
      </c>
      <c r="E424" s="26" t="s">
        <v>26</v>
      </c>
      <c r="F424" s="190"/>
      <c r="G424" s="292">
        <f t="shared" si="52"/>
        <v>0</v>
      </c>
    </row>
    <row r="425" spans="1:7" x14ac:dyDescent="0.25">
      <c r="A425" s="247">
        <v>413</v>
      </c>
      <c r="B425" s="21"/>
      <c r="C425" s="22"/>
      <c r="D425" s="26" t="s">
        <v>284</v>
      </c>
      <c r="E425" s="26" t="s">
        <v>26</v>
      </c>
      <c r="F425" s="190"/>
      <c r="G425" s="292">
        <f t="shared" si="52"/>
        <v>0</v>
      </c>
    </row>
    <row r="426" spans="1:7" x14ac:dyDescent="0.25">
      <c r="A426" s="247">
        <v>414</v>
      </c>
      <c r="B426" s="21"/>
      <c r="C426" s="22"/>
      <c r="D426" s="26" t="s">
        <v>262</v>
      </c>
      <c r="E426" s="26" t="s">
        <v>26</v>
      </c>
      <c r="F426" s="190"/>
      <c r="G426" s="292">
        <f t="shared" si="52"/>
        <v>0</v>
      </c>
    </row>
    <row r="427" spans="1:7" x14ac:dyDescent="0.25">
      <c r="A427" s="247">
        <v>415</v>
      </c>
      <c r="B427" s="21"/>
      <c r="C427" s="22"/>
      <c r="D427" s="26" t="s">
        <v>263</v>
      </c>
      <c r="E427" s="26" t="s">
        <v>26</v>
      </c>
      <c r="F427" s="190"/>
      <c r="G427" s="292">
        <f t="shared" si="52"/>
        <v>0</v>
      </c>
    </row>
    <row r="428" spans="1:7" x14ac:dyDescent="0.25">
      <c r="A428" s="247">
        <v>416</v>
      </c>
      <c r="B428" s="21"/>
      <c r="C428" s="22"/>
      <c r="D428" s="26" t="s">
        <v>285</v>
      </c>
      <c r="E428" s="26" t="s">
        <v>26</v>
      </c>
      <c r="F428" s="190"/>
      <c r="G428" s="292">
        <f t="shared" si="52"/>
        <v>0</v>
      </c>
    </row>
    <row r="429" spans="1:7" x14ac:dyDescent="0.25">
      <c r="A429" s="247">
        <v>417</v>
      </c>
      <c r="B429" s="21"/>
      <c r="C429" s="22"/>
      <c r="D429" s="26" t="s">
        <v>286</v>
      </c>
      <c r="E429" s="26" t="s">
        <v>26</v>
      </c>
      <c r="F429" s="190"/>
      <c r="G429" s="292">
        <f t="shared" si="52"/>
        <v>0</v>
      </c>
    </row>
    <row r="430" spans="1:7" x14ac:dyDescent="0.25">
      <c r="A430" s="247">
        <v>418</v>
      </c>
      <c r="B430" s="21"/>
      <c r="C430" s="22"/>
      <c r="D430" s="26" t="s">
        <v>372</v>
      </c>
      <c r="E430" s="26" t="s">
        <v>192</v>
      </c>
      <c r="F430" s="195"/>
      <c r="G430" s="296">
        <f t="shared" ref="G430:G434" si="53">F430</f>
        <v>0</v>
      </c>
    </row>
    <row r="431" spans="1:7" x14ac:dyDescent="0.25">
      <c r="A431" s="247">
        <v>419</v>
      </c>
      <c r="B431" s="21"/>
      <c r="C431" s="22"/>
      <c r="D431" s="26" t="s">
        <v>920</v>
      </c>
      <c r="E431" s="26" t="s">
        <v>192</v>
      </c>
      <c r="F431" s="195"/>
      <c r="G431" s="296">
        <f t="shared" si="53"/>
        <v>0</v>
      </c>
    </row>
    <row r="432" spans="1:7" x14ac:dyDescent="0.25">
      <c r="A432" s="247">
        <v>420</v>
      </c>
      <c r="B432" s="21"/>
      <c r="C432" s="22"/>
      <c r="D432" s="26" t="s">
        <v>375</v>
      </c>
      <c r="E432" s="26" t="s">
        <v>192</v>
      </c>
      <c r="F432" s="195"/>
      <c r="G432" s="296">
        <f t="shared" si="53"/>
        <v>0</v>
      </c>
    </row>
    <row r="433" spans="1:7" x14ac:dyDescent="0.25">
      <c r="A433" s="247">
        <v>421</v>
      </c>
      <c r="B433" s="21"/>
      <c r="C433" s="22"/>
      <c r="D433" s="26" t="s">
        <v>376</v>
      </c>
      <c r="E433" s="26" t="s">
        <v>192</v>
      </c>
      <c r="F433" s="195"/>
      <c r="G433" s="296">
        <f t="shared" si="53"/>
        <v>0</v>
      </c>
    </row>
    <row r="434" spans="1:7" x14ac:dyDescent="0.25">
      <c r="A434" s="247">
        <v>422</v>
      </c>
      <c r="B434" s="21"/>
      <c r="C434" s="22"/>
      <c r="D434" s="26" t="s">
        <v>377</v>
      </c>
      <c r="E434" s="26" t="s">
        <v>192</v>
      </c>
      <c r="F434" s="195"/>
      <c r="G434" s="296">
        <f t="shared" si="53"/>
        <v>0</v>
      </c>
    </row>
    <row r="435" spans="1:7" x14ac:dyDescent="0.25">
      <c r="A435" s="247">
        <v>423</v>
      </c>
      <c r="B435" s="21" t="s">
        <v>378</v>
      </c>
      <c r="C435" s="22"/>
      <c r="D435" s="23" t="s">
        <v>379</v>
      </c>
      <c r="E435" s="286"/>
      <c r="F435" s="201"/>
      <c r="G435" s="288"/>
    </row>
    <row r="436" spans="1:7" x14ac:dyDescent="0.25">
      <c r="A436" s="247">
        <v>424</v>
      </c>
      <c r="B436" s="21"/>
      <c r="C436" s="22"/>
      <c r="D436" s="26" t="s">
        <v>370</v>
      </c>
      <c r="E436" s="26" t="s">
        <v>26</v>
      </c>
      <c r="F436" s="190"/>
      <c r="G436" s="292">
        <f t="shared" ref="G436:G444" si="54">F436*(1+$G$9)</f>
        <v>0</v>
      </c>
    </row>
    <row r="437" spans="1:7" x14ac:dyDescent="0.25">
      <c r="A437" s="247">
        <v>425</v>
      </c>
      <c r="B437" s="21"/>
      <c r="C437" s="22"/>
      <c r="D437" s="26" t="s">
        <v>371</v>
      </c>
      <c r="E437" s="26" t="s">
        <v>26</v>
      </c>
      <c r="F437" s="190"/>
      <c r="G437" s="292">
        <f t="shared" si="54"/>
        <v>0</v>
      </c>
    </row>
    <row r="438" spans="1:7" x14ac:dyDescent="0.25">
      <c r="A438" s="247">
        <v>426</v>
      </c>
      <c r="B438" s="21"/>
      <c r="C438" s="22"/>
      <c r="D438" s="26" t="s">
        <v>282</v>
      </c>
      <c r="E438" s="26" t="s">
        <v>26</v>
      </c>
      <c r="F438" s="190"/>
      <c r="G438" s="292">
        <f t="shared" si="54"/>
        <v>0</v>
      </c>
    </row>
    <row r="439" spans="1:7" x14ac:dyDescent="0.25">
      <c r="A439" s="247">
        <v>427</v>
      </c>
      <c r="B439" s="21"/>
      <c r="C439" s="22"/>
      <c r="D439" s="26" t="s">
        <v>284</v>
      </c>
      <c r="E439" s="26" t="s">
        <v>26</v>
      </c>
      <c r="F439" s="190"/>
      <c r="G439" s="292">
        <f t="shared" si="54"/>
        <v>0</v>
      </c>
    </row>
    <row r="440" spans="1:7" x14ac:dyDescent="0.25">
      <c r="A440" s="247">
        <v>428</v>
      </c>
      <c r="B440" s="21"/>
      <c r="C440" s="22"/>
      <c r="D440" s="26" t="s">
        <v>262</v>
      </c>
      <c r="E440" s="26" t="s">
        <v>26</v>
      </c>
      <c r="F440" s="190"/>
      <c r="G440" s="292">
        <f t="shared" si="54"/>
        <v>0</v>
      </c>
    </row>
    <row r="441" spans="1:7" x14ac:dyDescent="0.25">
      <c r="A441" s="247">
        <v>429</v>
      </c>
      <c r="B441" s="21"/>
      <c r="C441" s="22"/>
      <c r="D441" s="26" t="s">
        <v>263</v>
      </c>
      <c r="E441" s="26" t="s">
        <v>26</v>
      </c>
      <c r="F441" s="190"/>
      <c r="G441" s="292">
        <f t="shared" si="54"/>
        <v>0</v>
      </c>
    </row>
    <row r="442" spans="1:7" x14ac:dyDescent="0.25">
      <c r="A442" s="247">
        <v>430</v>
      </c>
      <c r="B442" s="21"/>
      <c r="C442" s="22"/>
      <c r="D442" s="26" t="s">
        <v>285</v>
      </c>
      <c r="E442" s="26" t="s">
        <v>26</v>
      </c>
      <c r="F442" s="190"/>
      <c r="G442" s="292">
        <f t="shared" si="54"/>
        <v>0</v>
      </c>
    </row>
    <row r="443" spans="1:7" x14ac:dyDescent="0.25">
      <c r="A443" s="247">
        <v>431</v>
      </c>
      <c r="B443" s="21"/>
      <c r="C443" s="22"/>
      <c r="D443" s="26" t="s">
        <v>380</v>
      </c>
      <c r="E443" s="26" t="s">
        <v>26</v>
      </c>
      <c r="F443" s="190"/>
      <c r="G443" s="292">
        <f t="shared" si="54"/>
        <v>0</v>
      </c>
    </row>
    <row r="444" spans="1:7" x14ac:dyDescent="0.25">
      <c r="A444" s="247">
        <v>432</v>
      </c>
      <c r="B444" s="21"/>
      <c r="C444" s="22"/>
      <c r="D444" s="26" t="s">
        <v>286</v>
      </c>
      <c r="E444" s="26" t="s">
        <v>26</v>
      </c>
      <c r="F444" s="190"/>
      <c r="G444" s="292">
        <f t="shared" si="54"/>
        <v>0</v>
      </c>
    </row>
    <row r="445" spans="1:7" x14ac:dyDescent="0.25">
      <c r="A445" s="247">
        <v>433</v>
      </c>
      <c r="B445" s="21"/>
      <c r="C445" s="22"/>
      <c r="D445" s="26" t="s">
        <v>372</v>
      </c>
      <c r="E445" s="26" t="s">
        <v>192</v>
      </c>
      <c r="F445" s="195"/>
      <c r="G445" s="296">
        <f t="shared" ref="G445:G449" si="55">F445</f>
        <v>0</v>
      </c>
    </row>
    <row r="446" spans="1:7" x14ac:dyDescent="0.25">
      <c r="A446" s="247">
        <v>434</v>
      </c>
      <c r="B446" s="21"/>
      <c r="C446" s="22"/>
      <c r="D446" s="26" t="s">
        <v>920</v>
      </c>
      <c r="E446" s="26" t="s">
        <v>192</v>
      </c>
      <c r="F446" s="195"/>
      <c r="G446" s="296">
        <f t="shared" si="55"/>
        <v>0</v>
      </c>
    </row>
    <row r="447" spans="1:7" x14ac:dyDescent="0.25">
      <c r="A447" s="247">
        <v>435</v>
      </c>
      <c r="B447" s="21"/>
      <c r="C447" s="22"/>
      <c r="D447" s="26" t="s">
        <v>375</v>
      </c>
      <c r="E447" s="26" t="s">
        <v>192</v>
      </c>
      <c r="F447" s="195"/>
      <c r="G447" s="296">
        <f t="shared" si="55"/>
        <v>0</v>
      </c>
    </row>
    <row r="448" spans="1:7" x14ac:dyDescent="0.25">
      <c r="A448" s="247">
        <v>436</v>
      </c>
      <c r="B448" s="21"/>
      <c r="C448" s="22"/>
      <c r="D448" s="26" t="s">
        <v>376</v>
      </c>
      <c r="E448" s="26" t="s">
        <v>192</v>
      </c>
      <c r="F448" s="195"/>
      <c r="G448" s="296">
        <f t="shared" si="55"/>
        <v>0</v>
      </c>
    </row>
    <row r="449" spans="1:7" x14ac:dyDescent="0.25">
      <c r="A449" s="247">
        <v>437</v>
      </c>
      <c r="B449" s="21"/>
      <c r="C449" s="22"/>
      <c r="D449" s="26" t="s">
        <v>377</v>
      </c>
      <c r="E449" s="26" t="s">
        <v>192</v>
      </c>
      <c r="F449" s="195"/>
      <c r="G449" s="296">
        <f t="shared" si="55"/>
        <v>0</v>
      </c>
    </row>
    <row r="450" spans="1:7" x14ac:dyDescent="0.25">
      <c r="A450" s="247">
        <v>438</v>
      </c>
      <c r="B450" s="21" t="s">
        <v>381</v>
      </c>
      <c r="C450" s="22"/>
      <c r="D450" s="23" t="s">
        <v>382</v>
      </c>
      <c r="E450" s="286"/>
      <c r="F450" s="196"/>
      <c r="G450" s="288"/>
    </row>
    <row r="451" spans="1:7" x14ac:dyDescent="0.25">
      <c r="A451" s="247">
        <v>439</v>
      </c>
      <c r="B451" s="21"/>
      <c r="C451" s="22"/>
      <c r="D451" s="23" t="s">
        <v>383</v>
      </c>
      <c r="E451" s="286"/>
      <c r="F451" s="196"/>
      <c r="G451" s="288"/>
    </row>
    <row r="452" spans="1:7" x14ac:dyDescent="0.25">
      <c r="A452" s="247">
        <v>440</v>
      </c>
      <c r="B452" s="21"/>
      <c r="C452" s="22"/>
      <c r="D452" s="26" t="s">
        <v>384</v>
      </c>
      <c r="E452" s="26" t="s">
        <v>26</v>
      </c>
      <c r="F452" s="190"/>
      <c r="G452" s="292">
        <f t="shared" ref="G452:G455" si="56">F452*(1+$G$9)</f>
        <v>0</v>
      </c>
    </row>
    <row r="453" spans="1:7" x14ac:dyDescent="0.25">
      <c r="A453" s="247">
        <v>441</v>
      </c>
      <c r="B453" s="21"/>
      <c r="C453" s="22"/>
      <c r="D453" s="26" t="s">
        <v>385</v>
      </c>
      <c r="E453" s="26" t="s">
        <v>26</v>
      </c>
      <c r="F453" s="190"/>
      <c r="G453" s="292">
        <f t="shared" si="56"/>
        <v>0</v>
      </c>
    </row>
    <row r="454" spans="1:7" x14ac:dyDescent="0.25">
      <c r="A454" s="247">
        <v>442</v>
      </c>
      <c r="B454" s="21"/>
      <c r="C454" s="22"/>
      <c r="D454" s="26" t="s">
        <v>386</v>
      </c>
      <c r="E454" s="26" t="s">
        <v>26</v>
      </c>
      <c r="F454" s="190"/>
      <c r="G454" s="292">
        <f t="shared" si="56"/>
        <v>0</v>
      </c>
    </row>
    <row r="455" spans="1:7" x14ac:dyDescent="0.25">
      <c r="A455" s="247">
        <v>443</v>
      </c>
      <c r="B455" s="21"/>
      <c r="C455" s="22"/>
      <c r="D455" s="26" t="s">
        <v>387</v>
      </c>
      <c r="E455" s="26" t="s">
        <v>26</v>
      </c>
      <c r="F455" s="190"/>
      <c r="G455" s="292">
        <f t="shared" si="56"/>
        <v>0</v>
      </c>
    </row>
    <row r="456" spans="1:7" x14ac:dyDescent="0.25">
      <c r="A456" s="247">
        <v>444</v>
      </c>
      <c r="B456" s="21"/>
      <c r="C456" s="22"/>
      <c r="D456" s="23" t="s">
        <v>388</v>
      </c>
      <c r="E456" s="286"/>
      <c r="F456" s="201"/>
      <c r="G456" s="288"/>
    </row>
    <row r="457" spans="1:7" x14ac:dyDescent="0.25">
      <c r="A457" s="247">
        <v>445</v>
      </c>
      <c r="B457" s="21"/>
      <c r="C457" s="22"/>
      <c r="D457" s="26" t="s">
        <v>372</v>
      </c>
      <c r="E457" s="26" t="s">
        <v>192</v>
      </c>
      <c r="F457" s="195"/>
      <c r="G457" s="296">
        <f t="shared" ref="G457:G460" si="57">F457</f>
        <v>0</v>
      </c>
    </row>
    <row r="458" spans="1:7" x14ac:dyDescent="0.25">
      <c r="A458" s="247">
        <v>446</v>
      </c>
      <c r="B458" s="21"/>
      <c r="C458" s="22"/>
      <c r="D458" s="26" t="s">
        <v>373</v>
      </c>
      <c r="E458" s="26" t="s">
        <v>192</v>
      </c>
      <c r="F458" s="195"/>
      <c r="G458" s="296">
        <f t="shared" si="57"/>
        <v>0</v>
      </c>
    </row>
    <row r="459" spans="1:7" x14ac:dyDescent="0.25">
      <c r="A459" s="247">
        <v>447</v>
      </c>
      <c r="B459" s="21"/>
      <c r="C459" s="22"/>
      <c r="D459" s="26" t="s">
        <v>374</v>
      </c>
      <c r="E459" s="26" t="s">
        <v>192</v>
      </c>
      <c r="F459" s="195"/>
      <c r="G459" s="296">
        <f t="shared" si="57"/>
        <v>0</v>
      </c>
    </row>
    <row r="460" spans="1:7" x14ac:dyDescent="0.25">
      <c r="A460" s="247">
        <v>448</v>
      </c>
      <c r="B460" s="21"/>
      <c r="C460" s="22"/>
      <c r="D460" s="26" t="s">
        <v>389</v>
      </c>
      <c r="E460" s="26" t="s">
        <v>192</v>
      </c>
      <c r="F460" s="195"/>
      <c r="G460" s="296">
        <f t="shared" si="57"/>
        <v>0</v>
      </c>
    </row>
    <row r="461" spans="1:7" x14ac:dyDescent="0.25">
      <c r="A461" s="247">
        <v>449</v>
      </c>
      <c r="B461" s="21"/>
      <c r="C461" s="22"/>
      <c r="D461" s="23" t="s">
        <v>390</v>
      </c>
      <c r="E461" s="26"/>
      <c r="F461" s="201"/>
      <c r="G461" s="299"/>
    </row>
    <row r="462" spans="1:7" x14ac:dyDescent="0.25">
      <c r="A462" s="247">
        <v>450</v>
      </c>
      <c r="B462" s="21"/>
      <c r="C462" s="22"/>
      <c r="D462" s="26" t="s">
        <v>384</v>
      </c>
      <c r="E462" s="42" t="s">
        <v>26</v>
      </c>
      <c r="F462" s="190"/>
      <c r="G462" s="292">
        <f t="shared" ref="G462:G470" si="58">F462*(1+$G$9)</f>
        <v>0</v>
      </c>
    </row>
    <row r="463" spans="1:7" x14ac:dyDescent="0.25">
      <c r="A463" s="247">
        <v>451</v>
      </c>
      <c r="B463" s="21"/>
      <c r="C463" s="22"/>
      <c r="D463" s="26" t="s">
        <v>385</v>
      </c>
      <c r="E463" s="26" t="s">
        <v>26</v>
      </c>
      <c r="F463" s="190"/>
      <c r="G463" s="292">
        <f t="shared" si="58"/>
        <v>0</v>
      </c>
    </row>
    <row r="464" spans="1:7" x14ac:dyDescent="0.25">
      <c r="A464" s="247">
        <v>452</v>
      </c>
      <c r="B464" s="21"/>
      <c r="C464" s="22"/>
      <c r="D464" s="26" t="s">
        <v>386</v>
      </c>
      <c r="E464" s="26" t="s">
        <v>26</v>
      </c>
      <c r="F464" s="190"/>
      <c r="G464" s="292">
        <f t="shared" si="58"/>
        <v>0</v>
      </c>
    </row>
    <row r="465" spans="1:7" x14ac:dyDescent="0.25">
      <c r="A465" s="247">
        <v>453</v>
      </c>
      <c r="B465" s="21"/>
      <c r="C465" s="22"/>
      <c r="D465" s="26" t="s">
        <v>387</v>
      </c>
      <c r="E465" s="26" t="s">
        <v>26</v>
      </c>
      <c r="F465" s="190"/>
      <c r="G465" s="292">
        <f t="shared" si="58"/>
        <v>0</v>
      </c>
    </row>
    <row r="466" spans="1:7" x14ac:dyDescent="0.25">
      <c r="A466" s="247">
        <v>454</v>
      </c>
      <c r="B466" s="21"/>
      <c r="C466" s="22"/>
      <c r="D466" s="26" t="s">
        <v>391</v>
      </c>
      <c r="E466" s="26" t="s">
        <v>26</v>
      </c>
      <c r="F466" s="190"/>
      <c r="G466" s="292">
        <f t="shared" si="58"/>
        <v>0</v>
      </c>
    </row>
    <row r="467" spans="1:7" x14ac:dyDescent="0.25">
      <c r="A467" s="247">
        <v>455</v>
      </c>
      <c r="B467" s="21"/>
      <c r="C467" s="22"/>
      <c r="D467" s="26" t="s">
        <v>392</v>
      </c>
      <c r="E467" s="26" t="s">
        <v>26</v>
      </c>
      <c r="F467" s="190"/>
      <c r="G467" s="292">
        <f t="shared" si="58"/>
        <v>0</v>
      </c>
    </row>
    <row r="468" spans="1:7" x14ac:dyDescent="0.25">
      <c r="A468" s="247">
        <v>456</v>
      </c>
      <c r="B468" s="21"/>
      <c r="C468" s="22"/>
      <c r="D468" s="26" t="s">
        <v>393</v>
      </c>
      <c r="E468" s="26" t="s">
        <v>26</v>
      </c>
      <c r="F468" s="190"/>
      <c r="G468" s="292">
        <f t="shared" si="58"/>
        <v>0</v>
      </c>
    </row>
    <row r="469" spans="1:7" x14ac:dyDescent="0.25">
      <c r="A469" s="247">
        <v>457</v>
      </c>
      <c r="B469" s="21"/>
      <c r="C469" s="22"/>
      <c r="D469" s="26" t="s">
        <v>394</v>
      </c>
      <c r="E469" s="26" t="s">
        <v>26</v>
      </c>
      <c r="F469" s="190"/>
      <c r="G469" s="292">
        <f t="shared" si="58"/>
        <v>0</v>
      </c>
    </row>
    <row r="470" spans="1:7" x14ac:dyDescent="0.25">
      <c r="A470" s="247">
        <v>458</v>
      </c>
      <c r="B470" s="21"/>
      <c r="C470" s="22"/>
      <c r="D470" s="26" t="s">
        <v>395</v>
      </c>
      <c r="E470" s="26" t="s">
        <v>26</v>
      </c>
      <c r="F470" s="190"/>
      <c r="G470" s="292">
        <f t="shared" si="58"/>
        <v>0</v>
      </c>
    </row>
    <row r="471" spans="1:7" x14ac:dyDescent="0.25">
      <c r="A471" s="247">
        <v>459</v>
      </c>
      <c r="B471" s="21"/>
      <c r="C471" s="22"/>
      <c r="D471" s="23" t="s">
        <v>388</v>
      </c>
      <c r="E471" s="286"/>
      <c r="F471" s="201"/>
      <c r="G471" s="288"/>
    </row>
    <row r="472" spans="1:7" x14ac:dyDescent="0.25">
      <c r="A472" s="247">
        <v>460</v>
      </c>
      <c r="B472" s="21"/>
      <c r="C472" s="22"/>
      <c r="D472" s="26" t="s">
        <v>372</v>
      </c>
      <c r="E472" s="26" t="s">
        <v>192</v>
      </c>
      <c r="F472" s="195"/>
      <c r="G472" s="296">
        <f t="shared" ref="G472:G475" si="59">F472</f>
        <v>0</v>
      </c>
    </row>
    <row r="473" spans="1:7" x14ac:dyDescent="0.25">
      <c r="A473" s="247">
        <v>461</v>
      </c>
      <c r="B473" s="21"/>
      <c r="C473" s="22"/>
      <c r="D473" s="26" t="s">
        <v>373</v>
      </c>
      <c r="E473" s="26" t="s">
        <v>192</v>
      </c>
      <c r="F473" s="195"/>
      <c r="G473" s="296">
        <f t="shared" si="59"/>
        <v>0</v>
      </c>
    </row>
    <row r="474" spans="1:7" x14ac:dyDescent="0.25">
      <c r="A474" s="247">
        <v>462</v>
      </c>
      <c r="B474" s="21"/>
      <c r="C474" s="22"/>
      <c r="D474" s="26" t="s">
        <v>374</v>
      </c>
      <c r="E474" s="26" t="s">
        <v>192</v>
      </c>
      <c r="F474" s="195"/>
      <c r="G474" s="296">
        <f t="shared" si="59"/>
        <v>0</v>
      </c>
    </row>
    <row r="475" spans="1:7" x14ac:dyDescent="0.25">
      <c r="A475" s="247">
        <v>463</v>
      </c>
      <c r="B475" s="21"/>
      <c r="C475" s="22"/>
      <c r="D475" s="26" t="s">
        <v>389</v>
      </c>
      <c r="E475" s="26" t="s">
        <v>192</v>
      </c>
      <c r="F475" s="195"/>
      <c r="G475" s="296">
        <f t="shared" si="59"/>
        <v>0</v>
      </c>
    </row>
    <row r="476" spans="1:7" x14ac:dyDescent="0.25">
      <c r="A476" s="247">
        <v>464</v>
      </c>
      <c r="B476" s="152" t="s">
        <v>899</v>
      </c>
      <c r="C476" s="22"/>
      <c r="D476" s="23" t="s">
        <v>396</v>
      </c>
      <c r="E476" s="286"/>
      <c r="F476" s="196"/>
      <c r="G476" s="288"/>
    </row>
    <row r="477" spans="1:7" x14ac:dyDescent="0.25">
      <c r="A477" s="247">
        <v>465</v>
      </c>
      <c r="B477" s="152" t="s">
        <v>900</v>
      </c>
      <c r="C477" s="22"/>
      <c r="D477" s="23" t="s">
        <v>397</v>
      </c>
      <c r="E477" s="286"/>
      <c r="F477" s="196"/>
      <c r="G477" s="288"/>
    </row>
    <row r="478" spans="1:7" ht="28" x14ac:dyDescent="0.25">
      <c r="A478" s="247">
        <v>466</v>
      </c>
      <c r="B478" s="21"/>
      <c r="C478" s="22"/>
      <c r="D478" s="23" t="s">
        <v>851</v>
      </c>
      <c r="E478" s="286"/>
      <c r="F478" s="196"/>
      <c r="G478" s="288"/>
    </row>
    <row r="479" spans="1:7" x14ac:dyDescent="0.25">
      <c r="A479" s="247">
        <v>467</v>
      </c>
      <c r="B479" s="21"/>
      <c r="C479" s="22"/>
      <c r="D479" s="26" t="s">
        <v>398</v>
      </c>
      <c r="E479" s="26" t="s">
        <v>85</v>
      </c>
      <c r="F479" s="190"/>
      <c r="G479" s="292">
        <f t="shared" ref="G479:G488" si="60">F479*(1+$G$9)</f>
        <v>0</v>
      </c>
    </row>
    <row r="480" spans="1:7" x14ac:dyDescent="0.25">
      <c r="A480" s="247">
        <v>468</v>
      </c>
      <c r="B480" s="21"/>
      <c r="C480" s="22"/>
      <c r="D480" s="26" t="s">
        <v>399</v>
      </c>
      <c r="E480" s="26" t="s">
        <v>85</v>
      </c>
      <c r="F480" s="190"/>
      <c r="G480" s="292">
        <f t="shared" si="60"/>
        <v>0</v>
      </c>
    </row>
    <row r="481" spans="1:7" x14ac:dyDescent="0.25">
      <c r="A481" s="247">
        <v>469</v>
      </c>
      <c r="B481" s="21"/>
      <c r="C481" s="22"/>
      <c r="D481" s="26" t="s">
        <v>400</v>
      </c>
      <c r="E481" s="26" t="s">
        <v>85</v>
      </c>
      <c r="F481" s="190"/>
      <c r="G481" s="292">
        <f t="shared" si="60"/>
        <v>0</v>
      </c>
    </row>
    <row r="482" spans="1:7" x14ac:dyDescent="0.25">
      <c r="A482" s="247">
        <v>470</v>
      </c>
      <c r="B482" s="21"/>
      <c r="C482" s="22"/>
      <c r="D482" s="26" t="s">
        <v>872</v>
      </c>
      <c r="E482" s="26" t="s">
        <v>85</v>
      </c>
      <c r="F482" s="190"/>
      <c r="G482" s="292">
        <f t="shared" si="60"/>
        <v>0</v>
      </c>
    </row>
    <row r="483" spans="1:7" x14ac:dyDescent="0.25">
      <c r="A483" s="247">
        <v>471</v>
      </c>
      <c r="B483" s="21"/>
      <c r="C483" s="22"/>
      <c r="D483" s="26" t="s">
        <v>401</v>
      </c>
      <c r="E483" s="26" t="s">
        <v>85</v>
      </c>
      <c r="F483" s="190"/>
      <c r="G483" s="292">
        <f t="shared" si="60"/>
        <v>0</v>
      </c>
    </row>
    <row r="484" spans="1:7" x14ac:dyDescent="0.25">
      <c r="A484" s="247">
        <v>472</v>
      </c>
      <c r="B484" s="21"/>
      <c r="C484" s="22"/>
      <c r="D484" s="26" t="s">
        <v>402</v>
      </c>
      <c r="E484" s="26" t="s">
        <v>85</v>
      </c>
      <c r="F484" s="190"/>
      <c r="G484" s="292">
        <f t="shared" si="60"/>
        <v>0</v>
      </c>
    </row>
    <row r="485" spans="1:7" x14ac:dyDescent="0.25">
      <c r="A485" s="247">
        <v>473</v>
      </c>
      <c r="B485" s="21"/>
      <c r="C485" s="22"/>
      <c r="D485" s="26" t="s">
        <v>416</v>
      </c>
      <c r="E485" s="26" t="s">
        <v>85</v>
      </c>
      <c r="F485" s="190"/>
      <c r="G485" s="292">
        <f t="shared" si="60"/>
        <v>0</v>
      </c>
    </row>
    <row r="486" spans="1:7" x14ac:dyDescent="0.25">
      <c r="A486" s="247">
        <v>474</v>
      </c>
      <c r="B486" s="21"/>
      <c r="C486" s="22"/>
      <c r="D486" s="26" t="s">
        <v>371</v>
      </c>
      <c r="E486" s="26" t="s">
        <v>85</v>
      </c>
      <c r="F486" s="190"/>
      <c r="G486" s="292">
        <f t="shared" si="60"/>
        <v>0</v>
      </c>
    </row>
    <row r="487" spans="1:7" x14ac:dyDescent="0.25">
      <c r="A487" s="247">
        <v>475</v>
      </c>
      <c r="B487" s="21"/>
      <c r="C487" s="22"/>
      <c r="D487" s="26" t="s">
        <v>282</v>
      </c>
      <c r="E487" s="26" t="s">
        <v>85</v>
      </c>
      <c r="F487" s="190"/>
      <c r="G487" s="292">
        <f t="shared" si="60"/>
        <v>0</v>
      </c>
    </row>
    <row r="488" spans="1:7" x14ac:dyDescent="0.25">
      <c r="A488" s="247">
        <v>476</v>
      </c>
      <c r="B488" s="21"/>
      <c r="C488" s="22"/>
      <c r="D488" s="26" t="s">
        <v>284</v>
      </c>
      <c r="E488" s="26" t="s">
        <v>85</v>
      </c>
      <c r="F488" s="190"/>
      <c r="G488" s="292">
        <f t="shared" si="60"/>
        <v>0</v>
      </c>
    </row>
    <row r="489" spans="1:7" x14ac:dyDescent="0.25">
      <c r="A489" s="247">
        <v>477</v>
      </c>
      <c r="B489" s="21"/>
      <c r="C489" s="22"/>
      <c r="D489" s="23" t="s">
        <v>403</v>
      </c>
      <c r="E489" s="286"/>
      <c r="F489" s="201"/>
      <c r="G489" s="288"/>
    </row>
    <row r="490" spans="1:7" x14ac:dyDescent="0.25">
      <c r="A490" s="247">
        <v>478</v>
      </c>
      <c r="B490" s="21"/>
      <c r="C490" s="22"/>
      <c r="D490" s="26" t="s">
        <v>398</v>
      </c>
      <c r="E490" s="26" t="s">
        <v>85</v>
      </c>
      <c r="F490" s="190"/>
      <c r="G490" s="292">
        <f t="shared" ref="G490:G499" si="61">F490*(1+$G$9)</f>
        <v>0</v>
      </c>
    </row>
    <row r="491" spans="1:7" x14ac:dyDescent="0.25">
      <c r="A491" s="247">
        <v>479</v>
      </c>
      <c r="B491" s="21"/>
      <c r="C491" s="22"/>
      <c r="D491" s="26" t="s">
        <v>399</v>
      </c>
      <c r="E491" s="26" t="s">
        <v>85</v>
      </c>
      <c r="F491" s="190"/>
      <c r="G491" s="292">
        <f t="shared" si="61"/>
        <v>0</v>
      </c>
    </row>
    <row r="492" spans="1:7" x14ac:dyDescent="0.25">
      <c r="A492" s="247">
        <v>480</v>
      </c>
      <c r="B492" s="21"/>
      <c r="C492" s="22"/>
      <c r="D492" s="26" t="s">
        <v>400</v>
      </c>
      <c r="E492" s="26" t="s">
        <v>85</v>
      </c>
      <c r="F492" s="190"/>
      <c r="G492" s="292">
        <f t="shared" si="61"/>
        <v>0</v>
      </c>
    </row>
    <row r="493" spans="1:7" x14ac:dyDescent="0.25">
      <c r="A493" s="247">
        <v>481</v>
      </c>
      <c r="B493" s="21"/>
      <c r="C493" s="22"/>
      <c r="D493" s="26" t="s">
        <v>872</v>
      </c>
      <c r="E493" s="26" t="s">
        <v>85</v>
      </c>
      <c r="F493" s="190"/>
      <c r="G493" s="292">
        <f t="shared" si="61"/>
        <v>0</v>
      </c>
    </row>
    <row r="494" spans="1:7" x14ac:dyDescent="0.25">
      <c r="A494" s="247">
        <v>482</v>
      </c>
      <c r="B494" s="21"/>
      <c r="C494" s="22"/>
      <c r="D494" s="26" t="s">
        <v>401</v>
      </c>
      <c r="E494" s="26" t="s">
        <v>85</v>
      </c>
      <c r="F494" s="190"/>
      <c r="G494" s="292">
        <f t="shared" si="61"/>
        <v>0</v>
      </c>
    </row>
    <row r="495" spans="1:7" x14ac:dyDescent="0.25">
      <c r="A495" s="247">
        <v>483</v>
      </c>
      <c r="B495" s="21"/>
      <c r="C495" s="22"/>
      <c r="D495" s="26" t="s">
        <v>402</v>
      </c>
      <c r="E495" s="26" t="s">
        <v>85</v>
      </c>
      <c r="F495" s="190"/>
      <c r="G495" s="292">
        <f t="shared" si="61"/>
        <v>0</v>
      </c>
    </row>
    <row r="496" spans="1:7" x14ac:dyDescent="0.25">
      <c r="A496" s="247">
        <v>484</v>
      </c>
      <c r="B496" s="21"/>
      <c r="C496" s="22"/>
      <c r="D496" s="26" t="s">
        <v>852</v>
      </c>
      <c r="E496" s="26" t="s">
        <v>85</v>
      </c>
      <c r="F496" s="190"/>
      <c r="G496" s="292">
        <f t="shared" si="61"/>
        <v>0</v>
      </c>
    </row>
    <row r="497" spans="1:7" x14ac:dyDescent="0.25">
      <c r="A497" s="247">
        <v>485</v>
      </c>
      <c r="B497" s="21"/>
      <c r="C497" s="22"/>
      <c r="D497" s="26" t="s">
        <v>371</v>
      </c>
      <c r="E497" s="26" t="s">
        <v>85</v>
      </c>
      <c r="F497" s="190"/>
      <c r="G497" s="292">
        <f t="shared" si="61"/>
        <v>0</v>
      </c>
    </row>
    <row r="498" spans="1:7" x14ac:dyDescent="0.25">
      <c r="A498" s="247">
        <v>486</v>
      </c>
      <c r="B498" s="21"/>
      <c r="C498" s="22"/>
      <c r="D498" s="26" t="s">
        <v>282</v>
      </c>
      <c r="E498" s="26" t="s">
        <v>85</v>
      </c>
      <c r="F498" s="190"/>
      <c r="G498" s="292">
        <f t="shared" si="61"/>
        <v>0</v>
      </c>
    </row>
    <row r="499" spans="1:7" x14ac:dyDescent="0.25">
      <c r="A499" s="247">
        <v>487</v>
      </c>
      <c r="B499" s="21"/>
      <c r="C499" s="22"/>
      <c r="D499" s="26" t="s">
        <v>284</v>
      </c>
      <c r="E499" s="26" t="s">
        <v>85</v>
      </c>
      <c r="F499" s="190"/>
      <c r="G499" s="292">
        <f t="shared" si="61"/>
        <v>0</v>
      </c>
    </row>
    <row r="500" spans="1:7" x14ac:dyDescent="0.25">
      <c r="A500" s="247">
        <v>488</v>
      </c>
      <c r="B500" s="152" t="s">
        <v>902</v>
      </c>
      <c r="C500" s="22"/>
      <c r="D500" s="23" t="s">
        <v>404</v>
      </c>
      <c r="E500" s="286"/>
      <c r="F500" s="201"/>
      <c r="G500" s="288"/>
    </row>
    <row r="501" spans="1:7" x14ac:dyDescent="0.25">
      <c r="A501" s="247">
        <v>489</v>
      </c>
      <c r="B501" s="21"/>
      <c r="C501" s="22"/>
      <c r="D501" s="23" t="s">
        <v>405</v>
      </c>
      <c r="E501" s="286"/>
      <c r="F501" s="201"/>
      <c r="G501" s="288"/>
    </row>
    <row r="502" spans="1:7" x14ac:dyDescent="0.25">
      <c r="A502" s="247">
        <v>490</v>
      </c>
      <c r="B502" s="21"/>
      <c r="C502" s="22"/>
      <c r="D502" s="26" t="s">
        <v>401</v>
      </c>
      <c r="E502" s="42" t="s">
        <v>85</v>
      </c>
      <c r="F502" s="190"/>
      <c r="G502" s="292">
        <f t="shared" ref="G502:G510" si="62">F502*(1+$G$9)</f>
        <v>0</v>
      </c>
    </row>
    <row r="503" spans="1:7" x14ac:dyDescent="0.25">
      <c r="A503" s="247">
        <v>491</v>
      </c>
      <c r="B503" s="21"/>
      <c r="C503" s="22"/>
      <c r="D503" s="26" t="s">
        <v>370</v>
      </c>
      <c r="E503" s="42" t="s">
        <v>85</v>
      </c>
      <c r="F503" s="190"/>
      <c r="G503" s="292">
        <f t="shared" si="62"/>
        <v>0</v>
      </c>
    </row>
    <row r="504" spans="1:7" x14ac:dyDescent="0.25">
      <c r="A504" s="247">
        <v>492</v>
      </c>
      <c r="B504" s="21"/>
      <c r="C504" s="22"/>
      <c r="D504" s="26" t="s">
        <v>371</v>
      </c>
      <c r="E504" s="26" t="s">
        <v>85</v>
      </c>
      <c r="F504" s="190"/>
      <c r="G504" s="292">
        <f t="shared" si="62"/>
        <v>0</v>
      </c>
    </row>
    <row r="505" spans="1:7" x14ac:dyDescent="0.25">
      <c r="A505" s="247">
        <v>493</v>
      </c>
      <c r="B505" s="21"/>
      <c r="C505" s="22"/>
      <c r="D505" s="26" t="s">
        <v>282</v>
      </c>
      <c r="E505" s="26" t="s">
        <v>85</v>
      </c>
      <c r="F505" s="190"/>
      <c r="G505" s="292">
        <f t="shared" si="62"/>
        <v>0</v>
      </c>
    </row>
    <row r="506" spans="1:7" x14ac:dyDescent="0.25">
      <c r="A506" s="247">
        <v>494</v>
      </c>
      <c r="B506" s="21"/>
      <c r="C506" s="22"/>
      <c r="D506" s="26" t="s">
        <v>284</v>
      </c>
      <c r="E506" s="26" t="s">
        <v>85</v>
      </c>
      <c r="F506" s="190"/>
      <c r="G506" s="292">
        <f t="shared" si="62"/>
        <v>0</v>
      </c>
    </row>
    <row r="507" spans="1:7" x14ac:dyDescent="0.25">
      <c r="A507" s="247">
        <v>495</v>
      </c>
      <c r="B507" s="21"/>
      <c r="C507" s="22"/>
      <c r="D507" s="26" t="s">
        <v>262</v>
      </c>
      <c r="E507" s="26" t="s">
        <v>85</v>
      </c>
      <c r="F507" s="190"/>
      <c r="G507" s="292">
        <f t="shared" si="62"/>
        <v>0</v>
      </c>
    </row>
    <row r="508" spans="1:7" x14ac:dyDescent="0.25">
      <c r="A508" s="247">
        <v>496</v>
      </c>
      <c r="B508" s="21"/>
      <c r="C508" s="22"/>
      <c r="D508" s="26" t="s">
        <v>263</v>
      </c>
      <c r="E508" s="26" t="s">
        <v>85</v>
      </c>
      <c r="F508" s="190"/>
      <c r="G508" s="292">
        <f t="shared" si="62"/>
        <v>0</v>
      </c>
    </row>
    <row r="509" spans="1:7" x14ac:dyDescent="0.25">
      <c r="A509" s="247">
        <v>497</v>
      </c>
      <c r="B509" s="21"/>
      <c r="C509" s="22"/>
      <c r="D509" s="26" t="s">
        <v>285</v>
      </c>
      <c r="E509" s="26" t="s">
        <v>85</v>
      </c>
      <c r="F509" s="190"/>
      <c r="G509" s="292">
        <f t="shared" si="62"/>
        <v>0</v>
      </c>
    </row>
    <row r="510" spans="1:7" x14ac:dyDescent="0.25">
      <c r="A510" s="247">
        <v>498</v>
      </c>
      <c r="B510" s="21"/>
      <c r="C510" s="22"/>
      <c r="D510" s="26" t="s">
        <v>286</v>
      </c>
      <c r="E510" s="26" t="s">
        <v>85</v>
      </c>
      <c r="F510" s="190"/>
      <c r="G510" s="292">
        <f t="shared" si="62"/>
        <v>0</v>
      </c>
    </row>
    <row r="511" spans="1:7" x14ac:dyDescent="0.25">
      <c r="A511" s="247">
        <v>499</v>
      </c>
      <c r="B511" s="21"/>
      <c r="C511" s="22"/>
      <c r="D511" s="23" t="s">
        <v>406</v>
      </c>
      <c r="E511" s="26"/>
      <c r="F511" s="196"/>
      <c r="G511" s="288"/>
    </row>
    <row r="512" spans="1:7" x14ac:dyDescent="0.25">
      <c r="A512" s="247">
        <v>500</v>
      </c>
      <c r="B512" s="21"/>
      <c r="C512" s="22"/>
      <c r="D512" s="26" t="s">
        <v>407</v>
      </c>
      <c r="E512" s="42" t="s">
        <v>85</v>
      </c>
      <c r="F512" s="190"/>
      <c r="G512" s="292">
        <f t="shared" ref="G512:G520" si="63">F512*(1+$G$9)</f>
        <v>0</v>
      </c>
    </row>
    <row r="513" spans="1:7" x14ac:dyDescent="0.25">
      <c r="A513" s="247">
        <v>501</v>
      </c>
      <c r="B513" s="21"/>
      <c r="C513" s="22"/>
      <c r="D513" s="26" t="s">
        <v>408</v>
      </c>
      <c r="E513" s="42" t="s">
        <v>85</v>
      </c>
      <c r="F513" s="190"/>
      <c r="G513" s="292">
        <f t="shared" si="63"/>
        <v>0</v>
      </c>
    </row>
    <row r="514" spans="1:7" x14ac:dyDescent="0.25">
      <c r="A514" s="247">
        <v>502</v>
      </c>
      <c r="B514" s="21"/>
      <c r="C514" s="22"/>
      <c r="D514" s="26" t="s">
        <v>371</v>
      </c>
      <c r="E514" s="42" t="s">
        <v>85</v>
      </c>
      <c r="F514" s="190"/>
      <c r="G514" s="292">
        <f t="shared" si="63"/>
        <v>0</v>
      </c>
    </row>
    <row r="515" spans="1:7" x14ac:dyDescent="0.25">
      <c r="A515" s="247">
        <v>503</v>
      </c>
      <c r="B515" s="21"/>
      <c r="C515" s="22"/>
      <c r="D515" s="26" t="s">
        <v>282</v>
      </c>
      <c r="E515" s="42" t="s">
        <v>85</v>
      </c>
      <c r="F515" s="190"/>
      <c r="G515" s="292">
        <f t="shared" si="63"/>
        <v>0</v>
      </c>
    </row>
    <row r="516" spans="1:7" x14ac:dyDescent="0.25">
      <c r="A516" s="247">
        <v>504</v>
      </c>
      <c r="B516" s="21"/>
      <c r="C516" s="22"/>
      <c r="D516" s="26" t="s">
        <v>284</v>
      </c>
      <c r="E516" s="42" t="s">
        <v>85</v>
      </c>
      <c r="F516" s="190"/>
      <c r="G516" s="292">
        <f t="shared" si="63"/>
        <v>0</v>
      </c>
    </row>
    <row r="517" spans="1:7" x14ac:dyDescent="0.25">
      <c r="A517" s="247">
        <v>505</v>
      </c>
      <c r="B517" s="21"/>
      <c r="C517" s="22"/>
      <c r="D517" s="26" t="s">
        <v>262</v>
      </c>
      <c r="E517" s="42" t="s">
        <v>85</v>
      </c>
      <c r="F517" s="190"/>
      <c r="G517" s="292">
        <f t="shared" si="63"/>
        <v>0</v>
      </c>
    </row>
    <row r="518" spans="1:7" x14ac:dyDescent="0.25">
      <c r="A518" s="247">
        <v>506</v>
      </c>
      <c r="B518" s="21"/>
      <c r="C518" s="22"/>
      <c r="D518" s="26" t="s">
        <v>263</v>
      </c>
      <c r="E518" s="42" t="s">
        <v>85</v>
      </c>
      <c r="F518" s="190"/>
      <c r="G518" s="292">
        <f t="shared" si="63"/>
        <v>0</v>
      </c>
    </row>
    <row r="519" spans="1:7" x14ac:dyDescent="0.25">
      <c r="A519" s="247">
        <v>507</v>
      </c>
      <c r="B519" s="21"/>
      <c r="C519" s="22"/>
      <c r="D519" s="26" t="s">
        <v>285</v>
      </c>
      <c r="E519" s="42" t="s">
        <v>85</v>
      </c>
      <c r="F519" s="190"/>
      <c r="G519" s="292">
        <f t="shared" si="63"/>
        <v>0</v>
      </c>
    </row>
    <row r="520" spans="1:7" x14ac:dyDescent="0.25">
      <c r="A520" s="247">
        <v>508</v>
      </c>
      <c r="B520" s="21"/>
      <c r="C520" s="22"/>
      <c r="D520" s="26" t="s">
        <v>286</v>
      </c>
      <c r="E520" s="42" t="s">
        <v>85</v>
      </c>
      <c r="F520" s="190"/>
      <c r="G520" s="292">
        <f t="shared" si="63"/>
        <v>0</v>
      </c>
    </row>
    <row r="521" spans="1:7" x14ac:dyDescent="0.25">
      <c r="A521" s="247">
        <v>509</v>
      </c>
      <c r="B521" s="152" t="s">
        <v>903</v>
      </c>
      <c r="C521" s="22"/>
      <c r="D521" s="23" t="s">
        <v>409</v>
      </c>
      <c r="E521" s="286"/>
      <c r="F521" s="200"/>
      <c r="G521" s="288"/>
    </row>
    <row r="522" spans="1:7" x14ac:dyDescent="0.25">
      <c r="A522" s="247">
        <v>510</v>
      </c>
      <c r="B522" s="21"/>
      <c r="C522" s="22"/>
      <c r="D522" s="26" t="s">
        <v>410</v>
      </c>
      <c r="E522" s="26" t="s">
        <v>17</v>
      </c>
      <c r="F522" s="190"/>
      <c r="G522" s="292">
        <f t="shared" ref="G522" si="64">F522*(1+$G$9)</f>
        <v>0</v>
      </c>
    </row>
    <row r="523" spans="1:7" x14ac:dyDescent="0.25">
      <c r="A523" s="247">
        <v>511</v>
      </c>
      <c r="B523" s="152" t="s">
        <v>904</v>
      </c>
      <c r="C523" s="22"/>
      <c r="D523" s="23" t="s">
        <v>411</v>
      </c>
      <c r="E523" s="286"/>
      <c r="F523" s="199"/>
      <c r="G523" s="288"/>
    </row>
    <row r="524" spans="1:7" x14ac:dyDescent="0.25">
      <c r="A524" s="247">
        <v>512</v>
      </c>
      <c r="B524" s="21"/>
      <c r="C524" s="22"/>
      <c r="D524" s="23" t="s">
        <v>412</v>
      </c>
      <c r="E524" s="286"/>
      <c r="F524" s="199"/>
      <c r="G524" s="288"/>
    </row>
    <row r="525" spans="1:7" x14ac:dyDescent="0.25">
      <c r="A525" s="247">
        <v>513</v>
      </c>
      <c r="B525" s="21"/>
      <c r="C525" s="22"/>
      <c r="D525" s="26" t="s">
        <v>282</v>
      </c>
      <c r="E525" s="26" t="s">
        <v>85</v>
      </c>
      <c r="F525" s="190"/>
      <c r="G525" s="292">
        <f t="shared" ref="G525:G530" si="65">F525*(1+$G$9)</f>
        <v>0</v>
      </c>
    </row>
    <row r="526" spans="1:7" x14ac:dyDescent="0.25">
      <c r="A526" s="247">
        <v>514</v>
      </c>
      <c r="B526" s="21"/>
      <c r="C526" s="22"/>
      <c r="D526" s="26" t="s">
        <v>284</v>
      </c>
      <c r="E526" s="26" t="s">
        <v>85</v>
      </c>
      <c r="F526" s="190"/>
      <c r="G526" s="292">
        <f t="shared" si="65"/>
        <v>0</v>
      </c>
    </row>
    <row r="527" spans="1:7" x14ac:dyDescent="0.25">
      <c r="A527" s="247">
        <v>515</v>
      </c>
      <c r="B527" s="137"/>
      <c r="C527" s="22"/>
      <c r="D527" s="26" t="s">
        <v>262</v>
      </c>
      <c r="E527" s="26" t="s">
        <v>85</v>
      </c>
      <c r="F527" s="190"/>
      <c r="G527" s="292">
        <f t="shared" si="65"/>
        <v>0</v>
      </c>
    </row>
    <row r="528" spans="1:7" x14ac:dyDescent="0.25">
      <c r="A528" s="247">
        <v>516</v>
      </c>
      <c r="B528" s="137"/>
      <c r="C528" s="22"/>
      <c r="D528" s="26" t="s">
        <v>263</v>
      </c>
      <c r="E528" s="26" t="s">
        <v>85</v>
      </c>
      <c r="F528" s="190"/>
      <c r="G528" s="292">
        <f t="shared" si="65"/>
        <v>0</v>
      </c>
    </row>
    <row r="529" spans="1:7" x14ac:dyDescent="0.25">
      <c r="A529" s="247">
        <v>517</v>
      </c>
      <c r="B529" s="137"/>
      <c r="C529" s="22"/>
      <c r="D529" s="26" t="s">
        <v>285</v>
      </c>
      <c r="E529" s="26" t="s">
        <v>85</v>
      </c>
      <c r="F529" s="190"/>
      <c r="G529" s="292">
        <f t="shared" si="65"/>
        <v>0</v>
      </c>
    </row>
    <row r="530" spans="1:7" x14ac:dyDescent="0.25">
      <c r="A530" s="247">
        <v>518</v>
      </c>
      <c r="B530" s="137"/>
      <c r="C530" s="22"/>
      <c r="D530" s="26" t="s">
        <v>286</v>
      </c>
      <c r="E530" s="26" t="s">
        <v>85</v>
      </c>
      <c r="F530" s="190"/>
      <c r="G530" s="292">
        <f t="shared" si="65"/>
        <v>0</v>
      </c>
    </row>
    <row r="531" spans="1:7" x14ac:dyDescent="0.25">
      <c r="A531" s="247">
        <v>519</v>
      </c>
      <c r="B531" s="137"/>
      <c r="C531" s="22"/>
      <c r="D531" s="23" t="s">
        <v>413</v>
      </c>
      <c r="E531" s="26"/>
      <c r="F531" s="201"/>
      <c r="G531" s="288"/>
    </row>
    <row r="532" spans="1:7" x14ac:dyDescent="0.25">
      <c r="A532" s="247">
        <v>520</v>
      </c>
      <c r="B532" s="137"/>
      <c r="C532" s="22"/>
      <c r="D532" s="26" t="s">
        <v>282</v>
      </c>
      <c r="E532" s="26" t="s">
        <v>85</v>
      </c>
      <c r="F532" s="190"/>
      <c r="G532" s="292">
        <f t="shared" ref="G532:G537" si="66">F532*(1+$G$9)</f>
        <v>0</v>
      </c>
    </row>
    <row r="533" spans="1:7" x14ac:dyDescent="0.25">
      <c r="A533" s="247">
        <v>521</v>
      </c>
      <c r="B533" s="137"/>
      <c r="C533" s="22"/>
      <c r="D533" s="26" t="s">
        <v>284</v>
      </c>
      <c r="E533" s="26" t="s">
        <v>85</v>
      </c>
      <c r="F533" s="190"/>
      <c r="G533" s="292">
        <f t="shared" si="66"/>
        <v>0</v>
      </c>
    </row>
    <row r="534" spans="1:7" x14ac:dyDescent="0.25">
      <c r="A534" s="247">
        <v>522</v>
      </c>
      <c r="B534" s="137"/>
      <c r="C534" s="22"/>
      <c r="D534" s="26" t="s">
        <v>262</v>
      </c>
      <c r="E534" s="26" t="s">
        <v>85</v>
      </c>
      <c r="F534" s="190"/>
      <c r="G534" s="292">
        <f t="shared" si="66"/>
        <v>0</v>
      </c>
    </row>
    <row r="535" spans="1:7" x14ac:dyDescent="0.25">
      <c r="A535" s="247">
        <v>523</v>
      </c>
      <c r="B535" s="137"/>
      <c r="C535" s="22"/>
      <c r="D535" s="26" t="s">
        <v>263</v>
      </c>
      <c r="E535" s="26" t="s">
        <v>85</v>
      </c>
      <c r="F535" s="190"/>
      <c r="G535" s="292">
        <f t="shared" si="66"/>
        <v>0</v>
      </c>
    </row>
    <row r="536" spans="1:7" x14ac:dyDescent="0.25">
      <c r="A536" s="247">
        <v>524</v>
      </c>
      <c r="B536" s="137"/>
      <c r="C536" s="22"/>
      <c r="D536" s="26" t="s">
        <v>285</v>
      </c>
      <c r="E536" s="26" t="s">
        <v>85</v>
      </c>
      <c r="F536" s="190"/>
      <c r="G536" s="292">
        <f t="shared" si="66"/>
        <v>0</v>
      </c>
    </row>
    <row r="537" spans="1:7" x14ac:dyDescent="0.25">
      <c r="A537" s="247">
        <v>525</v>
      </c>
      <c r="B537" s="152"/>
      <c r="C537" s="22"/>
      <c r="D537" s="26" t="s">
        <v>286</v>
      </c>
      <c r="E537" s="26" t="s">
        <v>85</v>
      </c>
      <c r="F537" s="190"/>
      <c r="G537" s="292">
        <f t="shared" si="66"/>
        <v>0</v>
      </c>
    </row>
    <row r="538" spans="1:7" x14ac:dyDescent="0.25">
      <c r="A538" s="247">
        <v>526</v>
      </c>
      <c r="B538" s="152" t="s">
        <v>905</v>
      </c>
      <c r="C538" s="22"/>
      <c r="D538" s="23" t="s">
        <v>414</v>
      </c>
      <c r="E538" s="286"/>
      <c r="F538" s="201"/>
      <c r="G538" s="288"/>
    </row>
    <row r="539" spans="1:7" x14ac:dyDescent="0.25">
      <c r="A539" s="247">
        <v>527</v>
      </c>
      <c r="B539" s="21"/>
      <c r="C539" s="22"/>
      <c r="D539" s="26" t="s">
        <v>371</v>
      </c>
      <c r="E539" s="26" t="s">
        <v>85</v>
      </c>
      <c r="F539" s="190"/>
      <c r="G539" s="292">
        <f t="shared" ref="G539:G545" si="67">F539*(1+$G$9)</f>
        <v>0</v>
      </c>
    </row>
    <row r="540" spans="1:7" x14ac:dyDescent="0.25">
      <c r="A540" s="247">
        <v>528</v>
      </c>
      <c r="B540" s="21"/>
      <c r="C540" s="22"/>
      <c r="D540" s="26" t="s">
        <v>282</v>
      </c>
      <c r="E540" s="26" t="s">
        <v>85</v>
      </c>
      <c r="F540" s="190"/>
      <c r="G540" s="292">
        <f t="shared" si="67"/>
        <v>0</v>
      </c>
    </row>
    <row r="541" spans="1:7" x14ac:dyDescent="0.25">
      <c r="A541" s="247">
        <v>529</v>
      </c>
      <c r="B541" s="21"/>
      <c r="C541" s="22"/>
      <c r="D541" s="26" t="s">
        <v>284</v>
      </c>
      <c r="E541" s="26" t="s">
        <v>85</v>
      </c>
      <c r="F541" s="190"/>
      <c r="G541" s="292">
        <f t="shared" si="67"/>
        <v>0</v>
      </c>
    </row>
    <row r="542" spans="1:7" x14ac:dyDescent="0.25">
      <c r="A542" s="247">
        <v>530</v>
      </c>
      <c r="B542" s="21"/>
      <c r="C542" s="22"/>
      <c r="D542" s="26" t="s">
        <v>262</v>
      </c>
      <c r="E542" s="26" t="s">
        <v>85</v>
      </c>
      <c r="F542" s="190"/>
      <c r="G542" s="292">
        <f t="shared" si="67"/>
        <v>0</v>
      </c>
    </row>
    <row r="543" spans="1:7" x14ac:dyDescent="0.25">
      <c r="A543" s="247">
        <v>531</v>
      </c>
      <c r="B543" s="21"/>
      <c r="C543" s="22"/>
      <c r="D543" s="26" t="s">
        <v>263</v>
      </c>
      <c r="E543" s="26" t="s">
        <v>85</v>
      </c>
      <c r="F543" s="190"/>
      <c r="G543" s="292">
        <f t="shared" si="67"/>
        <v>0</v>
      </c>
    </row>
    <row r="544" spans="1:7" x14ac:dyDescent="0.25">
      <c r="A544" s="247">
        <v>532</v>
      </c>
      <c r="B544" s="21"/>
      <c r="C544" s="22"/>
      <c r="D544" s="26" t="s">
        <v>285</v>
      </c>
      <c r="E544" s="26" t="s">
        <v>85</v>
      </c>
      <c r="F544" s="190"/>
      <c r="G544" s="292">
        <f t="shared" si="67"/>
        <v>0</v>
      </c>
    </row>
    <row r="545" spans="1:7" x14ac:dyDescent="0.25">
      <c r="A545" s="247">
        <v>533</v>
      </c>
      <c r="B545" s="21"/>
      <c r="C545" s="22"/>
      <c r="D545" s="26" t="s">
        <v>286</v>
      </c>
      <c r="E545" s="26" t="s">
        <v>85</v>
      </c>
      <c r="F545" s="190"/>
      <c r="G545" s="292">
        <f t="shared" si="67"/>
        <v>0</v>
      </c>
    </row>
    <row r="546" spans="1:7" x14ac:dyDescent="0.25">
      <c r="A546" s="247">
        <v>534</v>
      </c>
      <c r="B546" s="152" t="s">
        <v>906</v>
      </c>
      <c r="C546" s="22"/>
      <c r="D546" s="23" t="s">
        <v>415</v>
      </c>
      <c r="E546" s="286"/>
      <c r="F546" s="196"/>
      <c r="G546" s="304"/>
    </row>
    <row r="547" spans="1:7" x14ac:dyDescent="0.25">
      <c r="A547" s="247">
        <v>535</v>
      </c>
      <c r="B547" s="152"/>
      <c r="C547" s="22"/>
      <c r="D547" s="26" t="s">
        <v>399</v>
      </c>
      <c r="E547" s="26" t="s">
        <v>85</v>
      </c>
      <c r="F547" s="190"/>
      <c r="G547" s="292">
        <f t="shared" ref="G547:G550" si="68">F547*(1+$G$9)</f>
        <v>0</v>
      </c>
    </row>
    <row r="548" spans="1:7" x14ac:dyDescent="0.25">
      <c r="A548" s="247">
        <v>536</v>
      </c>
      <c r="B548" s="152"/>
      <c r="C548" s="22"/>
      <c r="D548" s="26" t="s">
        <v>401</v>
      </c>
      <c r="E548" s="26" t="s">
        <v>85</v>
      </c>
      <c r="F548" s="190"/>
      <c r="G548" s="292">
        <f t="shared" si="68"/>
        <v>0</v>
      </c>
    </row>
    <row r="549" spans="1:7" x14ac:dyDescent="0.25">
      <c r="A549" s="247">
        <v>537</v>
      </c>
      <c r="B549" s="152"/>
      <c r="C549" s="22"/>
      <c r="D549" s="26" t="s">
        <v>416</v>
      </c>
      <c r="E549" s="26" t="s">
        <v>85</v>
      </c>
      <c r="F549" s="190"/>
      <c r="G549" s="292">
        <f t="shared" si="68"/>
        <v>0</v>
      </c>
    </row>
    <row r="550" spans="1:7" x14ac:dyDescent="0.25">
      <c r="A550" s="247">
        <v>538</v>
      </c>
      <c r="B550" s="152" t="s">
        <v>907</v>
      </c>
      <c r="C550" s="22"/>
      <c r="D550" s="23" t="s">
        <v>853</v>
      </c>
      <c r="E550" s="26" t="s">
        <v>85</v>
      </c>
      <c r="F550" s="190"/>
      <c r="G550" s="292">
        <f t="shared" si="68"/>
        <v>0</v>
      </c>
    </row>
    <row r="551" spans="1:7" x14ac:dyDescent="0.25">
      <c r="A551" s="247">
        <v>539</v>
      </c>
      <c r="B551" s="152" t="s">
        <v>908</v>
      </c>
      <c r="C551" s="22"/>
      <c r="D551" s="23" t="s">
        <v>854</v>
      </c>
      <c r="E551" s="286"/>
      <c r="F551" s="201"/>
      <c r="G551" s="288"/>
    </row>
    <row r="552" spans="1:7" x14ac:dyDescent="0.25">
      <c r="A552" s="247">
        <v>540</v>
      </c>
      <c r="B552" s="152"/>
      <c r="C552" s="22"/>
      <c r="D552" s="26" t="s">
        <v>417</v>
      </c>
      <c r="E552" s="286"/>
      <c r="F552" s="201"/>
      <c r="G552" s="288"/>
    </row>
    <row r="553" spans="1:7" x14ac:dyDescent="0.25">
      <c r="A553" s="247">
        <v>541</v>
      </c>
      <c r="B553" s="152"/>
      <c r="C553" s="22"/>
      <c r="D553" s="26" t="s">
        <v>855</v>
      </c>
      <c r="E553" s="42" t="s">
        <v>85</v>
      </c>
      <c r="F553" s="190"/>
      <c r="G553" s="292">
        <f t="shared" ref="G553:G556" si="69">F553*(1+$G$9)</f>
        <v>0</v>
      </c>
    </row>
    <row r="554" spans="1:7" x14ac:dyDescent="0.25">
      <c r="A554" s="247">
        <v>542</v>
      </c>
      <c r="B554" s="152"/>
      <c r="C554" s="22"/>
      <c r="D554" s="26" t="s">
        <v>418</v>
      </c>
      <c r="E554" s="42" t="s">
        <v>85</v>
      </c>
      <c r="F554" s="190"/>
      <c r="G554" s="292">
        <f t="shared" si="69"/>
        <v>0</v>
      </c>
    </row>
    <row r="555" spans="1:7" x14ac:dyDescent="0.25">
      <c r="A555" s="247">
        <v>543</v>
      </c>
      <c r="B555" s="152"/>
      <c r="C555" s="22"/>
      <c r="D555" s="26" t="s">
        <v>856</v>
      </c>
      <c r="E555" s="26" t="s">
        <v>85</v>
      </c>
      <c r="F555" s="190"/>
      <c r="G555" s="292">
        <f t="shared" si="69"/>
        <v>0</v>
      </c>
    </row>
    <row r="556" spans="1:7" x14ac:dyDescent="0.25">
      <c r="A556" s="247">
        <v>544</v>
      </c>
      <c r="B556" s="152"/>
      <c r="C556" s="22"/>
      <c r="D556" s="26" t="s">
        <v>419</v>
      </c>
      <c r="E556" s="42" t="s">
        <v>85</v>
      </c>
      <c r="F556" s="190"/>
      <c r="G556" s="292">
        <f t="shared" si="69"/>
        <v>0</v>
      </c>
    </row>
    <row r="557" spans="1:7" x14ac:dyDescent="0.25">
      <c r="A557" s="247">
        <v>545</v>
      </c>
      <c r="B557" s="152"/>
      <c r="C557" s="22"/>
      <c r="D557" s="26" t="s">
        <v>420</v>
      </c>
      <c r="E557" s="286"/>
      <c r="F557" s="201"/>
      <c r="G557" s="288"/>
    </row>
    <row r="558" spans="1:7" x14ac:dyDescent="0.25">
      <c r="A558" s="247">
        <v>546</v>
      </c>
      <c r="B558" s="152"/>
      <c r="C558" s="22"/>
      <c r="D558" s="26" t="s">
        <v>855</v>
      </c>
      <c r="E558" s="42" t="s">
        <v>85</v>
      </c>
      <c r="F558" s="190"/>
      <c r="G558" s="292">
        <f t="shared" ref="G558:G561" si="70">F558*(1+$G$9)</f>
        <v>0</v>
      </c>
    </row>
    <row r="559" spans="1:7" x14ac:dyDescent="0.25">
      <c r="A559" s="247">
        <v>547</v>
      </c>
      <c r="B559" s="152"/>
      <c r="C559" s="22"/>
      <c r="D559" s="26" t="s">
        <v>418</v>
      </c>
      <c r="E559" s="42" t="s">
        <v>85</v>
      </c>
      <c r="F559" s="190"/>
      <c r="G559" s="292">
        <f t="shared" si="70"/>
        <v>0</v>
      </c>
    </row>
    <row r="560" spans="1:7" x14ac:dyDescent="0.25">
      <c r="A560" s="247">
        <v>548</v>
      </c>
      <c r="B560" s="152"/>
      <c r="C560" s="22"/>
      <c r="D560" s="26" t="s">
        <v>856</v>
      </c>
      <c r="E560" s="26" t="s">
        <v>85</v>
      </c>
      <c r="F560" s="190"/>
      <c r="G560" s="292">
        <f t="shared" si="70"/>
        <v>0</v>
      </c>
    </row>
    <row r="561" spans="1:7" x14ac:dyDescent="0.25">
      <c r="A561" s="247">
        <v>549</v>
      </c>
      <c r="B561" s="152"/>
      <c r="C561" s="22"/>
      <c r="D561" s="26" t="s">
        <v>419</v>
      </c>
      <c r="E561" s="42" t="s">
        <v>85</v>
      </c>
      <c r="F561" s="190"/>
      <c r="G561" s="292">
        <f t="shared" si="70"/>
        <v>0</v>
      </c>
    </row>
    <row r="562" spans="1:7" ht="28" x14ac:dyDescent="0.25">
      <c r="A562" s="247">
        <v>550</v>
      </c>
      <c r="B562" s="152" t="s">
        <v>909</v>
      </c>
      <c r="C562" s="22"/>
      <c r="D562" s="23" t="s">
        <v>857</v>
      </c>
      <c r="E562" s="286"/>
      <c r="F562" s="199"/>
      <c r="G562" s="299"/>
    </row>
    <row r="563" spans="1:7" x14ac:dyDescent="0.25">
      <c r="A563" s="247">
        <v>551</v>
      </c>
      <c r="B563" s="152"/>
      <c r="C563" s="22"/>
      <c r="D563" s="26" t="s">
        <v>371</v>
      </c>
      <c r="E563" s="26" t="s">
        <v>85</v>
      </c>
      <c r="F563" s="190"/>
      <c r="G563" s="292">
        <f t="shared" ref="G563:G569" si="71">F563*(1+$G$9)</f>
        <v>0</v>
      </c>
    </row>
    <row r="564" spans="1:7" x14ac:dyDescent="0.25">
      <c r="A564" s="247">
        <v>552</v>
      </c>
      <c r="B564" s="152"/>
      <c r="C564" s="22"/>
      <c r="D564" s="26" t="s">
        <v>282</v>
      </c>
      <c r="E564" s="26" t="s">
        <v>85</v>
      </c>
      <c r="F564" s="190"/>
      <c r="G564" s="292">
        <f t="shared" si="71"/>
        <v>0</v>
      </c>
    </row>
    <row r="565" spans="1:7" x14ac:dyDescent="0.25">
      <c r="A565" s="247">
        <v>553</v>
      </c>
      <c r="B565" s="152"/>
      <c r="C565" s="22"/>
      <c r="D565" s="26" t="s">
        <v>284</v>
      </c>
      <c r="E565" s="26" t="s">
        <v>85</v>
      </c>
      <c r="F565" s="190"/>
      <c r="G565" s="292">
        <f t="shared" si="71"/>
        <v>0</v>
      </c>
    </row>
    <row r="566" spans="1:7" x14ac:dyDescent="0.25">
      <c r="A566" s="247">
        <v>554</v>
      </c>
      <c r="B566" s="152"/>
      <c r="C566" s="22"/>
      <c r="D566" s="26" t="s">
        <v>262</v>
      </c>
      <c r="E566" s="26" t="s">
        <v>85</v>
      </c>
      <c r="F566" s="190"/>
      <c r="G566" s="292">
        <f t="shared" si="71"/>
        <v>0</v>
      </c>
    </row>
    <row r="567" spans="1:7" x14ac:dyDescent="0.25">
      <c r="A567" s="247">
        <v>555</v>
      </c>
      <c r="B567" s="152"/>
      <c r="C567" s="22"/>
      <c r="D567" s="26" t="s">
        <v>263</v>
      </c>
      <c r="E567" s="26" t="s">
        <v>85</v>
      </c>
      <c r="F567" s="190"/>
      <c r="G567" s="292">
        <f t="shared" si="71"/>
        <v>0</v>
      </c>
    </row>
    <row r="568" spans="1:7" x14ac:dyDescent="0.25">
      <c r="A568" s="247">
        <v>556</v>
      </c>
      <c r="B568" s="152"/>
      <c r="C568" s="22"/>
      <c r="D568" s="26" t="s">
        <v>285</v>
      </c>
      <c r="E568" s="26" t="s">
        <v>85</v>
      </c>
      <c r="F568" s="190"/>
      <c r="G568" s="292">
        <f t="shared" si="71"/>
        <v>0</v>
      </c>
    </row>
    <row r="569" spans="1:7" x14ac:dyDescent="0.25">
      <c r="A569" s="247">
        <v>557</v>
      </c>
      <c r="B569" s="152"/>
      <c r="C569" s="22"/>
      <c r="D569" s="26" t="s">
        <v>286</v>
      </c>
      <c r="E569" s="26" t="s">
        <v>85</v>
      </c>
      <c r="F569" s="190"/>
      <c r="G569" s="292">
        <f t="shared" si="71"/>
        <v>0</v>
      </c>
    </row>
    <row r="570" spans="1:7" ht="28" x14ac:dyDescent="0.25">
      <c r="A570" s="247">
        <v>558</v>
      </c>
      <c r="B570" s="152" t="s">
        <v>910</v>
      </c>
      <c r="C570" s="22"/>
      <c r="D570" s="23" t="s">
        <v>421</v>
      </c>
      <c r="E570" s="26"/>
      <c r="F570" s="201"/>
      <c r="G570" s="298"/>
    </row>
    <row r="571" spans="1:7" x14ac:dyDescent="0.25">
      <c r="A571" s="247">
        <v>559</v>
      </c>
      <c r="B571" s="21"/>
      <c r="C571" s="22"/>
      <c r="D571" s="26" t="s">
        <v>422</v>
      </c>
      <c r="E571" s="26" t="s">
        <v>17</v>
      </c>
      <c r="F571" s="190"/>
      <c r="G571" s="292">
        <f t="shared" ref="G571:G576" si="72">F571*(1+$G$9)</f>
        <v>0</v>
      </c>
    </row>
    <row r="572" spans="1:7" x14ac:dyDescent="0.25">
      <c r="A572" s="247">
        <v>560</v>
      </c>
      <c r="B572" s="21"/>
      <c r="C572" s="22"/>
      <c r="D572" s="26" t="s">
        <v>423</v>
      </c>
      <c r="E572" s="26" t="s">
        <v>17</v>
      </c>
      <c r="F572" s="190"/>
      <c r="G572" s="292">
        <f t="shared" si="72"/>
        <v>0</v>
      </c>
    </row>
    <row r="573" spans="1:7" x14ac:dyDescent="0.25">
      <c r="A573" s="247">
        <v>561</v>
      </c>
      <c r="B573" s="21"/>
      <c r="C573" s="22"/>
      <c r="D573" s="26" t="s">
        <v>424</v>
      </c>
      <c r="E573" s="26" t="s">
        <v>17</v>
      </c>
      <c r="F573" s="190"/>
      <c r="G573" s="292">
        <f t="shared" si="72"/>
        <v>0</v>
      </c>
    </row>
    <row r="574" spans="1:7" x14ac:dyDescent="0.25">
      <c r="A574" s="247">
        <v>562</v>
      </c>
      <c r="B574" s="21"/>
      <c r="C574" s="22"/>
      <c r="D574" s="26" t="s">
        <v>425</v>
      </c>
      <c r="E574" s="26" t="s">
        <v>17</v>
      </c>
      <c r="F574" s="190"/>
      <c r="G574" s="292">
        <f t="shared" si="72"/>
        <v>0</v>
      </c>
    </row>
    <row r="575" spans="1:7" x14ac:dyDescent="0.25">
      <c r="A575" s="247">
        <v>563</v>
      </c>
      <c r="B575" s="21"/>
      <c r="C575" s="22"/>
      <c r="D575" s="26" t="s">
        <v>426</v>
      </c>
      <c r="E575" s="26" t="s">
        <v>17</v>
      </c>
      <c r="F575" s="190"/>
      <c r="G575" s="292">
        <f t="shared" si="72"/>
        <v>0</v>
      </c>
    </row>
    <row r="576" spans="1:7" x14ac:dyDescent="0.25">
      <c r="A576" s="247">
        <v>564</v>
      </c>
      <c r="B576" s="21"/>
      <c r="C576" s="22"/>
      <c r="D576" s="26" t="s">
        <v>427</v>
      </c>
      <c r="E576" s="26" t="s">
        <v>17</v>
      </c>
      <c r="F576" s="190"/>
      <c r="G576" s="292">
        <f t="shared" si="72"/>
        <v>0</v>
      </c>
    </row>
    <row r="577" spans="1:7" ht="28" x14ac:dyDescent="0.25">
      <c r="A577" s="247">
        <v>565</v>
      </c>
      <c r="B577" s="152" t="s">
        <v>911</v>
      </c>
      <c r="C577" s="22"/>
      <c r="D577" s="23" t="s">
        <v>428</v>
      </c>
      <c r="E577" s="26"/>
      <c r="F577" s="201"/>
      <c r="G577" s="299"/>
    </row>
    <row r="578" spans="1:7" x14ac:dyDescent="0.25">
      <c r="A578" s="247">
        <v>566</v>
      </c>
      <c r="B578" s="21"/>
      <c r="C578" s="22"/>
      <c r="D578" s="26" t="s">
        <v>429</v>
      </c>
      <c r="E578" s="26" t="s">
        <v>17</v>
      </c>
      <c r="F578" s="190"/>
      <c r="G578" s="292">
        <f t="shared" ref="G578:G579" si="73">F578*(1+$G$9)</f>
        <v>0</v>
      </c>
    </row>
    <row r="579" spans="1:7" x14ac:dyDescent="0.25">
      <c r="A579" s="247">
        <v>567</v>
      </c>
      <c r="B579" s="21"/>
      <c r="C579" s="22"/>
      <c r="D579" s="26" t="s">
        <v>430</v>
      </c>
      <c r="E579" s="26" t="s">
        <v>17</v>
      </c>
      <c r="F579" s="190"/>
      <c r="G579" s="292">
        <f t="shared" si="73"/>
        <v>0</v>
      </c>
    </row>
    <row r="580" spans="1:7" x14ac:dyDescent="0.25">
      <c r="A580" s="247">
        <v>568</v>
      </c>
      <c r="B580" s="152"/>
      <c r="C580" s="22"/>
      <c r="D580" s="26"/>
      <c r="E580" s="26"/>
      <c r="F580" s="196"/>
      <c r="G580" s="288"/>
    </row>
    <row r="581" spans="1:7" ht="15.5" x14ac:dyDescent="0.25">
      <c r="A581" s="247">
        <v>569</v>
      </c>
      <c r="B581" s="148" t="s">
        <v>431</v>
      </c>
      <c r="C581" s="19"/>
      <c r="D581" s="20" t="s">
        <v>432</v>
      </c>
      <c r="E581" s="286"/>
      <c r="F581" s="196"/>
      <c r="G581" s="288"/>
    </row>
    <row r="582" spans="1:7" x14ac:dyDescent="0.25">
      <c r="A582" s="247">
        <v>570</v>
      </c>
      <c r="B582" s="305"/>
      <c r="C582" s="285"/>
      <c r="D582" s="286"/>
      <c r="E582" s="286"/>
      <c r="F582" s="196"/>
      <c r="G582" s="288"/>
    </row>
    <row r="583" spans="1:7" x14ac:dyDescent="0.25">
      <c r="A583" s="247">
        <v>571</v>
      </c>
      <c r="B583" s="152" t="s">
        <v>433</v>
      </c>
      <c r="C583" s="22"/>
      <c r="D583" s="23" t="s">
        <v>434</v>
      </c>
      <c r="E583" s="286"/>
      <c r="F583" s="196"/>
      <c r="G583" s="288"/>
    </row>
    <row r="584" spans="1:7" x14ac:dyDescent="0.25">
      <c r="A584" s="247">
        <v>572</v>
      </c>
      <c r="B584" s="152" t="s">
        <v>435</v>
      </c>
      <c r="C584" s="22"/>
      <c r="D584" s="23" t="s">
        <v>436</v>
      </c>
      <c r="E584" s="286"/>
      <c r="F584" s="196"/>
      <c r="G584" s="288"/>
    </row>
    <row r="585" spans="1:7" x14ac:dyDescent="0.25">
      <c r="A585" s="247">
        <v>573</v>
      </c>
      <c r="B585" s="152"/>
      <c r="C585" s="22"/>
      <c r="D585" s="23" t="s">
        <v>912</v>
      </c>
      <c r="E585" s="286"/>
      <c r="F585" s="196"/>
      <c r="G585" s="288"/>
    </row>
    <row r="586" spans="1:7" x14ac:dyDescent="0.25">
      <c r="A586" s="247">
        <v>574</v>
      </c>
      <c r="B586" s="152"/>
      <c r="C586" s="22"/>
      <c r="D586" s="23" t="s">
        <v>886</v>
      </c>
      <c r="E586" s="286"/>
      <c r="F586" s="196"/>
      <c r="G586" s="288"/>
    </row>
    <row r="587" spans="1:7" x14ac:dyDescent="0.25">
      <c r="A587" s="247">
        <v>575</v>
      </c>
      <c r="B587" s="152"/>
      <c r="C587" s="22"/>
      <c r="D587" s="26" t="s">
        <v>887</v>
      </c>
      <c r="E587" s="26" t="s">
        <v>85</v>
      </c>
      <c r="F587" s="190"/>
      <c r="G587" s="292">
        <f t="shared" ref="G587:G588" si="74">F587*(1+$G$9)</f>
        <v>0</v>
      </c>
    </row>
    <row r="588" spans="1:7" x14ac:dyDescent="0.25">
      <c r="A588" s="247">
        <v>576</v>
      </c>
      <c r="B588" s="152"/>
      <c r="C588" s="22"/>
      <c r="D588" s="26" t="s">
        <v>888</v>
      </c>
      <c r="E588" s="26" t="s">
        <v>85</v>
      </c>
      <c r="F588" s="190"/>
      <c r="G588" s="292">
        <f t="shared" si="74"/>
        <v>0</v>
      </c>
    </row>
    <row r="589" spans="1:7" x14ac:dyDescent="0.25">
      <c r="A589" s="247">
        <v>577</v>
      </c>
      <c r="B589" s="152"/>
      <c r="C589" s="22"/>
      <c r="D589" s="23" t="s">
        <v>913</v>
      </c>
      <c r="E589" s="306"/>
      <c r="F589" s="201"/>
      <c r="G589" s="288"/>
    </row>
    <row r="590" spans="1:7" ht="28" x14ac:dyDescent="0.25">
      <c r="A590" s="247">
        <v>578</v>
      </c>
      <c r="B590" s="152"/>
      <c r="C590" s="22"/>
      <c r="D590" s="23" t="s">
        <v>889</v>
      </c>
      <c r="E590" s="26"/>
      <c r="F590" s="201"/>
      <c r="G590" s="288"/>
    </row>
    <row r="591" spans="1:7" x14ac:dyDescent="0.25">
      <c r="A591" s="247">
        <v>579</v>
      </c>
      <c r="B591" s="152"/>
      <c r="C591" s="22"/>
      <c r="D591" s="26" t="s">
        <v>890</v>
      </c>
      <c r="E591" s="26" t="s">
        <v>85</v>
      </c>
      <c r="F591" s="190"/>
      <c r="G591" s="292">
        <f t="shared" ref="G591:G596" si="75">F591*(1+$G$9)</f>
        <v>0</v>
      </c>
    </row>
    <row r="592" spans="1:7" x14ac:dyDescent="0.25">
      <c r="A592" s="247">
        <v>580</v>
      </c>
      <c r="B592" s="152"/>
      <c r="C592" s="22"/>
      <c r="D592" s="26" t="s">
        <v>891</v>
      </c>
      <c r="E592" s="26" t="s">
        <v>85</v>
      </c>
      <c r="F592" s="190"/>
      <c r="G592" s="292">
        <f t="shared" si="75"/>
        <v>0</v>
      </c>
    </row>
    <row r="593" spans="1:7" x14ac:dyDescent="0.25">
      <c r="A593" s="247">
        <v>581</v>
      </c>
      <c r="B593" s="152"/>
      <c r="C593" s="22"/>
      <c r="D593" s="26" t="s">
        <v>892</v>
      </c>
      <c r="E593" s="26" t="s">
        <v>85</v>
      </c>
      <c r="F593" s="190"/>
      <c r="G593" s="292">
        <f t="shared" si="75"/>
        <v>0</v>
      </c>
    </row>
    <row r="594" spans="1:7" x14ac:dyDescent="0.25">
      <c r="A594" s="247">
        <v>582</v>
      </c>
      <c r="B594" s="152"/>
      <c r="C594" s="22"/>
      <c r="D594" s="26" t="s">
        <v>893</v>
      </c>
      <c r="E594" s="26" t="s">
        <v>85</v>
      </c>
      <c r="F594" s="190"/>
      <c r="G594" s="292">
        <f t="shared" si="75"/>
        <v>0</v>
      </c>
    </row>
    <row r="595" spans="1:7" x14ac:dyDescent="0.25">
      <c r="A595" s="247">
        <v>583</v>
      </c>
      <c r="B595" s="152"/>
      <c r="C595" s="22"/>
      <c r="D595" s="26" t="s">
        <v>894</v>
      </c>
      <c r="E595" s="26" t="s">
        <v>85</v>
      </c>
      <c r="F595" s="190"/>
      <c r="G595" s="292">
        <f t="shared" si="75"/>
        <v>0</v>
      </c>
    </row>
    <row r="596" spans="1:7" x14ac:dyDescent="0.25">
      <c r="A596" s="247">
        <v>584</v>
      </c>
      <c r="B596" s="152"/>
      <c r="C596" s="22"/>
      <c r="D596" s="26" t="s">
        <v>895</v>
      </c>
      <c r="E596" s="26" t="s">
        <v>85</v>
      </c>
      <c r="F596" s="190"/>
      <c r="G596" s="292">
        <f t="shared" si="75"/>
        <v>0</v>
      </c>
    </row>
    <row r="597" spans="1:7" x14ac:dyDescent="0.25">
      <c r="A597" s="247">
        <v>585</v>
      </c>
      <c r="B597" s="152"/>
      <c r="C597" s="22"/>
      <c r="D597" s="23" t="s">
        <v>437</v>
      </c>
      <c r="E597" s="286"/>
      <c r="F597" s="199"/>
      <c r="G597" s="288"/>
    </row>
    <row r="598" spans="1:7" x14ac:dyDescent="0.25">
      <c r="A598" s="247">
        <v>586</v>
      </c>
      <c r="B598" s="152"/>
      <c r="C598" s="22"/>
      <c r="D598" s="23" t="s">
        <v>914</v>
      </c>
      <c r="E598" s="286"/>
      <c r="F598" s="199"/>
      <c r="G598" s="288"/>
    </row>
    <row r="599" spans="1:7" x14ac:dyDescent="0.25">
      <c r="A599" s="247">
        <v>587</v>
      </c>
      <c r="B599" s="152"/>
      <c r="C599" s="22"/>
      <c r="D599" s="26" t="s">
        <v>890</v>
      </c>
      <c r="E599" s="26" t="s">
        <v>85</v>
      </c>
      <c r="F599" s="190"/>
      <c r="G599" s="292">
        <f t="shared" ref="G599:G604" si="76">F599*(1+$G$9)</f>
        <v>0</v>
      </c>
    </row>
    <row r="600" spans="1:7" x14ac:dyDescent="0.25">
      <c r="A600" s="247">
        <v>588</v>
      </c>
      <c r="B600" s="152"/>
      <c r="C600" s="22"/>
      <c r="D600" s="26" t="s">
        <v>891</v>
      </c>
      <c r="E600" s="26" t="s">
        <v>85</v>
      </c>
      <c r="F600" s="190"/>
      <c r="G600" s="292">
        <f t="shared" si="76"/>
        <v>0</v>
      </c>
    </row>
    <row r="601" spans="1:7" x14ac:dyDescent="0.25">
      <c r="A601" s="247">
        <v>589</v>
      </c>
      <c r="B601" s="152"/>
      <c r="C601" s="22"/>
      <c r="D601" s="26" t="s">
        <v>892</v>
      </c>
      <c r="E601" s="26" t="s">
        <v>85</v>
      </c>
      <c r="F601" s="190"/>
      <c r="G601" s="292">
        <f t="shared" si="76"/>
        <v>0</v>
      </c>
    </row>
    <row r="602" spans="1:7" x14ac:dyDescent="0.25">
      <c r="A602" s="247">
        <v>590</v>
      </c>
      <c r="B602" s="152"/>
      <c r="C602" s="22"/>
      <c r="D602" s="26" t="s">
        <v>893</v>
      </c>
      <c r="E602" s="26" t="s">
        <v>85</v>
      </c>
      <c r="F602" s="190"/>
      <c r="G602" s="292">
        <f t="shared" si="76"/>
        <v>0</v>
      </c>
    </row>
    <row r="603" spans="1:7" x14ac:dyDescent="0.25">
      <c r="A603" s="247">
        <v>591</v>
      </c>
      <c r="B603" s="152"/>
      <c r="C603" s="22"/>
      <c r="D603" s="26" t="s">
        <v>894</v>
      </c>
      <c r="E603" s="26" t="s">
        <v>85</v>
      </c>
      <c r="F603" s="190"/>
      <c r="G603" s="292">
        <f t="shared" si="76"/>
        <v>0</v>
      </c>
    </row>
    <row r="604" spans="1:7" x14ac:dyDescent="0.25">
      <c r="A604" s="247">
        <v>592</v>
      </c>
      <c r="B604" s="152"/>
      <c r="C604" s="22"/>
      <c r="D604" s="26" t="s">
        <v>895</v>
      </c>
      <c r="E604" s="26" t="s">
        <v>85</v>
      </c>
      <c r="F604" s="190"/>
      <c r="G604" s="292">
        <f t="shared" si="76"/>
        <v>0</v>
      </c>
    </row>
    <row r="605" spans="1:7" ht="28" x14ac:dyDescent="0.25">
      <c r="A605" s="247">
        <v>593</v>
      </c>
      <c r="B605" s="152"/>
      <c r="C605" s="22"/>
      <c r="D605" s="23" t="s">
        <v>858</v>
      </c>
      <c r="E605" s="26"/>
      <c r="F605" s="196"/>
      <c r="G605" s="288"/>
    </row>
    <row r="606" spans="1:7" x14ac:dyDescent="0.25">
      <c r="A606" s="247">
        <v>594</v>
      </c>
      <c r="B606" s="152"/>
      <c r="C606" s="22"/>
      <c r="D606" s="26" t="s">
        <v>438</v>
      </c>
      <c r="E606" s="26" t="s">
        <v>85</v>
      </c>
      <c r="F606" s="190"/>
      <c r="G606" s="292">
        <f t="shared" ref="G606:G607" si="77">F606*(1+$G$9)</f>
        <v>0</v>
      </c>
    </row>
    <row r="607" spans="1:7" x14ac:dyDescent="0.25">
      <c r="A607" s="247">
        <v>595</v>
      </c>
      <c r="B607" s="152"/>
      <c r="C607" s="22"/>
      <c r="D607" s="26" t="s">
        <v>439</v>
      </c>
      <c r="E607" s="26" t="s">
        <v>85</v>
      </c>
      <c r="F607" s="190"/>
      <c r="G607" s="292">
        <f t="shared" si="77"/>
        <v>0</v>
      </c>
    </row>
    <row r="608" spans="1:7" x14ac:dyDescent="0.25">
      <c r="A608" s="247">
        <v>596</v>
      </c>
      <c r="B608" s="152" t="s">
        <v>440</v>
      </c>
      <c r="C608" s="22"/>
      <c r="D608" s="23" t="s">
        <v>441</v>
      </c>
      <c r="E608" s="286"/>
      <c r="F608" s="201"/>
      <c r="G608" s="288"/>
    </row>
    <row r="609" spans="1:7" x14ac:dyDescent="0.25">
      <c r="A609" s="247">
        <v>597</v>
      </c>
      <c r="B609" s="152"/>
      <c r="C609" s="22"/>
      <c r="D609" s="23" t="s">
        <v>442</v>
      </c>
      <c r="E609" s="286"/>
      <c r="F609" s="201"/>
      <c r="G609" s="288"/>
    </row>
    <row r="610" spans="1:7" x14ac:dyDescent="0.25">
      <c r="A610" s="247">
        <v>598</v>
      </c>
      <c r="B610" s="152"/>
      <c r="C610" s="22"/>
      <c r="D610" s="26" t="s">
        <v>443</v>
      </c>
      <c r="E610" s="26" t="s">
        <v>85</v>
      </c>
      <c r="F610" s="190"/>
      <c r="G610" s="292">
        <f t="shared" ref="G610:G612" si="78">F610*(1+$G$9)</f>
        <v>0</v>
      </c>
    </row>
    <row r="611" spans="1:7" x14ac:dyDescent="0.25">
      <c r="A611" s="247">
        <v>599</v>
      </c>
      <c r="B611" s="152"/>
      <c r="C611" s="22"/>
      <c r="D611" s="26" t="s">
        <v>444</v>
      </c>
      <c r="E611" s="26" t="s">
        <v>85</v>
      </c>
      <c r="F611" s="190"/>
      <c r="G611" s="292">
        <f t="shared" si="78"/>
        <v>0</v>
      </c>
    </row>
    <row r="612" spans="1:7" x14ac:dyDescent="0.25">
      <c r="A612" s="247">
        <v>600</v>
      </c>
      <c r="B612" s="152"/>
      <c r="C612" s="22"/>
      <c r="D612" s="26" t="s">
        <v>445</v>
      </c>
      <c r="E612" s="26" t="s">
        <v>85</v>
      </c>
      <c r="F612" s="190"/>
      <c r="G612" s="292">
        <f t="shared" si="78"/>
        <v>0</v>
      </c>
    </row>
    <row r="613" spans="1:7" x14ac:dyDescent="0.25">
      <c r="A613" s="247">
        <v>601</v>
      </c>
      <c r="B613" s="152"/>
      <c r="C613" s="22"/>
      <c r="D613" s="23" t="s">
        <v>446</v>
      </c>
      <c r="E613" s="286"/>
      <c r="F613" s="201"/>
      <c r="G613" s="288"/>
    </row>
    <row r="614" spans="1:7" x14ac:dyDescent="0.25">
      <c r="A614" s="247">
        <v>602</v>
      </c>
      <c r="B614" s="152"/>
      <c r="C614" s="22"/>
      <c r="D614" s="23" t="s">
        <v>447</v>
      </c>
      <c r="E614" s="286"/>
      <c r="F614" s="201"/>
      <c r="G614" s="288"/>
    </row>
    <row r="615" spans="1:7" x14ac:dyDescent="0.25">
      <c r="A615" s="247">
        <v>603</v>
      </c>
      <c r="B615" s="152"/>
      <c r="C615" s="22"/>
      <c r="D615" s="26" t="s">
        <v>448</v>
      </c>
      <c r="E615" s="26" t="s">
        <v>85</v>
      </c>
      <c r="F615" s="190"/>
      <c r="G615" s="292">
        <f t="shared" ref="G615:G617" si="79">F615*(1+$G$9)</f>
        <v>0</v>
      </c>
    </row>
    <row r="616" spans="1:7" x14ac:dyDescent="0.25">
      <c r="A616" s="247">
        <v>604</v>
      </c>
      <c r="B616" s="152"/>
      <c r="C616" s="22"/>
      <c r="D616" s="26" t="s">
        <v>449</v>
      </c>
      <c r="E616" s="26" t="s">
        <v>85</v>
      </c>
      <c r="F616" s="190"/>
      <c r="G616" s="292">
        <f t="shared" si="79"/>
        <v>0</v>
      </c>
    </row>
    <row r="617" spans="1:7" x14ac:dyDescent="0.25">
      <c r="A617" s="247">
        <v>605</v>
      </c>
      <c r="B617" s="152"/>
      <c r="C617" s="22"/>
      <c r="D617" s="26" t="s">
        <v>450</v>
      </c>
      <c r="E617" s="26" t="s">
        <v>85</v>
      </c>
      <c r="F617" s="190"/>
      <c r="G617" s="292">
        <f t="shared" si="79"/>
        <v>0</v>
      </c>
    </row>
    <row r="618" spans="1:7" x14ac:dyDescent="0.25">
      <c r="A618" s="247">
        <v>606</v>
      </c>
      <c r="B618" s="152"/>
      <c r="C618" s="22"/>
      <c r="D618" s="23" t="s">
        <v>451</v>
      </c>
      <c r="E618" s="286"/>
      <c r="F618" s="201"/>
      <c r="G618" s="288"/>
    </row>
    <row r="619" spans="1:7" x14ac:dyDescent="0.25">
      <c r="A619" s="247">
        <v>607</v>
      </c>
      <c r="B619" s="152"/>
      <c r="C619" s="22"/>
      <c r="D619" s="26" t="s">
        <v>448</v>
      </c>
      <c r="E619" s="26" t="s">
        <v>85</v>
      </c>
      <c r="F619" s="190"/>
      <c r="G619" s="292">
        <f t="shared" ref="G619:G621" si="80">F619*(1+$G$9)</f>
        <v>0</v>
      </c>
    </row>
    <row r="620" spans="1:7" x14ac:dyDescent="0.25">
      <c r="A620" s="247">
        <v>608</v>
      </c>
      <c r="B620" s="152"/>
      <c r="C620" s="22"/>
      <c r="D620" s="26" t="s">
        <v>449</v>
      </c>
      <c r="E620" s="26" t="s">
        <v>85</v>
      </c>
      <c r="F620" s="190"/>
      <c r="G620" s="292">
        <f t="shared" si="80"/>
        <v>0</v>
      </c>
    </row>
    <row r="621" spans="1:7" x14ac:dyDescent="0.25">
      <c r="A621" s="247">
        <v>609</v>
      </c>
      <c r="B621" s="152"/>
      <c r="C621" s="22"/>
      <c r="D621" s="26" t="s">
        <v>450</v>
      </c>
      <c r="E621" s="26" t="s">
        <v>85</v>
      </c>
      <c r="F621" s="190"/>
      <c r="G621" s="292">
        <f t="shared" si="80"/>
        <v>0</v>
      </c>
    </row>
    <row r="622" spans="1:7" x14ac:dyDescent="0.25">
      <c r="A622" s="247">
        <v>610</v>
      </c>
      <c r="B622" s="152"/>
      <c r="C622" s="22"/>
      <c r="D622" s="23" t="s">
        <v>452</v>
      </c>
      <c r="E622" s="26"/>
      <c r="F622" s="201"/>
      <c r="G622" s="288"/>
    </row>
    <row r="623" spans="1:7" x14ac:dyDescent="0.25">
      <c r="A623" s="247">
        <v>611</v>
      </c>
      <c r="B623" s="152"/>
      <c r="C623" s="22"/>
      <c r="D623" s="26" t="s">
        <v>453</v>
      </c>
      <c r="E623" s="26" t="s">
        <v>85</v>
      </c>
      <c r="F623" s="190"/>
      <c r="G623" s="292">
        <f t="shared" ref="G623:G624" si="81">F623*(1+$G$9)</f>
        <v>0</v>
      </c>
    </row>
    <row r="624" spans="1:7" x14ac:dyDescent="0.25">
      <c r="A624" s="247">
        <v>612</v>
      </c>
      <c r="B624" s="152"/>
      <c r="C624" s="22"/>
      <c r="D624" s="26" t="s">
        <v>454</v>
      </c>
      <c r="E624" s="26" t="s">
        <v>85</v>
      </c>
      <c r="F624" s="190"/>
      <c r="G624" s="292">
        <f t="shared" si="81"/>
        <v>0</v>
      </c>
    </row>
    <row r="625" spans="1:7" x14ac:dyDescent="0.25">
      <c r="A625" s="247">
        <v>613</v>
      </c>
      <c r="B625" s="152" t="s">
        <v>455</v>
      </c>
      <c r="C625" s="22"/>
      <c r="D625" s="23" t="s">
        <v>456</v>
      </c>
      <c r="E625" s="286"/>
      <c r="F625" s="199"/>
      <c r="G625" s="288"/>
    </row>
    <row r="626" spans="1:7" x14ac:dyDescent="0.25">
      <c r="A626" s="247">
        <v>614</v>
      </c>
      <c r="B626" s="152"/>
      <c r="C626" s="22"/>
      <c r="D626" s="23" t="s">
        <v>457</v>
      </c>
      <c r="E626" s="286"/>
      <c r="F626" s="199"/>
      <c r="G626" s="288"/>
    </row>
    <row r="627" spans="1:7" x14ac:dyDescent="0.25">
      <c r="A627" s="247">
        <v>615</v>
      </c>
      <c r="B627" s="152"/>
      <c r="C627" s="22"/>
      <c r="D627" s="26" t="s">
        <v>458</v>
      </c>
      <c r="E627" s="286" t="s">
        <v>85</v>
      </c>
      <c r="F627" s="190"/>
      <c r="G627" s="292">
        <f t="shared" ref="G627:G628" si="82">F627*(1+$G$9)</f>
        <v>0</v>
      </c>
    </row>
    <row r="628" spans="1:7" x14ac:dyDescent="0.25">
      <c r="A628" s="247">
        <v>616</v>
      </c>
      <c r="B628" s="152"/>
      <c r="C628" s="22"/>
      <c r="D628" s="26" t="s">
        <v>459</v>
      </c>
      <c r="E628" s="286" t="s">
        <v>85</v>
      </c>
      <c r="F628" s="190"/>
      <c r="G628" s="292">
        <f t="shared" si="82"/>
        <v>0</v>
      </c>
    </row>
    <row r="629" spans="1:7" s="309" customFormat="1" x14ac:dyDescent="0.25">
      <c r="A629" s="247">
        <v>617</v>
      </c>
      <c r="B629" s="21"/>
      <c r="C629" s="22"/>
      <c r="D629" s="23" t="s">
        <v>456</v>
      </c>
      <c r="E629" s="307"/>
      <c r="F629" s="203"/>
      <c r="G629" s="308"/>
    </row>
    <row r="630" spans="1:7" s="309" customFormat="1" ht="28" x14ac:dyDescent="0.25">
      <c r="A630" s="247">
        <v>618</v>
      </c>
      <c r="B630" s="21"/>
      <c r="C630" s="22"/>
      <c r="D630" s="23" t="s">
        <v>859</v>
      </c>
      <c r="E630" s="26" t="s">
        <v>85</v>
      </c>
      <c r="F630" s="190"/>
      <c r="G630" s="292">
        <f t="shared" ref="G630" si="83">F630*(1+$G$9)</f>
        <v>0</v>
      </c>
    </row>
    <row r="631" spans="1:7" x14ac:dyDescent="0.25">
      <c r="A631" s="247">
        <v>619</v>
      </c>
      <c r="B631" s="21"/>
      <c r="C631" s="22"/>
      <c r="D631" s="23" t="s">
        <v>460</v>
      </c>
      <c r="E631" s="286"/>
      <c r="F631" s="200"/>
      <c r="G631" s="288"/>
    </row>
    <row r="632" spans="1:7" x14ac:dyDescent="0.25">
      <c r="A632" s="247">
        <v>620</v>
      </c>
      <c r="B632" s="21"/>
      <c r="C632" s="22"/>
      <c r="D632" s="26" t="s">
        <v>461</v>
      </c>
      <c r="E632" s="26" t="s">
        <v>85</v>
      </c>
      <c r="F632" s="190"/>
      <c r="G632" s="292">
        <f t="shared" ref="G632:G635" si="84">F632*(1+$G$9)</f>
        <v>0</v>
      </c>
    </row>
    <row r="633" spans="1:7" x14ac:dyDescent="0.25">
      <c r="A633" s="247">
        <v>621</v>
      </c>
      <c r="B633" s="21"/>
      <c r="C633" s="22"/>
      <c r="D633" s="26" t="s">
        <v>462</v>
      </c>
      <c r="E633" s="26" t="s">
        <v>85</v>
      </c>
      <c r="F633" s="190"/>
      <c r="G633" s="292">
        <f t="shared" si="84"/>
        <v>0</v>
      </c>
    </row>
    <row r="634" spans="1:7" x14ac:dyDescent="0.25">
      <c r="A634" s="247">
        <v>622</v>
      </c>
      <c r="B634" s="21"/>
      <c r="C634" s="22"/>
      <c r="D634" s="26" t="s">
        <v>463</v>
      </c>
      <c r="E634" s="26" t="s">
        <v>85</v>
      </c>
      <c r="F634" s="190"/>
      <c r="G634" s="292">
        <f t="shared" si="84"/>
        <v>0</v>
      </c>
    </row>
    <row r="635" spans="1:7" ht="28" x14ac:dyDescent="0.25">
      <c r="A635" s="247">
        <v>623</v>
      </c>
      <c r="B635" s="21"/>
      <c r="C635" s="22"/>
      <c r="D635" s="23" t="s">
        <v>860</v>
      </c>
      <c r="E635" s="26" t="s">
        <v>85</v>
      </c>
      <c r="F635" s="190"/>
      <c r="G635" s="292">
        <f t="shared" si="84"/>
        <v>0</v>
      </c>
    </row>
    <row r="636" spans="1:7" ht="14.5" thickBot="1" x14ac:dyDescent="0.3">
      <c r="A636" s="247">
        <v>624</v>
      </c>
      <c r="B636" s="284"/>
      <c r="C636" s="285"/>
      <c r="D636" s="23"/>
      <c r="E636" s="286"/>
      <c r="F636" s="196"/>
      <c r="G636" s="288"/>
    </row>
    <row r="637" spans="1:7" ht="20.5" thickBot="1" x14ac:dyDescent="0.3">
      <c r="A637" s="247">
        <v>625</v>
      </c>
      <c r="B637" s="284"/>
      <c r="C637" s="310"/>
      <c r="D637" s="290" t="s">
        <v>464</v>
      </c>
      <c r="E637" s="258"/>
      <c r="F637" s="204"/>
      <c r="G637" s="288"/>
    </row>
    <row r="638" spans="1:7" x14ac:dyDescent="0.25">
      <c r="A638" s="247">
        <v>626</v>
      </c>
      <c r="B638" s="284"/>
      <c r="C638" s="285"/>
      <c r="D638" s="286"/>
      <c r="E638" s="286"/>
      <c r="F638" s="196"/>
      <c r="G638" s="288"/>
    </row>
    <row r="639" spans="1:7" ht="15.5" x14ac:dyDescent="0.25">
      <c r="A639" s="247">
        <v>627</v>
      </c>
      <c r="B639" s="148" t="s">
        <v>465</v>
      </c>
      <c r="C639" s="19"/>
      <c r="D639" s="20" t="s">
        <v>466</v>
      </c>
      <c r="E639" s="286"/>
      <c r="F639" s="196"/>
      <c r="G639" s="288"/>
    </row>
    <row r="640" spans="1:7" x14ac:dyDescent="0.25">
      <c r="A640" s="247">
        <v>628</v>
      </c>
      <c r="B640" s="305"/>
      <c r="C640" s="285"/>
      <c r="D640" s="286"/>
      <c r="E640" s="286"/>
      <c r="F640" s="196"/>
      <c r="G640" s="288"/>
    </row>
    <row r="641" spans="1:7" x14ac:dyDescent="0.25">
      <c r="A641" s="247">
        <v>629</v>
      </c>
      <c r="B641" s="152" t="s">
        <v>467</v>
      </c>
      <c r="C641" s="22"/>
      <c r="D641" s="23" t="s">
        <v>468</v>
      </c>
      <c r="E641" s="286"/>
      <c r="F641" s="196"/>
      <c r="G641" s="288"/>
    </row>
    <row r="642" spans="1:7" x14ac:dyDescent="0.25">
      <c r="A642" s="247">
        <v>630</v>
      </c>
      <c r="B642" s="152" t="s">
        <v>469</v>
      </c>
      <c r="C642" s="22"/>
      <c r="D642" s="23" t="s">
        <v>470</v>
      </c>
      <c r="E642" s="286"/>
      <c r="F642" s="196"/>
      <c r="G642" s="288"/>
    </row>
    <row r="643" spans="1:7" x14ac:dyDescent="0.25">
      <c r="A643" s="247">
        <v>631</v>
      </c>
      <c r="B643" s="152"/>
      <c r="C643" s="22"/>
      <c r="D643" s="26" t="s">
        <v>471</v>
      </c>
      <c r="E643" s="26" t="s">
        <v>49</v>
      </c>
      <c r="F643" s="190"/>
      <c r="G643" s="292">
        <f t="shared" ref="G643:G644" si="85">F643*(1+$G$9)</f>
        <v>0</v>
      </c>
    </row>
    <row r="644" spans="1:7" x14ac:dyDescent="0.25">
      <c r="A644" s="247">
        <v>632</v>
      </c>
      <c r="B644" s="152"/>
      <c r="C644" s="22"/>
      <c r="D644" s="26" t="s">
        <v>472</v>
      </c>
      <c r="E644" s="26" t="s">
        <v>49</v>
      </c>
      <c r="F644" s="190"/>
      <c r="G644" s="292">
        <f t="shared" si="85"/>
        <v>0</v>
      </c>
    </row>
    <row r="645" spans="1:7" x14ac:dyDescent="0.25">
      <c r="A645" s="247">
        <v>633</v>
      </c>
      <c r="B645" s="152" t="s">
        <v>473</v>
      </c>
      <c r="C645" s="22"/>
      <c r="D645" s="23" t="s">
        <v>474</v>
      </c>
      <c r="E645" s="286"/>
      <c r="F645" s="201"/>
      <c r="G645" s="288"/>
    </row>
    <row r="646" spans="1:7" x14ac:dyDescent="0.25">
      <c r="A646" s="247">
        <v>634</v>
      </c>
      <c r="B646" s="152"/>
      <c r="C646" s="22"/>
      <c r="D646" s="26" t="s">
        <v>471</v>
      </c>
      <c r="E646" s="26" t="s">
        <v>49</v>
      </c>
      <c r="F646" s="190"/>
      <c r="G646" s="292">
        <f t="shared" ref="G646:G647" si="86">F646*(1+$G$9)</f>
        <v>0</v>
      </c>
    </row>
    <row r="647" spans="1:7" x14ac:dyDescent="0.25">
      <c r="A647" s="247">
        <v>635</v>
      </c>
      <c r="B647" s="152"/>
      <c r="C647" s="22"/>
      <c r="D647" s="26" t="s">
        <v>472</v>
      </c>
      <c r="E647" s="26" t="s">
        <v>49</v>
      </c>
      <c r="F647" s="190"/>
      <c r="G647" s="292">
        <f t="shared" si="86"/>
        <v>0</v>
      </c>
    </row>
    <row r="648" spans="1:7" x14ac:dyDescent="0.25">
      <c r="A648" s="247">
        <v>636</v>
      </c>
      <c r="B648" s="152" t="s">
        <v>475</v>
      </c>
      <c r="C648" s="22"/>
      <c r="D648" s="23" t="s">
        <v>476</v>
      </c>
      <c r="E648" s="286"/>
      <c r="F648" s="200"/>
      <c r="G648" s="288"/>
    </row>
    <row r="649" spans="1:7" x14ac:dyDescent="0.25">
      <c r="A649" s="247">
        <v>637</v>
      </c>
      <c r="B649" s="152"/>
      <c r="C649" s="22"/>
      <c r="D649" s="26" t="s">
        <v>477</v>
      </c>
      <c r="E649" s="26" t="s">
        <v>14</v>
      </c>
      <c r="F649" s="190"/>
      <c r="G649" s="292">
        <f t="shared" ref="G649:G655" si="87">F649*(1+$G$9)</f>
        <v>0</v>
      </c>
    </row>
    <row r="650" spans="1:7" x14ac:dyDescent="0.25">
      <c r="A650" s="247">
        <v>638</v>
      </c>
      <c r="B650" s="152"/>
      <c r="C650" s="22"/>
      <c r="D650" s="26" t="s">
        <v>478</v>
      </c>
      <c r="E650" s="26" t="s">
        <v>14</v>
      </c>
      <c r="F650" s="190"/>
      <c r="G650" s="292">
        <f t="shared" si="87"/>
        <v>0</v>
      </c>
    </row>
    <row r="651" spans="1:7" x14ac:dyDescent="0.25">
      <c r="A651" s="247">
        <v>639</v>
      </c>
      <c r="B651" s="152"/>
      <c r="C651" s="22"/>
      <c r="D651" s="26" t="s">
        <v>479</v>
      </c>
      <c r="E651" s="26" t="s">
        <v>14</v>
      </c>
      <c r="F651" s="190"/>
      <c r="G651" s="292">
        <f t="shared" si="87"/>
        <v>0</v>
      </c>
    </row>
    <row r="652" spans="1:7" x14ac:dyDescent="0.25">
      <c r="A652" s="247">
        <v>640</v>
      </c>
      <c r="B652" s="152"/>
      <c r="C652" s="22"/>
      <c r="D652" s="26" t="s">
        <v>480</v>
      </c>
      <c r="E652" s="26" t="s">
        <v>14</v>
      </c>
      <c r="F652" s="190"/>
      <c r="G652" s="292">
        <f t="shared" si="87"/>
        <v>0</v>
      </c>
    </row>
    <row r="653" spans="1:7" x14ac:dyDescent="0.25">
      <c r="A653" s="247">
        <v>641</v>
      </c>
      <c r="B653" s="152"/>
      <c r="C653" s="22"/>
      <c r="D653" s="26" t="s">
        <v>481</v>
      </c>
      <c r="E653" s="26" t="s">
        <v>14</v>
      </c>
      <c r="F653" s="190"/>
      <c r="G653" s="292">
        <f t="shared" si="87"/>
        <v>0</v>
      </c>
    </row>
    <row r="654" spans="1:7" x14ac:dyDescent="0.25">
      <c r="A654" s="247">
        <v>642</v>
      </c>
      <c r="B654" s="152"/>
      <c r="C654" s="22"/>
      <c r="D654" s="26" t="s">
        <v>482</v>
      </c>
      <c r="E654" s="26" t="s">
        <v>14</v>
      </c>
      <c r="F654" s="190"/>
      <c r="G654" s="292">
        <f t="shared" si="87"/>
        <v>0</v>
      </c>
    </row>
    <row r="655" spans="1:7" x14ac:dyDescent="0.25">
      <c r="A655" s="247">
        <v>643</v>
      </c>
      <c r="B655" s="152"/>
      <c r="C655" s="22"/>
      <c r="D655" s="26" t="s">
        <v>483</v>
      </c>
      <c r="E655" s="26" t="s">
        <v>14</v>
      </c>
      <c r="F655" s="190"/>
      <c r="G655" s="292">
        <f t="shared" si="87"/>
        <v>0</v>
      </c>
    </row>
    <row r="656" spans="1:7" x14ac:dyDescent="0.25">
      <c r="A656" s="247">
        <v>644</v>
      </c>
      <c r="B656" s="152" t="s">
        <v>484</v>
      </c>
      <c r="C656" s="22"/>
      <c r="D656" s="23" t="s">
        <v>485</v>
      </c>
      <c r="E656" s="26"/>
      <c r="F656" s="205"/>
      <c r="G656" s="288"/>
    </row>
    <row r="657" spans="1:7" x14ac:dyDescent="0.25">
      <c r="A657" s="247">
        <v>645</v>
      </c>
      <c r="B657" s="152"/>
      <c r="C657" s="22"/>
      <c r="D657" s="26" t="s">
        <v>477</v>
      </c>
      <c r="E657" s="26" t="s">
        <v>14</v>
      </c>
      <c r="F657" s="190"/>
      <c r="G657" s="292">
        <f t="shared" ref="G657:G660" si="88">F657*(1+$G$9)</f>
        <v>0</v>
      </c>
    </row>
    <row r="658" spans="1:7" x14ac:dyDescent="0.25">
      <c r="A658" s="247">
        <v>646</v>
      </c>
      <c r="B658" s="152"/>
      <c r="C658" s="22"/>
      <c r="D658" s="26" t="s">
        <v>478</v>
      </c>
      <c r="E658" s="26" t="s">
        <v>14</v>
      </c>
      <c r="F658" s="190"/>
      <c r="G658" s="292">
        <f t="shared" si="88"/>
        <v>0</v>
      </c>
    </row>
    <row r="659" spans="1:7" x14ac:dyDescent="0.25">
      <c r="A659" s="247">
        <v>647</v>
      </c>
      <c r="B659" s="152"/>
      <c r="C659" s="22"/>
      <c r="D659" s="26" t="s">
        <v>479</v>
      </c>
      <c r="E659" s="26" t="s">
        <v>14</v>
      </c>
      <c r="F659" s="190"/>
      <c r="G659" s="292">
        <f t="shared" si="88"/>
        <v>0</v>
      </c>
    </row>
    <row r="660" spans="1:7" x14ac:dyDescent="0.25">
      <c r="A660" s="247">
        <v>648</v>
      </c>
      <c r="B660" s="152"/>
      <c r="C660" s="22"/>
      <c r="D660" s="26" t="s">
        <v>480</v>
      </c>
      <c r="E660" s="26" t="s">
        <v>14</v>
      </c>
      <c r="F660" s="190"/>
      <c r="G660" s="292">
        <f t="shared" si="88"/>
        <v>0</v>
      </c>
    </row>
    <row r="661" spans="1:7" x14ac:dyDescent="0.25">
      <c r="A661" s="247">
        <v>649</v>
      </c>
      <c r="B661" s="152" t="s">
        <v>486</v>
      </c>
      <c r="C661" s="22"/>
      <c r="D661" s="23" t="s">
        <v>487</v>
      </c>
      <c r="E661" s="286"/>
      <c r="F661" s="201"/>
      <c r="G661" s="288"/>
    </row>
    <row r="662" spans="1:7" x14ac:dyDescent="0.25">
      <c r="A662" s="247">
        <v>650</v>
      </c>
      <c r="B662" s="152"/>
      <c r="C662" s="22"/>
      <c r="D662" s="23" t="s">
        <v>488</v>
      </c>
      <c r="E662" s="286"/>
      <c r="F662" s="201"/>
      <c r="G662" s="288"/>
    </row>
    <row r="663" spans="1:7" x14ac:dyDescent="0.25">
      <c r="A663" s="247">
        <v>651</v>
      </c>
      <c r="B663" s="152"/>
      <c r="C663" s="22"/>
      <c r="D663" s="26" t="s">
        <v>480</v>
      </c>
      <c r="E663" s="26" t="s">
        <v>14</v>
      </c>
      <c r="F663" s="190"/>
      <c r="G663" s="292">
        <f t="shared" ref="G663:G667" si="89">F663*(1+$G$9)</f>
        <v>0</v>
      </c>
    </row>
    <row r="664" spans="1:7" x14ac:dyDescent="0.25">
      <c r="A664" s="247">
        <v>652</v>
      </c>
      <c r="B664" s="152"/>
      <c r="C664" s="22"/>
      <c r="D664" s="26" t="s">
        <v>481</v>
      </c>
      <c r="E664" s="26" t="s">
        <v>14</v>
      </c>
      <c r="F664" s="190"/>
      <c r="G664" s="292">
        <f t="shared" si="89"/>
        <v>0</v>
      </c>
    </row>
    <row r="665" spans="1:7" x14ac:dyDescent="0.25">
      <c r="A665" s="247">
        <v>653</v>
      </c>
      <c r="B665" s="152"/>
      <c r="C665" s="22"/>
      <c r="D665" s="26" t="s">
        <v>482</v>
      </c>
      <c r="E665" s="26" t="s">
        <v>14</v>
      </c>
      <c r="F665" s="190"/>
      <c r="G665" s="292">
        <f t="shared" si="89"/>
        <v>0</v>
      </c>
    </row>
    <row r="666" spans="1:7" x14ac:dyDescent="0.25">
      <c r="A666" s="247">
        <v>654</v>
      </c>
      <c r="B666" s="152"/>
      <c r="C666" s="22"/>
      <c r="D666" s="26" t="s">
        <v>489</v>
      </c>
      <c r="E666" s="26" t="s">
        <v>14</v>
      </c>
      <c r="F666" s="190"/>
      <c r="G666" s="292">
        <f t="shared" si="89"/>
        <v>0</v>
      </c>
    </row>
    <row r="667" spans="1:7" x14ac:dyDescent="0.25">
      <c r="A667" s="247">
        <v>655</v>
      </c>
      <c r="B667" s="152"/>
      <c r="C667" s="22"/>
      <c r="D667" s="26" t="s">
        <v>483</v>
      </c>
      <c r="E667" s="26" t="s">
        <v>14</v>
      </c>
      <c r="F667" s="190"/>
      <c r="G667" s="292">
        <f t="shared" si="89"/>
        <v>0</v>
      </c>
    </row>
    <row r="668" spans="1:7" x14ac:dyDescent="0.25">
      <c r="A668" s="247">
        <v>656</v>
      </c>
      <c r="B668" s="152"/>
      <c r="C668" s="22"/>
      <c r="D668" s="23" t="s">
        <v>490</v>
      </c>
      <c r="E668" s="286"/>
      <c r="F668" s="201"/>
      <c r="G668" s="288"/>
    </row>
    <row r="669" spans="1:7" x14ac:dyDescent="0.25">
      <c r="A669" s="247">
        <v>657</v>
      </c>
      <c r="B669" s="152"/>
      <c r="C669" s="22"/>
      <c r="D669" s="26" t="s">
        <v>480</v>
      </c>
      <c r="E669" s="26" t="s">
        <v>14</v>
      </c>
      <c r="F669" s="190"/>
      <c r="G669" s="292">
        <f t="shared" ref="G669:G673" si="90">F669*(1+$G$9)</f>
        <v>0</v>
      </c>
    </row>
    <row r="670" spans="1:7" x14ac:dyDescent="0.25">
      <c r="A670" s="247">
        <v>658</v>
      </c>
      <c r="B670" s="152"/>
      <c r="C670" s="22"/>
      <c r="D670" s="26" t="s">
        <v>481</v>
      </c>
      <c r="E670" s="26" t="s">
        <v>14</v>
      </c>
      <c r="F670" s="190"/>
      <c r="G670" s="292">
        <f t="shared" si="90"/>
        <v>0</v>
      </c>
    </row>
    <row r="671" spans="1:7" x14ac:dyDescent="0.25">
      <c r="A671" s="247">
        <v>659</v>
      </c>
      <c r="B671" s="152"/>
      <c r="C671" s="22"/>
      <c r="D671" s="26" t="s">
        <v>482</v>
      </c>
      <c r="E671" s="26" t="s">
        <v>14</v>
      </c>
      <c r="F671" s="190"/>
      <c r="G671" s="292">
        <f t="shared" si="90"/>
        <v>0</v>
      </c>
    </row>
    <row r="672" spans="1:7" x14ac:dyDescent="0.25">
      <c r="A672" s="247">
        <v>660</v>
      </c>
      <c r="B672" s="152"/>
      <c r="C672" s="22"/>
      <c r="D672" s="26" t="s">
        <v>489</v>
      </c>
      <c r="E672" s="26" t="s">
        <v>14</v>
      </c>
      <c r="F672" s="190"/>
      <c r="G672" s="292">
        <f t="shared" si="90"/>
        <v>0</v>
      </c>
    </row>
    <row r="673" spans="1:7" x14ac:dyDescent="0.25">
      <c r="A673" s="247">
        <v>661</v>
      </c>
      <c r="B673" s="152"/>
      <c r="C673" s="22"/>
      <c r="D673" s="26" t="s">
        <v>483</v>
      </c>
      <c r="E673" s="26" t="s">
        <v>14</v>
      </c>
      <c r="F673" s="190"/>
      <c r="G673" s="292">
        <f t="shared" si="90"/>
        <v>0</v>
      </c>
    </row>
    <row r="674" spans="1:7" x14ac:dyDescent="0.25">
      <c r="A674" s="247">
        <v>662</v>
      </c>
      <c r="B674" s="152"/>
      <c r="C674" s="22"/>
      <c r="D674" s="23" t="s">
        <v>491</v>
      </c>
      <c r="E674" s="286"/>
      <c r="F674" s="196"/>
      <c r="G674" s="288"/>
    </row>
    <row r="675" spans="1:7" x14ac:dyDescent="0.25">
      <c r="A675" s="247">
        <v>663</v>
      </c>
      <c r="B675" s="152"/>
      <c r="C675" s="22"/>
      <c r="D675" s="26" t="s">
        <v>480</v>
      </c>
      <c r="E675" s="26" t="s">
        <v>14</v>
      </c>
      <c r="F675" s="190"/>
      <c r="G675" s="292">
        <f t="shared" ref="G675:G679" si="91">F675*(1+$G$9)</f>
        <v>0</v>
      </c>
    </row>
    <row r="676" spans="1:7" x14ac:dyDescent="0.25">
      <c r="A676" s="247">
        <v>664</v>
      </c>
      <c r="B676" s="152"/>
      <c r="C676" s="22"/>
      <c r="D676" s="26" t="s">
        <v>481</v>
      </c>
      <c r="E676" s="26" t="s">
        <v>14</v>
      </c>
      <c r="F676" s="190"/>
      <c r="G676" s="292">
        <f t="shared" si="91"/>
        <v>0</v>
      </c>
    </row>
    <row r="677" spans="1:7" x14ac:dyDescent="0.25">
      <c r="A677" s="247">
        <v>665</v>
      </c>
      <c r="B677" s="152"/>
      <c r="C677" s="22"/>
      <c r="D677" s="26" t="s">
        <v>482</v>
      </c>
      <c r="E677" s="26" t="s">
        <v>14</v>
      </c>
      <c r="F677" s="190"/>
      <c r="G677" s="292">
        <f t="shared" si="91"/>
        <v>0</v>
      </c>
    </row>
    <row r="678" spans="1:7" x14ac:dyDescent="0.25">
      <c r="A678" s="247">
        <v>666</v>
      </c>
      <c r="B678" s="152"/>
      <c r="C678" s="22"/>
      <c r="D678" s="26" t="s">
        <v>489</v>
      </c>
      <c r="E678" s="26" t="s">
        <v>14</v>
      </c>
      <c r="F678" s="190"/>
      <c r="G678" s="292">
        <f t="shared" si="91"/>
        <v>0</v>
      </c>
    </row>
    <row r="679" spans="1:7" x14ac:dyDescent="0.25">
      <c r="A679" s="247">
        <v>667</v>
      </c>
      <c r="B679" s="152"/>
      <c r="C679" s="22"/>
      <c r="D679" s="26" t="s">
        <v>483</v>
      </c>
      <c r="E679" s="26" t="s">
        <v>14</v>
      </c>
      <c r="F679" s="190"/>
      <c r="G679" s="292">
        <f t="shared" si="91"/>
        <v>0</v>
      </c>
    </row>
    <row r="680" spans="1:7" x14ac:dyDescent="0.25">
      <c r="A680" s="247">
        <v>668</v>
      </c>
      <c r="B680" s="152" t="s">
        <v>492</v>
      </c>
      <c r="C680" s="22"/>
      <c r="D680" s="23" t="s">
        <v>493</v>
      </c>
      <c r="E680" s="26" t="s">
        <v>494</v>
      </c>
      <c r="F680" s="201"/>
      <c r="G680" s="288"/>
    </row>
    <row r="681" spans="1:7" x14ac:dyDescent="0.25">
      <c r="A681" s="247">
        <v>669</v>
      </c>
      <c r="B681" s="152"/>
      <c r="C681" s="22"/>
      <c r="D681" s="26" t="s">
        <v>495</v>
      </c>
      <c r="E681" s="26" t="s">
        <v>14</v>
      </c>
      <c r="F681" s="190"/>
      <c r="G681" s="292">
        <f t="shared" ref="G681:G685" si="92">F681*(1+$G$9)</f>
        <v>0</v>
      </c>
    </row>
    <row r="682" spans="1:7" x14ac:dyDescent="0.25">
      <c r="A682" s="247">
        <v>670</v>
      </c>
      <c r="B682" s="152"/>
      <c r="C682" s="22"/>
      <c r="D682" s="26" t="s">
        <v>496</v>
      </c>
      <c r="E682" s="26" t="s">
        <v>14</v>
      </c>
      <c r="F682" s="190"/>
      <c r="G682" s="292">
        <f t="shared" si="92"/>
        <v>0</v>
      </c>
    </row>
    <row r="683" spans="1:7" x14ac:dyDescent="0.25">
      <c r="A683" s="247">
        <v>671</v>
      </c>
      <c r="B683" s="152"/>
      <c r="C683" s="22"/>
      <c r="D683" s="26" t="s">
        <v>497</v>
      </c>
      <c r="E683" s="26" t="s">
        <v>14</v>
      </c>
      <c r="F683" s="190"/>
      <c r="G683" s="292">
        <f t="shared" si="92"/>
        <v>0</v>
      </c>
    </row>
    <row r="684" spans="1:7" x14ac:dyDescent="0.25">
      <c r="A684" s="247">
        <v>672</v>
      </c>
      <c r="B684" s="152"/>
      <c r="C684" s="22"/>
      <c r="D684" s="26" t="s">
        <v>498</v>
      </c>
      <c r="E684" s="26" t="s">
        <v>14</v>
      </c>
      <c r="F684" s="190"/>
      <c r="G684" s="292">
        <f t="shared" si="92"/>
        <v>0</v>
      </c>
    </row>
    <row r="685" spans="1:7" x14ac:dyDescent="0.25">
      <c r="A685" s="247">
        <v>673</v>
      </c>
      <c r="B685" s="152" t="s">
        <v>499</v>
      </c>
      <c r="C685" s="22"/>
      <c r="D685" s="23" t="s">
        <v>500</v>
      </c>
      <c r="E685" s="26" t="s">
        <v>26</v>
      </c>
      <c r="F685" s="190"/>
      <c r="G685" s="292">
        <f t="shared" si="92"/>
        <v>0</v>
      </c>
    </row>
    <row r="686" spans="1:7" ht="13.5" thickBot="1" x14ac:dyDescent="0.3">
      <c r="A686" s="247">
        <v>674</v>
      </c>
      <c r="B686" s="305"/>
      <c r="C686" s="285"/>
      <c r="D686" s="286"/>
      <c r="E686" s="286"/>
      <c r="F686" s="199"/>
      <c r="G686" s="288"/>
    </row>
    <row r="687" spans="1:7" ht="20.5" thickBot="1" x14ac:dyDescent="0.3">
      <c r="A687" s="247">
        <v>675</v>
      </c>
      <c r="B687" s="305"/>
      <c r="C687" s="310"/>
      <c r="D687" s="290" t="s">
        <v>501</v>
      </c>
      <c r="E687" s="258"/>
      <c r="F687" s="206"/>
      <c r="G687" s="298"/>
    </row>
    <row r="688" spans="1:7" ht="13" x14ac:dyDescent="0.25">
      <c r="A688" s="247">
        <v>676</v>
      </c>
      <c r="B688" s="305"/>
      <c r="C688" s="285"/>
      <c r="D688" s="286"/>
      <c r="E688" s="286"/>
      <c r="F688" s="199"/>
      <c r="G688" s="288"/>
    </row>
    <row r="689" spans="1:7" ht="15.5" x14ac:dyDescent="0.25">
      <c r="A689" s="247">
        <v>677</v>
      </c>
      <c r="B689" s="148" t="s">
        <v>502</v>
      </c>
      <c r="C689" s="19"/>
      <c r="D689" s="20" t="s">
        <v>503</v>
      </c>
      <c r="E689" s="286"/>
      <c r="F689" s="199"/>
      <c r="G689" s="288"/>
    </row>
    <row r="690" spans="1:7" ht="13" x14ac:dyDescent="0.25">
      <c r="A690" s="247">
        <v>678</v>
      </c>
      <c r="B690" s="305"/>
      <c r="C690" s="285"/>
      <c r="D690" s="286"/>
      <c r="E690" s="286"/>
      <c r="F690" s="199"/>
      <c r="G690" s="288"/>
    </row>
    <row r="691" spans="1:7" x14ac:dyDescent="0.25">
      <c r="A691" s="247">
        <v>679</v>
      </c>
      <c r="B691" s="152" t="s">
        <v>504</v>
      </c>
      <c r="C691" s="29"/>
      <c r="D691" s="23" t="s">
        <v>505</v>
      </c>
      <c r="E691" s="286"/>
      <c r="F691" s="199"/>
      <c r="G691" s="288"/>
    </row>
    <row r="692" spans="1:7" x14ac:dyDescent="0.25">
      <c r="A692" s="247">
        <v>680</v>
      </c>
      <c r="B692" s="152" t="s">
        <v>506</v>
      </c>
      <c r="C692" s="22"/>
      <c r="D692" s="23" t="s">
        <v>507</v>
      </c>
      <c r="E692" s="26" t="s">
        <v>26</v>
      </c>
      <c r="F692" s="190"/>
      <c r="G692" s="292">
        <f t="shared" ref="G692:G696" si="93">F692*(1+$G$9)</f>
        <v>0</v>
      </c>
    </row>
    <row r="693" spans="1:7" x14ac:dyDescent="0.25">
      <c r="A693" s="247">
        <v>681</v>
      </c>
      <c r="B693" s="152" t="s">
        <v>508</v>
      </c>
      <c r="C693" s="22"/>
      <c r="D693" s="23" t="s">
        <v>509</v>
      </c>
      <c r="E693" s="26" t="s">
        <v>26</v>
      </c>
      <c r="F693" s="190"/>
      <c r="G693" s="292">
        <f t="shared" si="93"/>
        <v>0</v>
      </c>
    </row>
    <row r="694" spans="1:7" x14ac:dyDescent="0.25">
      <c r="A694" s="247">
        <v>682</v>
      </c>
      <c r="B694" s="152" t="s">
        <v>510</v>
      </c>
      <c r="C694" s="22"/>
      <c r="D694" s="23" t="s">
        <v>511</v>
      </c>
      <c r="E694" s="26" t="s">
        <v>14</v>
      </c>
      <c r="F694" s="190"/>
      <c r="G694" s="292">
        <f t="shared" si="93"/>
        <v>0</v>
      </c>
    </row>
    <row r="695" spans="1:7" x14ac:dyDescent="0.25">
      <c r="A695" s="247">
        <v>683</v>
      </c>
      <c r="B695" s="152" t="s">
        <v>512</v>
      </c>
      <c r="C695" s="22"/>
      <c r="D695" s="23" t="s">
        <v>513</v>
      </c>
      <c r="E695" s="26" t="s">
        <v>14</v>
      </c>
      <c r="F695" s="190"/>
      <c r="G695" s="292">
        <f t="shared" si="93"/>
        <v>0</v>
      </c>
    </row>
    <row r="696" spans="1:7" x14ac:dyDescent="0.25">
      <c r="A696" s="247">
        <v>684</v>
      </c>
      <c r="B696" s="152" t="s">
        <v>514</v>
      </c>
      <c r="C696" s="22"/>
      <c r="D696" s="23" t="s">
        <v>515</v>
      </c>
      <c r="E696" s="26" t="s">
        <v>14</v>
      </c>
      <c r="F696" s="190"/>
      <c r="G696" s="292">
        <f t="shared" si="93"/>
        <v>0</v>
      </c>
    </row>
    <row r="697" spans="1:7" x14ac:dyDescent="0.25">
      <c r="A697" s="247">
        <v>685</v>
      </c>
      <c r="B697" s="152" t="s">
        <v>516</v>
      </c>
      <c r="C697" s="22"/>
      <c r="D697" s="23" t="s">
        <v>517</v>
      </c>
      <c r="E697" s="286"/>
      <c r="F697" s="201"/>
      <c r="G697" s="288"/>
    </row>
    <row r="698" spans="1:7" x14ac:dyDescent="0.25">
      <c r="A698" s="247">
        <v>686</v>
      </c>
      <c r="B698" s="152"/>
      <c r="C698" s="22"/>
      <c r="D698" s="26" t="s">
        <v>518</v>
      </c>
      <c r="E698" s="26" t="s">
        <v>26</v>
      </c>
      <c r="F698" s="190"/>
      <c r="G698" s="292">
        <f t="shared" ref="G698:G702" si="94">F698*(1+$G$9)</f>
        <v>0</v>
      </c>
    </row>
    <row r="699" spans="1:7" x14ac:dyDescent="0.25">
      <c r="A699" s="247">
        <v>687</v>
      </c>
      <c r="B699" s="152"/>
      <c r="C699" s="22"/>
      <c r="D699" s="26" t="s">
        <v>519</v>
      </c>
      <c r="E699" s="26" t="s">
        <v>26</v>
      </c>
      <c r="F699" s="190"/>
      <c r="G699" s="292">
        <f t="shared" si="94"/>
        <v>0</v>
      </c>
    </row>
    <row r="700" spans="1:7" x14ac:dyDescent="0.25">
      <c r="A700" s="247">
        <v>688</v>
      </c>
      <c r="B700" s="152"/>
      <c r="C700" s="22"/>
      <c r="D700" s="26" t="s">
        <v>520</v>
      </c>
      <c r="E700" s="26" t="s">
        <v>14</v>
      </c>
      <c r="F700" s="190"/>
      <c r="G700" s="292">
        <f t="shared" si="94"/>
        <v>0</v>
      </c>
    </row>
    <row r="701" spans="1:7" x14ac:dyDescent="0.25">
      <c r="A701" s="247">
        <v>689</v>
      </c>
      <c r="B701" s="152"/>
      <c r="C701" s="22"/>
      <c r="D701" s="26" t="s">
        <v>521</v>
      </c>
      <c r="E701" s="26" t="s">
        <v>14</v>
      </c>
      <c r="F701" s="190"/>
      <c r="G701" s="292">
        <f t="shared" si="94"/>
        <v>0</v>
      </c>
    </row>
    <row r="702" spans="1:7" x14ac:dyDescent="0.25">
      <c r="A702" s="247">
        <v>690</v>
      </c>
      <c r="B702" s="152"/>
      <c r="C702" s="22"/>
      <c r="D702" s="26" t="s">
        <v>522</v>
      </c>
      <c r="E702" s="26" t="s">
        <v>14</v>
      </c>
      <c r="F702" s="190"/>
      <c r="G702" s="292">
        <f t="shared" si="94"/>
        <v>0</v>
      </c>
    </row>
    <row r="703" spans="1:7" x14ac:dyDescent="0.25">
      <c r="A703" s="247">
        <v>691</v>
      </c>
      <c r="B703" s="152" t="s">
        <v>523</v>
      </c>
      <c r="C703" s="22"/>
      <c r="D703" s="23" t="s">
        <v>524</v>
      </c>
      <c r="E703" s="286"/>
      <c r="F703" s="201"/>
      <c r="G703" s="288"/>
    </row>
    <row r="704" spans="1:7" x14ac:dyDescent="0.25">
      <c r="A704" s="247">
        <v>692</v>
      </c>
      <c r="B704" s="152"/>
      <c r="C704" s="22"/>
      <c r="D704" s="26" t="s">
        <v>525</v>
      </c>
      <c r="E704" s="26" t="s">
        <v>14</v>
      </c>
      <c r="F704" s="190"/>
      <c r="G704" s="292">
        <f t="shared" ref="G704:G707" si="95">F704*(1+$G$9)</f>
        <v>0</v>
      </c>
    </row>
    <row r="705" spans="1:7" x14ac:dyDescent="0.25">
      <c r="A705" s="247">
        <v>693</v>
      </c>
      <c r="B705" s="152"/>
      <c r="C705" s="22"/>
      <c r="D705" s="26" t="s">
        <v>526</v>
      </c>
      <c r="E705" s="26" t="s">
        <v>14</v>
      </c>
      <c r="F705" s="190"/>
      <c r="G705" s="292">
        <f t="shared" si="95"/>
        <v>0</v>
      </c>
    </row>
    <row r="706" spans="1:7" x14ac:dyDescent="0.25">
      <c r="A706" s="247">
        <v>694</v>
      </c>
      <c r="B706" s="152"/>
      <c r="C706" s="22"/>
      <c r="D706" s="26" t="s">
        <v>527</v>
      </c>
      <c r="E706" s="26" t="s">
        <v>14</v>
      </c>
      <c r="F706" s="190"/>
      <c r="G706" s="292">
        <f t="shared" si="95"/>
        <v>0</v>
      </c>
    </row>
    <row r="707" spans="1:7" x14ac:dyDescent="0.25">
      <c r="A707" s="247">
        <v>695</v>
      </c>
      <c r="B707" s="152" t="s">
        <v>528</v>
      </c>
      <c r="C707" s="22"/>
      <c r="D707" s="23" t="s">
        <v>529</v>
      </c>
      <c r="E707" s="26" t="s">
        <v>14</v>
      </c>
      <c r="F707" s="190"/>
      <c r="G707" s="292">
        <f t="shared" si="95"/>
        <v>0</v>
      </c>
    </row>
    <row r="708" spans="1:7" x14ac:dyDescent="0.25">
      <c r="A708" s="247">
        <v>696</v>
      </c>
      <c r="B708" s="152" t="s">
        <v>530</v>
      </c>
      <c r="C708" s="22"/>
      <c r="D708" s="23" t="s">
        <v>531</v>
      </c>
      <c r="E708" s="286"/>
      <c r="F708" s="196"/>
      <c r="G708" s="288"/>
    </row>
    <row r="709" spans="1:7" x14ac:dyDescent="0.25">
      <c r="A709" s="247">
        <v>697</v>
      </c>
      <c r="B709" s="152" t="s">
        <v>532</v>
      </c>
      <c r="C709" s="22"/>
      <c r="D709" s="23" t="s">
        <v>533</v>
      </c>
      <c r="E709" s="286"/>
      <c r="F709" s="196"/>
      <c r="G709" s="288"/>
    </row>
    <row r="710" spans="1:7" x14ac:dyDescent="0.25">
      <c r="A710" s="247">
        <v>698</v>
      </c>
      <c r="B710" s="152"/>
      <c r="C710" s="22"/>
      <c r="D710" s="23" t="s">
        <v>534</v>
      </c>
      <c r="E710" s="286"/>
      <c r="F710" s="196"/>
      <c r="G710" s="288"/>
    </row>
    <row r="711" spans="1:7" x14ac:dyDescent="0.25">
      <c r="A711" s="247">
        <v>699</v>
      </c>
      <c r="B711" s="152"/>
      <c r="C711" s="22"/>
      <c r="D711" s="26" t="s">
        <v>535</v>
      </c>
      <c r="E711" s="26" t="s">
        <v>26</v>
      </c>
      <c r="F711" s="190"/>
      <c r="G711" s="292">
        <f t="shared" ref="G711:G714" si="96">F711*(1+$G$9)</f>
        <v>0</v>
      </c>
    </row>
    <row r="712" spans="1:7" x14ac:dyDescent="0.25">
      <c r="A712" s="247">
        <v>700</v>
      </c>
      <c r="B712" s="152"/>
      <c r="C712" s="22"/>
      <c r="D712" s="26" t="s">
        <v>536</v>
      </c>
      <c r="E712" s="26" t="s">
        <v>26</v>
      </c>
      <c r="F712" s="190"/>
      <c r="G712" s="292">
        <f t="shared" si="96"/>
        <v>0</v>
      </c>
    </row>
    <row r="713" spans="1:7" x14ac:dyDescent="0.25">
      <c r="A713" s="247">
        <v>701</v>
      </c>
      <c r="B713" s="152"/>
      <c r="C713" s="22"/>
      <c r="D713" s="26" t="s">
        <v>537</v>
      </c>
      <c r="E713" s="26" t="s">
        <v>26</v>
      </c>
      <c r="F713" s="190"/>
      <c r="G713" s="292">
        <f t="shared" si="96"/>
        <v>0</v>
      </c>
    </row>
    <row r="714" spans="1:7" x14ac:dyDescent="0.25">
      <c r="A714" s="247">
        <v>702</v>
      </c>
      <c r="B714" s="152"/>
      <c r="C714" s="22"/>
      <c r="D714" s="26" t="s">
        <v>538</v>
      </c>
      <c r="E714" s="26" t="s">
        <v>26</v>
      </c>
      <c r="F714" s="190"/>
      <c r="G714" s="292">
        <f t="shared" si="96"/>
        <v>0</v>
      </c>
    </row>
    <row r="715" spans="1:7" x14ac:dyDescent="0.25">
      <c r="A715" s="247">
        <v>703</v>
      </c>
      <c r="B715" s="152"/>
      <c r="C715" s="22"/>
      <c r="D715" s="23" t="s">
        <v>539</v>
      </c>
      <c r="E715" s="286"/>
      <c r="F715" s="201"/>
      <c r="G715" s="288"/>
    </row>
    <row r="716" spans="1:7" x14ac:dyDescent="0.25">
      <c r="A716" s="247">
        <v>704</v>
      </c>
      <c r="B716" s="21"/>
      <c r="C716" s="22"/>
      <c r="D716" s="26" t="s">
        <v>540</v>
      </c>
      <c r="E716" s="26" t="s">
        <v>14</v>
      </c>
      <c r="F716" s="190"/>
      <c r="G716" s="292">
        <f t="shared" ref="G716:G721" si="97">F716*(1+$G$9)</f>
        <v>0</v>
      </c>
    </row>
    <row r="717" spans="1:7" x14ac:dyDescent="0.25">
      <c r="A717" s="247">
        <v>705</v>
      </c>
      <c r="B717" s="21"/>
      <c r="C717" s="22"/>
      <c r="D717" s="26" t="s">
        <v>541</v>
      </c>
      <c r="E717" s="26" t="s">
        <v>14</v>
      </c>
      <c r="F717" s="190"/>
      <c r="G717" s="292">
        <f t="shared" si="97"/>
        <v>0</v>
      </c>
    </row>
    <row r="718" spans="1:7" x14ac:dyDescent="0.25">
      <c r="A718" s="247">
        <v>706</v>
      </c>
      <c r="B718" s="21"/>
      <c r="C718" s="22"/>
      <c r="D718" s="26" t="s">
        <v>542</v>
      </c>
      <c r="E718" s="26" t="s">
        <v>14</v>
      </c>
      <c r="F718" s="190"/>
      <c r="G718" s="292">
        <f t="shared" si="97"/>
        <v>0</v>
      </c>
    </row>
    <row r="719" spans="1:7" x14ac:dyDescent="0.25">
      <c r="A719" s="247">
        <v>707</v>
      </c>
      <c r="B719" s="21"/>
      <c r="C719" s="22"/>
      <c r="D719" s="26" t="s">
        <v>543</v>
      </c>
      <c r="E719" s="26" t="s">
        <v>14</v>
      </c>
      <c r="F719" s="190"/>
      <c r="G719" s="292">
        <f t="shared" si="97"/>
        <v>0</v>
      </c>
    </row>
    <row r="720" spans="1:7" x14ac:dyDescent="0.25">
      <c r="A720" s="247">
        <v>708</v>
      </c>
      <c r="B720" s="21"/>
      <c r="C720" s="22"/>
      <c r="D720" s="26" t="s">
        <v>544</v>
      </c>
      <c r="E720" s="26" t="s">
        <v>14</v>
      </c>
      <c r="F720" s="190"/>
      <c r="G720" s="292">
        <f t="shared" si="97"/>
        <v>0</v>
      </c>
    </row>
    <row r="721" spans="1:7" x14ac:dyDescent="0.25">
      <c r="A721" s="247">
        <v>709</v>
      </c>
      <c r="B721" s="21"/>
      <c r="C721" s="22"/>
      <c r="D721" s="26" t="s">
        <v>545</v>
      </c>
      <c r="E721" s="26" t="s">
        <v>14</v>
      </c>
      <c r="F721" s="190"/>
      <c r="G721" s="292">
        <f t="shared" si="97"/>
        <v>0</v>
      </c>
    </row>
    <row r="722" spans="1:7" x14ac:dyDescent="0.25">
      <c r="A722" s="247">
        <v>710</v>
      </c>
      <c r="B722" s="21"/>
      <c r="C722" s="22"/>
      <c r="D722" s="23" t="s">
        <v>546</v>
      </c>
      <c r="E722" s="286"/>
      <c r="F722" s="201"/>
      <c r="G722" s="288"/>
    </row>
    <row r="723" spans="1:7" x14ac:dyDescent="0.25">
      <c r="A723" s="247">
        <v>711</v>
      </c>
      <c r="B723" s="21"/>
      <c r="C723" s="22"/>
      <c r="D723" s="26" t="s">
        <v>547</v>
      </c>
      <c r="E723" s="26" t="s">
        <v>14</v>
      </c>
      <c r="F723" s="190"/>
      <c r="G723" s="292">
        <f t="shared" ref="G723:G725" si="98">F723*(1+$G$9)</f>
        <v>0</v>
      </c>
    </row>
    <row r="724" spans="1:7" x14ac:dyDescent="0.25">
      <c r="A724" s="247">
        <v>712</v>
      </c>
      <c r="B724" s="21"/>
      <c r="C724" s="22"/>
      <c r="D724" s="26" t="s">
        <v>548</v>
      </c>
      <c r="E724" s="26" t="s">
        <v>14</v>
      </c>
      <c r="F724" s="190"/>
      <c r="G724" s="292">
        <f t="shared" si="98"/>
        <v>0</v>
      </c>
    </row>
    <row r="725" spans="1:7" x14ac:dyDescent="0.25">
      <c r="A725" s="247">
        <v>713</v>
      </c>
      <c r="B725" s="21"/>
      <c r="C725" s="22"/>
      <c r="D725" s="26" t="s">
        <v>549</v>
      </c>
      <c r="E725" s="26" t="s">
        <v>14</v>
      </c>
      <c r="F725" s="190"/>
      <c r="G725" s="292">
        <f t="shared" si="98"/>
        <v>0</v>
      </c>
    </row>
    <row r="726" spans="1:7" x14ac:dyDescent="0.25">
      <c r="A726" s="247">
        <v>714</v>
      </c>
      <c r="B726" s="21"/>
      <c r="C726" s="22"/>
      <c r="D726" s="23" t="s">
        <v>550</v>
      </c>
      <c r="E726" s="286"/>
      <c r="F726" s="201"/>
      <c r="G726" s="288"/>
    </row>
    <row r="727" spans="1:7" x14ac:dyDescent="0.25">
      <c r="A727" s="247">
        <v>715</v>
      </c>
      <c r="B727" s="21"/>
      <c r="C727" s="22"/>
      <c r="D727" s="26" t="s">
        <v>547</v>
      </c>
      <c r="E727" s="26" t="s">
        <v>14</v>
      </c>
      <c r="F727" s="190"/>
      <c r="G727" s="292">
        <f t="shared" ref="G727:G729" si="99">F727*(1+$G$9)</f>
        <v>0</v>
      </c>
    </row>
    <row r="728" spans="1:7" x14ac:dyDescent="0.25">
      <c r="A728" s="247">
        <v>716</v>
      </c>
      <c r="B728" s="21"/>
      <c r="C728" s="22"/>
      <c r="D728" s="26" t="s">
        <v>551</v>
      </c>
      <c r="E728" s="26" t="s">
        <v>14</v>
      </c>
      <c r="F728" s="190"/>
      <c r="G728" s="292">
        <f t="shared" si="99"/>
        <v>0</v>
      </c>
    </row>
    <row r="729" spans="1:7" x14ac:dyDescent="0.25">
      <c r="A729" s="247">
        <v>717</v>
      </c>
      <c r="B729" s="21"/>
      <c r="C729" s="22"/>
      <c r="D729" s="26" t="s">
        <v>549</v>
      </c>
      <c r="E729" s="26" t="s">
        <v>14</v>
      </c>
      <c r="F729" s="190"/>
      <c r="G729" s="292">
        <f t="shared" si="99"/>
        <v>0</v>
      </c>
    </row>
    <row r="730" spans="1:7" x14ac:dyDescent="0.25">
      <c r="A730" s="247">
        <v>718</v>
      </c>
      <c r="B730" s="21"/>
      <c r="C730" s="22"/>
      <c r="D730" s="23" t="s">
        <v>552</v>
      </c>
      <c r="E730" s="286"/>
      <c r="F730" s="199"/>
      <c r="G730" s="288"/>
    </row>
    <row r="731" spans="1:7" x14ac:dyDescent="0.25">
      <c r="A731" s="247">
        <v>719</v>
      </c>
      <c r="B731" s="21"/>
      <c r="C731" s="22"/>
      <c r="D731" s="26" t="s">
        <v>553</v>
      </c>
      <c r="E731" s="26" t="s">
        <v>14</v>
      </c>
      <c r="F731" s="190"/>
      <c r="G731" s="292">
        <f t="shared" ref="G731:G735" si="100">F731*(1+$G$9)</f>
        <v>0</v>
      </c>
    </row>
    <row r="732" spans="1:7" x14ac:dyDescent="0.25">
      <c r="A732" s="247">
        <v>720</v>
      </c>
      <c r="B732" s="21"/>
      <c r="C732" s="22"/>
      <c r="D732" s="26" t="s">
        <v>554</v>
      </c>
      <c r="E732" s="26" t="s">
        <v>14</v>
      </c>
      <c r="F732" s="190"/>
      <c r="G732" s="292">
        <f t="shared" si="100"/>
        <v>0</v>
      </c>
    </row>
    <row r="733" spans="1:7" x14ac:dyDescent="0.25">
      <c r="A733" s="247">
        <v>721</v>
      </c>
      <c r="B733" s="21"/>
      <c r="C733" s="22"/>
      <c r="D733" s="26" t="s">
        <v>555</v>
      </c>
      <c r="E733" s="26" t="s">
        <v>14</v>
      </c>
      <c r="F733" s="190"/>
      <c r="G733" s="292">
        <f t="shared" si="100"/>
        <v>0</v>
      </c>
    </row>
    <row r="734" spans="1:7" x14ac:dyDescent="0.25">
      <c r="A734" s="247">
        <v>722</v>
      </c>
      <c r="B734" s="21"/>
      <c r="C734" s="22"/>
      <c r="D734" s="26" t="s">
        <v>556</v>
      </c>
      <c r="E734" s="26" t="s">
        <v>14</v>
      </c>
      <c r="F734" s="190"/>
      <c r="G734" s="292">
        <f t="shared" si="100"/>
        <v>0</v>
      </c>
    </row>
    <row r="735" spans="1:7" x14ac:dyDescent="0.25">
      <c r="A735" s="247">
        <v>723</v>
      </c>
      <c r="B735" s="21"/>
      <c r="C735" s="22"/>
      <c r="D735" s="26" t="s">
        <v>557</v>
      </c>
      <c r="E735" s="26" t="s">
        <v>14</v>
      </c>
      <c r="F735" s="190"/>
      <c r="G735" s="292">
        <f t="shared" si="100"/>
        <v>0</v>
      </c>
    </row>
    <row r="736" spans="1:7" x14ac:dyDescent="0.25">
      <c r="A736" s="247">
        <v>724</v>
      </c>
      <c r="B736" s="21"/>
      <c r="C736" s="22"/>
      <c r="D736" s="23" t="s">
        <v>558</v>
      </c>
      <c r="E736" s="286"/>
      <c r="F736" s="201"/>
      <c r="G736" s="288"/>
    </row>
    <row r="737" spans="1:7" x14ac:dyDescent="0.25">
      <c r="A737" s="247">
        <v>725</v>
      </c>
      <c r="B737" s="21"/>
      <c r="C737" s="22"/>
      <c r="D737" s="26" t="s">
        <v>559</v>
      </c>
      <c r="E737" s="26" t="s">
        <v>49</v>
      </c>
      <c r="F737" s="190"/>
      <c r="G737" s="292">
        <f t="shared" ref="G737:G741" si="101">F737*(1+$G$9)</f>
        <v>0</v>
      </c>
    </row>
    <row r="738" spans="1:7" x14ac:dyDescent="0.25">
      <c r="A738" s="247">
        <v>726</v>
      </c>
      <c r="B738" s="21"/>
      <c r="C738" s="22"/>
      <c r="D738" s="26" t="s">
        <v>560</v>
      </c>
      <c r="E738" s="26" t="s">
        <v>49</v>
      </c>
      <c r="F738" s="190"/>
      <c r="G738" s="292">
        <f t="shared" si="101"/>
        <v>0</v>
      </c>
    </row>
    <row r="739" spans="1:7" x14ac:dyDescent="0.25">
      <c r="A739" s="247">
        <v>727</v>
      </c>
      <c r="B739" s="21"/>
      <c r="C739" s="22"/>
      <c r="D739" s="26" t="s">
        <v>561</v>
      </c>
      <c r="E739" s="26" t="s">
        <v>49</v>
      </c>
      <c r="F739" s="190"/>
      <c r="G739" s="292">
        <f t="shared" si="101"/>
        <v>0</v>
      </c>
    </row>
    <row r="740" spans="1:7" x14ac:dyDescent="0.25">
      <c r="A740" s="247">
        <v>728</v>
      </c>
      <c r="B740" s="21"/>
      <c r="C740" s="22"/>
      <c r="D740" s="26" t="s">
        <v>562</v>
      </c>
      <c r="E740" s="26" t="s">
        <v>49</v>
      </c>
      <c r="F740" s="190"/>
      <c r="G740" s="292">
        <f t="shared" si="101"/>
        <v>0</v>
      </c>
    </row>
    <row r="741" spans="1:7" x14ac:dyDescent="0.25">
      <c r="A741" s="247">
        <v>729</v>
      </c>
      <c r="B741" s="21"/>
      <c r="C741" s="22"/>
      <c r="D741" s="26" t="s">
        <v>563</v>
      </c>
      <c r="E741" s="26" t="s">
        <v>49</v>
      </c>
      <c r="F741" s="190"/>
      <c r="G741" s="292">
        <f t="shared" si="101"/>
        <v>0</v>
      </c>
    </row>
    <row r="742" spans="1:7" x14ac:dyDescent="0.25">
      <c r="A742" s="247">
        <v>730</v>
      </c>
      <c r="B742" s="21"/>
      <c r="C742" s="22"/>
      <c r="D742" s="23" t="s">
        <v>564</v>
      </c>
      <c r="E742" s="286"/>
      <c r="F742" s="196"/>
      <c r="G742" s="288"/>
    </row>
    <row r="743" spans="1:7" x14ac:dyDescent="0.25">
      <c r="A743" s="247">
        <v>731</v>
      </c>
      <c r="B743" s="21"/>
      <c r="C743" s="22"/>
      <c r="D743" s="26" t="s">
        <v>565</v>
      </c>
      <c r="E743" s="26" t="s">
        <v>14</v>
      </c>
      <c r="F743" s="190"/>
      <c r="G743" s="292">
        <f t="shared" ref="G743:G749" si="102">F743*(1+$G$9)</f>
        <v>0</v>
      </c>
    </row>
    <row r="744" spans="1:7" x14ac:dyDescent="0.25">
      <c r="A744" s="247">
        <v>732</v>
      </c>
      <c r="B744" s="21"/>
      <c r="C744" s="22"/>
      <c r="D744" s="26" t="s">
        <v>566</v>
      </c>
      <c r="E744" s="26" t="s">
        <v>14</v>
      </c>
      <c r="F744" s="190"/>
      <c r="G744" s="292">
        <f t="shared" si="102"/>
        <v>0</v>
      </c>
    </row>
    <row r="745" spans="1:7" x14ac:dyDescent="0.25">
      <c r="A745" s="247">
        <v>733</v>
      </c>
      <c r="B745" s="21"/>
      <c r="C745" s="22"/>
      <c r="D745" s="26" t="s">
        <v>567</v>
      </c>
      <c r="E745" s="26" t="s">
        <v>14</v>
      </c>
      <c r="F745" s="190"/>
      <c r="G745" s="292">
        <f t="shared" si="102"/>
        <v>0</v>
      </c>
    </row>
    <row r="746" spans="1:7" x14ac:dyDescent="0.25">
      <c r="A746" s="247">
        <v>734</v>
      </c>
      <c r="B746" s="21"/>
      <c r="C746" s="22"/>
      <c r="D746" s="26" t="s">
        <v>568</v>
      </c>
      <c r="E746" s="26" t="s">
        <v>154</v>
      </c>
      <c r="F746" s="190"/>
      <c r="G746" s="292">
        <f t="shared" si="102"/>
        <v>0</v>
      </c>
    </row>
    <row r="747" spans="1:7" x14ac:dyDescent="0.25">
      <c r="A747" s="247">
        <v>735</v>
      </c>
      <c r="B747" s="21"/>
      <c r="C747" s="22"/>
      <c r="D747" s="26" t="s">
        <v>569</v>
      </c>
      <c r="E747" s="26" t="s">
        <v>154</v>
      </c>
      <c r="F747" s="190"/>
      <c r="G747" s="292">
        <f t="shared" si="102"/>
        <v>0</v>
      </c>
    </row>
    <row r="748" spans="1:7" x14ac:dyDescent="0.25">
      <c r="A748" s="247">
        <v>736</v>
      </c>
      <c r="B748" s="21"/>
      <c r="C748" s="22"/>
      <c r="D748" s="26" t="s">
        <v>570</v>
      </c>
      <c r="E748" s="26" t="s">
        <v>154</v>
      </c>
      <c r="F748" s="190"/>
      <c r="G748" s="292">
        <f t="shared" si="102"/>
        <v>0</v>
      </c>
    </row>
    <row r="749" spans="1:7" x14ac:dyDescent="0.25">
      <c r="A749" s="247">
        <v>737</v>
      </c>
      <c r="B749" s="21"/>
      <c r="C749" s="22"/>
      <c r="D749" s="26" t="s">
        <v>571</v>
      </c>
      <c r="E749" s="26" t="s">
        <v>154</v>
      </c>
      <c r="F749" s="190"/>
      <c r="G749" s="292">
        <f t="shared" si="102"/>
        <v>0</v>
      </c>
    </row>
    <row r="750" spans="1:7" x14ac:dyDescent="0.25">
      <c r="A750" s="247">
        <v>738</v>
      </c>
      <c r="B750" s="21"/>
      <c r="C750" s="22"/>
      <c r="D750" s="23" t="s">
        <v>572</v>
      </c>
      <c r="E750" s="311"/>
      <c r="F750" s="207"/>
      <c r="G750" s="288"/>
    </row>
    <row r="751" spans="1:7" x14ac:dyDescent="0.25">
      <c r="A751" s="247">
        <v>739</v>
      </c>
      <c r="B751" s="21"/>
      <c r="C751" s="22"/>
      <c r="D751" s="26" t="s">
        <v>573</v>
      </c>
      <c r="E751" s="26" t="s">
        <v>14</v>
      </c>
      <c r="F751" s="190"/>
      <c r="G751" s="292">
        <f t="shared" ref="G751:G753" si="103">F751*(1+$G$9)</f>
        <v>0</v>
      </c>
    </row>
    <row r="752" spans="1:7" x14ac:dyDescent="0.25">
      <c r="A752" s="247">
        <v>740</v>
      </c>
      <c r="B752" s="21"/>
      <c r="C752" s="22"/>
      <c r="D752" s="26" t="s">
        <v>574</v>
      </c>
      <c r="E752" s="26" t="s">
        <v>14</v>
      </c>
      <c r="F752" s="190"/>
      <c r="G752" s="292">
        <f t="shared" si="103"/>
        <v>0</v>
      </c>
    </row>
    <row r="753" spans="1:7" x14ac:dyDescent="0.25">
      <c r="A753" s="247">
        <v>741</v>
      </c>
      <c r="B753" s="21"/>
      <c r="C753" s="22"/>
      <c r="D753" s="26" t="s">
        <v>575</v>
      </c>
      <c r="E753" s="26" t="s">
        <v>14</v>
      </c>
      <c r="F753" s="190"/>
      <c r="G753" s="292">
        <f t="shared" si="103"/>
        <v>0</v>
      </c>
    </row>
    <row r="754" spans="1:7" x14ac:dyDescent="0.25">
      <c r="A754" s="247">
        <v>742</v>
      </c>
      <c r="B754" s="21"/>
      <c r="C754" s="22"/>
      <c r="D754" s="23" t="s">
        <v>576</v>
      </c>
      <c r="E754" s="286"/>
      <c r="F754" s="201"/>
      <c r="G754" s="288"/>
    </row>
    <row r="755" spans="1:7" x14ac:dyDescent="0.25">
      <c r="A755" s="247">
        <v>743</v>
      </c>
      <c r="B755" s="21"/>
      <c r="C755" s="22"/>
      <c r="D755" s="26" t="s">
        <v>577</v>
      </c>
      <c r="E755" s="26" t="s">
        <v>14</v>
      </c>
      <c r="F755" s="190"/>
      <c r="G755" s="292">
        <f t="shared" ref="G755:G757" si="104">F755*(1+$G$9)</f>
        <v>0</v>
      </c>
    </row>
    <row r="756" spans="1:7" x14ac:dyDescent="0.25">
      <c r="A756" s="247">
        <v>744</v>
      </c>
      <c r="B756" s="21"/>
      <c r="C756" s="22"/>
      <c r="D756" s="26" t="s">
        <v>578</v>
      </c>
      <c r="E756" s="26" t="s">
        <v>14</v>
      </c>
      <c r="F756" s="190"/>
      <c r="G756" s="292">
        <f t="shared" si="104"/>
        <v>0</v>
      </c>
    </row>
    <row r="757" spans="1:7" x14ac:dyDescent="0.25">
      <c r="A757" s="247">
        <v>745</v>
      </c>
      <c r="B757" s="21"/>
      <c r="C757" s="22"/>
      <c r="D757" s="26" t="s">
        <v>579</v>
      </c>
      <c r="E757" s="26" t="s">
        <v>14</v>
      </c>
      <c r="F757" s="190"/>
      <c r="G757" s="292">
        <f t="shared" si="104"/>
        <v>0</v>
      </c>
    </row>
    <row r="758" spans="1:7" x14ac:dyDescent="0.25">
      <c r="A758" s="247">
        <v>746</v>
      </c>
      <c r="B758" s="21"/>
      <c r="C758" s="22"/>
      <c r="D758" s="23" t="s">
        <v>580</v>
      </c>
      <c r="E758" s="286"/>
      <c r="F758" s="196"/>
      <c r="G758" s="288"/>
    </row>
    <row r="759" spans="1:7" x14ac:dyDescent="0.25">
      <c r="A759" s="247">
        <v>747</v>
      </c>
      <c r="B759" s="21"/>
      <c r="C759" s="22"/>
      <c r="D759" s="26" t="s">
        <v>581</v>
      </c>
      <c r="E759" s="26" t="s">
        <v>192</v>
      </c>
      <c r="F759" s="195"/>
      <c r="G759" s="296">
        <f t="shared" ref="G759:G761" si="105">F759</f>
        <v>0</v>
      </c>
    </row>
    <row r="760" spans="1:7" x14ac:dyDescent="0.25">
      <c r="A760" s="247">
        <v>748</v>
      </c>
      <c r="B760" s="21"/>
      <c r="C760" s="22"/>
      <c r="D760" s="26" t="s">
        <v>582</v>
      </c>
      <c r="E760" s="26" t="s">
        <v>192</v>
      </c>
      <c r="F760" s="195"/>
      <c r="G760" s="296">
        <f t="shared" si="105"/>
        <v>0</v>
      </c>
    </row>
    <row r="761" spans="1:7" x14ac:dyDescent="0.25">
      <c r="A761" s="247">
        <v>749</v>
      </c>
      <c r="B761" s="21"/>
      <c r="C761" s="22"/>
      <c r="D761" s="26" t="s">
        <v>583</v>
      </c>
      <c r="E761" s="26" t="s">
        <v>192</v>
      </c>
      <c r="F761" s="195"/>
      <c r="G761" s="296">
        <f t="shared" si="105"/>
        <v>0</v>
      </c>
    </row>
    <row r="762" spans="1:7" x14ac:dyDescent="0.25">
      <c r="A762" s="247">
        <v>750</v>
      </c>
      <c r="B762" s="21"/>
      <c r="C762" s="22"/>
      <c r="D762" s="23" t="s">
        <v>584</v>
      </c>
      <c r="E762" s="286"/>
      <c r="F762" s="201"/>
      <c r="G762" s="288"/>
    </row>
    <row r="763" spans="1:7" x14ac:dyDescent="0.25">
      <c r="A763" s="247">
        <v>751</v>
      </c>
      <c r="B763" s="152"/>
      <c r="C763" s="22"/>
      <c r="D763" s="26" t="s">
        <v>585</v>
      </c>
      <c r="E763" s="26" t="s">
        <v>26</v>
      </c>
      <c r="F763" s="190"/>
      <c r="G763" s="292">
        <f t="shared" ref="G763:G767" si="106">F763*(1+$G$9)</f>
        <v>0</v>
      </c>
    </row>
    <row r="764" spans="1:7" x14ac:dyDescent="0.25">
      <c r="A764" s="247">
        <v>752</v>
      </c>
      <c r="B764" s="152"/>
      <c r="C764" s="22"/>
      <c r="D764" s="26" t="s">
        <v>586</v>
      </c>
      <c r="E764" s="26" t="s">
        <v>26</v>
      </c>
      <c r="F764" s="190"/>
      <c r="G764" s="292">
        <f t="shared" si="106"/>
        <v>0</v>
      </c>
    </row>
    <row r="765" spans="1:7" x14ac:dyDescent="0.25">
      <c r="A765" s="247">
        <v>753</v>
      </c>
      <c r="B765" s="152"/>
      <c r="C765" s="22"/>
      <c r="D765" s="26" t="s">
        <v>587</v>
      </c>
      <c r="E765" s="26" t="s">
        <v>26</v>
      </c>
      <c r="F765" s="190"/>
      <c r="G765" s="292">
        <f t="shared" si="106"/>
        <v>0</v>
      </c>
    </row>
    <row r="766" spans="1:7" x14ac:dyDescent="0.25">
      <c r="A766" s="247">
        <v>754</v>
      </c>
      <c r="B766" s="152"/>
      <c r="C766" s="22"/>
      <c r="D766" s="26" t="s">
        <v>588</v>
      </c>
      <c r="E766" s="26" t="s">
        <v>17</v>
      </c>
      <c r="F766" s="190"/>
      <c r="G766" s="292">
        <f t="shared" si="106"/>
        <v>0</v>
      </c>
    </row>
    <row r="767" spans="1:7" x14ac:dyDescent="0.25">
      <c r="A767" s="247">
        <v>755</v>
      </c>
      <c r="B767" s="152"/>
      <c r="C767" s="22"/>
      <c r="D767" s="26" t="s">
        <v>589</v>
      </c>
      <c r="E767" s="26" t="s">
        <v>17</v>
      </c>
      <c r="F767" s="190"/>
      <c r="G767" s="292">
        <f t="shared" si="106"/>
        <v>0</v>
      </c>
    </row>
    <row r="768" spans="1:7" x14ac:dyDescent="0.25">
      <c r="A768" s="247">
        <v>756</v>
      </c>
      <c r="B768" s="152" t="s">
        <v>590</v>
      </c>
      <c r="C768" s="22"/>
      <c r="D768" s="23" t="s">
        <v>591</v>
      </c>
      <c r="E768" s="286"/>
      <c r="F768" s="199"/>
      <c r="G768" s="288"/>
    </row>
    <row r="769" spans="1:7" x14ac:dyDescent="0.25">
      <c r="A769" s="247">
        <v>757</v>
      </c>
      <c r="B769" s="152"/>
      <c r="C769" s="22"/>
      <c r="D769" s="23" t="s">
        <v>592</v>
      </c>
      <c r="E769" s="286"/>
      <c r="F769" s="199"/>
      <c r="G769" s="288"/>
    </row>
    <row r="770" spans="1:7" x14ac:dyDescent="0.25">
      <c r="A770" s="247">
        <v>758</v>
      </c>
      <c r="B770" s="152"/>
      <c r="C770" s="22"/>
      <c r="D770" s="26" t="s">
        <v>593</v>
      </c>
      <c r="E770" s="26" t="s">
        <v>14</v>
      </c>
      <c r="F770" s="190"/>
      <c r="G770" s="292">
        <f t="shared" ref="G770:G773" si="107">F770*(1+$G$9)</f>
        <v>0</v>
      </c>
    </row>
    <row r="771" spans="1:7" x14ac:dyDescent="0.25">
      <c r="A771" s="247">
        <v>759</v>
      </c>
      <c r="B771" s="152"/>
      <c r="C771" s="22"/>
      <c r="D771" s="26" t="s">
        <v>594</v>
      </c>
      <c r="E771" s="26" t="s">
        <v>14</v>
      </c>
      <c r="F771" s="190"/>
      <c r="G771" s="292">
        <f t="shared" si="107"/>
        <v>0</v>
      </c>
    </row>
    <row r="772" spans="1:7" x14ac:dyDescent="0.25">
      <c r="A772" s="247">
        <v>760</v>
      </c>
      <c r="B772" s="152"/>
      <c r="C772" s="22"/>
      <c r="D772" s="26" t="s">
        <v>595</v>
      </c>
      <c r="E772" s="26" t="s">
        <v>14</v>
      </c>
      <c r="F772" s="190"/>
      <c r="G772" s="292">
        <f t="shared" si="107"/>
        <v>0</v>
      </c>
    </row>
    <row r="773" spans="1:7" x14ac:dyDescent="0.25">
      <c r="A773" s="247">
        <v>761</v>
      </c>
      <c r="B773" s="152"/>
      <c r="C773" s="22"/>
      <c r="D773" s="26" t="s">
        <v>596</v>
      </c>
      <c r="E773" s="26" t="s">
        <v>14</v>
      </c>
      <c r="F773" s="190"/>
      <c r="G773" s="292">
        <f t="shared" si="107"/>
        <v>0</v>
      </c>
    </row>
    <row r="774" spans="1:7" x14ac:dyDescent="0.25">
      <c r="A774" s="247">
        <v>762</v>
      </c>
      <c r="B774" s="152"/>
      <c r="C774" s="22"/>
      <c r="D774" s="23" t="s">
        <v>597</v>
      </c>
      <c r="E774" s="286"/>
      <c r="F774" s="201"/>
      <c r="G774" s="288"/>
    </row>
    <row r="775" spans="1:7" x14ac:dyDescent="0.25">
      <c r="A775" s="247">
        <v>763</v>
      </c>
      <c r="B775" s="21"/>
      <c r="C775" s="22"/>
      <c r="D775" s="26" t="s">
        <v>598</v>
      </c>
      <c r="E775" s="26" t="s">
        <v>14</v>
      </c>
      <c r="F775" s="190"/>
      <c r="G775" s="292">
        <f t="shared" ref="G775:G781" si="108">F775*(1+$G$9)</f>
        <v>0</v>
      </c>
    </row>
    <row r="776" spans="1:7" x14ac:dyDescent="0.25">
      <c r="A776" s="247">
        <v>764</v>
      </c>
      <c r="B776" s="21"/>
      <c r="C776" s="22"/>
      <c r="D776" s="26" t="s">
        <v>599</v>
      </c>
      <c r="E776" s="26" t="s">
        <v>14</v>
      </c>
      <c r="F776" s="190"/>
      <c r="G776" s="292">
        <f t="shared" si="108"/>
        <v>0</v>
      </c>
    </row>
    <row r="777" spans="1:7" x14ac:dyDescent="0.25">
      <c r="A777" s="247">
        <v>765</v>
      </c>
      <c r="B777" s="21"/>
      <c r="C777" s="22"/>
      <c r="D777" s="26" t="s">
        <v>600</v>
      </c>
      <c r="E777" s="26" t="s">
        <v>14</v>
      </c>
      <c r="F777" s="190"/>
      <c r="G777" s="292">
        <f t="shared" si="108"/>
        <v>0</v>
      </c>
    </row>
    <row r="778" spans="1:7" x14ac:dyDescent="0.25">
      <c r="A778" s="247">
        <v>766</v>
      </c>
      <c r="B778" s="21"/>
      <c r="C778" s="22"/>
      <c r="D778" s="26" t="s">
        <v>601</v>
      </c>
      <c r="E778" s="26" t="s">
        <v>14</v>
      </c>
      <c r="F778" s="190"/>
      <c r="G778" s="292">
        <f t="shared" si="108"/>
        <v>0</v>
      </c>
    </row>
    <row r="779" spans="1:7" x14ac:dyDescent="0.25">
      <c r="A779" s="247">
        <v>767</v>
      </c>
      <c r="B779" s="21"/>
      <c r="C779" s="22"/>
      <c r="D779" s="26" t="s">
        <v>602</v>
      </c>
      <c r="E779" s="26" t="s">
        <v>14</v>
      </c>
      <c r="F779" s="190"/>
      <c r="G779" s="292">
        <f t="shared" si="108"/>
        <v>0</v>
      </c>
    </row>
    <row r="780" spans="1:7" x14ac:dyDescent="0.25">
      <c r="A780" s="247">
        <v>768</v>
      </c>
      <c r="B780" s="21"/>
      <c r="C780" s="22"/>
      <c r="D780" s="26" t="s">
        <v>603</v>
      </c>
      <c r="E780" s="26" t="s">
        <v>14</v>
      </c>
      <c r="F780" s="190"/>
      <c r="G780" s="292">
        <f t="shared" si="108"/>
        <v>0</v>
      </c>
    </row>
    <row r="781" spans="1:7" x14ac:dyDescent="0.25">
      <c r="A781" s="247">
        <v>769</v>
      </c>
      <c r="B781" s="21"/>
      <c r="C781" s="22"/>
      <c r="D781" s="26" t="s">
        <v>604</v>
      </c>
      <c r="E781" s="26" t="s">
        <v>14</v>
      </c>
      <c r="F781" s="190"/>
      <c r="G781" s="292">
        <f t="shared" si="108"/>
        <v>0</v>
      </c>
    </row>
    <row r="782" spans="1:7" x14ac:dyDescent="0.25">
      <c r="A782" s="247">
        <v>770</v>
      </c>
      <c r="B782" s="21"/>
      <c r="C782" s="22"/>
      <c r="D782" s="23" t="s">
        <v>605</v>
      </c>
      <c r="E782" s="286"/>
      <c r="F782" s="196"/>
      <c r="G782" s="288"/>
    </row>
    <row r="783" spans="1:7" x14ac:dyDescent="0.25">
      <c r="A783" s="247">
        <v>771</v>
      </c>
      <c r="B783" s="21"/>
      <c r="C783" s="22"/>
      <c r="D783" s="26" t="s">
        <v>606</v>
      </c>
      <c r="E783" s="26" t="s">
        <v>14</v>
      </c>
      <c r="F783" s="190"/>
      <c r="G783" s="292">
        <f t="shared" ref="G783:G785" si="109">F783*(1+$G$9)</f>
        <v>0</v>
      </c>
    </row>
    <row r="784" spans="1:7" x14ac:dyDescent="0.25">
      <c r="A784" s="247">
        <v>772</v>
      </c>
      <c r="B784" s="21"/>
      <c r="C784" s="22"/>
      <c r="D784" s="26" t="s">
        <v>607</v>
      </c>
      <c r="E784" s="26" t="s">
        <v>14</v>
      </c>
      <c r="F784" s="190"/>
      <c r="G784" s="292">
        <f t="shared" si="109"/>
        <v>0</v>
      </c>
    </row>
    <row r="785" spans="1:7" x14ac:dyDescent="0.25">
      <c r="A785" s="247">
        <v>773</v>
      </c>
      <c r="B785" s="21"/>
      <c r="C785" s="22"/>
      <c r="D785" s="26" t="s">
        <v>608</v>
      </c>
      <c r="E785" s="26" t="s">
        <v>14</v>
      </c>
      <c r="F785" s="190"/>
      <c r="G785" s="292">
        <f t="shared" si="109"/>
        <v>0</v>
      </c>
    </row>
    <row r="786" spans="1:7" x14ac:dyDescent="0.25">
      <c r="A786" s="247">
        <v>774</v>
      </c>
      <c r="B786" s="21"/>
      <c r="C786" s="22"/>
      <c r="D786" s="23" t="s">
        <v>609</v>
      </c>
      <c r="E786" s="286"/>
      <c r="F786" s="201"/>
      <c r="G786" s="288"/>
    </row>
    <row r="787" spans="1:7" x14ac:dyDescent="0.25">
      <c r="A787" s="247">
        <v>775</v>
      </c>
      <c r="B787" s="21"/>
      <c r="C787" s="22"/>
      <c r="D787" s="26" t="s">
        <v>610</v>
      </c>
      <c r="E787" s="26" t="s">
        <v>26</v>
      </c>
      <c r="F787" s="190"/>
      <c r="G787" s="292">
        <f t="shared" ref="G787:G790" si="110">F787*(1+$G$9)</f>
        <v>0</v>
      </c>
    </row>
    <row r="788" spans="1:7" x14ac:dyDescent="0.25">
      <c r="A788" s="247">
        <v>776</v>
      </c>
      <c r="B788" s="21"/>
      <c r="C788" s="22"/>
      <c r="D788" s="26" t="s">
        <v>611</v>
      </c>
      <c r="E788" s="26" t="s">
        <v>26</v>
      </c>
      <c r="F788" s="190"/>
      <c r="G788" s="292">
        <f t="shared" si="110"/>
        <v>0</v>
      </c>
    </row>
    <row r="789" spans="1:7" x14ac:dyDescent="0.25">
      <c r="A789" s="247">
        <v>777</v>
      </c>
      <c r="B789" s="21"/>
      <c r="C789" s="22"/>
      <c r="D789" s="26" t="s">
        <v>612</v>
      </c>
      <c r="E789" s="26" t="s">
        <v>26</v>
      </c>
      <c r="F789" s="190"/>
      <c r="G789" s="292">
        <f t="shared" si="110"/>
        <v>0</v>
      </c>
    </row>
    <row r="790" spans="1:7" x14ac:dyDescent="0.25">
      <c r="A790" s="247">
        <v>778</v>
      </c>
      <c r="B790" s="21"/>
      <c r="C790" s="22"/>
      <c r="D790" s="26" t="s">
        <v>613</v>
      </c>
      <c r="E790" s="26" t="s">
        <v>26</v>
      </c>
      <c r="F790" s="190"/>
      <c r="G790" s="292">
        <f t="shared" si="110"/>
        <v>0</v>
      </c>
    </row>
    <row r="791" spans="1:7" x14ac:dyDescent="0.25">
      <c r="A791" s="247">
        <v>779</v>
      </c>
      <c r="B791" s="21"/>
      <c r="C791" s="22"/>
      <c r="D791" s="23" t="s">
        <v>614</v>
      </c>
      <c r="E791" s="286"/>
      <c r="F791" s="201"/>
      <c r="G791" s="288"/>
    </row>
    <row r="792" spans="1:7" x14ac:dyDescent="0.25">
      <c r="A792" s="247">
        <v>780</v>
      </c>
      <c r="B792" s="21"/>
      <c r="C792" s="22"/>
      <c r="D792" s="26" t="s">
        <v>615</v>
      </c>
      <c r="E792" s="26" t="s">
        <v>26</v>
      </c>
      <c r="F792" s="190"/>
      <c r="G792" s="292">
        <f t="shared" ref="G792:G798" si="111">F792*(1+$G$9)</f>
        <v>0</v>
      </c>
    </row>
    <row r="793" spans="1:7" x14ac:dyDescent="0.25">
      <c r="A793" s="247">
        <v>781</v>
      </c>
      <c r="B793" s="21"/>
      <c r="C793" s="22"/>
      <c r="D793" s="26" t="s">
        <v>616</v>
      </c>
      <c r="E793" s="26" t="s">
        <v>14</v>
      </c>
      <c r="F793" s="190"/>
      <c r="G793" s="292">
        <f t="shared" si="111"/>
        <v>0</v>
      </c>
    </row>
    <row r="794" spans="1:7" x14ac:dyDescent="0.25">
      <c r="A794" s="247">
        <v>782</v>
      </c>
      <c r="B794" s="21"/>
      <c r="C794" s="22"/>
      <c r="D794" s="26" t="s">
        <v>617</v>
      </c>
      <c r="E794" s="26" t="s">
        <v>14</v>
      </c>
      <c r="F794" s="190"/>
      <c r="G794" s="292">
        <f t="shared" si="111"/>
        <v>0</v>
      </c>
    </row>
    <row r="795" spans="1:7" x14ac:dyDescent="0.25">
      <c r="A795" s="247">
        <v>783</v>
      </c>
      <c r="B795" s="21"/>
      <c r="C795" s="22"/>
      <c r="D795" s="26" t="s">
        <v>618</v>
      </c>
      <c r="E795" s="26" t="s">
        <v>14</v>
      </c>
      <c r="F795" s="190"/>
      <c r="G795" s="292">
        <f t="shared" si="111"/>
        <v>0</v>
      </c>
    </row>
    <row r="796" spans="1:7" x14ac:dyDescent="0.25">
      <c r="A796" s="247">
        <v>784</v>
      </c>
      <c r="B796" s="21"/>
      <c r="C796" s="22"/>
      <c r="D796" s="26" t="s">
        <v>619</v>
      </c>
      <c r="E796" s="26" t="s">
        <v>14</v>
      </c>
      <c r="F796" s="190"/>
      <c r="G796" s="292">
        <f t="shared" si="111"/>
        <v>0</v>
      </c>
    </row>
    <row r="797" spans="1:7" x14ac:dyDescent="0.25">
      <c r="A797" s="247">
        <v>785</v>
      </c>
      <c r="B797" s="21"/>
      <c r="C797" s="22"/>
      <c r="D797" s="26" t="s">
        <v>620</v>
      </c>
      <c r="E797" s="26" t="s">
        <v>14</v>
      </c>
      <c r="F797" s="190"/>
      <c r="G797" s="292">
        <f t="shared" si="111"/>
        <v>0</v>
      </c>
    </row>
    <row r="798" spans="1:7" x14ac:dyDescent="0.25">
      <c r="A798" s="247">
        <v>786</v>
      </c>
      <c r="B798" s="21"/>
      <c r="C798" s="22"/>
      <c r="D798" s="26" t="s">
        <v>621</v>
      </c>
      <c r="E798" s="26" t="s">
        <v>14</v>
      </c>
      <c r="F798" s="190"/>
      <c r="G798" s="292">
        <f t="shared" si="111"/>
        <v>0</v>
      </c>
    </row>
    <row r="799" spans="1:7" x14ac:dyDescent="0.25">
      <c r="A799" s="247">
        <v>787</v>
      </c>
      <c r="B799" s="152" t="s">
        <v>622</v>
      </c>
      <c r="C799" s="22"/>
      <c r="D799" s="23" t="s">
        <v>623</v>
      </c>
      <c r="E799" s="286"/>
      <c r="F799" s="199"/>
      <c r="G799" s="288"/>
    </row>
    <row r="800" spans="1:7" x14ac:dyDescent="0.25">
      <c r="A800" s="247">
        <v>788</v>
      </c>
      <c r="B800" s="21"/>
      <c r="C800" s="22"/>
      <c r="D800" s="23" t="s">
        <v>624</v>
      </c>
      <c r="E800" s="286"/>
      <c r="F800" s="199"/>
      <c r="G800" s="288"/>
    </row>
    <row r="801" spans="1:7" x14ac:dyDescent="0.25">
      <c r="A801" s="247">
        <v>789</v>
      </c>
      <c r="B801" s="21"/>
      <c r="C801" s="22"/>
      <c r="D801" s="26" t="s">
        <v>625</v>
      </c>
      <c r="E801" s="26" t="s">
        <v>49</v>
      </c>
      <c r="F801" s="190"/>
      <c r="G801" s="292">
        <f t="shared" ref="G801:G804" si="112">F801*(1+$G$9)</f>
        <v>0</v>
      </c>
    </row>
    <row r="802" spans="1:7" x14ac:dyDescent="0.25">
      <c r="A802" s="247">
        <v>790</v>
      </c>
      <c r="B802" s="21"/>
      <c r="C802" s="22"/>
      <c r="D802" s="26" t="s">
        <v>626</v>
      </c>
      <c r="E802" s="26" t="s">
        <v>14</v>
      </c>
      <c r="F802" s="190"/>
      <c r="G802" s="292">
        <f t="shared" si="112"/>
        <v>0</v>
      </c>
    </row>
    <row r="803" spans="1:7" x14ac:dyDescent="0.25">
      <c r="A803" s="247">
        <v>791</v>
      </c>
      <c r="B803" s="21"/>
      <c r="C803" s="22"/>
      <c r="D803" s="26" t="s">
        <v>627</v>
      </c>
      <c r="E803" s="26" t="s">
        <v>14</v>
      </c>
      <c r="F803" s="190"/>
      <c r="G803" s="292">
        <f t="shared" si="112"/>
        <v>0</v>
      </c>
    </row>
    <row r="804" spans="1:7" x14ac:dyDescent="0.25">
      <c r="A804" s="247">
        <v>792</v>
      </c>
      <c r="B804" s="21"/>
      <c r="C804" s="22"/>
      <c r="D804" s="26" t="s">
        <v>628</v>
      </c>
      <c r="E804" s="26" t="s">
        <v>14</v>
      </c>
      <c r="F804" s="190"/>
      <c r="G804" s="292">
        <f t="shared" si="112"/>
        <v>0</v>
      </c>
    </row>
    <row r="805" spans="1:7" x14ac:dyDescent="0.25">
      <c r="A805" s="247">
        <v>793</v>
      </c>
      <c r="B805" s="21"/>
      <c r="C805" s="22"/>
      <c r="D805" s="23" t="s">
        <v>629</v>
      </c>
      <c r="E805" s="286"/>
      <c r="F805" s="201"/>
      <c r="G805" s="288"/>
    </row>
    <row r="806" spans="1:7" x14ac:dyDescent="0.25">
      <c r="A806" s="247">
        <v>794</v>
      </c>
      <c r="B806" s="21"/>
      <c r="C806" s="22"/>
      <c r="D806" s="26" t="s">
        <v>630</v>
      </c>
      <c r="E806" s="26" t="s">
        <v>26</v>
      </c>
      <c r="F806" s="190"/>
      <c r="G806" s="292">
        <f t="shared" ref="G806:G807" si="113">F806*(1+$G$9)</f>
        <v>0</v>
      </c>
    </row>
    <row r="807" spans="1:7" x14ac:dyDescent="0.25">
      <c r="A807" s="247">
        <v>795</v>
      </c>
      <c r="B807" s="21"/>
      <c r="C807" s="22"/>
      <c r="D807" s="26" t="s">
        <v>631</v>
      </c>
      <c r="E807" s="26" t="s">
        <v>26</v>
      </c>
      <c r="F807" s="190"/>
      <c r="G807" s="292">
        <f t="shared" si="113"/>
        <v>0</v>
      </c>
    </row>
    <row r="808" spans="1:7" x14ac:dyDescent="0.25">
      <c r="A808" s="247">
        <v>796</v>
      </c>
      <c r="B808" s="21"/>
      <c r="C808" s="22"/>
      <c r="D808" s="23" t="s">
        <v>632</v>
      </c>
      <c r="E808" s="286"/>
      <c r="F808" s="201"/>
      <c r="G808" s="288"/>
    </row>
    <row r="809" spans="1:7" x14ac:dyDescent="0.25">
      <c r="A809" s="247">
        <v>797</v>
      </c>
      <c r="B809" s="21"/>
      <c r="C809" s="22"/>
      <c r="D809" s="26" t="s">
        <v>633</v>
      </c>
      <c r="E809" s="26" t="s">
        <v>26</v>
      </c>
      <c r="F809" s="190"/>
      <c r="G809" s="292">
        <f t="shared" ref="G809:G810" si="114">F809*(1+$G$9)</f>
        <v>0</v>
      </c>
    </row>
    <row r="810" spans="1:7" x14ac:dyDescent="0.25">
      <c r="A810" s="247">
        <v>798</v>
      </c>
      <c r="B810" s="21"/>
      <c r="C810" s="22"/>
      <c r="D810" s="26" t="s">
        <v>634</v>
      </c>
      <c r="E810" s="26" t="s">
        <v>26</v>
      </c>
      <c r="F810" s="190"/>
      <c r="G810" s="292">
        <f t="shared" si="114"/>
        <v>0</v>
      </c>
    </row>
    <row r="811" spans="1:7" x14ac:dyDescent="0.25">
      <c r="A811" s="247">
        <v>799</v>
      </c>
      <c r="B811" s="21"/>
      <c r="C811" s="22"/>
      <c r="D811" s="23" t="s">
        <v>635</v>
      </c>
      <c r="E811" s="286"/>
      <c r="F811" s="201"/>
      <c r="G811" s="288"/>
    </row>
    <row r="812" spans="1:7" x14ac:dyDescent="0.25">
      <c r="A812" s="247">
        <v>800</v>
      </c>
      <c r="B812" s="21"/>
      <c r="C812" s="22"/>
      <c r="D812" s="26" t="s">
        <v>611</v>
      </c>
      <c r="E812" s="26" t="s">
        <v>26</v>
      </c>
      <c r="F812" s="190"/>
      <c r="G812" s="292">
        <f t="shared" ref="G812:G813" si="115">F812*(1+$G$9)</f>
        <v>0</v>
      </c>
    </row>
    <row r="813" spans="1:7" x14ac:dyDescent="0.25">
      <c r="A813" s="247">
        <v>801</v>
      </c>
      <c r="B813" s="21"/>
      <c r="C813" s="22"/>
      <c r="D813" s="26" t="s">
        <v>636</v>
      </c>
      <c r="E813" s="26" t="s">
        <v>26</v>
      </c>
      <c r="F813" s="190"/>
      <c r="G813" s="292">
        <f t="shared" si="115"/>
        <v>0</v>
      </c>
    </row>
    <row r="814" spans="1:7" x14ac:dyDescent="0.25">
      <c r="A814" s="247">
        <v>802</v>
      </c>
      <c r="B814" s="21"/>
      <c r="C814" s="22"/>
      <c r="D814" s="23" t="s">
        <v>637</v>
      </c>
      <c r="E814" s="286"/>
      <c r="F814" s="201"/>
      <c r="G814" s="288"/>
    </row>
    <row r="815" spans="1:7" x14ac:dyDescent="0.25">
      <c r="A815" s="247">
        <v>803</v>
      </c>
      <c r="B815" s="21"/>
      <c r="C815" s="22"/>
      <c r="D815" s="26" t="s">
        <v>638</v>
      </c>
      <c r="E815" s="26" t="s">
        <v>26</v>
      </c>
      <c r="F815" s="190"/>
      <c r="G815" s="292">
        <f t="shared" ref="G815:G818" si="116">F815*(1+$G$9)</f>
        <v>0</v>
      </c>
    </row>
    <row r="816" spans="1:7" x14ac:dyDescent="0.25">
      <c r="A816" s="247">
        <v>804</v>
      </c>
      <c r="B816" s="21"/>
      <c r="C816" s="22"/>
      <c r="D816" s="26" t="s">
        <v>639</v>
      </c>
      <c r="E816" s="26" t="s">
        <v>26</v>
      </c>
      <c r="F816" s="190"/>
      <c r="G816" s="292">
        <f t="shared" si="116"/>
        <v>0</v>
      </c>
    </row>
    <row r="817" spans="1:7" x14ac:dyDescent="0.25">
      <c r="A817" s="247">
        <v>805</v>
      </c>
      <c r="B817" s="21"/>
      <c r="C817" s="22"/>
      <c r="D817" s="26" t="s">
        <v>640</v>
      </c>
      <c r="E817" s="26" t="s">
        <v>26</v>
      </c>
      <c r="F817" s="190"/>
      <c r="G817" s="292">
        <f t="shared" si="116"/>
        <v>0</v>
      </c>
    </row>
    <row r="818" spans="1:7" x14ac:dyDescent="0.25">
      <c r="A818" s="247">
        <v>806</v>
      </c>
      <c r="B818" s="21"/>
      <c r="C818" s="22"/>
      <c r="D818" s="26" t="s">
        <v>641</v>
      </c>
      <c r="E818" s="26" t="s">
        <v>26</v>
      </c>
      <c r="F818" s="190"/>
      <c r="G818" s="292">
        <f t="shared" si="116"/>
        <v>0</v>
      </c>
    </row>
    <row r="819" spans="1:7" x14ac:dyDescent="0.25">
      <c r="A819" s="247">
        <v>807</v>
      </c>
      <c r="B819" s="21"/>
      <c r="C819" s="22"/>
      <c r="D819" s="23" t="s">
        <v>642</v>
      </c>
      <c r="E819" s="286"/>
      <c r="F819" s="196"/>
      <c r="G819" s="288"/>
    </row>
    <row r="820" spans="1:7" x14ac:dyDescent="0.25">
      <c r="A820" s="247">
        <v>808</v>
      </c>
      <c r="B820" s="21"/>
      <c r="C820" s="22"/>
      <c r="D820" s="26" t="s">
        <v>643</v>
      </c>
      <c r="E820" s="26" t="s">
        <v>26</v>
      </c>
      <c r="F820" s="190"/>
      <c r="G820" s="292">
        <f t="shared" ref="G820:G821" si="117">F820*(1+$G$9)</f>
        <v>0</v>
      </c>
    </row>
    <row r="821" spans="1:7" x14ac:dyDescent="0.25">
      <c r="A821" s="247">
        <v>809</v>
      </c>
      <c r="B821" s="21"/>
      <c r="C821" s="22"/>
      <c r="D821" s="26" t="s">
        <v>644</v>
      </c>
      <c r="E821" s="26" t="s">
        <v>26</v>
      </c>
      <c r="F821" s="190"/>
      <c r="G821" s="292">
        <f t="shared" si="117"/>
        <v>0</v>
      </c>
    </row>
    <row r="822" spans="1:7" x14ac:dyDescent="0.25">
      <c r="A822" s="247">
        <v>810</v>
      </c>
      <c r="B822" s="152" t="s">
        <v>645</v>
      </c>
      <c r="C822" s="22"/>
      <c r="D822" s="23" t="s">
        <v>646</v>
      </c>
      <c r="E822" s="286"/>
      <c r="F822" s="201"/>
      <c r="G822" s="288"/>
    </row>
    <row r="823" spans="1:7" x14ac:dyDescent="0.25">
      <c r="A823" s="247">
        <v>811</v>
      </c>
      <c r="B823" s="152" t="s">
        <v>647</v>
      </c>
      <c r="C823" s="22"/>
      <c r="D823" s="23" t="s">
        <v>648</v>
      </c>
      <c r="E823" s="26" t="s">
        <v>14</v>
      </c>
      <c r="F823" s="190"/>
      <c r="G823" s="292">
        <f t="shared" ref="G823:G825" si="118">F823*(1+$G$9)</f>
        <v>0</v>
      </c>
    </row>
    <row r="824" spans="1:7" x14ac:dyDescent="0.25">
      <c r="A824" s="247">
        <v>812</v>
      </c>
      <c r="B824" s="152" t="s">
        <v>649</v>
      </c>
      <c r="C824" s="22"/>
      <c r="D824" s="23" t="s">
        <v>650</v>
      </c>
      <c r="E824" s="26" t="s">
        <v>14</v>
      </c>
      <c r="F824" s="190"/>
      <c r="G824" s="292">
        <f t="shared" si="118"/>
        <v>0</v>
      </c>
    </row>
    <row r="825" spans="1:7" x14ac:dyDescent="0.25">
      <c r="A825" s="247">
        <v>813</v>
      </c>
      <c r="B825" s="152" t="s">
        <v>651</v>
      </c>
      <c r="C825" s="22"/>
      <c r="D825" s="23" t="s">
        <v>652</v>
      </c>
      <c r="E825" s="26" t="s">
        <v>49</v>
      </c>
      <c r="F825" s="190"/>
      <c r="G825" s="292">
        <f t="shared" si="118"/>
        <v>0</v>
      </c>
    </row>
    <row r="826" spans="1:7" x14ac:dyDescent="0.25">
      <c r="A826" s="247">
        <v>814</v>
      </c>
      <c r="B826" s="152" t="s">
        <v>653</v>
      </c>
      <c r="C826" s="22"/>
      <c r="D826" s="23" t="s">
        <v>654</v>
      </c>
      <c r="E826" s="286"/>
      <c r="F826" s="201"/>
      <c r="G826" s="288"/>
    </row>
    <row r="827" spans="1:7" x14ac:dyDescent="0.25">
      <c r="A827" s="247">
        <v>815</v>
      </c>
      <c r="B827" s="152"/>
      <c r="C827" s="22"/>
      <c r="D827" s="26" t="s">
        <v>655</v>
      </c>
      <c r="E827" s="26" t="s">
        <v>49</v>
      </c>
      <c r="F827" s="190"/>
      <c r="G827" s="292">
        <f t="shared" ref="G827:G829" si="119">F827*(1+$G$9)</f>
        <v>0</v>
      </c>
    </row>
    <row r="828" spans="1:7" x14ac:dyDescent="0.25">
      <c r="A828" s="247">
        <v>816</v>
      </c>
      <c r="B828" s="152"/>
      <c r="C828" s="22"/>
      <c r="D828" s="26" t="s">
        <v>656</v>
      </c>
      <c r="E828" s="26" t="s">
        <v>49</v>
      </c>
      <c r="F828" s="190"/>
      <c r="G828" s="292">
        <f t="shared" si="119"/>
        <v>0</v>
      </c>
    </row>
    <row r="829" spans="1:7" x14ac:dyDescent="0.25">
      <c r="A829" s="247">
        <v>817</v>
      </c>
      <c r="B829" s="152" t="s">
        <v>657</v>
      </c>
      <c r="C829" s="22"/>
      <c r="D829" s="23" t="s">
        <v>658</v>
      </c>
      <c r="E829" s="26" t="s">
        <v>49</v>
      </c>
      <c r="F829" s="190"/>
      <c r="G829" s="292">
        <f t="shared" si="119"/>
        <v>0</v>
      </c>
    </row>
    <row r="830" spans="1:7" x14ac:dyDescent="0.25">
      <c r="A830" s="247">
        <v>818</v>
      </c>
      <c r="B830" s="152" t="s">
        <v>659</v>
      </c>
      <c r="C830" s="22"/>
      <c r="D830" s="23" t="s">
        <v>660</v>
      </c>
      <c r="E830" s="286"/>
      <c r="F830" s="201"/>
      <c r="G830" s="288"/>
    </row>
    <row r="831" spans="1:7" x14ac:dyDescent="0.25">
      <c r="A831" s="247">
        <v>819</v>
      </c>
      <c r="B831" s="152"/>
      <c r="C831" s="22"/>
      <c r="D831" s="26" t="s">
        <v>661</v>
      </c>
      <c r="E831" s="26" t="s">
        <v>49</v>
      </c>
      <c r="F831" s="190"/>
      <c r="G831" s="292">
        <f t="shared" ref="G831:G834" si="120">F831*(1+$G$9)</f>
        <v>0</v>
      </c>
    </row>
    <row r="832" spans="1:7" x14ac:dyDescent="0.25">
      <c r="A832" s="247">
        <v>820</v>
      </c>
      <c r="B832" s="152"/>
      <c r="C832" s="22"/>
      <c r="D832" s="26" t="s">
        <v>662</v>
      </c>
      <c r="E832" s="26" t="s">
        <v>49</v>
      </c>
      <c r="F832" s="190"/>
      <c r="G832" s="292">
        <f t="shared" si="120"/>
        <v>0</v>
      </c>
    </row>
    <row r="833" spans="1:7" x14ac:dyDescent="0.25">
      <c r="A833" s="247">
        <v>821</v>
      </c>
      <c r="B833" s="152"/>
      <c r="C833" s="22"/>
      <c r="D833" s="26" t="s">
        <v>663</v>
      </c>
      <c r="E833" s="26" t="s">
        <v>49</v>
      </c>
      <c r="F833" s="190"/>
      <c r="G833" s="292">
        <f t="shared" si="120"/>
        <v>0</v>
      </c>
    </row>
    <row r="834" spans="1:7" x14ac:dyDescent="0.25">
      <c r="A834" s="247">
        <v>822</v>
      </c>
      <c r="B834" s="152"/>
      <c r="C834" s="22"/>
      <c r="D834" s="26" t="s">
        <v>664</v>
      </c>
      <c r="E834" s="26" t="s">
        <v>49</v>
      </c>
      <c r="F834" s="190"/>
      <c r="G834" s="292">
        <f t="shared" si="120"/>
        <v>0</v>
      </c>
    </row>
    <row r="835" spans="1:7" x14ac:dyDescent="0.25">
      <c r="A835" s="247">
        <v>823</v>
      </c>
      <c r="B835" s="152" t="s">
        <v>665</v>
      </c>
      <c r="C835" s="22"/>
      <c r="D835" s="23" t="s">
        <v>666</v>
      </c>
      <c r="E835" s="286"/>
      <c r="F835" s="201"/>
      <c r="G835" s="288"/>
    </row>
    <row r="836" spans="1:7" x14ac:dyDescent="0.25">
      <c r="A836" s="247">
        <v>824</v>
      </c>
      <c r="B836" s="152" t="s">
        <v>667</v>
      </c>
      <c r="C836" s="22"/>
      <c r="D836" s="23" t="s">
        <v>668</v>
      </c>
      <c r="E836" s="26" t="s">
        <v>26</v>
      </c>
      <c r="F836" s="190"/>
      <c r="G836" s="292">
        <f t="shared" ref="G836:G838" si="121">F836*(1+$G$9)</f>
        <v>0</v>
      </c>
    </row>
    <row r="837" spans="1:7" x14ac:dyDescent="0.25">
      <c r="A837" s="247">
        <v>825</v>
      </c>
      <c r="B837" s="152" t="s">
        <v>669</v>
      </c>
      <c r="C837" s="22"/>
      <c r="D837" s="23" t="s">
        <v>670</v>
      </c>
      <c r="E837" s="26" t="s">
        <v>26</v>
      </c>
      <c r="F837" s="190"/>
      <c r="G837" s="292">
        <f t="shared" si="121"/>
        <v>0</v>
      </c>
    </row>
    <row r="838" spans="1:7" x14ac:dyDescent="0.25">
      <c r="A838" s="247">
        <v>826</v>
      </c>
      <c r="B838" s="152" t="s">
        <v>671</v>
      </c>
      <c r="C838" s="22"/>
      <c r="D838" s="23" t="s">
        <v>672</v>
      </c>
      <c r="E838" s="26" t="s">
        <v>26</v>
      </c>
      <c r="F838" s="190"/>
      <c r="G838" s="292">
        <f t="shared" si="121"/>
        <v>0</v>
      </c>
    </row>
    <row r="839" spans="1:7" x14ac:dyDescent="0.25">
      <c r="A839" s="247">
        <v>827</v>
      </c>
      <c r="B839" s="152" t="s">
        <v>673</v>
      </c>
      <c r="C839" s="22"/>
      <c r="D839" s="23" t="s">
        <v>674</v>
      </c>
      <c r="E839" s="286"/>
      <c r="F839" s="201"/>
      <c r="G839" s="288"/>
    </row>
    <row r="840" spans="1:7" x14ac:dyDescent="0.25">
      <c r="A840" s="247">
        <v>828</v>
      </c>
      <c r="B840" s="152"/>
      <c r="C840" s="22"/>
      <c r="D840" s="26" t="s">
        <v>675</v>
      </c>
      <c r="E840" s="26" t="s">
        <v>26</v>
      </c>
      <c r="F840" s="190"/>
      <c r="G840" s="292">
        <f t="shared" ref="G840:G843" si="122">F840*(1+$G$9)</f>
        <v>0</v>
      </c>
    </row>
    <row r="841" spans="1:7" x14ac:dyDescent="0.25">
      <c r="A841" s="247">
        <v>829</v>
      </c>
      <c r="B841" s="152"/>
      <c r="C841" s="22"/>
      <c r="D841" s="26" t="s">
        <v>676</v>
      </c>
      <c r="E841" s="26" t="s">
        <v>26</v>
      </c>
      <c r="F841" s="190"/>
      <c r="G841" s="292">
        <f t="shared" si="122"/>
        <v>0</v>
      </c>
    </row>
    <row r="842" spans="1:7" x14ac:dyDescent="0.25">
      <c r="A842" s="247">
        <v>830</v>
      </c>
      <c r="B842" s="152"/>
      <c r="C842" s="22"/>
      <c r="D842" s="26" t="s">
        <v>677</v>
      </c>
      <c r="E842" s="26" t="s">
        <v>26</v>
      </c>
      <c r="F842" s="190"/>
      <c r="G842" s="292">
        <f t="shared" si="122"/>
        <v>0</v>
      </c>
    </row>
    <row r="843" spans="1:7" x14ac:dyDescent="0.25">
      <c r="A843" s="247">
        <v>831</v>
      </c>
      <c r="B843" s="152"/>
      <c r="C843" s="22"/>
      <c r="D843" s="26" t="s">
        <v>678</v>
      </c>
      <c r="E843" s="26" t="s">
        <v>26</v>
      </c>
      <c r="F843" s="190"/>
      <c r="G843" s="292">
        <f t="shared" si="122"/>
        <v>0</v>
      </c>
    </row>
    <row r="844" spans="1:7" x14ac:dyDescent="0.25">
      <c r="A844" s="247">
        <v>832</v>
      </c>
      <c r="B844" s="152" t="s">
        <v>679</v>
      </c>
      <c r="C844" s="22"/>
      <c r="D844" s="23" t="s">
        <v>680</v>
      </c>
      <c r="E844" s="286"/>
      <c r="F844" s="199"/>
      <c r="G844" s="288"/>
    </row>
    <row r="845" spans="1:7" x14ac:dyDescent="0.25">
      <c r="A845" s="247">
        <v>833</v>
      </c>
      <c r="B845" s="152"/>
      <c r="C845" s="22"/>
      <c r="D845" s="26" t="s">
        <v>681</v>
      </c>
      <c r="E845" s="26" t="s">
        <v>26</v>
      </c>
      <c r="F845" s="190"/>
      <c r="G845" s="292">
        <f t="shared" ref="G845:G847" si="123">F845*(1+$G$9)</f>
        <v>0</v>
      </c>
    </row>
    <row r="846" spans="1:7" x14ac:dyDescent="0.25">
      <c r="A846" s="247">
        <v>834</v>
      </c>
      <c r="B846" s="152"/>
      <c r="C846" s="22"/>
      <c r="D846" s="26" t="s">
        <v>682</v>
      </c>
      <c r="E846" s="26" t="s">
        <v>26</v>
      </c>
      <c r="F846" s="190"/>
      <c r="G846" s="292">
        <f t="shared" si="123"/>
        <v>0</v>
      </c>
    </row>
    <row r="847" spans="1:7" x14ac:dyDescent="0.25">
      <c r="A847" s="247">
        <v>835</v>
      </c>
      <c r="B847" s="152" t="s">
        <v>683</v>
      </c>
      <c r="C847" s="22"/>
      <c r="D847" s="23" t="s">
        <v>684</v>
      </c>
      <c r="E847" s="26" t="s">
        <v>26</v>
      </c>
      <c r="F847" s="190"/>
      <c r="G847" s="292">
        <f t="shared" si="123"/>
        <v>0</v>
      </c>
    </row>
    <row r="848" spans="1:7" x14ac:dyDescent="0.25">
      <c r="A848" s="247">
        <v>836</v>
      </c>
      <c r="B848" s="152" t="s">
        <v>685</v>
      </c>
      <c r="C848" s="22"/>
      <c r="D848" s="23" t="s">
        <v>686</v>
      </c>
      <c r="E848" s="286"/>
      <c r="F848" s="201"/>
      <c r="G848" s="288"/>
    </row>
    <row r="849" spans="1:7" x14ac:dyDescent="0.25">
      <c r="A849" s="247">
        <v>837</v>
      </c>
      <c r="B849" s="152" t="s">
        <v>687</v>
      </c>
      <c r="C849" s="22"/>
      <c r="D849" s="23" t="s">
        <v>688</v>
      </c>
      <c r="E849" s="286"/>
      <c r="F849" s="201"/>
      <c r="G849" s="288"/>
    </row>
    <row r="850" spans="1:7" x14ac:dyDescent="0.25">
      <c r="A850" s="247">
        <v>838</v>
      </c>
      <c r="B850" s="152"/>
      <c r="C850" s="22"/>
      <c r="D850" s="26" t="s">
        <v>689</v>
      </c>
      <c r="E850" s="26" t="s">
        <v>26</v>
      </c>
      <c r="F850" s="190"/>
      <c r="G850" s="292">
        <f t="shared" ref="G850:G852" si="124">F850*(1+$G$9)</f>
        <v>0</v>
      </c>
    </row>
    <row r="851" spans="1:7" x14ac:dyDescent="0.25">
      <c r="A851" s="247">
        <v>839</v>
      </c>
      <c r="B851" s="152"/>
      <c r="C851" s="22"/>
      <c r="D851" s="26" t="s">
        <v>690</v>
      </c>
      <c r="E851" s="26" t="s">
        <v>26</v>
      </c>
      <c r="F851" s="190"/>
      <c r="G851" s="292">
        <f t="shared" si="124"/>
        <v>0</v>
      </c>
    </row>
    <row r="852" spans="1:7" x14ac:dyDescent="0.25">
      <c r="A852" s="247">
        <v>840</v>
      </c>
      <c r="B852" s="152"/>
      <c r="C852" s="22"/>
      <c r="D852" s="26" t="s">
        <v>691</v>
      </c>
      <c r="E852" s="26" t="s">
        <v>26</v>
      </c>
      <c r="F852" s="190"/>
      <c r="G852" s="292">
        <f t="shared" si="124"/>
        <v>0</v>
      </c>
    </row>
    <row r="853" spans="1:7" x14ac:dyDescent="0.25">
      <c r="A853" s="247">
        <v>841</v>
      </c>
      <c r="B853" s="152"/>
      <c r="C853" s="22"/>
      <c r="D853" s="23" t="s">
        <v>692</v>
      </c>
      <c r="E853" s="286"/>
      <c r="F853" s="201"/>
      <c r="G853" s="288"/>
    </row>
    <row r="854" spans="1:7" x14ac:dyDescent="0.25">
      <c r="A854" s="247">
        <v>842</v>
      </c>
      <c r="B854" s="152"/>
      <c r="C854" s="22"/>
      <c r="D854" s="26" t="s">
        <v>693</v>
      </c>
      <c r="E854" s="26" t="s">
        <v>26</v>
      </c>
      <c r="F854" s="190"/>
      <c r="G854" s="292">
        <f t="shared" ref="G854:G855" si="125">F854*(1+$G$9)</f>
        <v>0</v>
      </c>
    </row>
    <row r="855" spans="1:7" x14ac:dyDescent="0.25">
      <c r="A855" s="247">
        <v>843</v>
      </c>
      <c r="B855" s="152"/>
      <c r="C855" s="22"/>
      <c r="D855" s="26" t="s">
        <v>694</v>
      </c>
      <c r="E855" s="26" t="s">
        <v>26</v>
      </c>
      <c r="F855" s="190"/>
      <c r="G855" s="292">
        <f t="shared" si="125"/>
        <v>0</v>
      </c>
    </row>
    <row r="856" spans="1:7" x14ac:dyDescent="0.25">
      <c r="A856" s="247">
        <v>844</v>
      </c>
      <c r="B856" s="152"/>
      <c r="C856" s="22"/>
      <c r="D856" s="23" t="s">
        <v>695</v>
      </c>
      <c r="E856" s="286"/>
      <c r="F856" s="196"/>
      <c r="G856" s="288"/>
    </row>
    <row r="857" spans="1:7" x14ac:dyDescent="0.25">
      <c r="A857" s="247">
        <v>845</v>
      </c>
      <c r="B857" s="152"/>
      <c r="C857" s="22"/>
      <c r="D857" s="26" t="s">
        <v>696</v>
      </c>
      <c r="E857" s="26" t="s">
        <v>26</v>
      </c>
      <c r="F857" s="190"/>
      <c r="G857" s="292">
        <f t="shared" ref="G857:G860" si="126">F857*(1+$G$9)</f>
        <v>0</v>
      </c>
    </row>
    <row r="858" spans="1:7" x14ac:dyDescent="0.25">
      <c r="A858" s="247">
        <v>846</v>
      </c>
      <c r="B858" s="152"/>
      <c r="C858" s="22"/>
      <c r="D858" s="26" t="s">
        <v>697</v>
      </c>
      <c r="E858" s="26" t="s">
        <v>26</v>
      </c>
      <c r="F858" s="190"/>
      <c r="G858" s="292">
        <f t="shared" si="126"/>
        <v>0</v>
      </c>
    </row>
    <row r="859" spans="1:7" x14ac:dyDescent="0.25">
      <c r="A859" s="247">
        <v>847</v>
      </c>
      <c r="B859" s="152"/>
      <c r="C859" s="22"/>
      <c r="D859" s="26" t="s">
        <v>698</v>
      </c>
      <c r="E859" s="26" t="s">
        <v>26</v>
      </c>
      <c r="F859" s="190"/>
      <c r="G859" s="292">
        <f t="shared" si="126"/>
        <v>0</v>
      </c>
    </row>
    <row r="860" spans="1:7" x14ac:dyDescent="0.25">
      <c r="A860" s="247">
        <v>848</v>
      </c>
      <c r="B860" s="152"/>
      <c r="C860" s="22"/>
      <c r="D860" s="26" t="s">
        <v>699</v>
      </c>
      <c r="E860" s="26" t="s">
        <v>26</v>
      </c>
      <c r="F860" s="190"/>
      <c r="G860" s="292">
        <f t="shared" si="126"/>
        <v>0</v>
      </c>
    </row>
    <row r="861" spans="1:7" x14ac:dyDescent="0.25">
      <c r="A861" s="247">
        <v>849</v>
      </c>
      <c r="B861" s="152" t="s">
        <v>700</v>
      </c>
      <c r="C861" s="22"/>
      <c r="D861" s="23" t="s">
        <v>701</v>
      </c>
      <c r="E861" s="286"/>
      <c r="F861" s="199"/>
      <c r="G861" s="288"/>
    </row>
    <row r="862" spans="1:7" x14ac:dyDescent="0.25">
      <c r="A862" s="247">
        <v>850</v>
      </c>
      <c r="B862" s="152" t="s">
        <v>702</v>
      </c>
      <c r="C862" s="22"/>
      <c r="D862" s="23" t="s">
        <v>703</v>
      </c>
      <c r="E862" s="286"/>
      <c r="F862" s="199"/>
      <c r="G862" s="288"/>
    </row>
    <row r="863" spans="1:7" x14ac:dyDescent="0.25">
      <c r="A863" s="247">
        <v>851</v>
      </c>
      <c r="B863" s="152"/>
      <c r="C863" s="22"/>
      <c r="D863" s="23" t="s">
        <v>704</v>
      </c>
      <c r="E863" s="286"/>
      <c r="F863" s="199"/>
      <c r="G863" s="288"/>
    </row>
    <row r="864" spans="1:7" x14ac:dyDescent="0.25">
      <c r="A864" s="247">
        <v>852</v>
      </c>
      <c r="B864" s="152"/>
      <c r="C864" s="22"/>
      <c r="D864" s="26" t="s">
        <v>705</v>
      </c>
      <c r="E864" s="26" t="s">
        <v>14</v>
      </c>
      <c r="F864" s="190"/>
      <c r="G864" s="292">
        <f t="shared" ref="G864:G866" si="127">F864*(1+$G$9)</f>
        <v>0</v>
      </c>
    </row>
    <row r="865" spans="1:7" x14ac:dyDescent="0.25">
      <c r="A865" s="247">
        <v>853</v>
      </c>
      <c r="B865" s="152"/>
      <c r="C865" s="22"/>
      <c r="D865" s="26" t="s">
        <v>706</v>
      </c>
      <c r="E865" s="26" t="s">
        <v>14</v>
      </c>
      <c r="F865" s="190"/>
      <c r="G865" s="292">
        <f t="shared" si="127"/>
        <v>0</v>
      </c>
    </row>
    <row r="866" spans="1:7" x14ac:dyDescent="0.25">
      <c r="A866" s="247">
        <v>854</v>
      </c>
      <c r="B866" s="21"/>
      <c r="C866" s="22"/>
      <c r="D866" s="26" t="s">
        <v>707</v>
      </c>
      <c r="E866" s="26" t="s">
        <v>14</v>
      </c>
      <c r="F866" s="190"/>
      <c r="G866" s="292">
        <f t="shared" si="127"/>
        <v>0</v>
      </c>
    </row>
    <row r="867" spans="1:7" x14ac:dyDescent="0.25">
      <c r="A867" s="247">
        <v>855</v>
      </c>
      <c r="B867" s="21"/>
      <c r="C867" s="22"/>
      <c r="D867" s="23" t="s">
        <v>708</v>
      </c>
      <c r="E867" s="286"/>
      <c r="F867" s="201"/>
      <c r="G867" s="288"/>
    </row>
    <row r="868" spans="1:7" x14ac:dyDescent="0.25">
      <c r="A868" s="247">
        <v>856</v>
      </c>
      <c r="B868" s="21"/>
      <c r="C868" s="22"/>
      <c r="D868" s="26" t="s">
        <v>709</v>
      </c>
      <c r="E868" s="26" t="s">
        <v>14</v>
      </c>
      <c r="F868" s="190"/>
      <c r="G868" s="292">
        <f t="shared" ref="G868:G869" si="128">F868*(1+$G$9)</f>
        <v>0</v>
      </c>
    </row>
    <row r="869" spans="1:7" x14ac:dyDescent="0.25">
      <c r="A869" s="247">
        <v>857</v>
      </c>
      <c r="B869" s="21"/>
      <c r="C869" s="22"/>
      <c r="D869" s="26" t="s">
        <v>710</v>
      </c>
      <c r="E869" s="26" t="s">
        <v>14</v>
      </c>
      <c r="F869" s="190"/>
      <c r="G869" s="292">
        <f t="shared" si="128"/>
        <v>0</v>
      </c>
    </row>
    <row r="870" spans="1:7" x14ac:dyDescent="0.25">
      <c r="A870" s="247">
        <v>858</v>
      </c>
      <c r="B870" s="21"/>
      <c r="C870" s="22"/>
      <c r="D870" s="23" t="s">
        <v>711</v>
      </c>
      <c r="E870" s="286"/>
      <c r="F870" s="201"/>
      <c r="G870" s="288"/>
    </row>
    <row r="871" spans="1:7" x14ac:dyDescent="0.25">
      <c r="A871" s="247">
        <v>859</v>
      </c>
      <c r="B871" s="21"/>
      <c r="C871" s="22"/>
      <c r="D871" s="26" t="s">
        <v>712</v>
      </c>
      <c r="E871" s="26" t="s">
        <v>14</v>
      </c>
      <c r="F871" s="190"/>
      <c r="G871" s="292">
        <f t="shared" ref="G871:G874" si="129">F871*(1+$G$9)</f>
        <v>0</v>
      </c>
    </row>
    <row r="872" spans="1:7" x14ac:dyDescent="0.25">
      <c r="A872" s="247">
        <v>860</v>
      </c>
      <c r="B872" s="21"/>
      <c r="C872" s="22"/>
      <c r="D872" s="26" t="s">
        <v>713</v>
      </c>
      <c r="E872" s="26" t="s">
        <v>14</v>
      </c>
      <c r="F872" s="190"/>
      <c r="G872" s="292">
        <f t="shared" si="129"/>
        <v>0</v>
      </c>
    </row>
    <row r="873" spans="1:7" x14ac:dyDescent="0.25">
      <c r="A873" s="247">
        <v>861</v>
      </c>
      <c r="B873" s="21"/>
      <c r="C873" s="22"/>
      <c r="D873" s="26" t="s">
        <v>714</v>
      </c>
      <c r="E873" s="26" t="s">
        <v>14</v>
      </c>
      <c r="F873" s="190"/>
      <c r="G873" s="292">
        <f t="shared" si="129"/>
        <v>0</v>
      </c>
    </row>
    <row r="874" spans="1:7" x14ac:dyDescent="0.25">
      <c r="A874" s="247">
        <v>862</v>
      </c>
      <c r="B874" s="21"/>
      <c r="C874" s="22"/>
      <c r="D874" s="26" t="s">
        <v>715</v>
      </c>
      <c r="E874" s="26" t="s">
        <v>14</v>
      </c>
      <c r="F874" s="190"/>
      <c r="G874" s="292">
        <f t="shared" si="129"/>
        <v>0</v>
      </c>
    </row>
    <row r="875" spans="1:7" x14ac:dyDescent="0.25">
      <c r="A875" s="247">
        <v>863</v>
      </c>
      <c r="B875" s="21"/>
      <c r="C875" s="22"/>
      <c r="D875" s="23" t="s">
        <v>716</v>
      </c>
      <c r="E875" s="286"/>
      <c r="F875" s="201"/>
      <c r="G875" s="288"/>
    </row>
    <row r="876" spans="1:7" x14ac:dyDescent="0.25">
      <c r="A876" s="247">
        <v>864</v>
      </c>
      <c r="B876" s="152"/>
      <c r="C876" s="22"/>
      <c r="D876" s="26" t="s">
        <v>717</v>
      </c>
      <c r="E876" s="26" t="s">
        <v>14</v>
      </c>
      <c r="F876" s="190"/>
      <c r="G876" s="292">
        <f t="shared" ref="G876:G878" si="130">F876*(1+$G$9)</f>
        <v>0</v>
      </c>
    </row>
    <row r="877" spans="1:7" x14ac:dyDescent="0.25">
      <c r="A877" s="247">
        <v>865</v>
      </c>
      <c r="B877" s="152"/>
      <c r="C877" s="22"/>
      <c r="D877" s="26" t="s">
        <v>718</v>
      </c>
      <c r="E877" s="26" t="s">
        <v>14</v>
      </c>
      <c r="F877" s="190"/>
      <c r="G877" s="292">
        <f t="shared" si="130"/>
        <v>0</v>
      </c>
    </row>
    <row r="878" spans="1:7" x14ac:dyDescent="0.25">
      <c r="A878" s="247">
        <v>866</v>
      </c>
      <c r="B878" s="152"/>
      <c r="C878" s="22"/>
      <c r="D878" s="26" t="s">
        <v>719</v>
      </c>
      <c r="E878" s="26" t="s">
        <v>14</v>
      </c>
      <c r="F878" s="190"/>
      <c r="G878" s="292">
        <f t="shared" si="130"/>
        <v>0</v>
      </c>
    </row>
    <row r="879" spans="1:7" x14ac:dyDescent="0.25">
      <c r="A879" s="247">
        <v>867</v>
      </c>
      <c r="B879" s="152" t="s">
        <v>720</v>
      </c>
      <c r="C879" s="22"/>
      <c r="D879" s="23" t="s">
        <v>721</v>
      </c>
      <c r="E879" s="286"/>
      <c r="F879" s="201"/>
      <c r="G879" s="288"/>
    </row>
    <row r="880" spans="1:7" x14ac:dyDescent="0.25">
      <c r="A880" s="247">
        <v>868</v>
      </c>
      <c r="B880" s="152"/>
      <c r="C880" s="22"/>
      <c r="D880" s="26" t="s">
        <v>722</v>
      </c>
      <c r="E880" s="26" t="s">
        <v>14</v>
      </c>
      <c r="F880" s="190"/>
      <c r="G880" s="292">
        <f t="shared" ref="G880:G882" si="131">F880*(1+$G$9)</f>
        <v>0</v>
      </c>
    </row>
    <row r="881" spans="1:7" x14ac:dyDescent="0.25">
      <c r="A881" s="247">
        <v>869</v>
      </c>
      <c r="B881" s="152"/>
      <c r="C881" s="22"/>
      <c r="D881" s="26" t="s">
        <v>723</v>
      </c>
      <c r="E881" s="26" t="s">
        <v>14</v>
      </c>
      <c r="F881" s="190"/>
      <c r="G881" s="292">
        <f t="shared" si="131"/>
        <v>0</v>
      </c>
    </row>
    <row r="882" spans="1:7" x14ac:dyDescent="0.25">
      <c r="A882" s="247">
        <v>870</v>
      </c>
      <c r="B882" s="152" t="s">
        <v>724</v>
      </c>
      <c r="C882" s="22"/>
      <c r="D882" s="23" t="s">
        <v>725</v>
      </c>
      <c r="E882" s="26" t="s">
        <v>726</v>
      </c>
      <c r="F882" s="190"/>
      <c r="G882" s="292">
        <f t="shared" si="131"/>
        <v>0</v>
      </c>
    </row>
    <row r="883" spans="1:7" ht="28" x14ac:dyDescent="0.25">
      <c r="A883" s="247">
        <v>871</v>
      </c>
      <c r="B883" s="152" t="s">
        <v>727</v>
      </c>
      <c r="C883" s="25"/>
      <c r="D883" s="23" t="s">
        <v>917</v>
      </c>
      <c r="E883" s="286"/>
      <c r="F883" s="196"/>
      <c r="G883" s="288"/>
    </row>
    <row r="884" spans="1:7" s="312" customFormat="1" x14ac:dyDescent="0.25">
      <c r="A884" s="247">
        <v>872</v>
      </c>
      <c r="B884" s="152"/>
      <c r="C884" s="25"/>
      <c r="D884" s="26" t="s">
        <v>728</v>
      </c>
      <c r="E884" s="300" t="s">
        <v>14</v>
      </c>
      <c r="F884" s="190"/>
      <c r="G884" s="292">
        <f t="shared" ref="G884:G890" si="132">F884*(1+$G$9)</f>
        <v>0</v>
      </c>
    </row>
    <row r="885" spans="1:7" s="312" customFormat="1" x14ac:dyDescent="0.25">
      <c r="A885" s="247">
        <v>873</v>
      </c>
      <c r="B885" s="152"/>
      <c r="C885" s="25"/>
      <c r="D885" s="26" t="s">
        <v>729</v>
      </c>
      <c r="E885" s="300" t="s">
        <v>14</v>
      </c>
      <c r="F885" s="190"/>
      <c r="G885" s="292">
        <f t="shared" si="132"/>
        <v>0</v>
      </c>
    </row>
    <row r="886" spans="1:7" s="312" customFormat="1" x14ac:dyDescent="0.25">
      <c r="A886" s="247">
        <v>874</v>
      </c>
      <c r="B886" s="152"/>
      <c r="C886" s="25"/>
      <c r="D886" s="26" t="s">
        <v>730</v>
      </c>
      <c r="E886" s="300" t="s">
        <v>14</v>
      </c>
      <c r="F886" s="190"/>
      <c r="G886" s="292">
        <f t="shared" si="132"/>
        <v>0</v>
      </c>
    </row>
    <row r="887" spans="1:7" s="312" customFormat="1" x14ac:dyDescent="0.25">
      <c r="A887" s="247">
        <v>875</v>
      </c>
      <c r="B887" s="152"/>
      <c r="C887" s="25"/>
      <c r="D887" s="26" t="s">
        <v>731</v>
      </c>
      <c r="E887" s="300" t="s">
        <v>14</v>
      </c>
      <c r="F887" s="190"/>
      <c r="G887" s="292">
        <f t="shared" si="132"/>
        <v>0</v>
      </c>
    </row>
    <row r="888" spans="1:7" s="312" customFormat="1" x14ac:dyDescent="0.25">
      <c r="A888" s="247">
        <v>876</v>
      </c>
      <c r="B888" s="152"/>
      <c r="C888" s="25"/>
      <c r="D888" s="26" t="s">
        <v>732</v>
      </c>
      <c r="E888" s="300" t="s">
        <v>14</v>
      </c>
      <c r="F888" s="190"/>
      <c r="G888" s="292">
        <f t="shared" si="132"/>
        <v>0</v>
      </c>
    </row>
    <row r="889" spans="1:7" s="312" customFormat="1" x14ac:dyDescent="0.25">
      <c r="A889" s="247">
        <v>877</v>
      </c>
      <c r="B889" s="152"/>
      <c r="C889" s="25"/>
      <c r="D889" s="26" t="s">
        <v>733</v>
      </c>
      <c r="E889" s="300" t="s">
        <v>14</v>
      </c>
      <c r="F889" s="190"/>
      <c r="G889" s="292">
        <f t="shared" si="132"/>
        <v>0</v>
      </c>
    </row>
    <row r="890" spans="1:7" s="312" customFormat="1" x14ac:dyDescent="0.25">
      <c r="A890" s="247">
        <v>878</v>
      </c>
      <c r="B890" s="152"/>
      <c r="C890" s="25"/>
      <c r="D890" s="26" t="s">
        <v>734</v>
      </c>
      <c r="E890" s="300" t="s">
        <v>14</v>
      </c>
      <c r="F890" s="190"/>
      <c r="G890" s="292">
        <f t="shared" si="132"/>
        <v>0</v>
      </c>
    </row>
    <row r="891" spans="1:7" s="258" customFormat="1" x14ac:dyDescent="0.25">
      <c r="A891" s="247">
        <v>879</v>
      </c>
      <c r="B891" s="305"/>
      <c r="C891" s="285"/>
      <c r="D891" s="300" t="s">
        <v>915</v>
      </c>
      <c r="E891" s="300" t="s">
        <v>192</v>
      </c>
      <c r="F891" s="195"/>
      <c r="G891" s="296">
        <f>F891</f>
        <v>0</v>
      </c>
    </row>
    <row r="892" spans="1:7" s="258" customFormat="1" x14ac:dyDescent="0.25">
      <c r="A892" s="247">
        <v>880</v>
      </c>
      <c r="B892" s="305"/>
      <c r="C892" s="285"/>
      <c r="D892" s="300" t="s">
        <v>916</v>
      </c>
      <c r="E892" s="300" t="s">
        <v>192</v>
      </c>
      <c r="F892" s="195"/>
      <c r="G892" s="296">
        <f>F892</f>
        <v>0</v>
      </c>
    </row>
    <row r="893" spans="1:7" s="258" customFormat="1" ht="28" x14ac:dyDescent="0.25">
      <c r="A893" s="247">
        <v>881</v>
      </c>
      <c r="B893" s="152" t="s">
        <v>925</v>
      </c>
      <c r="C893" s="285"/>
      <c r="D893" s="23" t="s">
        <v>928</v>
      </c>
      <c r="E893" s="286"/>
      <c r="F893" s="199"/>
      <c r="G893" s="288"/>
    </row>
    <row r="894" spans="1:7" s="258" customFormat="1" x14ac:dyDescent="0.25">
      <c r="A894" s="247">
        <v>882</v>
      </c>
      <c r="B894" s="305"/>
      <c r="C894" s="285"/>
      <c r="D894" s="26" t="s">
        <v>728</v>
      </c>
      <c r="E894" s="300" t="s">
        <v>14</v>
      </c>
      <c r="F894" s="190"/>
      <c r="G894" s="292">
        <f t="shared" ref="G894:G900" si="133">F894*(1+$G$9)</f>
        <v>0</v>
      </c>
    </row>
    <row r="895" spans="1:7" s="258" customFormat="1" x14ac:dyDescent="0.25">
      <c r="A895" s="247">
        <v>883</v>
      </c>
      <c r="B895" s="305"/>
      <c r="C895" s="285"/>
      <c r="D895" s="26" t="s">
        <v>729</v>
      </c>
      <c r="E895" s="300" t="s">
        <v>14</v>
      </c>
      <c r="F895" s="190"/>
      <c r="G895" s="292">
        <f t="shared" si="133"/>
        <v>0</v>
      </c>
    </row>
    <row r="896" spans="1:7" s="258" customFormat="1" x14ac:dyDescent="0.25">
      <c r="A896" s="247">
        <v>884</v>
      </c>
      <c r="B896" s="305"/>
      <c r="C896" s="285"/>
      <c r="D896" s="26" t="s">
        <v>730</v>
      </c>
      <c r="E896" s="300" t="s">
        <v>14</v>
      </c>
      <c r="F896" s="190"/>
      <c r="G896" s="292">
        <f t="shared" si="133"/>
        <v>0</v>
      </c>
    </row>
    <row r="897" spans="1:7" s="258" customFormat="1" x14ac:dyDescent="0.25">
      <c r="A897" s="247">
        <v>885</v>
      </c>
      <c r="B897" s="305"/>
      <c r="C897" s="285"/>
      <c r="D897" s="26" t="s">
        <v>731</v>
      </c>
      <c r="E897" s="300" t="s">
        <v>14</v>
      </c>
      <c r="F897" s="190"/>
      <c r="G897" s="292">
        <f t="shared" si="133"/>
        <v>0</v>
      </c>
    </row>
    <row r="898" spans="1:7" s="258" customFormat="1" x14ac:dyDescent="0.25">
      <c r="A898" s="247">
        <v>886</v>
      </c>
      <c r="B898" s="305"/>
      <c r="C898" s="285"/>
      <c r="D898" s="26" t="s">
        <v>732</v>
      </c>
      <c r="E898" s="300" t="s">
        <v>14</v>
      </c>
      <c r="F898" s="190"/>
      <c r="G898" s="292">
        <f t="shared" si="133"/>
        <v>0</v>
      </c>
    </row>
    <row r="899" spans="1:7" s="258" customFormat="1" x14ac:dyDescent="0.25">
      <c r="A899" s="247">
        <v>887</v>
      </c>
      <c r="B899" s="305"/>
      <c r="C899" s="285"/>
      <c r="D899" s="26" t="s">
        <v>733</v>
      </c>
      <c r="E899" s="300" t="s">
        <v>14</v>
      </c>
      <c r="F899" s="190"/>
      <c r="G899" s="292">
        <f t="shared" si="133"/>
        <v>0</v>
      </c>
    </row>
    <row r="900" spans="1:7" s="258" customFormat="1" x14ac:dyDescent="0.25">
      <c r="A900" s="247">
        <v>888</v>
      </c>
      <c r="B900" s="305"/>
      <c r="C900" s="285"/>
      <c r="D900" s="26" t="s">
        <v>734</v>
      </c>
      <c r="E900" s="300" t="s">
        <v>14</v>
      </c>
      <c r="F900" s="190"/>
      <c r="G900" s="292">
        <f t="shared" si="133"/>
        <v>0</v>
      </c>
    </row>
    <row r="901" spans="1:7" s="258" customFormat="1" x14ac:dyDescent="0.25">
      <c r="A901" s="247">
        <v>889</v>
      </c>
      <c r="B901" s="305"/>
      <c r="C901" s="285"/>
      <c r="D901" s="300" t="s">
        <v>915</v>
      </c>
      <c r="E901" s="300" t="s">
        <v>192</v>
      </c>
      <c r="F901" s="195"/>
      <c r="G901" s="296">
        <f>F901</f>
        <v>0</v>
      </c>
    </row>
    <row r="902" spans="1:7" s="258" customFormat="1" x14ac:dyDescent="0.25">
      <c r="A902" s="247">
        <v>890</v>
      </c>
      <c r="B902" s="305"/>
      <c r="C902" s="285"/>
      <c r="D902" s="286"/>
      <c r="E902" s="286"/>
      <c r="F902" s="196"/>
      <c r="G902" s="288"/>
    </row>
    <row r="903" spans="1:7" ht="15.5" x14ac:dyDescent="0.25">
      <c r="A903" s="247">
        <v>891</v>
      </c>
      <c r="B903" s="148" t="s">
        <v>735</v>
      </c>
      <c r="C903" s="19"/>
      <c r="D903" s="20" t="s">
        <v>736</v>
      </c>
      <c r="E903" s="286"/>
      <c r="F903" s="196"/>
      <c r="G903" s="288"/>
    </row>
    <row r="904" spans="1:7" x14ac:dyDescent="0.25">
      <c r="A904" s="247">
        <v>892</v>
      </c>
      <c r="B904" s="305"/>
      <c r="C904" s="285"/>
      <c r="D904" s="286"/>
      <c r="E904" s="286"/>
      <c r="F904" s="196"/>
      <c r="G904" s="288"/>
    </row>
    <row r="905" spans="1:7" x14ac:dyDescent="0.25">
      <c r="A905" s="247">
        <v>893</v>
      </c>
      <c r="B905" s="152" t="s">
        <v>737</v>
      </c>
      <c r="C905" s="22"/>
      <c r="D905" s="23" t="s">
        <v>738</v>
      </c>
      <c r="E905" s="286"/>
      <c r="F905" s="196"/>
      <c r="G905" s="288"/>
    </row>
    <row r="906" spans="1:7" x14ac:dyDescent="0.25">
      <c r="A906" s="247">
        <v>894</v>
      </c>
      <c r="B906" s="152" t="s">
        <v>739</v>
      </c>
      <c r="C906" s="22"/>
      <c r="D906" s="23" t="s">
        <v>740</v>
      </c>
      <c r="E906" s="286"/>
      <c r="F906" s="196"/>
      <c r="G906" s="288"/>
    </row>
    <row r="907" spans="1:7" x14ac:dyDescent="0.25">
      <c r="A907" s="247">
        <v>895</v>
      </c>
      <c r="B907" s="152"/>
      <c r="C907" s="22"/>
      <c r="D907" s="26" t="s">
        <v>741</v>
      </c>
      <c r="E907" s="26" t="s">
        <v>85</v>
      </c>
      <c r="F907" s="190"/>
      <c r="G907" s="292">
        <f t="shared" ref="G907:G909" si="134">F907*(1+$G$9)</f>
        <v>0</v>
      </c>
    </row>
    <row r="908" spans="1:7" x14ac:dyDescent="0.25">
      <c r="A908" s="247">
        <v>896</v>
      </c>
      <c r="B908" s="152"/>
      <c r="C908" s="22"/>
      <c r="D908" s="26" t="s">
        <v>742</v>
      </c>
      <c r="E908" s="26" t="s">
        <v>85</v>
      </c>
      <c r="F908" s="190"/>
      <c r="G908" s="292">
        <f t="shared" si="134"/>
        <v>0</v>
      </c>
    </row>
    <row r="909" spans="1:7" x14ac:dyDescent="0.25">
      <c r="A909" s="247">
        <v>897</v>
      </c>
      <c r="B909" s="152"/>
      <c r="C909" s="22"/>
      <c r="D909" s="26" t="s">
        <v>743</v>
      </c>
      <c r="E909" s="26" t="s">
        <v>85</v>
      </c>
      <c r="F909" s="190"/>
      <c r="G909" s="292">
        <f t="shared" si="134"/>
        <v>0</v>
      </c>
    </row>
    <row r="910" spans="1:7" ht="28" x14ac:dyDescent="0.25">
      <c r="A910" s="247">
        <v>898</v>
      </c>
      <c r="B910" s="152" t="s">
        <v>744</v>
      </c>
      <c r="C910" s="22"/>
      <c r="D910" s="23" t="s">
        <v>745</v>
      </c>
      <c r="E910" s="286"/>
      <c r="F910" s="201"/>
      <c r="G910" s="288"/>
    </row>
    <row r="911" spans="1:7" x14ac:dyDescent="0.25">
      <c r="A911" s="247">
        <v>899</v>
      </c>
      <c r="B911" s="152"/>
      <c r="C911" s="22"/>
      <c r="D911" s="23" t="s">
        <v>746</v>
      </c>
      <c r="E911" s="286"/>
      <c r="F911" s="201"/>
      <c r="G911" s="288"/>
    </row>
    <row r="912" spans="1:7" x14ac:dyDescent="0.25">
      <c r="A912" s="247">
        <v>900</v>
      </c>
      <c r="B912" s="21"/>
      <c r="C912" s="22"/>
      <c r="D912" s="26" t="s">
        <v>747</v>
      </c>
      <c r="E912" s="26" t="s">
        <v>85</v>
      </c>
      <c r="F912" s="190"/>
      <c r="G912" s="292">
        <f t="shared" ref="G912:G914" si="135">F912*(1+$G$9)</f>
        <v>0</v>
      </c>
    </row>
    <row r="913" spans="1:7" x14ac:dyDescent="0.25">
      <c r="A913" s="247">
        <v>901</v>
      </c>
      <c r="B913" s="21"/>
      <c r="C913" s="22"/>
      <c r="D913" s="26" t="s">
        <v>748</v>
      </c>
      <c r="E913" s="26" t="s">
        <v>85</v>
      </c>
      <c r="F913" s="190"/>
      <c r="G913" s="292">
        <f t="shared" si="135"/>
        <v>0</v>
      </c>
    </row>
    <row r="914" spans="1:7" x14ac:dyDescent="0.25">
      <c r="A914" s="247">
        <v>902</v>
      </c>
      <c r="B914" s="21"/>
      <c r="C914" s="22"/>
      <c r="D914" s="26" t="s">
        <v>749</v>
      </c>
      <c r="E914" s="26" t="s">
        <v>85</v>
      </c>
      <c r="F914" s="190"/>
      <c r="G914" s="292">
        <f t="shared" si="135"/>
        <v>0</v>
      </c>
    </row>
    <row r="915" spans="1:7" x14ac:dyDescent="0.3">
      <c r="A915" s="247">
        <v>903</v>
      </c>
      <c r="B915" s="21"/>
      <c r="C915" s="22"/>
      <c r="D915" s="93" t="s">
        <v>750</v>
      </c>
      <c r="E915" s="313"/>
      <c r="F915" s="208"/>
      <c r="G915" s="288"/>
    </row>
    <row r="916" spans="1:7" x14ac:dyDescent="0.25">
      <c r="A916" s="247">
        <v>904</v>
      </c>
      <c r="B916" s="152"/>
      <c r="C916" s="22"/>
      <c r="D916" s="50" t="s">
        <v>751</v>
      </c>
      <c r="E916" s="50" t="s">
        <v>85</v>
      </c>
      <c r="F916" s="190"/>
      <c r="G916" s="292">
        <f t="shared" ref="G916:G918" si="136">F916*(1+$G$9)</f>
        <v>0</v>
      </c>
    </row>
    <row r="917" spans="1:7" x14ac:dyDescent="0.25">
      <c r="A917" s="247">
        <v>905</v>
      </c>
      <c r="B917" s="152"/>
      <c r="C917" s="22"/>
      <c r="D917" s="26" t="s">
        <v>748</v>
      </c>
      <c r="E917" s="26" t="s">
        <v>85</v>
      </c>
      <c r="F917" s="190"/>
      <c r="G917" s="292">
        <f t="shared" si="136"/>
        <v>0</v>
      </c>
    </row>
    <row r="918" spans="1:7" x14ac:dyDescent="0.25">
      <c r="A918" s="247">
        <v>906</v>
      </c>
      <c r="B918" s="152"/>
      <c r="C918" s="22"/>
      <c r="D918" s="26" t="s">
        <v>749</v>
      </c>
      <c r="E918" s="26" t="s">
        <v>85</v>
      </c>
      <c r="F918" s="190"/>
      <c r="G918" s="292">
        <f t="shared" si="136"/>
        <v>0</v>
      </c>
    </row>
    <row r="919" spans="1:7" x14ac:dyDescent="0.25">
      <c r="A919" s="247">
        <v>907</v>
      </c>
      <c r="B919" s="152" t="s">
        <v>752</v>
      </c>
      <c r="C919" s="22"/>
      <c r="D919" s="23" t="s">
        <v>753</v>
      </c>
      <c r="E919" s="286"/>
      <c r="F919" s="201"/>
      <c r="G919" s="288"/>
    </row>
    <row r="920" spans="1:7" x14ac:dyDescent="0.25">
      <c r="A920" s="247">
        <v>908</v>
      </c>
      <c r="B920" s="152" t="s">
        <v>754</v>
      </c>
      <c r="C920" s="22"/>
      <c r="D920" s="23" t="s">
        <v>755</v>
      </c>
      <c r="E920" s="286"/>
      <c r="F920" s="201"/>
      <c r="G920" s="288"/>
    </row>
    <row r="921" spans="1:7" x14ac:dyDescent="0.25">
      <c r="A921" s="247">
        <v>909</v>
      </c>
      <c r="B921" s="152"/>
      <c r="C921" s="22"/>
      <c r="D921" s="26" t="s">
        <v>756</v>
      </c>
      <c r="E921" s="26" t="s">
        <v>26</v>
      </c>
      <c r="F921" s="190"/>
      <c r="G921" s="292">
        <f t="shared" ref="G921:G925" si="137">F921*(1+$G$9)</f>
        <v>0</v>
      </c>
    </row>
    <row r="922" spans="1:7" x14ac:dyDescent="0.25">
      <c r="A922" s="247">
        <v>910</v>
      </c>
      <c r="B922" s="152"/>
      <c r="C922" s="22"/>
      <c r="D922" s="26" t="s">
        <v>757</v>
      </c>
      <c r="E922" s="26" t="s">
        <v>26</v>
      </c>
      <c r="F922" s="190"/>
      <c r="G922" s="292">
        <f t="shared" si="137"/>
        <v>0</v>
      </c>
    </row>
    <row r="923" spans="1:7" x14ac:dyDescent="0.25">
      <c r="A923" s="247">
        <v>911</v>
      </c>
      <c r="B923" s="152"/>
      <c r="C923" s="22"/>
      <c r="D923" s="26" t="s">
        <v>758</v>
      </c>
      <c r="E923" s="26" t="s">
        <v>14</v>
      </c>
      <c r="F923" s="190"/>
      <c r="G923" s="292">
        <f t="shared" si="137"/>
        <v>0</v>
      </c>
    </row>
    <row r="924" spans="1:7" x14ac:dyDescent="0.25">
      <c r="A924" s="247">
        <v>912</v>
      </c>
      <c r="B924" s="152"/>
      <c r="C924" s="22"/>
      <c r="D924" s="26" t="s">
        <v>759</v>
      </c>
      <c r="E924" s="26" t="s">
        <v>14</v>
      </c>
      <c r="F924" s="190"/>
      <c r="G924" s="292">
        <f t="shared" si="137"/>
        <v>0</v>
      </c>
    </row>
    <row r="925" spans="1:7" x14ac:dyDescent="0.25">
      <c r="A925" s="247">
        <v>913</v>
      </c>
      <c r="B925" s="152"/>
      <c r="C925" s="22"/>
      <c r="D925" s="26" t="s">
        <v>760</v>
      </c>
      <c r="E925" s="26" t="s">
        <v>85</v>
      </c>
      <c r="F925" s="190"/>
      <c r="G925" s="292">
        <f t="shared" si="137"/>
        <v>0</v>
      </c>
    </row>
    <row r="926" spans="1:7" x14ac:dyDescent="0.25">
      <c r="A926" s="247">
        <v>914</v>
      </c>
      <c r="B926" s="152" t="s">
        <v>761</v>
      </c>
      <c r="C926" s="22"/>
      <c r="D926" s="23" t="s">
        <v>762</v>
      </c>
      <c r="E926" s="286"/>
      <c r="F926" s="199"/>
      <c r="G926" s="288"/>
    </row>
    <row r="927" spans="1:7" x14ac:dyDescent="0.25">
      <c r="A927" s="247">
        <v>915</v>
      </c>
      <c r="B927" s="152"/>
      <c r="C927" s="22"/>
      <c r="D927" s="26" t="s">
        <v>756</v>
      </c>
      <c r="E927" s="26" t="s">
        <v>26</v>
      </c>
      <c r="F927" s="190"/>
      <c r="G927" s="292">
        <f t="shared" ref="G927:G934" si="138">F927*(1+$G$9)</f>
        <v>0</v>
      </c>
    </row>
    <row r="928" spans="1:7" x14ac:dyDescent="0.25">
      <c r="A928" s="247">
        <v>916</v>
      </c>
      <c r="B928" s="152"/>
      <c r="C928" s="22"/>
      <c r="D928" s="26" t="s">
        <v>757</v>
      </c>
      <c r="E928" s="26" t="s">
        <v>26</v>
      </c>
      <c r="F928" s="190"/>
      <c r="G928" s="292">
        <f t="shared" si="138"/>
        <v>0</v>
      </c>
    </row>
    <row r="929" spans="1:7" x14ac:dyDescent="0.25">
      <c r="A929" s="247">
        <v>917</v>
      </c>
      <c r="B929" s="152"/>
      <c r="C929" s="22"/>
      <c r="D929" s="26" t="s">
        <v>758</v>
      </c>
      <c r="E929" s="26" t="s">
        <v>14</v>
      </c>
      <c r="F929" s="190"/>
      <c r="G929" s="292">
        <f t="shared" si="138"/>
        <v>0</v>
      </c>
    </row>
    <row r="930" spans="1:7" x14ac:dyDescent="0.25">
      <c r="A930" s="247">
        <v>918</v>
      </c>
      <c r="B930" s="152"/>
      <c r="C930" s="22"/>
      <c r="D930" s="26" t="s">
        <v>759</v>
      </c>
      <c r="E930" s="26" t="s">
        <v>14</v>
      </c>
      <c r="F930" s="190"/>
      <c r="G930" s="292">
        <f t="shared" si="138"/>
        <v>0</v>
      </c>
    </row>
    <row r="931" spans="1:7" x14ac:dyDescent="0.25">
      <c r="A931" s="247">
        <v>919</v>
      </c>
      <c r="B931" s="152"/>
      <c r="C931" s="22"/>
      <c r="D931" s="26" t="s">
        <v>760</v>
      </c>
      <c r="E931" s="26" t="s">
        <v>85</v>
      </c>
      <c r="F931" s="190"/>
      <c r="G931" s="292">
        <f t="shared" si="138"/>
        <v>0</v>
      </c>
    </row>
    <row r="932" spans="1:7" x14ac:dyDescent="0.25">
      <c r="A932" s="247">
        <v>920</v>
      </c>
      <c r="B932" s="152"/>
      <c r="C932" s="22"/>
      <c r="D932" s="26" t="s">
        <v>763</v>
      </c>
      <c r="E932" s="26" t="s">
        <v>85</v>
      </c>
      <c r="F932" s="190"/>
      <c r="G932" s="292">
        <f t="shared" si="138"/>
        <v>0</v>
      </c>
    </row>
    <row r="933" spans="1:7" x14ac:dyDescent="0.25">
      <c r="A933" s="247">
        <v>921</v>
      </c>
      <c r="B933" s="152"/>
      <c r="C933" s="22"/>
      <c r="D933" s="26" t="s">
        <v>764</v>
      </c>
      <c r="E933" s="26" t="s">
        <v>85</v>
      </c>
      <c r="F933" s="190"/>
      <c r="G933" s="292">
        <f t="shared" si="138"/>
        <v>0</v>
      </c>
    </row>
    <row r="934" spans="1:7" x14ac:dyDescent="0.25">
      <c r="A934" s="247">
        <v>922</v>
      </c>
      <c r="B934" s="152"/>
      <c r="C934" s="22"/>
      <c r="D934" s="26" t="s">
        <v>765</v>
      </c>
      <c r="E934" s="26" t="s">
        <v>85</v>
      </c>
      <c r="F934" s="190"/>
      <c r="G934" s="292">
        <f t="shared" si="138"/>
        <v>0</v>
      </c>
    </row>
    <row r="935" spans="1:7" x14ac:dyDescent="0.25">
      <c r="A935" s="247">
        <v>923</v>
      </c>
      <c r="B935" s="152" t="s">
        <v>766</v>
      </c>
      <c r="C935" s="22"/>
      <c r="D935" s="23" t="s">
        <v>767</v>
      </c>
      <c r="E935" s="286"/>
      <c r="F935" s="201"/>
      <c r="G935" s="288"/>
    </row>
    <row r="936" spans="1:7" x14ac:dyDescent="0.25">
      <c r="A936" s="247">
        <v>924</v>
      </c>
      <c r="B936" s="152"/>
      <c r="C936" s="22"/>
      <c r="D936" s="26" t="s">
        <v>756</v>
      </c>
      <c r="E936" s="26" t="s">
        <v>26</v>
      </c>
      <c r="F936" s="190"/>
      <c r="G936" s="292">
        <f t="shared" ref="G936:G943" si="139">F936*(1+$G$9)</f>
        <v>0</v>
      </c>
    </row>
    <row r="937" spans="1:7" x14ac:dyDescent="0.25">
      <c r="A937" s="247">
        <v>925</v>
      </c>
      <c r="B937" s="152"/>
      <c r="C937" s="22"/>
      <c r="D937" s="26" t="s">
        <v>757</v>
      </c>
      <c r="E937" s="26" t="s">
        <v>26</v>
      </c>
      <c r="F937" s="190"/>
      <c r="G937" s="292">
        <f t="shared" si="139"/>
        <v>0</v>
      </c>
    </row>
    <row r="938" spans="1:7" x14ac:dyDescent="0.25">
      <c r="A938" s="247">
        <v>926</v>
      </c>
      <c r="B938" s="152"/>
      <c r="C938" s="22"/>
      <c r="D938" s="26" t="s">
        <v>758</v>
      </c>
      <c r="E938" s="26" t="s">
        <v>14</v>
      </c>
      <c r="F938" s="190"/>
      <c r="G938" s="292">
        <f t="shared" si="139"/>
        <v>0</v>
      </c>
    </row>
    <row r="939" spans="1:7" x14ac:dyDescent="0.25">
      <c r="A939" s="247">
        <v>927</v>
      </c>
      <c r="B939" s="152"/>
      <c r="C939" s="22"/>
      <c r="D939" s="26" t="s">
        <v>759</v>
      </c>
      <c r="E939" s="26" t="s">
        <v>14</v>
      </c>
      <c r="F939" s="190"/>
      <c r="G939" s="292">
        <f t="shared" si="139"/>
        <v>0</v>
      </c>
    </row>
    <row r="940" spans="1:7" x14ac:dyDescent="0.25">
      <c r="A940" s="247">
        <v>928</v>
      </c>
      <c r="B940" s="152"/>
      <c r="C940" s="22"/>
      <c r="D940" s="26" t="s">
        <v>760</v>
      </c>
      <c r="E940" s="26" t="s">
        <v>85</v>
      </c>
      <c r="F940" s="190"/>
      <c r="G940" s="292">
        <f t="shared" si="139"/>
        <v>0</v>
      </c>
    </row>
    <row r="941" spans="1:7" x14ac:dyDescent="0.25">
      <c r="A941" s="247">
        <v>929</v>
      </c>
      <c r="B941" s="152"/>
      <c r="C941" s="22"/>
      <c r="D941" s="26" t="s">
        <v>763</v>
      </c>
      <c r="E941" s="26" t="s">
        <v>85</v>
      </c>
      <c r="F941" s="190"/>
      <c r="G941" s="292">
        <f t="shared" si="139"/>
        <v>0</v>
      </c>
    </row>
    <row r="942" spans="1:7" x14ac:dyDescent="0.25">
      <c r="A942" s="247">
        <v>930</v>
      </c>
      <c r="B942" s="152"/>
      <c r="C942" s="22"/>
      <c r="D942" s="26" t="s">
        <v>764</v>
      </c>
      <c r="E942" s="26" t="s">
        <v>85</v>
      </c>
      <c r="F942" s="190"/>
      <c r="G942" s="292">
        <f t="shared" si="139"/>
        <v>0</v>
      </c>
    </row>
    <row r="943" spans="1:7" x14ac:dyDescent="0.25">
      <c r="A943" s="247">
        <v>931</v>
      </c>
      <c r="B943" s="305"/>
      <c r="C943" s="285"/>
      <c r="D943" s="26" t="s">
        <v>765</v>
      </c>
      <c r="E943" s="26" t="s">
        <v>85</v>
      </c>
      <c r="F943" s="190"/>
      <c r="G943" s="292">
        <f t="shared" si="139"/>
        <v>0</v>
      </c>
    </row>
    <row r="944" spans="1:7" s="258" customFormat="1" x14ac:dyDescent="0.25">
      <c r="A944" s="247">
        <v>932</v>
      </c>
      <c r="B944" s="305"/>
      <c r="C944" s="285"/>
      <c r="D944" s="286"/>
      <c r="E944" s="286"/>
      <c r="F944" s="196"/>
      <c r="G944" s="288"/>
    </row>
    <row r="945" spans="1:7" ht="15.5" x14ac:dyDescent="0.25">
      <c r="A945" s="247">
        <v>933</v>
      </c>
      <c r="B945" s="148" t="s">
        <v>768</v>
      </c>
      <c r="C945" s="19"/>
      <c r="D945" s="20" t="s">
        <v>769</v>
      </c>
      <c r="E945" s="314"/>
      <c r="F945" s="196"/>
      <c r="G945" s="288"/>
    </row>
    <row r="946" spans="1:7" x14ac:dyDescent="0.25">
      <c r="A946" s="247">
        <v>934</v>
      </c>
      <c r="B946" s="305"/>
      <c r="C946" s="315"/>
      <c r="D946" s="286"/>
      <c r="E946" s="314"/>
      <c r="F946" s="196"/>
      <c r="G946" s="288"/>
    </row>
    <row r="947" spans="1:7" x14ac:dyDescent="0.25">
      <c r="A947" s="247">
        <v>935</v>
      </c>
      <c r="B947" s="152" t="s">
        <v>770</v>
      </c>
      <c r="C947" s="29"/>
      <c r="D947" s="23" t="s">
        <v>771</v>
      </c>
      <c r="E947" s="314"/>
      <c r="F947" s="196"/>
      <c r="G947" s="288"/>
    </row>
    <row r="948" spans="1:7" x14ac:dyDescent="0.25">
      <c r="A948" s="247">
        <v>936</v>
      </c>
      <c r="B948" s="152" t="s">
        <v>772</v>
      </c>
      <c r="C948" s="29"/>
      <c r="D948" s="23" t="s">
        <v>773</v>
      </c>
      <c r="E948" s="314"/>
      <c r="F948" s="196"/>
      <c r="G948" s="288"/>
    </row>
    <row r="949" spans="1:7" x14ac:dyDescent="0.25">
      <c r="A949" s="247">
        <v>937</v>
      </c>
      <c r="B949" s="152"/>
      <c r="C949" s="29"/>
      <c r="D949" s="26" t="s">
        <v>774</v>
      </c>
      <c r="E949" s="26" t="s">
        <v>85</v>
      </c>
      <c r="F949" s="190"/>
      <c r="G949" s="292">
        <f t="shared" ref="G949:G951" si="140">F949*(1+$G$9)</f>
        <v>0</v>
      </c>
    </row>
    <row r="950" spans="1:7" x14ac:dyDescent="0.25">
      <c r="A950" s="247">
        <v>938</v>
      </c>
      <c r="B950" s="152"/>
      <c r="C950" s="29"/>
      <c r="D950" s="26" t="s">
        <v>775</v>
      </c>
      <c r="E950" s="26" t="s">
        <v>85</v>
      </c>
      <c r="F950" s="190"/>
      <c r="G950" s="292">
        <f t="shared" si="140"/>
        <v>0</v>
      </c>
    </row>
    <row r="951" spans="1:7" x14ac:dyDescent="0.25">
      <c r="A951" s="247">
        <v>939</v>
      </c>
      <c r="B951" s="152"/>
      <c r="C951" s="29"/>
      <c r="D951" s="26" t="s">
        <v>776</v>
      </c>
      <c r="E951" s="26" t="s">
        <v>85</v>
      </c>
      <c r="F951" s="190"/>
      <c r="G951" s="292">
        <f t="shared" si="140"/>
        <v>0</v>
      </c>
    </row>
    <row r="952" spans="1:7" ht="28" x14ac:dyDescent="0.25">
      <c r="A952" s="247">
        <v>940</v>
      </c>
      <c r="B952" s="152" t="s">
        <v>777</v>
      </c>
      <c r="C952" s="29"/>
      <c r="D952" s="23" t="s">
        <v>861</v>
      </c>
      <c r="E952" s="314"/>
      <c r="F952" s="201"/>
      <c r="G952" s="288"/>
    </row>
    <row r="953" spans="1:7" x14ac:dyDescent="0.25">
      <c r="A953" s="247">
        <v>941</v>
      </c>
      <c r="B953" s="152"/>
      <c r="C953" s="29"/>
      <c r="D953" s="23" t="s">
        <v>778</v>
      </c>
      <c r="E953" s="314"/>
      <c r="F953" s="201"/>
      <c r="G953" s="288"/>
    </row>
    <row r="954" spans="1:7" x14ac:dyDescent="0.25">
      <c r="A954" s="247">
        <v>942</v>
      </c>
      <c r="B954" s="152"/>
      <c r="C954" s="29"/>
      <c r="D954" s="26" t="s">
        <v>779</v>
      </c>
      <c r="E954" s="26" t="s">
        <v>85</v>
      </c>
      <c r="F954" s="190"/>
      <c r="G954" s="292">
        <f t="shared" ref="G954:G957" si="141">F954*(1+$G$9)</f>
        <v>0</v>
      </c>
    </row>
    <row r="955" spans="1:7" x14ac:dyDescent="0.25">
      <c r="A955" s="247">
        <v>943</v>
      </c>
      <c r="B955" s="152"/>
      <c r="C955" s="29"/>
      <c r="D955" s="26" t="s">
        <v>780</v>
      </c>
      <c r="E955" s="26" t="s">
        <v>85</v>
      </c>
      <c r="F955" s="190"/>
      <c r="G955" s="292">
        <f t="shared" si="141"/>
        <v>0</v>
      </c>
    </row>
    <row r="956" spans="1:7" x14ac:dyDescent="0.25">
      <c r="A956" s="247">
        <v>944</v>
      </c>
      <c r="B956" s="152"/>
      <c r="C956" s="29"/>
      <c r="D956" s="26" t="s">
        <v>781</v>
      </c>
      <c r="E956" s="26" t="s">
        <v>85</v>
      </c>
      <c r="F956" s="190"/>
      <c r="G956" s="292">
        <f t="shared" si="141"/>
        <v>0</v>
      </c>
    </row>
    <row r="957" spans="1:7" x14ac:dyDescent="0.25">
      <c r="A957" s="247">
        <v>945</v>
      </c>
      <c r="B957" s="152"/>
      <c r="C957" s="29"/>
      <c r="D957" s="26" t="s">
        <v>782</v>
      </c>
      <c r="E957" s="26" t="s">
        <v>85</v>
      </c>
      <c r="F957" s="190"/>
      <c r="G957" s="292">
        <f t="shared" si="141"/>
        <v>0</v>
      </c>
    </row>
    <row r="958" spans="1:7" x14ac:dyDescent="0.25">
      <c r="A958" s="247">
        <v>946</v>
      </c>
      <c r="B958" s="152"/>
      <c r="C958" s="29"/>
      <c r="D958" s="23" t="s">
        <v>783</v>
      </c>
      <c r="E958" s="26"/>
      <c r="F958" s="201"/>
      <c r="G958" s="288"/>
    </row>
    <row r="959" spans="1:7" x14ac:dyDescent="0.25">
      <c r="A959" s="247">
        <v>947</v>
      </c>
      <c r="B959" s="152"/>
      <c r="C959" s="29"/>
      <c r="D959" s="26" t="s">
        <v>779</v>
      </c>
      <c r="E959" s="26" t="s">
        <v>85</v>
      </c>
      <c r="F959" s="190"/>
      <c r="G959" s="292">
        <f t="shared" ref="G959:G962" si="142">F959*(1+$G$9)</f>
        <v>0</v>
      </c>
    </row>
    <row r="960" spans="1:7" x14ac:dyDescent="0.25">
      <c r="A960" s="247">
        <v>948</v>
      </c>
      <c r="B960" s="152"/>
      <c r="C960" s="29"/>
      <c r="D960" s="26" t="s">
        <v>780</v>
      </c>
      <c r="E960" s="26" t="s">
        <v>85</v>
      </c>
      <c r="F960" s="190"/>
      <c r="G960" s="292">
        <f t="shared" si="142"/>
        <v>0</v>
      </c>
    </row>
    <row r="961" spans="1:7" x14ac:dyDescent="0.25">
      <c r="A961" s="247">
        <v>949</v>
      </c>
      <c r="B961" s="152"/>
      <c r="C961" s="29"/>
      <c r="D961" s="26" t="s">
        <v>781</v>
      </c>
      <c r="E961" s="26" t="s">
        <v>85</v>
      </c>
      <c r="F961" s="190"/>
      <c r="G961" s="292">
        <f t="shared" si="142"/>
        <v>0</v>
      </c>
    </row>
    <row r="962" spans="1:7" x14ac:dyDescent="0.25">
      <c r="A962" s="247">
        <v>950</v>
      </c>
      <c r="B962" s="152"/>
      <c r="C962" s="29"/>
      <c r="D962" s="26" t="s">
        <v>782</v>
      </c>
      <c r="E962" s="26" t="s">
        <v>85</v>
      </c>
      <c r="F962" s="190"/>
      <c r="G962" s="292">
        <f t="shared" si="142"/>
        <v>0</v>
      </c>
    </row>
    <row r="963" spans="1:7" x14ac:dyDescent="0.25">
      <c r="A963" s="247">
        <v>951</v>
      </c>
      <c r="B963" s="152" t="s">
        <v>784</v>
      </c>
      <c r="C963" s="29"/>
      <c r="D963" s="23" t="s">
        <v>862</v>
      </c>
      <c r="E963" s="314"/>
      <c r="F963" s="201"/>
      <c r="G963" s="288"/>
    </row>
    <row r="964" spans="1:7" x14ac:dyDescent="0.25">
      <c r="A964" s="247">
        <v>952</v>
      </c>
      <c r="B964" s="152"/>
      <c r="C964" s="29"/>
      <c r="D964" s="23" t="s">
        <v>785</v>
      </c>
      <c r="E964" s="286"/>
      <c r="F964" s="201"/>
      <c r="G964" s="288"/>
    </row>
    <row r="965" spans="1:7" x14ac:dyDescent="0.25">
      <c r="A965" s="247">
        <v>953</v>
      </c>
      <c r="B965" s="152"/>
      <c r="C965" s="29"/>
      <c r="D965" s="26" t="s">
        <v>786</v>
      </c>
      <c r="E965" s="286" t="s">
        <v>85</v>
      </c>
      <c r="F965" s="190"/>
      <c r="G965" s="292">
        <f t="shared" ref="G965:G966" si="143">F965*(1+$G$9)</f>
        <v>0</v>
      </c>
    </row>
    <row r="966" spans="1:7" x14ac:dyDescent="0.25">
      <c r="A966" s="247">
        <v>954</v>
      </c>
      <c r="B966" s="152"/>
      <c r="C966" s="29"/>
      <c r="D966" s="26" t="s">
        <v>787</v>
      </c>
      <c r="E966" s="286" t="s">
        <v>85</v>
      </c>
      <c r="F966" s="190"/>
      <c r="G966" s="292">
        <f t="shared" si="143"/>
        <v>0</v>
      </c>
    </row>
    <row r="967" spans="1:7" x14ac:dyDescent="0.25">
      <c r="A967" s="247">
        <v>955</v>
      </c>
      <c r="B967" s="152"/>
      <c r="C967" s="29"/>
      <c r="D967" s="23" t="s">
        <v>788</v>
      </c>
      <c r="E967" s="26"/>
      <c r="F967" s="201"/>
      <c r="G967" s="288"/>
    </row>
    <row r="968" spans="1:7" x14ac:dyDescent="0.25">
      <c r="A968" s="247">
        <v>956</v>
      </c>
      <c r="B968" s="152"/>
      <c r="C968" s="29"/>
      <c r="D968" s="26" t="s">
        <v>786</v>
      </c>
      <c r="E968" s="26" t="s">
        <v>85</v>
      </c>
      <c r="F968" s="190"/>
      <c r="G968" s="292">
        <f t="shared" ref="G968" si="144">F968*(1+$G$9)</f>
        <v>0</v>
      </c>
    </row>
    <row r="969" spans="1:7" x14ac:dyDescent="0.25">
      <c r="A969" s="247">
        <v>957</v>
      </c>
      <c r="B969" s="152"/>
      <c r="C969" s="29"/>
      <c r="D969" s="23" t="s">
        <v>789</v>
      </c>
      <c r="E969" s="26"/>
      <c r="F969" s="201"/>
      <c r="G969" s="288"/>
    </row>
    <row r="970" spans="1:7" x14ac:dyDescent="0.25">
      <c r="A970" s="247">
        <v>958</v>
      </c>
      <c r="B970" s="152"/>
      <c r="C970" s="29"/>
      <c r="D970" s="26" t="s">
        <v>787</v>
      </c>
      <c r="E970" s="26" t="s">
        <v>85</v>
      </c>
      <c r="F970" s="190"/>
      <c r="G970" s="292">
        <f t="shared" ref="G970" si="145">F970*(1+$G$9)</f>
        <v>0</v>
      </c>
    </row>
    <row r="971" spans="1:7" x14ac:dyDescent="0.25">
      <c r="A971" s="247">
        <v>959</v>
      </c>
      <c r="B971" s="152" t="s">
        <v>790</v>
      </c>
      <c r="C971" s="29"/>
      <c r="D971" s="23" t="s">
        <v>791</v>
      </c>
      <c r="E971" s="286"/>
      <c r="F971" s="201"/>
      <c r="G971" s="288"/>
    </row>
    <row r="972" spans="1:7" x14ac:dyDescent="0.25">
      <c r="A972" s="247">
        <v>960</v>
      </c>
      <c r="B972" s="152" t="s">
        <v>792</v>
      </c>
      <c r="C972" s="29"/>
      <c r="D972" s="23" t="s">
        <v>793</v>
      </c>
      <c r="E972" s="286"/>
      <c r="F972" s="201"/>
      <c r="G972" s="288"/>
    </row>
    <row r="973" spans="1:7" x14ac:dyDescent="0.25">
      <c r="A973" s="247">
        <v>961</v>
      </c>
      <c r="B973" s="152"/>
      <c r="C973" s="29"/>
      <c r="D973" s="26" t="s">
        <v>794</v>
      </c>
      <c r="E973" s="26" t="s">
        <v>85</v>
      </c>
      <c r="F973" s="190"/>
      <c r="G973" s="292">
        <f t="shared" ref="G973:G975" si="146">F973*(1+$G$9)</f>
        <v>0</v>
      </c>
    </row>
    <row r="974" spans="1:7" x14ac:dyDescent="0.25">
      <c r="A974" s="247">
        <v>962</v>
      </c>
      <c r="B974" s="152"/>
      <c r="C974" s="29"/>
      <c r="D974" s="26" t="s">
        <v>795</v>
      </c>
      <c r="E974" s="26" t="s">
        <v>85</v>
      </c>
      <c r="F974" s="190"/>
      <c r="G974" s="292">
        <f t="shared" si="146"/>
        <v>0</v>
      </c>
    </row>
    <row r="975" spans="1:7" x14ac:dyDescent="0.25">
      <c r="A975" s="247">
        <v>963</v>
      </c>
      <c r="B975" s="152"/>
      <c r="C975" s="29"/>
      <c r="D975" s="26" t="s">
        <v>796</v>
      </c>
      <c r="E975" s="26" t="s">
        <v>85</v>
      </c>
      <c r="F975" s="190"/>
      <c r="G975" s="292">
        <f t="shared" si="146"/>
        <v>0</v>
      </c>
    </row>
    <row r="976" spans="1:7" x14ac:dyDescent="0.25">
      <c r="A976" s="247">
        <v>964</v>
      </c>
      <c r="B976" s="152" t="s">
        <v>797</v>
      </c>
      <c r="C976" s="29"/>
      <c r="D976" s="23" t="s">
        <v>863</v>
      </c>
      <c r="E976" s="286"/>
      <c r="F976" s="199"/>
      <c r="G976" s="288"/>
    </row>
    <row r="977" spans="1:7" x14ac:dyDescent="0.25">
      <c r="A977" s="247">
        <v>965</v>
      </c>
      <c r="B977" s="152"/>
      <c r="C977" s="29"/>
      <c r="D977" s="26" t="s">
        <v>798</v>
      </c>
      <c r="E977" s="26" t="s">
        <v>85</v>
      </c>
      <c r="F977" s="190"/>
      <c r="G977" s="292">
        <f t="shared" ref="G977:G984" si="147">F977*(1+$G$9)</f>
        <v>0</v>
      </c>
    </row>
    <row r="978" spans="1:7" x14ac:dyDescent="0.25">
      <c r="A978" s="247">
        <v>966</v>
      </c>
      <c r="B978" s="152"/>
      <c r="C978" s="29"/>
      <c r="D978" s="26" t="s">
        <v>799</v>
      </c>
      <c r="E978" s="26" t="s">
        <v>85</v>
      </c>
      <c r="F978" s="190"/>
      <c r="G978" s="292">
        <f t="shared" si="147"/>
        <v>0</v>
      </c>
    </row>
    <row r="979" spans="1:7" x14ac:dyDescent="0.25">
      <c r="A979" s="247">
        <v>967</v>
      </c>
      <c r="B979" s="152"/>
      <c r="C979" s="29"/>
      <c r="D979" s="26" t="s">
        <v>800</v>
      </c>
      <c r="E979" s="26" t="s">
        <v>85</v>
      </c>
      <c r="F979" s="190"/>
      <c r="G979" s="292">
        <f t="shared" si="147"/>
        <v>0</v>
      </c>
    </row>
    <row r="980" spans="1:7" x14ac:dyDescent="0.25">
      <c r="A980" s="247">
        <v>968</v>
      </c>
      <c r="B980" s="152"/>
      <c r="C980" s="29"/>
      <c r="D980" s="26" t="s">
        <v>801</v>
      </c>
      <c r="E980" s="26" t="s">
        <v>85</v>
      </c>
      <c r="F980" s="190"/>
      <c r="G980" s="292">
        <f t="shared" si="147"/>
        <v>0</v>
      </c>
    </row>
    <row r="981" spans="1:7" x14ac:dyDescent="0.25">
      <c r="A981" s="247">
        <v>969</v>
      </c>
      <c r="B981" s="152"/>
      <c r="C981" s="29"/>
      <c r="D981" s="26" t="s">
        <v>802</v>
      </c>
      <c r="E981" s="26" t="s">
        <v>85</v>
      </c>
      <c r="F981" s="190"/>
      <c r="G981" s="292">
        <f t="shared" si="147"/>
        <v>0</v>
      </c>
    </row>
    <row r="982" spans="1:7" x14ac:dyDescent="0.25">
      <c r="A982" s="247">
        <v>970</v>
      </c>
      <c r="B982" s="152"/>
      <c r="C982" s="29"/>
      <c r="D982" s="26" t="s">
        <v>803</v>
      </c>
      <c r="E982" s="26" t="s">
        <v>85</v>
      </c>
      <c r="F982" s="190"/>
      <c r="G982" s="292">
        <f t="shared" si="147"/>
        <v>0</v>
      </c>
    </row>
    <row r="983" spans="1:7" x14ac:dyDescent="0.25">
      <c r="A983" s="247">
        <v>971</v>
      </c>
      <c r="B983" s="152"/>
      <c r="C983" s="29"/>
      <c r="D983" s="26" t="s">
        <v>804</v>
      </c>
      <c r="E983" s="26" t="s">
        <v>85</v>
      </c>
      <c r="F983" s="190"/>
      <c r="G983" s="292">
        <f t="shared" si="147"/>
        <v>0</v>
      </c>
    </row>
    <row r="984" spans="1:7" ht="28" x14ac:dyDescent="0.25">
      <c r="A984" s="247">
        <v>972</v>
      </c>
      <c r="B984" s="152" t="s">
        <v>805</v>
      </c>
      <c r="C984" s="29"/>
      <c r="D984" s="26" t="s">
        <v>864</v>
      </c>
      <c r="E984" s="26" t="s">
        <v>85</v>
      </c>
      <c r="F984" s="190"/>
      <c r="G984" s="292">
        <f t="shared" si="147"/>
        <v>0</v>
      </c>
    </row>
    <row r="985" spans="1:7" x14ac:dyDescent="0.25">
      <c r="A985" s="247">
        <v>973</v>
      </c>
      <c r="B985" s="152"/>
      <c r="C985" s="156"/>
      <c r="D985" s="23"/>
      <c r="E985" s="26"/>
      <c r="F985" s="192"/>
      <c r="G985" s="288"/>
    </row>
    <row r="986" spans="1:7" ht="31" x14ac:dyDescent="0.25">
      <c r="A986" s="247">
        <v>974</v>
      </c>
      <c r="B986" s="148" t="s">
        <v>806</v>
      </c>
      <c r="C986" s="54" t="s">
        <v>825</v>
      </c>
      <c r="D986" s="20" t="s">
        <v>874</v>
      </c>
      <c r="E986" s="286"/>
      <c r="F986" s="196"/>
      <c r="G986" s="288"/>
    </row>
    <row r="987" spans="1:7" x14ac:dyDescent="0.25">
      <c r="A987" s="247">
        <v>975</v>
      </c>
      <c r="B987" s="284"/>
      <c r="C987" s="285"/>
      <c r="D987" s="286"/>
      <c r="E987" s="286"/>
      <c r="F987" s="196"/>
      <c r="G987" s="288"/>
    </row>
    <row r="988" spans="1:7" x14ac:dyDescent="0.25">
      <c r="A988" s="247">
        <v>976</v>
      </c>
      <c r="B988" s="24"/>
      <c r="C988" s="25"/>
      <c r="D988" s="23" t="s">
        <v>807</v>
      </c>
      <c r="E988" s="286"/>
      <c r="F988" s="196"/>
      <c r="G988" s="288"/>
    </row>
    <row r="989" spans="1:7" ht="84" x14ac:dyDescent="0.25">
      <c r="A989" s="247">
        <v>977</v>
      </c>
      <c r="B989" s="24"/>
      <c r="C989" s="25"/>
      <c r="D989" s="26" t="s">
        <v>808</v>
      </c>
      <c r="E989" s="50" t="s">
        <v>192</v>
      </c>
      <c r="F989" s="209"/>
      <c r="G989" s="296">
        <f>F989</f>
        <v>0</v>
      </c>
    </row>
    <row r="990" spans="1:7" x14ac:dyDescent="0.25">
      <c r="A990" s="247">
        <v>978</v>
      </c>
      <c r="B990" s="24"/>
      <c r="C990" s="25"/>
      <c r="D990" s="26"/>
      <c r="E990" s="50"/>
      <c r="F990" s="210"/>
      <c r="G990" s="288"/>
    </row>
    <row r="991" spans="1:7" ht="70" x14ac:dyDescent="0.25">
      <c r="A991" s="247">
        <v>979</v>
      </c>
      <c r="B991" s="24"/>
      <c r="C991" s="25"/>
      <c r="D991" s="26" t="s">
        <v>865</v>
      </c>
      <c r="E991" s="50" t="s">
        <v>192</v>
      </c>
      <c r="F991" s="209"/>
      <c r="G991" s="288"/>
    </row>
    <row r="992" spans="1:7" x14ac:dyDescent="0.25">
      <c r="A992" s="247">
        <v>980</v>
      </c>
      <c r="B992" s="24"/>
      <c r="C992" s="25"/>
      <c r="D992" s="26"/>
      <c r="E992" s="50"/>
      <c r="F992" s="210"/>
      <c r="G992" s="288"/>
    </row>
    <row r="993" spans="1:7" x14ac:dyDescent="0.25">
      <c r="A993" s="247">
        <v>981</v>
      </c>
      <c r="B993" s="24"/>
      <c r="C993" s="25"/>
      <c r="D993" s="26"/>
      <c r="E993" s="50"/>
      <c r="F993" s="210"/>
      <c r="G993" s="288"/>
    </row>
    <row r="994" spans="1:7" ht="28" x14ac:dyDescent="0.25">
      <c r="A994" s="247">
        <v>982</v>
      </c>
      <c r="B994" s="24"/>
      <c r="C994" s="25"/>
      <c r="D994" s="26" t="s">
        <v>866</v>
      </c>
      <c r="E994" s="50" t="s">
        <v>192</v>
      </c>
      <c r="F994" s="209"/>
      <c r="G994" s="296">
        <f>F994</f>
        <v>0</v>
      </c>
    </row>
    <row r="995" spans="1:7" x14ac:dyDescent="0.25">
      <c r="A995" s="247">
        <v>983</v>
      </c>
      <c r="B995" s="24"/>
      <c r="C995" s="51"/>
      <c r="D995" s="26"/>
      <c r="E995" s="50"/>
      <c r="F995" s="210"/>
      <c r="G995" s="288"/>
    </row>
    <row r="996" spans="1:7" x14ac:dyDescent="0.25">
      <c r="A996" s="247">
        <v>984</v>
      </c>
      <c r="B996" s="24"/>
      <c r="C996" s="51"/>
      <c r="D996" s="26"/>
      <c r="E996" s="50"/>
      <c r="F996" s="210"/>
      <c r="G996" s="288"/>
    </row>
    <row r="997" spans="1:7" x14ac:dyDescent="0.25">
      <c r="A997" s="247">
        <v>985</v>
      </c>
      <c r="B997" s="24"/>
      <c r="C997" s="51"/>
      <c r="D997" s="26"/>
      <c r="E997" s="50"/>
      <c r="F997" s="210"/>
      <c r="G997" s="288"/>
    </row>
    <row r="998" spans="1:7" ht="42" x14ac:dyDescent="0.25">
      <c r="A998" s="247">
        <v>986</v>
      </c>
      <c r="B998" s="24"/>
      <c r="C998" s="51"/>
      <c r="D998" s="26" t="s">
        <v>867</v>
      </c>
      <c r="E998" s="50" t="s">
        <v>192</v>
      </c>
      <c r="F998" s="209"/>
      <c r="G998" s="296">
        <f>F998</f>
        <v>0</v>
      </c>
    </row>
    <row r="999" spans="1:7" x14ac:dyDescent="0.25">
      <c r="A999" s="247">
        <v>987</v>
      </c>
      <c r="B999" s="157"/>
      <c r="C999" s="158"/>
      <c r="D999" s="26"/>
      <c r="E999" s="50"/>
      <c r="F999" s="210"/>
      <c r="G999" s="288"/>
    </row>
    <row r="1000" spans="1:7" x14ac:dyDescent="0.25">
      <c r="A1000" s="247">
        <v>988</v>
      </c>
      <c r="B1000" s="152"/>
      <c r="C1000" s="159"/>
      <c r="D1000" s="23"/>
      <c r="E1000" s="26"/>
      <c r="F1000" s="210"/>
      <c r="G1000" s="288"/>
    </row>
    <row r="1001" spans="1:7" x14ac:dyDescent="0.25">
      <c r="A1001" s="247">
        <v>989</v>
      </c>
      <c r="B1001" s="152"/>
      <c r="C1001" s="159"/>
      <c r="D1001" s="23"/>
      <c r="E1001" s="26"/>
      <c r="F1001" s="210"/>
      <c r="G1001" s="288"/>
    </row>
    <row r="1002" spans="1:7" x14ac:dyDescent="0.25">
      <c r="A1002" s="247">
        <v>990</v>
      </c>
      <c r="B1002" s="152"/>
      <c r="C1002" s="159"/>
      <c r="D1002" s="23"/>
      <c r="E1002" s="26"/>
      <c r="F1002" s="211"/>
      <c r="G1002" s="288"/>
    </row>
    <row r="1003" spans="1:7" ht="28" x14ac:dyDescent="0.25">
      <c r="A1003" s="247">
        <v>991</v>
      </c>
      <c r="B1003" s="148" t="s">
        <v>881</v>
      </c>
      <c r="C1003" s="54" t="s">
        <v>825</v>
      </c>
      <c r="D1003" s="26" t="s">
        <v>880</v>
      </c>
      <c r="E1003" s="50" t="s">
        <v>192</v>
      </c>
      <c r="F1003" s="209"/>
      <c r="G1003" s="296">
        <f>F1003</f>
        <v>0</v>
      </c>
    </row>
    <row r="1004" spans="1:7" ht="14.5" thickBot="1" x14ac:dyDescent="0.3">
      <c r="A1004" s="247">
        <v>992</v>
      </c>
      <c r="B1004" s="152"/>
      <c r="C1004" s="156"/>
      <c r="D1004" s="122"/>
      <c r="E1004" s="26"/>
      <c r="F1004" s="192"/>
      <c r="G1004" s="288"/>
    </row>
    <row r="1005" spans="1:7" ht="20.5" thickBot="1" x14ac:dyDescent="0.3">
      <c r="A1005" s="247">
        <v>993</v>
      </c>
      <c r="B1005" s="305"/>
      <c r="C1005" s="316"/>
      <c r="D1005" s="290" t="s">
        <v>809</v>
      </c>
      <c r="E1005" s="286"/>
      <c r="F1005" s="192"/>
      <c r="G1005" s="288"/>
    </row>
    <row r="1006" spans="1:7" x14ac:dyDescent="0.25">
      <c r="A1006" s="247">
        <v>994</v>
      </c>
      <c r="B1006" s="305"/>
      <c r="C1006" s="315"/>
      <c r="D1006" s="286"/>
      <c r="E1006" s="286"/>
      <c r="F1006" s="192"/>
      <c r="G1006" s="288"/>
    </row>
    <row r="1007" spans="1:7" ht="15.5" x14ac:dyDescent="0.25">
      <c r="A1007" s="247">
        <v>995</v>
      </c>
      <c r="B1007" s="148" t="s">
        <v>921</v>
      </c>
      <c r="C1007" s="19"/>
      <c r="D1007" s="52" t="s">
        <v>810</v>
      </c>
      <c r="E1007" s="286"/>
      <c r="F1007" s="192"/>
      <c r="G1007" s="288"/>
    </row>
    <row r="1008" spans="1:7" x14ac:dyDescent="0.25">
      <c r="A1008" s="247">
        <v>996</v>
      </c>
      <c r="B1008" s="305"/>
      <c r="C1008" s="315"/>
      <c r="D1008" s="286"/>
      <c r="E1008" s="286"/>
      <c r="F1008" s="192"/>
      <c r="G1008" s="288"/>
    </row>
    <row r="1009" spans="1:7" x14ac:dyDescent="0.25">
      <c r="A1009" s="247">
        <v>997</v>
      </c>
      <c r="B1009" s="152"/>
      <c r="C1009" s="29"/>
      <c r="D1009" s="23" t="s">
        <v>811</v>
      </c>
      <c r="E1009" s="286"/>
      <c r="F1009" s="192"/>
      <c r="G1009" s="288"/>
    </row>
    <row r="1010" spans="1:7" x14ac:dyDescent="0.25">
      <c r="A1010" s="247">
        <v>998</v>
      </c>
      <c r="B1010" s="152"/>
      <c r="C1010" s="29"/>
      <c r="D1010" s="26" t="s">
        <v>812</v>
      </c>
      <c r="E1010" s="26" t="s">
        <v>813</v>
      </c>
      <c r="F1010" s="190"/>
      <c r="G1010" s="292">
        <f t="shared" ref="G1010:G1011" si="148">F1010*(1+$G$9)</f>
        <v>0</v>
      </c>
    </row>
    <row r="1011" spans="1:7" x14ac:dyDescent="0.25">
      <c r="A1011" s="247">
        <v>999</v>
      </c>
      <c r="B1011" s="152"/>
      <c r="C1011" s="29"/>
      <c r="D1011" s="26" t="s">
        <v>814</v>
      </c>
      <c r="E1011" s="26" t="s">
        <v>813</v>
      </c>
      <c r="F1011" s="190"/>
      <c r="G1011" s="292">
        <f t="shared" si="148"/>
        <v>0</v>
      </c>
    </row>
    <row r="1012" spans="1:7" x14ac:dyDescent="0.25">
      <c r="A1012" s="247">
        <v>1000</v>
      </c>
      <c r="B1012" s="152"/>
      <c r="C1012" s="29"/>
      <c r="D1012" s="23" t="s">
        <v>815</v>
      </c>
      <c r="E1012" s="286"/>
      <c r="F1012" s="201"/>
      <c r="G1012" s="288"/>
    </row>
    <row r="1013" spans="1:7" x14ac:dyDescent="0.25">
      <c r="A1013" s="247">
        <v>1001</v>
      </c>
      <c r="B1013" s="152"/>
      <c r="C1013" s="29"/>
      <c r="D1013" s="26" t="s">
        <v>816</v>
      </c>
      <c r="E1013" s="26" t="s">
        <v>813</v>
      </c>
      <c r="F1013" s="190"/>
      <c r="G1013" s="292">
        <f t="shared" ref="G1013:G1014" si="149">F1013*(1+$G$9)</f>
        <v>0</v>
      </c>
    </row>
    <row r="1014" spans="1:7" x14ac:dyDescent="0.25">
      <c r="A1014" s="247">
        <v>1002</v>
      </c>
      <c r="B1014" s="152"/>
      <c r="C1014" s="29"/>
      <c r="D1014" s="26" t="s">
        <v>817</v>
      </c>
      <c r="E1014" s="26" t="s">
        <v>813</v>
      </c>
      <c r="F1014" s="190"/>
      <c r="G1014" s="292">
        <f t="shared" si="149"/>
        <v>0</v>
      </c>
    </row>
    <row r="1015" spans="1:7" x14ac:dyDescent="0.25">
      <c r="A1015" s="247">
        <v>1003</v>
      </c>
      <c r="B1015" s="152"/>
      <c r="C1015" s="29"/>
      <c r="D1015" s="23" t="s">
        <v>818</v>
      </c>
      <c r="E1015" s="286"/>
      <c r="F1015" s="201"/>
      <c r="G1015" s="288"/>
    </row>
    <row r="1016" spans="1:7" x14ac:dyDescent="0.25">
      <c r="A1016" s="247">
        <v>1004</v>
      </c>
      <c r="B1016" s="152"/>
      <c r="C1016" s="159"/>
      <c r="D1016" s="26" t="s">
        <v>819</v>
      </c>
      <c r="E1016" s="26" t="s">
        <v>813</v>
      </c>
      <c r="F1016" s="190"/>
      <c r="G1016" s="292">
        <f t="shared" ref="G1016:G1017" si="150">F1016*(1+$G$9)</f>
        <v>0</v>
      </c>
    </row>
    <row r="1017" spans="1:7" x14ac:dyDescent="0.25">
      <c r="A1017" s="247">
        <v>1005</v>
      </c>
      <c r="B1017" s="152"/>
      <c r="C1017" s="159"/>
      <c r="D1017" s="26" t="s">
        <v>820</v>
      </c>
      <c r="E1017" s="26" t="s">
        <v>813</v>
      </c>
      <c r="F1017" s="190"/>
      <c r="G1017" s="292">
        <f t="shared" si="150"/>
        <v>0</v>
      </c>
    </row>
    <row r="1018" spans="1:7" x14ac:dyDescent="0.25">
      <c r="A1018" s="247">
        <v>1006</v>
      </c>
      <c r="B1018" s="152"/>
      <c r="C1018" s="159"/>
      <c r="D1018" s="23" t="s">
        <v>821</v>
      </c>
      <c r="E1018" s="286"/>
      <c r="F1018" s="205"/>
      <c r="G1018" s="288"/>
    </row>
    <row r="1019" spans="1:7" x14ac:dyDescent="0.25">
      <c r="A1019" s="247">
        <v>1007</v>
      </c>
      <c r="B1019" s="152"/>
      <c r="C1019" s="159"/>
      <c r="D1019" s="26" t="s">
        <v>822</v>
      </c>
      <c r="E1019" s="26" t="s">
        <v>192</v>
      </c>
      <c r="F1019" s="212"/>
      <c r="G1019" s="296">
        <f>F1019</f>
        <v>0</v>
      </c>
    </row>
    <row r="1020" spans="1:7" x14ac:dyDescent="0.25">
      <c r="A1020" s="247">
        <v>1008</v>
      </c>
      <c r="B1020" s="152"/>
      <c r="C1020" s="159"/>
      <c r="D1020" s="26" t="s">
        <v>824</v>
      </c>
      <c r="E1020" s="26" t="s">
        <v>192</v>
      </c>
      <c r="F1020" s="212"/>
      <c r="G1020" s="296">
        <f>F1020</f>
        <v>0</v>
      </c>
    </row>
    <row r="1021" spans="1:7" ht="13" x14ac:dyDescent="0.25">
      <c r="A1021" s="247">
        <v>1009</v>
      </c>
      <c r="B1021" s="305"/>
      <c r="C1021" s="317"/>
      <c r="D1021" s="286"/>
      <c r="E1021" s="286"/>
      <c r="F1021" s="213"/>
      <c r="G1021" s="288"/>
    </row>
    <row r="1022" spans="1:7" ht="15.5" x14ac:dyDescent="0.25">
      <c r="A1022" s="247">
        <v>1010</v>
      </c>
      <c r="B1022" s="148" t="s">
        <v>922</v>
      </c>
      <c r="C1022" s="54" t="s">
        <v>825</v>
      </c>
      <c r="D1022" s="52" t="s">
        <v>826</v>
      </c>
      <c r="E1022" s="286"/>
      <c r="F1022" s="213"/>
      <c r="G1022" s="288"/>
    </row>
    <row r="1023" spans="1:7" ht="42" x14ac:dyDescent="0.25">
      <c r="A1023" s="247">
        <v>1011</v>
      </c>
      <c r="B1023" s="148"/>
      <c r="C1023" s="54"/>
      <c r="D1023" s="23" t="s">
        <v>827</v>
      </c>
      <c r="E1023" s="286"/>
      <c r="F1023" s="213"/>
      <c r="G1023" s="288"/>
    </row>
    <row r="1024" spans="1:7" x14ac:dyDescent="0.25">
      <c r="A1024" s="247">
        <v>1012</v>
      </c>
      <c r="B1024" s="305"/>
      <c r="C1024" s="317"/>
      <c r="D1024" s="300" t="s">
        <v>828</v>
      </c>
      <c r="E1024" s="26" t="s">
        <v>192</v>
      </c>
      <c r="F1024" s="214"/>
      <c r="G1024" s="318">
        <f>F1024</f>
        <v>0</v>
      </c>
    </row>
    <row r="1025" spans="1:7" x14ac:dyDescent="0.25">
      <c r="A1025" s="247">
        <v>1013</v>
      </c>
      <c r="B1025" s="305"/>
      <c r="C1025" s="317"/>
      <c r="D1025" s="300" t="s">
        <v>829</v>
      </c>
      <c r="E1025" s="26" t="s">
        <v>192</v>
      </c>
      <c r="F1025" s="214"/>
      <c r="G1025" s="318">
        <f t="shared" ref="G1025:G1029" si="151">F1025</f>
        <v>0</v>
      </c>
    </row>
    <row r="1026" spans="1:7" x14ac:dyDescent="0.25">
      <c r="A1026" s="247">
        <v>1014</v>
      </c>
      <c r="B1026" s="305"/>
      <c r="C1026" s="317"/>
      <c r="D1026" s="300" t="s">
        <v>830</v>
      </c>
      <c r="E1026" s="26" t="s">
        <v>192</v>
      </c>
      <c r="F1026" s="214"/>
      <c r="G1026" s="318">
        <f t="shared" si="151"/>
        <v>0</v>
      </c>
    </row>
    <row r="1027" spans="1:7" x14ac:dyDescent="0.25">
      <c r="A1027" s="247">
        <v>1015</v>
      </c>
      <c r="B1027" s="305"/>
      <c r="C1027" s="317"/>
      <c r="D1027" s="300" t="s">
        <v>831</v>
      </c>
      <c r="E1027" s="26" t="s">
        <v>192</v>
      </c>
      <c r="F1027" s="214"/>
      <c r="G1027" s="318">
        <f t="shared" si="151"/>
        <v>0</v>
      </c>
    </row>
    <row r="1028" spans="1:7" x14ac:dyDescent="0.25">
      <c r="A1028" s="247">
        <v>1016</v>
      </c>
      <c r="B1028" s="284"/>
      <c r="C1028" s="319"/>
      <c r="D1028" s="300" t="s">
        <v>832</v>
      </c>
      <c r="E1028" s="26" t="s">
        <v>192</v>
      </c>
      <c r="F1028" s="214"/>
      <c r="G1028" s="318">
        <f t="shared" si="151"/>
        <v>0</v>
      </c>
    </row>
    <row r="1029" spans="1:7" x14ac:dyDescent="0.25">
      <c r="A1029" s="247">
        <v>1017</v>
      </c>
      <c r="B1029" s="284"/>
      <c r="C1029" s="319"/>
      <c r="D1029" s="300" t="s">
        <v>833</v>
      </c>
      <c r="E1029" s="26" t="s">
        <v>192</v>
      </c>
      <c r="F1029" s="214"/>
      <c r="G1029" s="318">
        <f t="shared" si="151"/>
        <v>0</v>
      </c>
    </row>
    <row r="1030" spans="1:7" ht="14.5" thickBot="1" x14ac:dyDescent="0.3">
      <c r="A1030" s="251"/>
      <c r="B1030" s="320"/>
      <c r="C1030" s="321"/>
      <c r="D1030" s="322"/>
      <c r="E1030" s="322"/>
      <c r="F1030" s="323"/>
      <c r="G1030" s="279"/>
    </row>
    <row r="1031" spans="1:7" x14ac:dyDescent="0.25">
      <c r="A1031" s="251"/>
    </row>
    <row r="1032" spans="1:7" x14ac:dyDescent="0.25">
      <c r="A1032" s="251"/>
      <c r="C1032" s="251"/>
    </row>
    <row r="1033" spans="1:7" x14ac:dyDescent="0.25">
      <c r="A1033" s="251"/>
      <c r="C1033" s="251"/>
    </row>
    <row r="1034" spans="1:7" x14ac:dyDescent="0.25">
      <c r="A1034" s="251"/>
      <c r="C1034" s="251"/>
    </row>
    <row r="1035" spans="1:7" x14ac:dyDescent="0.25">
      <c r="A1035" s="251"/>
      <c r="C1035" s="251"/>
    </row>
    <row r="1036" spans="1:7" x14ac:dyDescent="0.25">
      <c r="A1036" s="251"/>
      <c r="C1036" s="251"/>
    </row>
    <row r="1037" spans="1:7" x14ac:dyDescent="0.25">
      <c r="A1037" s="251"/>
      <c r="C1037" s="251"/>
    </row>
    <row r="1038" spans="1:7" x14ac:dyDescent="0.25">
      <c r="A1038" s="251"/>
      <c r="C1038" s="251"/>
    </row>
    <row r="1039" spans="1:7" x14ac:dyDescent="0.25">
      <c r="A1039" s="251"/>
      <c r="C1039" s="251"/>
    </row>
    <row r="1040" spans="1:7" x14ac:dyDescent="0.25">
      <c r="A1040" s="251"/>
      <c r="C1040" s="251"/>
    </row>
    <row r="1041" spans="1:3" x14ac:dyDescent="0.25">
      <c r="A1041" s="251"/>
      <c r="C1041" s="251"/>
    </row>
    <row r="1042" spans="1:3" x14ac:dyDescent="0.25">
      <c r="A1042" s="251"/>
      <c r="C1042" s="251"/>
    </row>
    <row r="1043" spans="1:3" x14ac:dyDescent="0.25">
      <c r="A1043" s="251"/>
      <c r="C1043" s="251"/>
    </row>
    <row r="1044" spans="1:3" x14ac:dyDescent="0.25">
      <c r="A1044" s="251"/>
      <c r="C1044" s="251"/>
    </row>
    <row r="1045" spans="1:3" x14ac:dyDescent="0.25">
      <c r="A1045" s="251"/>
      <c r="C1045" s="251"/>
    </row>
    <row r="1046" spans="1:3" x14ac:dyDescent="0.25">
      <c r="A1046" s="251"/>
      <c r="C1046" s="251"/>
    </row>
    <row r="1047" spans="1:3" x14ac:dyDescent="0.25">
      <c r="A1047" s="251"/>
      <c r="C1047" s="251"/>
    </row>
    <row r="1048" spans="1:3" x14ac:dyDescent="0.25">
      <c r="A1048" s="251"/>
      <c r="C1048" s="251"/>
    </row>
    <row r="1049" spans="1:3" x14ac:dyDescent="0.25">
      <c r="A1049" s="251"/>
      <c r="C1049" s="251"/>
    </row>
    <row r="1050" spans="1:3" x14ac:dyDescent="0.25">
      <c r="A1050" s="251"/>
      <c r="C1050" s="251"/>
    </row>
    <row r="1051" spans="1:3" x14ac:dyDescent="0.25">
      <c r="A1051" s="251"/>
      <c r="C1051" s="251"/>
    </row>
    <row r="1052" spans="1:3" x14ac:dyDescent="0.25">
      <c r="A1052" s="251"/>
      <c r="C1052" s="251"/>
    </row>
    <row r="1053" spans="1:3" x14ac:dyDescent="0.25">
      <c r="A1053" s="251"/>
      <c r="C1053" s="251"/>
    </row>
    <row r="1054" spans="1:3" x14ac:dyDescent="0.25">
      <c r="A1054" s="251"/>
      <c r="C1054" s="251"/>
    </row>
    <row r="1055" spans="1:3" x14ac:dyDescent="0.25">
      <c r="A1055" s="251"/>
      <c r="C1055" s="251"/>
    </row>
    <row r="1056" spans="1:3" x14ac:dyDescent="0.25">
      <c r="A1056" s="251"/>
      <c r="C1056" s="251"/>
    </row>
    <row r="1057" spans="1:3" x14ac:dyDescent="0.25">
      <c r="A1057" s="251"/>
      <c r="C1057" s="251"/>
    </row>
    <row r="1058" spans="1:3" x14ac:dyDescent="0.25">
      <c r="A1058" s="251"/>
      <c r="C1058" s="251"/>
    </row>
    <row r="1059" spans="1:3" x14ac:dyDescent="0.25">
      <c r="A1059" s="251"/>
      <c r="C1059" s="251"/>
    </row>
    <row r="1060" spans="1:3" x14ac:dyDescent="0.25">
      <c r="A1060" s="251"/>
      <c r="C1060" s="251"/>
    </row>
    <row r="1061" spans="1:3" x14ac:dyDescent="0.25">
      <c r="A1061" s="251"/>
      <c r="C1061" s="251"/>
    </row>
    <row r="1062" spans="1:3" x14ac:dyDescent="0.25">
      <c r="A1062" s="251"/>
      <c r="C1062" s="251"/>
    </row>
    <row r="1063" spans="1:3" x14ac:dyDescent="0.25">
      <c r="A1063" s="251"/>
      <c r="C1063" s="251"/>
    </row>
    <row r="1064" spans="1:3" x14ac:dyDescent="0.25">
      <c r="A1064" s="251"/>
      <c r="C1064" s="251"/>
    </row>
    <row r="1065" spans="1:3" x14ac:dyDescent="0.25">
      <c r="A1065" s="251"/>
      <c r="C1065" s="251"/>
    </row>
    <row r="1066" spans="1:3" x14ac:dyDescent="0.25">
      <c r="A1066" s="251"/>
      <c r="C1066" s="251"/>
    </row>
    <row r="1067" spans="1:3" x14ac:dyDescent="0.25">
      <c r="A1067" s="251"/>
      <c r="C1067" s="251"/>
    </row>
    <row r="1068" spans="1:3" x14ac:dyDescent="0.25">
      <c r="A1068" s="251"/>
      <c r="C1068" s="251"/>
    </row>
    <row r="1069" spans="1:3" x14ac:dyDescent="0.25">
      <c r="A1069" s="251"/>
      <c r="C1069" s="251"/>
    </row>
    <row r="1070" spans="1:3" x14ac:dyDescent="0.25">
      <c r="A1070" s="251"/>
      <c r="C1070" s="251"/>
    </row>
    <row r="1071" spans="1:3" x14ac:dyDescent="0.25">
      <c r="A1071" s="251"/>
      <c r="C1071" s="251"/>
    </row>
    <row r="1072" spans="1:3" x14ac:dyDescent="0.25">
      <c r="A1072" s="251"/>
      <c r="C1072" s="251"/>
    </row>
    <row r="1073" spans="1:3" x14ac:dyDescent="0.25">
      <c r="A1073" s="251"/>
      <c r="C1073" s="251"/>
    </row>
    <row r="1074" spans="1:3" x14ac:dyDescent="0.25">
      <c r="A1074" s="251"/>
      <c r="C1074" s="251"/>
    </row>
    <row r="1075" spans="1:3" x14ac:dyDescent="0.25">
      <c r="A1075" s="251"/>
      <c r="C1075" s="251"/>
    </row>
    <row r="1076" spans="1:3" x14ac:dyDescent="0.25">
      <c r="A1076" s="251"/>
      <c r="C1076" s="251"/>
    </row>
    <row r="1077" spans="1:3" x14ac:dyDescent="0.25">
      <c r="A1077" s="251"/>
      <c r="C1077" s="251"/>
    </row>
    <row r="1078" spans="1:3" x14ac:dyDescent="0.25">
      <c r="A1078" s="251"/>
      <c r="C1078" s="251"/>
    </row>
    <row r="1079" spans="1:3" x14ac:dyDescent="0.25">
      <c r="A1079" s="251"/>
      <c r="C1079" s="251"/>
    </row>
    <row r="1080" spans="1:3" x14ac:dyDescent="0.25">
      <c r="A1080" s="251"/>
      <c r="C1080" s="251"/>
    </row>
    <row r="1081" spans="1:3" x14ac:dyDescent="0.25">
      <c r="A1081" s="251"/>
      <c r="C1081" s="251"/>
    </row>
    <row r="1082" spans="1:3" x14ac:dyDescent="0.25">
      <c r="A1082" s="251"/>
      <c r="C1082" s="251"/>
    </row>
    <row r="1083" spans="1:3" x14ac:dyDescent="0.25">
      <c r="A1083" s="251"/>
      <c r="C1083" s="251"/>
    </row>
    <row r="1084" spans="1:3" x14ac:dyDescent="0.25">
      <c r="A1084" s="251"/>
      <c r="C1084" s="251"/>
    </row>
    <row r="1085" spans="1:3" x14ac:dyDescent="0.25">
      <c r="A1085" s="251"/>
      <c r="C1085" s="251"/>
    </row>
    <row r="1086" spans="1:3" x14ac:dyDescent="0.25">
      <c r="A1086" s="251"/>
      <c r="C1086" s="251"/>
    </row>
    <row r="1087" spans="1:3" x14ac:dyDescent="0.25">
      <c r="A1087" s="251"/>
      <c r="C1087" s="251"/>
    </row>
    <row r="1088" spans="1:3" x14ac:dyDescent="0.25">
      <c r="A1088" s="251"/>
      <c r="C1088" s="251"/>
    </row>
    <row r="1089" spans="1:3" x14ac:dyDescent="0.25">
      <c r="A1089" s="251"/>
      <c r="C1089" s="251"/>
    </row>
    <row r="1090" spans="1:3" x14ac:dyDescent="0.25">
      <c r="A1090" s="251"/>
      <c r="C1090" s="251"/>
    </row>
    <row r="1091" spans="1:3" x14ac:dyDescent="0.25">
      <c r="A1091" s="251"/>
      <c r="C1091" s="251"/>
    </row>
    <row r="1092" spans="1:3" x14ac:dyDescent="0.25">
      <c r="A1092" s="251"/>
      <c r="C1092" s="251"/>
    </row>
    <row r="1093" spans="1:3" x14ac:dyDescent="0.25">
      <c r="A1093" s="251"/>
      <c r="C1093" s="251"/>
    </row>
    <row r="1094" spans="1:3" x14ac:dyDescent="0.25">
      <c r="A1094" s="251"/>
      <c r="C1094" s="251"/>
    </row>
    <row r="1095" spans="1:3" x14ac:dyDescent="0.25">
      <c r="A1095" s="251"/>
      <c r="C1095" s="251"/>
    </row>
    <row r="1096" spans="1:3" x14ac:dyDescent="0.25">
      <c r="A1096" s="251"/>
      <c r="C1096" s="251"/>
    </row>
    <row r="1097" spans="1:3" x14ac:dyDescent="0.25">
      <c r="A1097" s="251"/>
      <c r="C1097" s="251"/>
    </row>
    <row r="1098" spans="1:3" x14ac:dyDescent="0.25">
      <c r="A1098" s="251"/>
      <c r="C1098" s="251"/>
    </row>
    <row r="1099" spans="1:3" x14ac:dyDescent="0.25">
      <c r="A1099" s="251"/>
      <c r="C1099" s="251"/>
    </row>
    <row r="1100" spans="1:3" x14ac:dyDescent="0.25">
      <c r="A1100" s="251"/>
      <c r="C1100" s="251"/>
    </row>
    <row r="1101" spans="1:3" x14ac:dyDescent="0.25">
      <c r="A1101" s="251"/>
      <c r="C1101" s="251"/>
    </row>
    <row r="1102" spans="1:3" x14ac:dyDescent="0.25">
      <c r="A1102" s="251"/>
      <c r="C1102" s="251"/>
    </row>
    <row r="1103" spans="1:3" x14ac:dyDescent="0.25">
      <c r="A1103" s="251"/>
      <c r="C1103" s="251"/>
    </row>
    <row r="1104" spans="1:3" x14ac:dyDescent="0.25">
      <c r="A1104" s="251"/>
      <c r="C1104" s="251"/>
    </row>
    <row r="1105" spans="1:3" x14ac:dyDescent="0.25">
      <c r="A1105" s="251"/>
      <c r="C1105" s="251"/>
    </row>
    <row r="1106" spans="1:3" x14ac:dyDescent="0.25">
      <c r="A1106" s="251"/>
      <c r="C1106" s="251"/>
    </row>
    <row r="1107" spans="1:3" x14ac:dyDescent="0.25">
      <c r="A1107" s="251"/>
      <c r="C1107" s="251"/>
    </row>
    <row r="1108" spans="1:3" x14ac:dyDescent="0.25">
      <c r="A1108" s="251"/>
      <c r="C1108" s="251"/>
    </row>
    <row r="1109" spans="1:3" x14ac:dyDescent="0.25">
      <c r="A1109" s="251"/>
      <c r="C1109" s="251"/>
    </row>
    <row r="1110" spans="1:3" x14ac:dyDescent="0.25">
      <c r="A1110" s="251"/>
      <c r="C1110" s="251"/>
    </row>
    <row r="1111" spans="1:3" x14ac:dyDescent="0.25">
      <c r="A1111" s="251"/>
      <c r="C1111" s="251"/>
    </row>
    <row r="1112" spans="1:3" x14ac:dyDescent="0.25">
      <c r="A1112" s="251"/>
      <c r="C1112" s="251"/>
    </row>
    <row r="1113" spans="1:3" x14ac:dyDescent="0.25">
      <c r="A1113" s="251"/>
      <c r="C1113" s="251"/>
    </row>
    <row r="1114" spans="1:3" x14ac:dyDescent="0.25">
      <c r="A1114" s="251"/>
      <c r="C1114" s="251"/>
    </row>
    <row r="1115" spans="1:3" x14ac:dyDescent="0.25">
      <c r="A1115" s="251"/>
      <c r="C1115" s="251"/>
    </row>
    <row r="1116" spans="1:3" x14ac:dyDescent="0.25">
      <c r="A1116" s="251"/>
      <c r="C1116" s="251"/>
    </row>
    <row r="1117" spans="1:3" x14ac:dyDescent="0.25">
      <c r="A1117" s="251"/>
      <c r="C1117" s="251"/>
    </row>
    <row r="1118" spans="1:3" x14ac:dyDescent="0.25">
      <c r="A1118" s="251"/>
      <c r="C1118" s="251"/>
    </row>
    <row r="1119" spans="1:3" x14ac:dyDescent="0.25">
      <c r="A1119" s="251"/>
      <c r="C1119" s="251"/>
    </row>
    <row r="1120" spans="1:3" x14ac:dyDescent="0.25">
      <c r="A1120" s="251"/>
      <c r="C1120" s="251"/>
    </row>
    <row r="1121" spans="1:3" x14ac:dyDescent="0.25">
      <c r="A1121" s="251"/>
      <c r="C1121" s="251"/>
    </row>
    <row r="1122" spans="1:3" x14ac:dyDescent="0.25">
      <c r="A1122" s="251"/>
      <c r="C1122" s="251"/>
    </row>
    <row r="1123" spans="1:3" x14ac:dyDescent="0.25">
      <c r="A1123" s="251"/>
      <c r="C1123" s="251"/>
    </row>
    <row r="1124" spans="1:3" x14ac:dyDescent="0.25">
      <c r="A1124" s="251"/>
      <c r="C1124" s="251"/>
    </row>
    <row r="1125" spans="1:3" x14ac:dyDescent="0.25">
      <c r="A1125" s="251"/>
      <c r="C1125" s="251"/>
    </row>
    <row r="1126" spans="1:3" x14ac:dyDescent="0.25">
      <c r="A1126" s="251"/>
      <c r="C1126" s="251"/>
    </row>
    <row r="1127" spans="1:3" x14ac:dyDescent="0.25">
      <c r="A1127" s="251"/>
      <c r="C1127" s="251"/>
    </row>
    <row r="1128" spans="1:3" x14ac:dyDescent="0.25">
      <c r="A1128" s="251"/>
      <c r="C1128" s="251"/>
    </row>
    <row r="1129" spans="1:3" x14ac:dyDescent="0.25">
      <c r="A1129" s="251"/>
      <c r="C1129" s="251"/>
    </row>
    <row r="1130" spans="1:3" x14ac:dyDescent="0.25">
      <c r="A1130" s="251"/>
      <c r="C1130" s="251"/>
    </row>
    <row r="1131" spans="1:3" x14ac:dyDescent="0.25">
      <c r="A1131" s="251"/>
      <c r="C1131" s="251"/>
    </row>
    <row r="1132" spans="1:3" x14ac:dyDescent="0.25">
      <c r="A1132" s="251"/>
      <c r="C1132" s="251"/>
    </row>
    <row r="1133" spans="1:3" x14ac:dyDescent="0.25">
      <c r="A1133" s="251"/>
      <c r="C1133" s="251"/>
    </row>
    <row r="1134" spans="1:3" x14ac:dyDescent="0.25">
      <c r="A1134" s="251"/>
      <c r="C1134" s="251"/>
    </row>
  </sheetData>
  <sheetProtection algorithmName="SHA-512" hashValue="IqVtjUlkIjbWJSfPL9zpllx2WSZkYSSPFhIteIc5lCq+3LG0/QTYaY8lQAldFW1iAiENnLeaO4itN5sIsipkTQ==" saltValue="kpSxTYUtaMrO/tfCsMKThQ==" spinCount="100000" sheet="1"/>
  <mergeCells count="5">
    <mergeCell ref="B1:F1"/>
    <mergeCell ref="B2:F2"/>
    <mergeCell ref="B5:F5"/>
    <mergeCell ref="B7:F7"/>
    <mergeCell ref="B8:F8"/>
  </mergeCells>
  <phoneticPr fontId="32" type="noConversion"/>
  <dataValidations disablePrompts="1" count="1">
    <dataValidation type="decimal" errorStyle="warning" allowBlank="1" showErrorMessage="1" error="Donnée non numérique" sqref="F1020" xr:uid="{D45FE5D2-E027-4D3B-9C29-BD68B1A91ABA}">
      <formula1>0</formula1>
      <formula2>99999.99</formula2>
    </dataValidation>
  </dataValidations>
  <pageMargins left="0.39370078740157483" right="0.39370078740157483" top="0.39370078740157483" bottom="0.39370078740157483" header="0" footer="0"/>
  <pageSetup paperSize="9" scale="78" firstPageNumber="0" fitToHeight="1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1165"/>
  <sheetViews>
    <sheetView zoomScale="90" zoomScaleNormal="90" workbookViewId="0">
      <pane xSplit="7" ySplit="11" topLeftCell="H1018" activePane="bottomRight" state="frozen"/>
      <selection pane="topRight" activeCell="H1" sqref="H1"/>
      <selection pane="bottomLeft" activeCell="A12" sqref="A12"/>
      <selection pane="bottomRight" sqref="A1:XFD1048576"/>
    </sheetView>
  </sheetViews>
  <sheetFormatPr baseColWidth="10" defaultColWidth="11.453125" defaultRowHeight="12.5" x14ac:dyDescent="0.25"/>
  <cols>
    <col min="1" max="1" width="5.54296875" style="1" customWidth="1"/>
    <col min="2" max="2" width="12.7265625" style="1" customWidth="1"/>
    <col min="3" max="3" width="10.453125" style="1" customWidth="1"/>
    <col min="4" max="4" width="69.453125" style="2" customWidth="1"/>
    <col min="5" max="5" width="12.453125" style="2" customWidth="1"/>
    <col min="6" max="6" width="11.54296875" style="135" customWidth="1"/>
    <col min="7" max="7" width="11.1796875" style="186" customWidth="1"/>
    <col min="8" max="9" width="1.7265625" style="3" customWidth="1"/>
    <col min="10" max="10" width="15.1796875" style="58" customWidth="1"/>
    <col min="11" max="11" width="11.453125" style="2"/>
    <col min="12" max="12" width="15" style="2" customWidth="1"/>
    <col min="13" max="13" width="14.26953125" style="58" customWidth="1"/>
    <col min="14" max="14" width="2.7265625" style="2" customWidth="1"/>
    <col min="15" max="15" width="15.1796875" style="58" customWidth="1"/>
    <col min="16" max="16" width="11.453125" style="2"/>
    <col min="17" max="17" width="15" style="2" customWidth="1"/>
    <col min="18" max="18" width="14.81640625" style="58" bestFit="1" customWidth="1"/>
    <col min="19" max="19" width="2.7265625" style="2" customWidth="1"/>
    <col min="20" max="20" width="15.1796875" style="58" customWidth="1"/>
    <col min="21" max="21" width="11.453125" style="2"/>
    <col min="22" max="22" width="15" style="2" customWidth="1"/>
    <col min="23" max="23" width="14.81640625" style="58" bestFit="1" customWidth="1"/>
    <col min="24" max="24" width="2.7265625" style="2" customWidth="1"/>
    <col min="25" max="25" width="15.1796875" style="58" customWidth="1"/>
    <col min="26" max="26" width="11.453125" style="2"/>
    <col min="27" max="27" width="15" style="2" customWidth="1"/>
    <col min="28" max="28" width="14.26953125" style="58" customWidth="1"/>
    <col min="29" max="29" width="2.7265625" style="2" customWidth="1"/>
    <col min="30" max="30" width="15.1796875" style="58" customWidth="1"/>
    <col min="31" max="31" width="11.453125" style="2"/>
    <col min="32" max="32" width="15" style="2" customWidth="1"/>
    <col min="33" max="33" width="14.26953125" style="58" customWidth="1"/>
    <col min="34" max="34" width="5.26953125" style="2" customWidth="1"/>
    <col min="35" max="35" width="15.1796875" style="58" customWidth="1"/>
    <col min="36" max="36" width="11.453125" style="2"/>
    <col min="37" max="37" width="15" style="2" customWidth="1"/>
    <col min="38" max="38" width="14.26953125" style="58" customWidth="1"/>
    <col min="39" max="16384" width="11.453125" style="2"/>
  </cols>
  <sheetData>
    <row r="1" spans="1:38" ht="25" x14ac:dyDescent="0.25">
      <c r="B1" s="220" t="s">
        <v>950</v>
      </c>
      <c r="C1" s="220"/>
      <c r="D1" s="220"/>
      <c r="E1" s="220"/>
      <c r="F1" s="221"/>
      <c r="G1" s="187"/>
      <c r="J1" s="230" t="s">
        <v>878</v>
      </c>
      <c r="K1" s="231"/>
      <c r="L1" s="231"/>
      <c r="M1" s="231"/>
      <c r="N1" s="231"/>
      <c r="O1" s="231"/>
      <c r="P1" s="231"/>
      <c r="Q1" s="231"/>
      <c r="R1" s="231"/>
      <c r="S1" s="231"/>
      <c r="T1" s="231"/>
      <c r="U1" s="231"/>
      <c r="V1" s="231"/>
      <c r="W1" s="231"/>
      <c r="X1" s="231"/>
      <c r="Y1" s="231"/>
      <c r="Z1" s="231"/>
      <c r="AA1" s="231"/>
      <c r="AB1" s="231"/>
      <c r="AC1" s="231"/>
      <c r="AD1" s="231"/>
      <c r="AE1" s="231"/>
      <c r="AF1" s="231"/>
      <c r="AG1" s="231"/>
      <c r="AH1" s="231"/>
      <c r="AI1" s="231"/>
      <c r="AJ1" s="231"/>
      <c r="AK1" s="231"/>
      <c r="AL1" s="232"/>
    </row>
    <row r="2" spans="1:38" ht="25" x14ac:dyDescent="0.25">
      <c r="B2" s="222" t="s">
        <v>949</v>
      </c>
      <c r="C2" s="222"/>
      <c r="D2" s="222"/>
      <c r="E2" s="222"/>
      <c r="F2" s="223"/>
      <c r="G2" s="175"/>
      <c r="J2" s="233"/>
      <c r="K2" s="234"/>
      <c r="L2" s="234"/>
      <c r="M2" s="234"/>
      <c r="N2" s="234"/>
      <c r="O2" s="234"/>
      <c r="P2" s="234"/>
      <c r="Q2" s="234"/>
      <c r="R2" s="234"/>
      <c r="S2" s="234"/>
      <c r="T2" s="234"/>
      <c r="U2" s="234"/>
      <c r="V2" s="234"/>
      <c r="W2" s="234"/>
      <c r="X2" s="234"/>
      <c r="Y2" s="234"/>
      <c r="Z2" s="234"/>
      <c r="AA2" s="234"/>
      <c r="AB2" s="234"/>
      <c r="AC2" s="234"/>
      <c r="AD2" s="234"/>
      <c r="AE2" s="234"/>
      <c r="AF2" s="234"/>
      <c r="AG2" s="234"/>
      <c r="AH2" s="234"/>
      <c r="AI2" s="234"/>
      <c r="AJ2" s="234"/>
      <c r="AK2" s="234"/>
      <c r="AL2" s="235"/>
    </row>
    <row r="3" spans="1:38" ht="15.5" x14ac:dyDescent="0.25">
      <c r="B3" s="4"/>
      <c r="C3" s="5"/>
      <c r="D3" s="6"/>
      <c r="E3" s="3"/>
      <c r="F3" s="215"/>
      <c r="G3" s="175"/>
      <c r="J3" s="233"/>
      <c r="K3" s="234"/>
      <c r="L3" s="234"/>
      <c r="M3" s="234"/>
      <c r="N3" s="234"/>
      <c r="O3" s="234"/>
      <c r="P3" s="234"/>
      <c r="Q3" s="234"/>
      <c r="R3" s="234"/>
      <c r="S3" s="234"/>
      <c r="T3" s="234"/>
      <c r="U3" s="234"/>
      <c r="V3" s="234"/>
      <c r="W3" s="234"/>
      <c r="X3" s="234"/>
      <c r="Y3" s="234"/>
      <c r="Z3" s="234"/>
      <c r="AA3" s="234"/>
      <c r="AB3" s="234"/>
      <c r="AC3" s="234"/>
      <c r="AD3" s="234"/>
      <c r="AE3" s="234"/>
      <c r="AF3" s="234"/>
      <c r="AG3" s="234"/>
      <c r="AH3" s="234"/>
      <c r="AI3" s="234"/>
      <c r="AJ3" s="234"/>
      <c r="AK3" s="234"/>
      <c r="AL3" s="235"/>
    </row>
    <row r="4" spans="1:38" ht="15.5" x14ac:dyDescent="0.25">
      <c r="B4" s="4"/>
      <c r="C4" s="5"/>
      <c r="D4" s="6"/>
      <c r="E4" s="3"/>
      <c r="F4" s="215"/>
      <c r="G4" s="175"/>
      <c r="J4" s="233"/>
      <c r="K4" s="234"/>
      <c r="L4" s="234"/>
      <c r="M4" s="234"/>
      <c r="N4" s="234"/>
      <c r="O4" s="234"/>
      <c r="P4" s="234"/>
      <c r="Q4" s="234"/>
      <c r="R4" s="234"/>
      <c r="S4" s="234"/>
      <c r="T4" s="234"/>
      <c r="U4" s="234"/>
      <c r="V4" s="234"/>
      <c r="W4" s="234"/>
      <c r="X4" s="234"/>
      <c r="Y4" s="234"/>
      <c r="Z4" s="234"/>
      <c r="AA4" s="234"/>
      <c r="AB4" s="234"/>
      <c r="AC4" s="234"/>
      <c r="AD4" s="234"/>
      <c r="AE4" s="234"/>
      <c r="AF4" s="234"/>
      <c r="AG4" s="234"/>
      <c r="AH4" s="234"/>
      <c r="AI4" s="234"/>
      <c r="AJ4" s="234"/>
      <c r="AK4" s="234"/>
      <c r="AL4" s="235"/>
    </row>
    <row r="5" spans="1:38" ht="20" x14ac:dyDescent="0.25">
      <c r="B5" s="224" t="s">
        <v>0</v>
      </c>
      <c r="C5" s="224"/>
      <c r="D5" s="224"/>
      <c r="E5" s="224"/>
      <c r="F5" s="225"/>
      <c r="G5" s="175"/>
      <c r="J5" s="233"/>
      <c r="K5" s="234"/>
      <c r="L5" s="234"/>
      <c r="M5" s="234"/>
      <c r="N5" s="234"/>
      <c r="O5" s="234"/>
      <c r="P5" s="234"/>
      <c r="Q5" s="234"/>
      <c r="R5" s="234"/>
      <c r="S5" s="234"/>
      <c r="T5" s="234"/>
      <c r="U5" s="234"/>
      <c r="V5" s="234"/>
      <c r="W5" s="234"/>
      <c r="X5" s="234"/>
      <c r="Y5" s="234"/>
      <c r="Z5" s="234"/>
      <c r="AA5" s="234"/>
      <c r="AB5" s="234"/>
      <c r="AC5" s="234"/>
      <c r="AD5" s="234"/>
      <c r="AE5" s="234"/>
      <c r="AF5" s="234"/>
      <c r="AG5" s="234"/>
      <c r="AH5" s="234"/>
      <c r="AI5" s="234"/>
      <c r="AJ5" s="234"/>
      <c r="AK5" s="234"/>
      <c r="AL5" s="235"/>
    </row>
    <row r="6" spans="1:38" ht="33" customHeight="1" thickBot="1" x14ac:dyDescent="0.3">
      <c r="B6" s="7"/>
      <c r="C6" s="8"/>
      <c r="D6" s="9"/>
      <c r="E6" s="115"/>
      <c r="F6" s="216"/>
      <c r="G6" s="175"/>
      <c r="J6" s="236"/>
      <c r="K6" s="237"/>
      <c r="L6" s="237"/>
      <c r="M6" s="237"/>
      <c r="N6" s="237"/>
      <c r="O6" s="237"/>
      <c r="P6" s="237"/>
      <c r="Q6" s="237"/>
      <c r="R6" s="237"/>
      <c r="S6" s="237"/>
      <c r="T6" s="237"/>
      <c r="U6" s="237"/>
      <c r="V6" s="237"/>
      <c r="W6" s="237"/>
      <c r="X6" s="237"/>
      <c r="Y6" s="237"/>
      <c r="Z6" s="237"/>
      <c r="AA6" s="237"/>
      <c r="AB6" s="237"/>
      <c r="AC6" s="237"/>
      <c r="AD6" s="237"/>
      <c r="AE6" s="237"/>
      <c r="AF6" s="237"/>
      <c r="AG6" s="237"/>
      <c r="AH6" s="237"/>
      <c r="AI6" s="237"/>
      <c r="AJ6" s="237"/>
      <c r="AK6" s="237"/>
      <c r="AL6" s="238"/>
    </row>
    <row r="7" spans="1:38" ht="33" customHeight="1" thickBot="1" x14ac:dyDescent="0.3">
      <c r="B7" s="226" t="s">
        <v>1</v>
      </c>
      <c r="C7" s="226"/>
      <c r="D7" s="226"/>
      <c r="E7" s="226"/>
      <c r="F7" s="227"/>
      <c r="G7" s="189"/>
      <c r="J7" s="229" t="s">
        <v>943</v>
      </c>
      <c r="K7" s="229"/>
      <c r="L7" s="229"/>
      <c r="M7" s="229"/>
      <c r="N7" s="168"/>
      <c r="O7" s="229" t="s">
        <v>944</v>
      </c>
      <c r="P7" s="229"/>
      <c r="Q7" s="229"/>
      <c r="R7" s="229"/>
      <c r="S7" s="168"/>
      <c r="T7" s="229" t="s">
        <v>945</v>
      </c>
      <c r="U7" s="229"/>
      <c r="V7" s="229"/>
      <c r="W7" s="229"/>
      <c r="X7" s="168"/>
      <c r="Y7" s="229" t="s">
        <v>946</v>
      </c>
      <c r="Z7" s="229"/>
      <c r="AA7" s="229"/>
      <c r="AB7" s="229"/>
      <c r="AC7" s="168"/>
      <c r="AD7" s="229" t="s">
        <v>947</v>
      </c>
      <c r="AE7" s="229"/>
      <c r="AF7" s="229"/>
      <c r="AG7" s="229"/>
      <c r="AH7" s="168"/>
      <c r="AI7" s="229" t="s">
        <v>948</v>
      </c>
      <c r="AJ7" s="229"/>
      <c r="AK7" s="229"/>
      <c r="AL7" s="229"/>
    </row>
    <row r="8" spans="1:38" ht="21" customHeight="1" thickBot="1" x14ac:dyDescent="0.3">
      <c r="B8" s="228" t="s">
        <v>2</v>
      </c>
      <c r="C8" s="228"/>
      <c r="D8" s="228"/>
      <c r="E8" s="228"/>
      <c r="F8" s="228"/>
      <c r="G8" s="188" t="s">
        <v>952</v>
      </c>
      <c r="J8" s="229"/>
      <c r="K8" s="229"/>
      <c r="L8" s="229"/>
      <c r="M8" s="229"/>
      <c r="N8" s="168"/>
      <c r="O8" s="229"/>
      <c r="P8" s="229"/>
      <c r="Q8" s="229"/>
      <c r="R8" s="229"/>
      <c r="S8" s="168"/>
      <c r="T8" s="229"/>
      <c r="U8" s="229"/>
      <c r="V8" s="229"/>
      <c r="W8" s="229"/>
      <c r="X8" s="168"/>
      <c r="Y8" s="229"/>
      <c r="Z8" s="229"/>
      <c r="AA8" s="229"/>
      <c r="AB8" s="229"/>
      <c r="AC8" s="168"/>
      <c r="AD8" s="229"/>
      <c r="AE8" s="229"/>
      <c r="AF8" s="229"/>
      <c r="AG8" s="229"/>
      <c r="AH8" s="168"/>
      <c r="AI8" s="229"/>
      <c r="AJ8" s="229"/>
      <c r="AK8" s="229"/>
      <c r="AL8" s="229"/>
    </row>
    <row r="9" spans="1:38" ht="33" customHeight="1" thickBot="1" x14ac:dyDescent="0.3">
      <c r="B9" s="172"/>
      <c r="C9" s="169"/>
      <c r="D9" s="173" t="str">
        <f>'annexe 1 AE - BPU'!D9</f>
        <v>LOT 2</v>
      </c>
      <c r="E9" s="170"/>
      <c r="F9" s="171"/>
      <c r="G9" s="217">
        <f>'annexe 1 AE - BPU'!G9</f>
        <v>0.2</v>
      </c>
      <c r="J9" s="229"/>
      <c r="K9" s="229"/>
      <c r="L9" s="229"/>
      <c r="M9" s="229"/>
      <c r="N9" s="168"/>
      <c r="O9" s="229"/>
      <c r="P9" s="229"/>
      <c r="Q9" s="229"/>
      <c r="R9" s="229"/>
      <c r="S9" s="168"/>
      <c r="T9" s="229"/>
      <c r="U9" s="229"/>
      <c r="V9" s="229"/>
      <c r="W9" s="229"/>
      <c r="X9" s="168"/>
      <c r="Y9" s="229"/>
      <c r="Z9" s="229"/>
      <c r="AA9" s="229"/>
      <c r="AB9" s="229"/>
      <c r="AC9" s="168"/>
      <c r="AD9" s="229"/>
      <c r="AE9" s="229"/>
      <c r="AF9" s="229"/>
      <c r="AG9" s="229"/>
      <c r="AH9" s="168"/>
      <c r="AI9" s="229"/>
      <c r="AJ9" s="229"/>
      <c r="AK9" s="229"/>
      <c r="AL9" s="229"/>
    </row>
    <row r="10" spans="1:38" ht="15" customHeight="1" thickBot="1" x14ac:dyDescent="0.3">
      <c r="B10" s="10" t="s">
        <v>3</v>
      </c>
      <c r="C10" s="11"/>
      <c r="D10" s="11"/>
      <c r="E10" s="11"/>
      <c r="F10" s="125"/>
      <c r="G10" s="176"/>
      <c r="J10" s="229"/>
      <c r="K10" s="229"/>
      <c r="L10" s="229"/>
      <c r="M10" s="229"/>
      <c r="N10" s="168"/>
      <c r="O10" s="229"/>
      <c r="P10" s="229"/>
      <c r="Q10" s="229"/>
      <c r="R10" s="229"/>
      <c r="S10" s="168"/>
      <c r="T10" s="229"/>
      <c r="U10" s="229"/>
      <c r="V10" s="229"/>
      <c r="W10" s="229"/>
      <c r="X10" s="168"/>
      <c r="Y10" s="229"/>
      <c r="Z10" s="229"/>
      <c r="AA10" s="229"/>
      <c r="AB10" s="229"/>
      <c r="AC10" s="168"/>
      <c r="AD10" s="229"/>
      <c r="AE10" s="229"/>
      <c r="AF10" s="229"/>
      <c r="AG10" s="229"/>
      <c r="AH10" s="168"/>
      <c r="AI10" s="229"/>
      <c r="AJ10" s="229"/>
      <c r="AK10" s="229"/>
      <c r="AL10" s="229"/>
    </row>
    <row r="11" spans="1:38" s="65" customFormat="1" ht="39.5" thickBot="1" x14ac:dyDescent="0.3">
      <c r="A11" s="59"/>
      <c r="B11" s="116" t="s">
        <v>4</v>
      </c>
      <c r="C11" s="116" t="s">
        <v>5</v>
      </c>
      <c r="D11" s="117" t="s">
        <v>6</v>
      </c>
      <c r="E11" s="117" t="s">
        <v>873</v>
      </c>
      <c r="F11" s="146" t="s">
        <v>7</v>
      </c>
      <c r="G11" s="177" t="s">
        <v>951</v>
      </c>
      <c r="H11" s="60"/>
      <c r="I11" s="60"/>
      <c r="J11" s="61" t="s">
        <v>868</v>
      </c>
      <c r="K11" s="62" t="s">
        <v>834</v>
      </c>
      <c r="L11" s="63" t="s">
        <v>835</v>
      </c>
      <c r="M11" s="64" t="s">
        <v>836</v>
      </c>
      <c r="O11" s="61" t="s">
        <v>868</v>
      </c>
      <c r="P11" s="62" t="s">
        <v>834</v>
      </c>
      <c r="Q11" s="63" t="s">
        <v>835</v>
      </c>
      <c r="R11" s="64" t="s">
        <v>836</v>
      </c>
      <c r="T11" s="61" t="s">
        <v>868</v>
      </c>
      <c r="U11" s="62" t="s">
        <v>834</v>
      </c>
      <c r="V11" s="63" t="s">
        <v>835</v>
      </c>
      <c r="W11" s="64" t="s">
        <v>836</v>
      </c>
      <c r="Y11" s="61" t="s">
        <v>868</v>
      </c>
      <c r="Z11" s="62" t="s">
        <v>834</v>
      </c>
      <c r="AA11" s="63" t="s">
        <v>835</v>
      </c>
      <c r="AB11" s="64" t="s">
        <v>836</v>
      </c>
      <c r="AD11" s="61" t="s">
        <v>868</v>
      </c>
      <c r="AE11" s="62" t="s">
        <v>834</v>
      </c>
      <c r="AF11" s="63" t="s">
        <v>835</v>
      </c>
      <c r="AG11" s="64" t="s">
        <v>836</v>
      </c>
      <c r="AI11" s="61" t="s">
        <v>868</v>
      </c>
      <c r="AJ11" s="62" t="s">
        <v>834</v>
      </c>
      <c r="AK11" s="63" t="s">
        <v>835</v>
      </c>
      <c r="AL11" s="64" t="s">
        <v>836</v>
      </c>
    </row>
    <row r="12" spans="1:38" ht="13" thickBot="1" x14ac:dyDescent="0.3">
      <c r="B12" s="12"/>
      <c r="C12" s="13"/>
      <c r="D12" s="14"/>
      <c r="E12" s="14"/>
      <c r="F12" s="124"/>
      <c r="G12" s="178"/>
      <c r="J12" s="66"/>
      <c r="K12" s="239"/>
      <c r="L12" s="67"/>
      <c r="M12" s="68"/>
      <c r="O12" s="66"/>
      <c r="P12" s="239"/>
      <c r="Q12" s="67"/>
      <c r="R12" s="68"/>
      <c r="T12" s="66"/>
      <c r="U12" s="239"/>
      <c r="V12" s="67"/>
      <c r="W12" s="68"/>
      <c r="Y12" s="66"/>
      <c r="Z12" s="239"/>
      <c r="AA12" s="67"/>
      <c r="AB12" s="68"/>
      <c r="AD12" s="66"/>
      <c r="AE12" s="239"/>
      <c r="AF12" s="67"/>
      <c r="AG12" s="68"/>
      <c r="AI12" s="66"/>
      <c r="AJ12" s="239"/>
      <c r="AK12" s="67"/>
      <c r="AL12" s="68"/>
    </row>
    <row r="13" spans="1:38" ht="20.5" thickBot="1" x14ac:dyDescent="0.3">
      <c r="A13" s="1">
        <v>1</v>
      </c>
      <c r="B13" s="15"/>
      <c r="C13" s="16"/>
      <c r="D13" s="17" t="s">
        <v>8</v>
      </c>
      <c r="E13" s="3"/>
      <c r="F13" s="126"/>
      <c r="G13" s="178"/>
      <c r="J13" s="69"/>
      <c r="K13" s="240"/>
      <c r="L13" s="70"/>
      <c r="M13" s="71"/>
      <c r="O13" s="69"/>
      <c r="P13" s="240"/>
      <c r="Q13" s="70"/>
      <c r="R13" s="71"/>
      <c r="T13" s="69"/>
      <c r="U13" s="240"/>
      <c r="V13" s="70"/>
      <c r="W13" s="71"/>
      <c r="Y13" s="69"/>
      <c r="Z13" s="240"/>
      <c r="AA13" s="70"/>
      <c r="AB13" s="71"/>
      <c r="AD13" s="69"/>
      <c r="AE13" s="240"/>
      <c r="AF13" s="70"/>
      <c r="AG13" s="71"/>
      <c r="AI13" s="69"/>
      <c r="AJ13" s="240"/>
      <c r="AK13" s="70"/>
      <c r="AL13" s="71"/>
    </row>
    <row r="14" spans="1:38" ht="13" x14ac:dyDescent="0.25">
      <c r="A14" s="1">
        <v>2</v>
      </c>
      <c r="B14" s="153"/>
      <c r="C14" s="13"/>
      <c r="D14" s="14"/>
      <c r="E14" s="14"/>
      <c r="F14" s="126"/>
      <c r="G14" s="178"/>
      <c r="J14" s="69"/>
      <c r="K14" s="240"/>
      <c r="L14" s="70"/>
      <c r="M14" s="71"/>
      <c r="N14" s="3"/>
      <c r="O14" s="69"/>
      <c r="P14" s="240"/>
      <c r="Q14" s="70"/>
      <c r="R14" s="71"/>
      <c r="T14" s="69"/>
      <c r="U14" s="240"/>
      <c r="V14" s="70"/>
      <c r="W14" s="71"/>
      <c r="Y14" s="69"/>
      <c r="Z14" s="240"/>
      <c r="AA14" s="70"/>
      <c r="AB14" s="71"/>
      <c r="AD14" s="69"/>
      <c r="AE14" s="240"/>
      <c r="AF14" s="70"/>
      <c r="AG14" s="71"/>
      <c r="AI14" s="69"/>
      <c r="AJ14" s="240"/>
      <c r="AK14" s="70"/>
      <c r="AL14" s="71"/>
    </row>
    <row r="15" spans="1:38" ht="15.5" x14ac:dyDescent="0.25">
      <c r="A15" s="1">
        <v>3</v>
      </c>
      <c r="B15" s="148" t="s">
        <v>9</v>
      </c>
      <c r="C15" s="19"/>
      <c r="D15" s="20" t="s">
        <v>10</v>
      </c>
      <c r="E15" s="14"/>
      <c r="F15" s="124"/>
      <c r="G15" s="178"/>
      <c r="J15" s="69"/>
      <c r="K15" s="240"/>
      <c r="L15" s="70"/>
      <c r="M15" s="71"/>
      <c r="O15" s="69"/>
      <c r="P15" s="240"/>
      <c r="Q15" s="70"/>
      <c r="R15" s="71"/>
      <c r="T15" s="69"/>
      <c r="U15" s="240"/>
      <c r="V15" s="70"/>
      <c r="W15" s="71"/>
      <c r="Y15" s="69"/>
      <c r="Z15" s="240"/>
      <c r="AA15" s="70"/>
      <c r="AB15" s="71"/>
      <c r="AD15" s="69"/>
      <c r="AE15" s="240"/>
      <c r="AF15" s="70"/>
      <c r="AG15" s="71"/>
      <c r="AI15" s="69"/>
      <c r="AJ15" s="240"/>
      <c r="AK15" s="70"/>
      <c r="AL15" s="71"/>
    </row>
    <row r="16" spans="1:38" ht="13" x14ac:dyDescent="0.25">
      <c r="A16" s="1">
        <v>4</v>
      </c>
      <c r="B16" s="153"/>
      <c r="C16" s="13"/>
      <c r="D16" s="14"/>
      <c r="E16" s="14"/>
      <c r="F16" s="124"/>
      <c r="G16" s="178"/>
      <c r="J16" s="69"/>
      <c r="K16" s="240"/>
      <c r="L16" s="70"/>
      <c r="M16" s="71"/>
      <c r="O16" s="69"/>
      <c r="P16" s="240"/>
      <c r="Q16" s="70"/>
      <c r="R16" s="71"/>
      <c r="T16" s="69"/>
      <c r="U16" s="240"/>
      <c r="V16" s="70"/>
      <c r="W16" s="71"/>
      <c r="Y16" s="69"/>
      <c r="Z16" s="240"/>
      <c r="AA16" s="70"/>
      <c r="AB16" s="71"/>
      <c r="AD16" s="69"/>
      <c r="AE16" s="240"/>
      <c r="AF16" s="70"/>
      <c r="AG16" s="71"/>
      <c r="AI16" s="69"/>
      <c r="AJ16" s="240"/>
      <c r="AK16" s="70"/>
      <c r="AL16" s="71"/>
    </row>
    <row r="17" spans="1:38" ht="14" x14ac:dyDescent="0.25">
      <c r="A17" s="1">
        <v>5</v>
      </c>
      <c r="B17" s="152" t="s">
        <v>11</v>
      </c>
      <c r="C17" s="22"/>
      <c r="D17" s="23" t="s">
        <v>12</v>
      </c>
      <c r="E17" s="14"/>
      <c r="F17" s="124"/>
      <c r="G17" s="178"/>
      <c r="J17" s="69"/>
      <c r="K17" s="240"/>
      <c r="L17" s="70"/>
      <c r="M17" s="71"/>
      <c r="O17" s="69"/>
      <c r="P17" s="240"/>
      <c r="Q17" s="70"/>
      <c r="R17" s="71"/>
      <c r="T17" s="69"/>
      <c r="U17" s="240"/>
      <c r="V17" s="70"/>
      <c r="W17" s="71"/>
      <c r="Y17" s="69"/>
      <c r="Z17" s="240"/>
      <c r="AA17" s="70"/>
      <c r="AB17" s="71"/>
      <c r="AD17" s="69"/>
      <c r="AE17" s="240"/>
      <c r="AF17" s="70"/>
      <c r="AG17" s="71"/>
      <c r="AI17" s="69"/>
      <c r="AJ17" s="240"/>
      <c r="AK17" s="70"/>
      <c r="AL17" s="71"/>
    </row>
    <row r="18" spans="1:38" ht="14" x14ac:dyDescent="0.25">
      <c r="A18" s="1">
        <v>6</v>
      </c>
      <c r="B18" s="157"/>
      <c r="C18" s="25"/>
      <c r="D18" s="23" t="s">
        <v>13</v>
      </c>
      <c r="E18" s="26" t="s">
        <v>14</v>
      </c>
      <c r="F18" s="127">
        <f>'annexe 1 AE - BPU'!F18</f>
        <v>0</v>
      </c>
      <c r="G18" s="179">
        <f>F18*(1+$G$9)</f>
        <v>0</v>
      </c>
      <c r="J18" s="69">
        <f>F18</f>
        <v>0</v>
      </c>
      <c r="K18" s="240"/>
      <c r="L18" s="70"/>
      <c r="M18" s="71">
        <f>K18*J18</f>
        <v>0</v>
      </c>
      <c r="O18" s="69">
        <f>J18</f>
        <v>0</v>
      </c>
      <c r="P18" s="240"/>
      <c r="Q18" s="70"/>
      <c r="R18" s="71">
        <f>P18*O18</f>
        <v>0</v>
      </c>
      <c r="T18" s="69">
        <f>O18</f>
        <v>0</v>
      </c>
      <c r="U18" s="240"/>
      <c r="V18" s="70"/>
      <c r="W18" s="71">
        <f>U18*T18</f>
        <v>0</v>
      </c>
      <c r="Y18" s="69">
        <f>T18</f>
        <v>0</v>
      </c>
      <c r="Z18" s="240"/>
      <c r="AA18" s="70"/>
      <c r="AB18" s="71">
        <f>Z18*Y18</f>
        <v>0</v>
      </c>
      <c r="AD18" s="69">
        <f>Y18</f>
        <v>0</v>
      </c>
      <c r="AE18" s="240"/>
      <c r="AF18" s="70"/>
      <c r="AG18" s="71">
        <f>AE18*AD18</f>
        <v>0</v>
      </c>
      <c r="AI18" s="69">
        <f>AD18</f>
        <v>0</v>
      </c>
      <c r="AJ18" s="240"/>
      <c r="AK18" s="70"/>
      <c r="AL18" s="71">
        <f>AJ18*AI18</f>
        <v>0</v>
      </c>
    </row>
    <row r="19" spans="1:38" ht="14" x14ac:dyDescent="0.25">
      <c r="A19" s="1">
        <v>7</v>
      </c>
      <c r="B19" s="157"/>
      <c r="C19" s="25"/>
      <c r="D19" s="23" t="s">
        <v>15</v>
      </c>
      <c r="E19" s="14"/>
      <c r="F19" s="127"/>
      <c r="G19" s="178"/>
      <c r="J19" s="69"/>
      <c r="K19" s="240"/>
      <c r="L19" s="70"/>
      <c r="M19" s="71"/>
      <c r="O19" s="69"/>
      <c r="P19" s="240"/>
      <c r="Q19" s="70"/>
      <c r="R19" s="71"/>
      <c r="T19" s="69"/>
      <c r="U19" s="240"/>
      <c r="V19" s="70"/>
      <c r="W19" s="71"/>
      <c r="Y19" s="69"/>
      <c r="Z19" s="240"/>
      <c r="AA19" s="70"/>
      <c r="AB19" s="71"/>
      <c r="AD19" s="69"/>
      <c r="AE19" s="240"/>
      <c r="AF19" s="70"/>
      <c r="AG19" s="71"/>
      <c r="AI19" s="69"/>
      <c r="AJ19" s="240"/>
      <c r="AK19" s="70"/>
      <c r="AL19" s="71"/>
    </row>
    <row r="20" spans="1:38" ht="14" x14ac:dyDescent="0.25">
      <c r="A20" s="1">
        <v>8</v>
      </c>
      <c r="B20" s="157"/>
      <c r="C20" s="25"/>
      <c r="D20" s="26" t="s">
        <v>16</v>
      </c>
      <c r="E20" s="26" t="s">
        <v>17</v>
      </c>
      <c r="F20" s="127">
        <f>'annexe 1 AE - BPU'!F20</f>
        <v>0</v>
      </c>
      <c r="G20" s="179">
        <f t="shared" ref="G20:G23" si="0">F20*(1+$G$9)</f>
        <v>0</v>
      </c>
      <c r="J20" s="69">
        <f>F20</f>
        <v>0</v>
      </c>
      <c r="K20" s="240"/>
      <c r="L20" s="70"/>
      <c r="M20" s="71">
        <f>K20*J20</f>
        <v>0</v>
      </c>
      <c r="O20" s="69">
        <f>J20</f>
        <v>0</v>
      </c>
      <c r="P20" s="240"/>
      <c r="Q20" s="70"/>
      <c r="R20" s="71">
        <f>P20*O20</f>
        <v>0</v>
      </c>
      <c r="T20" s="69">
        <f>O20</f>
        <v>0</v>
      </c>
      <c r="U20" s="240"/>
      <c r="V20" s="70"/>
      <c r="W20" s="71">
        <f>U20*T20</f>
        <v>0</v>
      </c>
      <c r="Y20" s="69">
        <f>T20</f>
        <v>0</v>
      </c>
      <c r="Z20" s="240"/>
      <c r="AA20" s="70"/>
      <c r="AB20" s="71">
        <f>Z20*Y20</f>
        <v>0</v>
      </c>
      <c r="AD20" s="69">
        <f>Y20</f>
        <v>0</v>
      </c>
      <c r="AE20" s="240"/>
      <c r="AF20" s="70"/>
      <c r="AG20" s="71">
        <f>AE20*AD20</f>
        <v>0</v>
      </c>
      <c r="AI20" s="69">
        <f>AD20</f>
        <v>0</v>
      </c>
      <c r="AJ20" s="240"/>
      <c r="AK20" s="70"/>
      <c r="AL20" s="71">
        <f>AJ20*AI20</f>
        <v>0</v>
      </c>
    </row>
    <row r="21" spans="1:38" ht="14" x14ac:dyDescent="0.25">
      <c r="A21" s="1">
        <v>9</v>
      </c>
      <c r="B21" s="157"/>
      <c r="C21" s="25"/>
      <c r="D21" s="26" t="s">
        <v>18</v>
      </c>
      <c r="E21" s="26" t="s">
        <v>17</v>
      </c>
      <c r="F21" s="127">
        <f>'annexe 1 AE - BPU'!F21</f>
        <v>0</v>
      </c>
      <c r="G21" s="179">
        <f t="shared" si="0"/>
        <v>0</v>
      </c>
      <c r="J21" s="69">
        <f>F21</f>
        <v>0</v>
      </c>
      <c r="K21" s="240"/>
      <c r="L21" s="70"/>
      <c r="M21" s="71">
        <f>K21*J21</f>
        <v>0</v>
      </c>
      <c r="O21" s="69">
        <f>J21</f>
        <v>0</v>
      </c>
      <c r="P21" s="240"/>
      <c r="Q21" s="70"/>
      <c r="R21" s="71">
        <f>P21*O21</f>
        <v>0</v>
      </c>
      <c r="T21" s="69">
        <f>O21</f>
        <v>0</v>
      </c>
      <c r="U21" s="240"/>
      <c r="V21" s="70"/>
      <c r="W21" s="71">
        <f>U21*T21</f>
        <v>0</v>
      </c>
      <c r="Y21" s="69">
        <f>T21</f>
        <v>0</v>
      </c>
      <c r="Z21" s="240"/>
      <c r="AA21" s="70"/>
      <c r="AB21" s="71">
        <f>Z21*Y21</f>
        <v>0</v>
      </c>
      <c r="AD21" s="69">
        <f>Y21</f>
        <v>0</v>
      </c>
      <c r="AE21" s="240"/>
      <c r="AF21" s="70"/>
      <c r="AG21" s="71">
        <f>AE21*AD21</f>
        <v>0</v>
      </c>
      <c r="AI21" s="69">
        <f>AD21</f>
        <v>0</v>
      </c>
      <c r="AJ21" s="240"/>
      <c r="AK21" s="70"/>
      <c r="AL21" s="71">
        <f>AJ21*AI21</f>
        <v>0</v>
      </c>
    </row>
    <row r="22" spans="1:38" ht="14" x14ac:dyDescent="0.25">
      <c r="A22" s="1">
        <v>10</v>
      </c>
      <c r="B22" s="157"/>
      <c r="C22" s="25"/>
      <c r="D22" s="26" t="s">
        <v>19</v>
      </c>
      <c r="E22" s="26" t="s">
        <v>17</v>
      </c>
      <c r="F22" s="127">
        <f>'annexe 1 AE - BPU'!F22</f>
        <v>0</v>
      </c>
      <c r="G22" s="179">
        <f t="shared" si="0"/>
        <v>0</v>
      </c>
      <c r="J22" s="69">
        <f>F22</f>
        <v>0</v>
      </c>
      <c r="K22" s="240"/>
      <c r="L22" s="70"/>
      <c r="M22" s="71">
        <f>K22*J22</f>
        <v>0</v>
      </c>
      <c r="O22" s="69">
        <f>J22</f>
        <v>0</v>
      </c>
      <c r="P22" s="240"/>
      <c r="Q22" s="70"/>
      <c r="R22" s="71">
        <f>P22*O22</f>
        <v>0</v>
      </c>
      <c r="T22" s="69">
        <f>O22</f>
        <v>0</v>
      </c>
      <c r="U22" s="240"/>
      <c r="V22" s="70"/>
      <c r="W22" s="71">
        <f>U22*T22</f>
        <v>0</v>
      </c>
      <c r="Y22" s="69">
        <f>T22</f>
        <v>0</v>
      </c>
      <c r="Z22" s="240"/>
      <c r="AA22" s="70"/>
      <c r="AB22" s="71">
        <f>Z22*Y22</f>
        <v>0</v>
      </c>
      <c r="AD22" s="69">
        <f>Y22</f>
        <v>0</v>
      </c>
      <c r="AE22" s="240"/>
      <c r="AF22" s="70"/>
      <c r="AG22" s="71">
        <f>AE22*AD22</f>
        <v>0</v>
      </c>
      <c r="AI22" s="69">
        <f>AD22</f>
        <v>0</v>
      </c>
      <c r="AJ22" s="240"/>
      <c r="AK22" s="70"/>
      <c r="AL22" s="71">
        <f>AJ22*AI22</f>
        <v>0</v>
      </c>
    </row>
    <row r="23" spans="1:38" ht="14" x14ac:dyDescent="0.25">
      <c r="A23" s="1">
        <v>11</v>
      </c>
      <c r="B23" s="157"/>
      <c r="C23" s="25"/>
      <c r="D23" s="26" t="s">
        <v>20</v>
      </c>
      <c r="E23" s="26" t="s">
        <v>17</v>
      </c>
      <c r="F23" s="127">
        <f>'annexe 1 AE - BPU'!F23</f>
        <v>0</v>
      </c>
      <c r="G23" s="179">
        <f t="shared" si="0"/>
        <v>0</v>
      </c>
      <c r="J23" s="69">
        <f>F23</f>
        <v>0</v>
      </c>
      <c r="K23" s="240"/>
      <c r="L23" s="70"/>
      <c r="M23" s="71">
        <f>K23*J23</f>
        <v>0</v>
      </c>
      <c r="O23" s="69">
        <f>J23</f>
        <v>0</v>
      </c>
      <c r="P23" s="240"/>
      <c r="Q23" s="70"/>
      <c r="R23" s="71">
        <f>P23*O23</f>
        <v>0</v>
      </c>
      <c r="T23" s="69">
        <f>O23</f>
        <v>0</v>
      </c>
      <c r="U23" s="240"/>
      <c r="V23" s="70"/>
      <c r="W23" s="71">
        <f>U23*T23</f>
        <v>0</v>
      </c>
      <c r="Y23" s="69">
        <f>T23</f>
        <v>0</v>
      </c>
      <c r="Z23" s="240"/>
      <c r="AA23" s="70"/>
      <c r="AB23" s="71">
        <f>Z23*Y23</f>
        <v>0</v>
      </c>
      <c r="AD23" s="69">
        <f>Y23</f>
        <v>0</v>
      </c>
      <c r="AE23" s="240"/>
      <c r="AF23" s="70"/>
      <c r="AG23" s="71">
        <f>AE23*AD23</f>
        <v>0</v>
      </c>
      <c r="AI23" s="69">
        <f>AD23</f>
        <v>0</v>
      </c>
      <c r="AJ23" s="240"/>
      <c r="AK23" s="70"/>
      <c r="AL23" s="71">
        <f>AJ23*AI23</f>
        <v>0</v>
      </c>
    </row>
    <row r="24" spans="1:38" ht="14" x14ac:dyDescent="0.25">
      <c r="A24" s="1">
        <v>12</v>
      </c>
      <c r="B24" s="152" t="s">
        <v>21</v>
      </c>
      <c r="C24" s="22"/>
      <c r="D24" s="23" t="s">
        <v>22</v>
      </c>
      <c r="E24" s="14"/>
      <c r="F24" s="127"/>
      <c r="G24" s="178"/>
      <c r="J24" s="69"/>
      <c r="K24" s="240"/>
      <c r="L24" s="70"/>
      <c r="M24" s="71"/>
      <c r="O24" s="69"/>
      <c r="P24" s="240"/>
      <c r="Q24" s="70"/>
      <c r="R24" s="71"/>
      <c r="T24" s="69"/>
      <c r="U24" s="240"/>
      <c r="V24" s="70"/>
      <c r="W24" s="71"/>
      <c r="Y24" s="69"/>
      <c r="Z24" s="240"/>
      <c r="AA24" s="70"/>
      <c r="AB24" s="71"/>
      <c r="AD24" s="69"/>
      <c r="AE24" s="240"/>
      <c r="AF24" s="70"/>
      <c r="AG24" s="71"/>
      <c r="AI24" s="69"/>
      <c r="AJ24" s="240"/>
      <c r="AK24" s="70"/>
      <c r="AL24" s="71"/>
    </row>
    <row r="25" spans="1:38" ht="14" x14ac:dyDescent="0.25">
      <c r="A25" s="1">
        <v>13</v>
      </c>
      <c r="B25" s="152" t="s">
        <v>23</v>
      </c>
      <c r="C25" s="22"/>
      <c r="D25" s="23" t="s">
        <v>24</v>
      </c>
      <c r="E25" s="14"/>
      <c r="F25" s="127"/>
      <c r="G25" s="178"/>
      <c r="J25" s="69"/>
      <c r="K25" s="240"/>
      <c r="L25" s="70"/>
      <c r="M25" s="71"/>
      <c r="O25" s="69"/>
      <c r="P25" s="240"/>
      <c r="Q25" s="70"/>
      <c r="R25" s="71"/>
      <c r="T25" s="69"/>
      <c r="U25" s="240"/>
      <c r="V25" s="70"/>
      <c r="W25" s="71"/>
      <c r="Y25" s="69"/>
      <c r="Z25" s="240"/>
      <c r="AA25" s="70"/>
      <c r="AB25" s="71"/>
      <c r="AD25" s="69"/>
      <c r="AE25" s="240"/>
      <c r="AF25" s="70"/>
      <c r="AG25" s="71"/>
      <c r="AI25" s="69"/>
      <c r="AJ25" s="240"/>
      <c r="AK25" s="70"/>
      <c r="AL25" s="71"/>
    </row>
    <row r="26" spans="1:38" ht="14" x14ac:dyDescent="0.25">
      <c r="A26" s="1">
        <v>14</v>
      </c>
      <c r="B26" s="157"/>
      <c r="C26" s="25"/>
      <c r="D26" s="26" t="s">
        <v>25</v>
      </c>
      <c r="E26" s="26" t="s">
        <v>26</v>
      </c>
      <c r="F26" s="127">
        <f>'annexe 1 AE - BPU'!F26</f>
        <v>0</v>
      </c>
      <c r="G26" s="179">
        <f t="shared" ref="G26:G28" si="1">F26*(1+$G$9)</f>
        <v>0</v>
      </c>
      <c r="J26" s="69">
        <f>F26</f>
        <v>0</v>
      </c>
      <c r="K26" s="240"/>
      <c r="L26" s="70"/>
      <c r="M26" s="71">
        <f>K26*J26</f>
        <v>0</v>
      </c>
      <c r="O26" s="69">
        <f>J26</f>
        <v>0</v>
      </c>
      <c r="P26" s="240"/>
      <c r="Q26" s="70"/>
      <c r="R26" s="71">
        <f>P26*O26</f>
        <v>0</v>
      </c>
      <c r="T26" s="69">
        <f>O26</f>
        <v>0</v>
      </c>
      <c r="U26" s="240"/>
      <c r="V26" s="70"/>
      <c r="W26" s="71">
        <f>U26*T26</f>
        <v>0</v>
      </c>
      <c r="Y26" s="69">
        <f>T26</f>
        <v>0</v>
      </c>
      <c r="Z26" s="240"/>
      <c r="AA26" s="70"/>
      <c r="AB26" s="71">
        <f>Z26*Y26</f>
        <v>0</v>
      </c>
      <c r="AD26" s="69">
        <f>Y26</f>
        <v>0</v>
      </c>
      <c r="AE26" s="240"/>
      <c r="AF26" s="70"/>
      <c r="AG26" s="71">
        <f>AE26*AD26</f>
        <v>0</v>
      </c>
      <c r="AI26" s="69">
        <f>AD26</f>
        <v>0</v>
      </c>
      <c r="AJ26" s="240"/>
      <c r="AK26" s="70"/>
      <c r="AL26" s="71">
        <f>AJ26*AI26</f>
        <v>0</v>
      </c>
    </row>
    <row r="27" spans="1:38" ht="15.5" x14ac:dyDescent="0.25">
      <c r="A27" s="1">
        <v>15</v>
      </c>
      <c r="B27" s="157"/>
      <c r="C27" s="25"/>
      <c r="D27" s="26" t="s">
        <v>27</v>
      </c>
      <c r="E27" s="26" t="s">
        <v>26</v>
      </c>
      <c r="F27" s="127">
        <f>'annexe 1 AE - BPU'!F27</f>
        <v>0</v>
      </c>
      <c r="G27" s="179">
        <f t="shared" si="1"/>
        <v>0</v>
      </c>
      <c r="J27" s="69">
        <f>F27</f>
        <v>0</v>
      </c>
      <c r="K27" s="240"/>
      <c r="L27" s="70"/>
      <c r="M27" s="71">
        <f>K27*J27</f>
        <v>0</v>
      </c>
      <c r="O27" s="69">
        <f>J27</f>
        <v>0</v>
      </c>
      <c r="P27" s="240"/>
      <c r="Q27" s="70"/>
      <c r="R27" s="71">
        <f>P27*O27</f>
        <v>0</v>
      </c>
      <c r="T27" s="69">
        <f>O27</f>
        <v>0</v>
      </c>
      <c r="U27" s="240"/>
      <c r="V27" s="70"/>
      <c r="W27" s="71">
        <f>U27*T27</f>
        <v>0</v>
      </c>
      <c r="Y27" s="69">
        <f>T27</f>
        <v>0</v>
      </c>
      <c r="Z27" s="240"/>
      <c r="AA27" s="70"/>
      <c r="AB27" s="71">
        <f>Z27*Y27</f>
        <v>0</v>
      </c>
      <c r="AD27" s="69">
        <f>Y27</f>
        <v>0</v>
      </c>
      <c r="AE27" s="240"/>
      <c r="AF27" s="70"/>
      <c r="AG27" s="71">
        <f>AE27*AD27</f>
        <v>0</v>
      </c>
      <c r="AI27" s="98">
        <f>AD27</f>
        <v>0</v>
      </c>
      <c r="AJ27" s="174">
        <f>10+10+20</f>
        <v>40</v>
      </c>
      <c r="AK27" s="99"/>
      <c r="AL27" s="100">
        <f>AJ27*AI27</f>
        <v>0</v>
      </c>
    </row>
    <row r="28" spans="1:38" ht="15.5" x14ac:dyDescent="0.25">
      <c r="A28" s="1">
        <v>16</v>
      </c>
      <c r="B28" s="157"/>
      <c r="C28" s="25"/>
      <c r="D28" s="26" t="s">
        <v>28</v>
      </c>
      <c r="E28" s="26" t="s">
        <v>14</v>
      </c>
      <c r="F28" s="127">
        <f>'annexe 1 AE - BPU'!F28</f>
        <v>0</v>
      </c>
      <c r="G28" s="179">
        <f t="shared" si="1"/>
        <v>0</v>
      </c>
      <c r="J28" s="69">
        <f>F28</f>
        <v>0</v>
      </c>
      <c r="K28" s="240"/>
      <c r="L28" s="70"/>
      <c r="M28" s="71">
        <f>K28*J28</f>
        <v>0</v>
      </c>
      <c r="O28" s="69">
        <f>J28</f>
        <v>0</v>
      </c>
      <c r="P28" s="240"/>
      <c r="Q28" s="70"/>
      <c r="R28" s="71">
        <f>P28*O28</f>
        <v>0</v>
      </c>
      <c r="T28" s="69">
        <f>O28</f>
        <v>0</v>
      </c>
      <c r="U28" s="240"/>
      <c r="V28" s="70"/>
      <c r="W28" s="71">
        <f>U28*T28</f>
        <v>0</v>
      </c>
      <c r="Y28" s="69">
        <f>T28</f>
        <v>0</v>
      </c>
      <c r="Z28" s="240"/>
      <c r="AA28" s="70"/>
      <c r="AB28" s="71">
        <f>Z28*Y28</f>
        <v>0</v>
      </c>
      <c r="AD28" s="69">
        <f>Y28</f>
        <v>0</v>
      </c>
      <c r="AE28" s="240"/>
      <c r="AF28" s="70"/>
      <c r="AG28" s="71">
        <f>AE28*AD28</f>
        <v>0</v>
      </c>
      <c r="AI28" s="98">
        <f>AD28</f>
        <v>0</v>
      </c>
      <c r="AJ28" s="174">
        <f>AJ27*1.2</f>
        <v>48</v>
      </c>
      <c r="AK28" s="99"/>
      <c r="AL28" s="100">
        <f>AJ28*AI28</f>
        <v>0</v>
      </c>
    </row>
    <row r="29" spans="1:38" ht="14" x14ac:dyDescent="0.25">
      <c r="A29" s="1">
        <v>17</v>
      </c>
      <c r="B29" s="152" t="s">
        <v>29</v>
      </c>
      <c r="C29" s="22"/>
      <c r="D29" s="23" t="s">
        <v>30</v>
      </c>
      <c r="E29" s="14"/>
      <c r="F29" s="127"/>
      <c r="G29" s="178"/>
      <c r="J29" s="69"/>
      <c r="K29" s="240"/>
      <c r="L29" s="70"/>
      <c r="M29" s="71"/>
      <c r="O29" s="69"/>
      <c r="P29" s="240"/>
      <c r="Q29" s="70"/>
      <c r="R29" s="71"/>
      <c r="T29" s="69"/>
      <c r="U29" s="240"/>
      <c r="V29" s="70"/>
      <c r="W29" s="71"/>
      <c r="Y29" s="69"/>
      <c r="Z29" s="240"/>
      <c r="AA29" s="70"/>
      <c r="AB29" s="71"/>
      <c r="AD29" s="69"/>
      <c r="AE29" s="240"/>
      <c r="AF29" s="70"/>
      <c r="AG29" s="71"/>
      <c r="AI29" s="69"/>
      <c r="AJ29" s="240"/>
      <c r="AK29" s="70"/>
      <c r="AL29" s="71"/>
    </row>
    <row r="30" spans="1:38" ht="15.5" x14ac:dyDescent="0.25">
      <c r="A30" s="1">
        <v>18</v>
      </c>
      <c r="B30" s="152"/>
      <c r="C30" s="22"/>
      <c r="D30" s="26" t="s">
        <v>31</v>
      </c>
      <c r="E30" s="26" t="s">
        <v>26</v>
      </c>
      <c r="F30" s="127">
        <f>'annexe 1 AE - BPU'!F30</f>
        <v>0</v>
      </c>
      <c r="G30" s="179">
        <f t="shared" ref="G30:G35" si="2">F30*(1+$G$9)</f>
        <v>0</v>
      </c>
      <c r="J30" s="98">
        <f>F30</f>
        <v>0</v>
      </c>
      <c r="K30" s="174">
        <v>16</v>
      </c>
      <c r="L30" s="99"/>
      <c r="M30" s="100">
        <f>K30*J30</f>
        <v>0</v>
      </c>
      <c r="O30" s="69">
        <f>J30</f>
        <v>0</v>
      </c>
      <c r="P30" s="240"/>
      <c r="Q30" s="70"/>
      <c r="R30" s="71">
        <f>P30*O30</f>
        <v>0</v>
      </c>
      <c r="T30" s="98">
        <f>O30</f>
        <v>0</v>
      </c>
      <c r="U30" s="174">
        <v>12</v>
      </c>
      <c r="V30" s="99"/>
      <c r="W30" s="100">
        <f>U30*T30</f>
        <v>0</v>
      </c>
      <c r="Y30" s="98">
        <f>T30</f>
        <v>0</v>
      </c>
      <c r="Z30" s="174">
        <v>6</v>
      </c>
      <c r="AA30" s="99"/>
      <c r="AB30" s="100">
        <f>Z30*Y30</f>
        <v>0</v>
      </c>
      <c r="AD30" s="98">
        <f>Y30</f>
        <v>0</v>
      </c>
      <c r="AE30" s="174">
        <f>2*20</f>
        <v>40</v>
      </c>
      <c r="AF30" s="99"/>
      <c r="AG30" s="100">
        <f>AE30*AD30</f>
        <v>0</v>
      </c>
      <c r="AI30" s="69">
        <f>AD30</f>
        <v>0</v>
      </c>
      <c r="AJ30" s="240"/>
      <c r="AK30" s="70"/>
      <c r="AL30" s="71">
        <f>AJ30*AI30</f>
        <v>0</v>
      </c>
    </row>
    <row r="31" spans="1:38" ht="14" x14ac:dyDescent="0.25">
      <c r="A31" s="1">
        <v>19</v>
      </c>
      <c r="B31" s="152"/>
      <c r="C31" s="22"/>
      <c r="D31" s="26" t="s">
        <v>32</v>
      </c>
      <c r="E31" s="26" t="s">
        <v>26</v>
      </c>
      <c r="F31" s="127">
        <f>'annexe 1 AE - BPU'!F31</f>
        <v>0</v>
      </c>
      <c r="G31" s="179">
        <f t="shared" si="2"/>
        <v>0</v>
      </c>
      <c r="J31" s="69">
        <f>F31</f>
        <v>0</v>
      </c>
      <c r="K31" s="240"/>
      <c r="L31" s="70"/>
      <c r="M31" s="71">
        <f>K31*J31</f>
        <v>0</v>
      </c>
      <c r="O31" s="69">
        <f>J31</f>
        <v>0</v>
      </c>
      <c r="P31" s="240"/>
      <c r="Q31" s="70"/>
      <c r="R31" s="71">
        <f>P31*O31</f>
        <v>0</v>
      </c>
      <c r="T31" s="69">
        <f>O31</f>
        <v>0</v>
      </c>
      <c r="U31" s="240"/>
      <c r="V31" s="70"/>
      <c r="W31" s="71">
        <f>U31*T31</f>
        <v>0</v>
      </c>
      <c r="Y31" s="69">
        <f>T31</f>
        <v>0</v>
      </c>
      <c r="Z31" s="240"/>
      <c r="AA31" s="70"/>
      <c r="AB31" s="71">
        <f>Z31*Y31</f>
        <v>0</v>
      </c>
      <c r="AD31" s="69">
        <f>Y31</f>
        <v>0</v>
      </c>
      <c r="AE31" s="240"/>
      <c r="AF31" s="70"/>
      <c r="AG31" s="71">
        <f>AE31*AD31</f>
        <v>0</v>
      </c>
      <c r="AI31" s="69">
        <f>AD31</f>
        <v>0</v>
      </c>
      <c r="AJ31" s="240"/>
      <c r="AK31" s="70"/>
      <c r="AL31" s="71">
        <f>AJ31*AI31</f>
        <v>0</v>
      </c>
    </row>
    <row r="32" spans="1:38" ht="14" x14ac:dyDescent="0.25">
      <c r="A32" s="1">
        <v>20</v>
      </c>
      <c r="B32" s="152"/>
      <c r="C32" s="22"/>
      <c r="D32" s="26" t="s">
        <v>33</v>
      </c>
      <c r="E32" s="26" t="s">
        <v>26</v>
      </c>
      <c r="F32" s="127">
        <f>'annexe 1 AE - BPU'!F32</f>
        <v>0</v>
      </c>
      <c r="G32" s="179">
        <f t="shared" si="2"/>
        <v>0</v>
      </c>
      <c r="J32" s="69">
        <f>F32</f>
        <v>0</v>
      </c>
      <c r="K32" s="240"/>
      <c r="L32" s="70"/>
      <c r="M32" s="71">
        <f>K32*J32</f>
        <v>0</v>
      </c>
      <c r="O32" s="69">
        <f>J32</f>
        <v>0</v>
      </c>
      <c r="P32" s="240"/>
      <c r="Q32" s="70"/>
      <c r="R32" s="71">
        <f>P32*O32</f>
        <v>0</v>
      </c>
      <c r="T32" s="69">
        <f>O32</f>
        <v>0</v>
      </c>
      <c r="U32" s="240"/>
      <c r="V32" s="70"/>
      <c r="W32" s="71">
        <f>U32*T32</f>
        <v>0</v>
      </c>
      <c r="Y32" s="69">
        <f>T32</f>
        <v>0</v>
      </c>
      <c r="Z32" s="240"/>
      <c r="AA32" s="70"/>
      <c r="AB32" s="71">
        <f>Z32*Y32</f>
        <v>0</v>
      </c>
      <c r="AD32" s="69">
        <f>Y32</f>
        <v>0</v>
      </c>
      <c r="AE32" s="240"/>
      <c r="AF32" s="70"/>
      <c r="AG32" s="71">
        <f>AE32*AD32</f>
        <v>0</v>
      </c>
      <c r="AI32" s="69">
        <f>AD32</f>
        <v>0</v>
      </c>
      <c r="AJ32" s="240"/>
      <c r="AK32" s="70"/>
      <c r="AL32" s="71">
        <f>AJ32*AI32</f>
        <v>0</v>
      </c>
    </row>
    <row r="33" spans="1:38" ht="15.5" x14ac:dyDescent="0.25">
      <c r="A33" s="1">
        <v>21</v>
      </c>
      <c r="B33" s="152"/>
      <c r="C33" s="22"/>
      <c r="D33" s="26" t="s">
        <v>34</v>
      </c>
      <c r="E33" s="26" t="s">
        <v>17</v>
      </c>
      <c r="F33" s="127">
        <f>'annexe 1 AE - BPU'!F33</f>
        <v>0</v>
      </c>
      <c r="G33" s="179">
        <f t="shared" si="2"/>
        <v>0</v>
      </c>
      <c r="J33" s="69">
        <f>F33</f>
        <v>0</v>
      </c>
      <c r="K33" s="240"/>
      <c r="L33" s="70"/>
      <c r="M33" s="71">
        <f>K33*J33</f>
        <v>0</v>
      </c>
      <c r="O33" s="69">
        <f>J33</f>
        <v>0</v>
      </c>
      <c r="P33" s="240"/>
      <c r="Q33" s="70"/>
      <c r="R33" s="71">
        <f>P33*O33</f>
        <v>0</v>
      </c>
      <c r="T33" s="98">
        <f>O33</f>
        <v>0</v>
      </c>
      <c r="U33" s="174">
        <v>2</v>
      </c>
      <c r="V33" s="99"/>
      <c r="W33" s="100">
        <f>U33*T33</f>
        <v>0</v>
      </c>
      <c r="Y33" s="69">
        <f>T33</f>
        <v>0</v>
      </c>
      <c r="Z33" s="240"/>
      <c r="AA33" s="70"/>
      <c r="AB33" s="71">
        <f>Z33*Y33</f>
        <v>0</v>
      </c>
      <c r="AD33" s="69">
        <f>Y33</f>
        <v>0</v>
      </c>
      <c r="AE33" s="240"/>
      <c r="AF33" s="70"/>
      <c r="AG33" s="71">
        <f>AE33*AD33</f>
        <v>0</v>
      </c>
      <c r="AI33" s="69">
        <f>AD33</f>
        <v>0</v>
      </c>
      <c r="AJ33" s="240"/>
      <c r="AK33" s="70"/>
      <c r="AL33" s="71">
        <f>AJ33*AI33</f>
        <v>0</v>
      </c>
    </row>
    <row r="34" spans="1:38" ht="15.5" x14ac:dyDescent="0.25">
      <c r="A34" s="1">
        <v>22</v>
      </c>
      <c r="B34" s="152"/>
      <c r="C34" s="22"/>
      <c r="D34" s="26" t="s">
        <v>35</v>
      </c>
      <c r="E34" s="26" t="s">
        <v>17</v>
      </c>
      <c r="F34" s="127">
        <f>'annexe 1 AE - BPU'!F34</f>
        <v>0</v>
      </c>
      <c r="G34" s="179">
        <f t="shared" si="2"/>
        <v>0</v>
      </c>
      <c r="J34" s="98">
        <f>F34</f>
        <v>0</v>
      </c>
      <c r="K34" s="174">
        <v>2</v>
      </c>
      <c r="L34" s="99"/>
      <c r="M34" s="100">
        <f>K34*J34</f>
        <v>0</v>
      </c>
      <c r="O34" s="69">
        <f>J34</f>
        <v>0</v>
      </c>
      <c r="P34" s="240"/>
      <c r="Q34" s="70"/>
      <c r="R34" s="71">
        <f>P34*O34</f>
        <v>0</v>
      </c>
      <c r="T34" s="98">
        <f>O34</f>
        <v>0</v>
      </c>
      <c r="U34" s="174">
        <v>2</v>
      </c>
      <c r="V34" s="99"/>
      <c r="W34" s="100">
        <f>U34*T34</f>
        <v>0</v>
      </c>
      <c r="Y34" s="98">
        <f>T34</f>
        <v>0</v>
      </c>
      <c r="Z34" s="174">
        <v>5</v>
      </c>
      <c r="AA34" s="99"/>
      <c r="AB34" s="100">
        <f>Z34*Y34</f>
        <v>0</v>
      </c>
      <c r="AD34" s="98">
        <f>Y34</f>
        <v>0</v>
      </c>
      <c r="AE34" s="174">
        <v>3</v>
      </c>
      <c r="AF34" s="99"/>
      <c r="AG34" s="100">
        <f>AE34*AD34</f>
        <v>0</v>
      </c>
      <c r="AI34" s="69">
        <f>AD34</f>
        <v>0</v>
      </c>
      <c r="AJ34" s="240"/>
      <c r="AK34" s="70"/>
      <c r="AL34" s="71">
        <f>AJ34*AI34</f>
        <v>0</v>
      </c>
    </row>
    <row r="35" spans="1:38" ht="14" x14ac:dyDescent="0.25">
      <c r="A35" s="1">
        <v>23</v>
      </c>
      <c r="B35" s="153"/>
      <c r="C35" s="13"/>
      <c r="D35" s="26" t="s">
        <v>929</v>
      </c>
      <c r="E35" s="26" t="s">
        <v>342</v>
      </c>
      <c r="F35" s="127">
        <f>'annexe 1 AE - BPU'!F35</f>
        <v>0</v>
      </c>
      <c r="G35" s="179">
        <f t="shared" si="2"/>
        <v>0</v>
      </c>
      <c r="J35" s="69">
        <f t="shared" ref="J35" si="3">F35</f>
        <v>0</v>
      </c>
      <c r="K35" s="240"/>
      <c r="L35" s="70"/>
      <c r="M35" s="71">
        <f t="shared" ref="M35" si="4">K35*J35</f>
        <v>0</v>
      </c>
      <c r="O35" s="69">
        <f t="shared" ref="O35" si="5">J35</f>
        <v>0</v>
      </c>
      <c r="P35" s="240"/>
      <c r="Q35" s="70"/>
      <c r="R35" s="71">
        <f t="shared" ref="R35" si="6">P35*O35</f>
        <v>0</v>
      </c>
      <c r="T35" s="69">
        <f t="shared" ref="T35" si="7">O35</f>
        <v>0</v>
      </c>
      <c r="U35" s="240"/>
      <c r="V35" s="70"/>
      <c r="W35" s="71">
        <f t="shared" ref="W35" si="8">U35*T35</f>
        <v>0</v>
      </c>
      <c r="Y35" s="69">
        <f t="shared" ref="Y35" si="9">T35</f>
        <v>0</v>
      </c>
      <c r="Z35" s="240"/>
      <c r="AA35" s="70"/>
      <c r="AB35" s="71">
        <f t="shared" ref="AB35" si="10">Z35*Y35</f>
        <v>0</v>
      </c>
      <c r="AD35" s="69">
        <f t="shared" ref="AD35" si="11">Y35</f>
        <v>0</v>
      </c>
      <c r="AE35" s="240"/>
      <c r="AF35" s="70"/>
      <c r="AG35" s="71">
        <f t="shared" ref="AG35" si="12">AE35*AD35</f>
        <v>0</v>
      </c>
      <c r="AI35" s="69">
        <f t="shared" ref="AI35" si="13">AD35</f>
        <v>0</v>
      </c>
      <c r="AJ35" s="240"/>
      <c r="AK35" s="70"/>
      <c r="AL35" s="71">
        <f t="shared" ref="AL35" si="14">AJ35*AI35</f>
        <v>0</v>
      </c>
    </row>
    <row r="36" spans="1:38" ht="13" x14ac:dyDescent="0.25">
      <c r="A36" s="1">
        <v>24</v>
      </c>
      <c r="B36" s="153"/>
      <c r="C36" s="13"/>
      <c r="D36" s="14"/>
      <c r="E36" s="14"/>
      <c r="F36" s="124"/>
      <c r="G36" s="178"/>
      <c r="J36" s="69"/>
      <c r="K36" s="240"/>
      <c r="L36" s="70"/>
      <c r="M36" s="71"/>
      <c r="O36" s="69"/>
      <c r="P36" s="240"/>
      <c r="Q36" s="70"/>
      <c r="R36" s="71"/>
      <c r="T36" s="69"/>
      <c r="U36" s="240"/>
      <c r="V36" s="70"/>
      <c r="W36" s="71"/>
      <c r="Y36" s="69"/>
      <c r="Z36" s="240"/>
      <c r="AA36" s="70"/>
      <c r="AB36" s="71"/>
      <c r="AD36" s="69"/>
      <c r="AE36" s="240"/>
      <c r="AF36" s="70"/>
      <c r="AG36" s="71"/>
      <c r="AI36" s="69"/>
      <c r="AJ36" s="240"/>
      <c r="AK36" s="70"/>
      <c r="AL36" s="71"/>
    </row>
    <row r="37" spans="1:38" ht="15.5" x14ac:dyDescent="0.25">
      <c r="A37" s="1">
        <v>25</v>
      </c>
      <c r="B37" s="148" t="s">
        <v>36</v>
      </c>
      <c r="C37" s="19"/>
      <c r="D37" s="20" t="s">
        <v>37</v>
      </c>
      <c r="E37" s="14"/>
      <c r="F37" s="124"/>
      <c r="G37" s="178"/>
      <c r="J37" s="69"/>
      <c r="K37" s="240"/>
      <c r="L37" s="70"/>
      <c r="M37" s="71"/>
      <c r="O37" s="69"/>
      <c r="P37" s="240"/>
      <c r="Q37" s="70"/>
      <c r="R37" s="71"/>
      <c r="T37" s="69"/>
      <c r="U37" s="240"/>
      <c r="V37" s="70"/>
      <c r="W37" s="71"/>
      <c r="Y37" s="69"/>
      <c r="Z37" s="240"/>
      <c r="AA37" s="70"/>
      <c r="AB37" s="71"/>
      <c r="AD37" s="69"/>
      <c r="AE37" s="240"/>
      <c r="AF37" s="70"/>
      <c r="AG37" s="71"/>
      <c r="AI37" s="69"/>
      <c r="AJ37" s="240"/>
      <c r="AK37" s="70"/>
      <c r="AL37" s="71"/>
    </row>
    <row r="38" spans="1:38" ht="13" x14ac:dyDescent="0.25">
      <c r="A38" s="1">
        <v>26</v>
      </c>
      <c r="B38" s="153"/>
      <c r="C38" s="13"/>
      <c r="D38" s="14"/>
      <c r="E38" s="14"/>
      <c r="F38" s="124"/>
      <c r="G38" s="178"/>
      <c r="J38" s="69"/>
      <c r="K38" s="240"/>
      <c r="L38" s="70"/>
      <c r="M38" s="71"/>
      <c r="O38" s="69"/>
      <c r="P38" s="240"/>
      <c r="Q38" s="70"/>
      <c r="R38" s="71"/>
      <c r="T38" s="69"/>
      <c r="U38" s="240"/>
      <c r="V38" s="70"/>
      <c r="W38" s="71"/>
      <c r="Y38" s="69"/>
      <c r="Z38" s="240"/>
      <c r="AA38" s="70"/>
      <c r="AB38" s="71"/>
      <c r="AD38" s="69"/>
      <c r="AE38" s="240"/>
      <c r="AF38" s="70"/>
      <c r="AG38" s="71"/>
      <c r="AI38" s="69"/>
      <c r="AJ38" s="240"/>
      <c r="AK38" s="70"/>
      <c r="AL38" s="71"/>
    </row>
    <row r="39" spans="1:38" ht="14" x14ac:dyDescent="0.25">
      <c r="A39" s="1">
        <v>27</v>
      </c>
      <c r="B39" s="152" t="s">
        <v>38</v>
      </c>
      <c r="C39" s="22"/>
      <c r="D39" s="23" t="s">
        <v>39</v>
      </c>
      <c r="E39" s="14"/>
      <c r="F39" s="124"/>
      <c r="G39" s="178"/>
      <c r="J39" s="69"/>
      <c r="K39" s="240"/>
      <c r="L39" s="70"/>
      <c r="M39" s="71"/>
      <c r="O39" s="69"/>
      <c r="P39" s="240"/>
      <c r="Q39" s="70"/>
      <c r="R39" s="71"/>
      <c r="T39" s="69"/>
      <c r="U39" s="240"/>
      <c r="V39" s="70"/>
      <c r="W39" s="71"/>
      <c r="Y39" s="69"/>
      <c r="Z39" s="240"/>
      <c r="AA39" s="70"/>
      <c r="AB39" s="71"/>
      <c r="AD39" s="69"/>
      <c r="AE39" s="240"/>
      <c r="AF39" s="70"/>
      <c r="AG39" s="71"/>
      <c r="AI39" s="69"/>
      <c r="AJ39" s="240"/>
      <c r="AK39" s="70"/>
      <c r="AL39" s="71"/>
    </row>
    <row r="40" spans="1:38" ht="14" x14ac:dyDescent="0.25">
      <c r="A40" s="1">
        <v>28</v>
      </c>
      <c r="B40" s="152"/>
      <c r="C40" s="22"/>
      <c r="D40" s="23" t="s">
        <v>40</v>
      </c>
      <c r="E40" s="14"/>
      <c r="F40" s="124"/>
      <c r="G40" s="178"/>
      <c r="J40" s="69"/>
      <c r="K40" s="240"/>
      <c r="L40" s="70"/>
      <c r="M40" s="71"/>
      <c r="O40" s="69"/>
      <c r="P40" s="240"/>
      <c r="Q40" s="70"/>
      <c r="R40" s="71"/>
      <c r="T40" s="69"/>
      <c r="U40" s="240"/>
      <c r="V40" s="70"/>
      <c r="W40" s="71"/>
      <c r="Y40" s="69"/>
      <c r="Z40" s="240"/>
      <c r="AA40" s="70"/>
      <c r="AB40" s="71"/>
      <c r="AD40" s="69"/>
      <c r="AE40" s="240"/>
      <c r="AF40" s="70"/>
      <c r="AG40" s="71"/>
      <c r="AI40" s="69"/>
      <c r="AJ40" s="240"/>
      <c r="AK40" s="70"/>
      <c r="AL40" s="71"/>
    </row>
    <row r="41" spans="1:38" ht="14" x14ac:dyDescent="0.25">
      <c r="A41" s="1">
        <v>29</v>
      </c>
      <c r="B41" s="152"/>
      <c r="C41" s="22"/>
      <c r="D41" s="26" t="s">
        <v>41</v>
      </c>
      <c r="E41" s="26" t="s">
        <v>14</v>
      </c>
      <c r="F41" s="127">
        <f>'annexe 1 AE - BPU'!F41</f>
        <v>0</v>
      </c>
      <c r="G41" s="179">
        <f t="shared" ref="G41:G43" si="15">F41*(1+$G$9)</f>
        <v>0</v>
      </c>
      <c r="J41" s="69">
        <f>F41</f>
        <v>0</v>
      </c>
      <c r="K41" s="240"/>
      <c r="L41" s="70"/>
      <c r="M41" s="71">
        <f>K41*J41</f>
        <v>0</v>
      </c>
      <c r="O41" s="69">
        <f>J41</f>
        <v>0</v>
      </c>
      <c r="P41" s="240"/>
      <c r="Q41" s="70"/>
      <c r="R41" s="71">
        <f>P41*O41</f>
        <v>0</v>
      </c>
      <c r="T41" s="69">
        <f>O41</f>
        <v>0</v>
      </c>
      <c r="U41" s="240"/>
      <c r="V41" s="70"/>
      <c r="W41" s="71">
        <f>U41*T41</f>
        <v>0</v>
      </c>
      <c r="Y41" s="69">
        <f>T41</f>
        <v>0</v>
      </c>
      <c r="Z41" s="240"/>
      <c r="AA41" s="70"/>
      <c r="AB41" s="71">
        <f>Z41*Y41</f>
        <v>0</v>
      </c>
      <c r="AD41" s="69">
        <f>Y41</f>
        <v>0</v>
      </c>
      <c r="AE41" s="240"/>
      <c r="AF41" s="70"/>
      <c r="AG41" s="71">
        <f>AE41*AD41</f>
        <v>0</v>
      </c>
      <c r="AI41" s="69">
        <f>AD41</f>
        <v>0</v>
      </c>
      <c r="AJ41" s="240"/>
      <c r="AK41" s="70"/>
      <c r="AL41" s="71">
        <f>AJ41*AI41</f>
        <v>0</v>
      </c>
    </row>
    <row r="42" spans="1:38" ht="14" x14ac:dyDescent="0.25">
      <c r="A42" s="1">
        <v>30</v>
      </c>
      <c r="B42" s="152"/>
      <c r="C42" s="22"/>
      <c r="D42" s="26" t="s">
        <v>42</v>
      </c>
      <c r="E42" s="26" t="s">
        <v>14</v>
      </c>
      <c r="F42" s="127">
        <f>'annexe 1 AE - BPU'!F42</f>
        <v>0</v>
      </c>
      <c r="G42" s="179">
        <f t="shared" si="15"/>
        <v>0</v>
      </c>
      <c r="J42" s="69">
        <f>F42</f>
        <v>0</v>
      </c>
      <c r="K42" s="240"/>
      <c r="L42" s="70"/>
      <c r="M42" s="71">
        <f>K42*J42</f>
        <v>0</v>
      </c>
      <c r="O42" s="69">
        <f>J42</f>
        <v>0</v>
      </c>
      <c r="P42" s="240"/>
      <c r="Q42" s="70"/>
      <c r="R42" s="71">
        <f>P42*O42</f>
        <v>0</v>
      </c>
      <c r="T42" s="69">
        <f>O42</f>
        <v>0</v>
      </c>
      <c r="U42" s="240"/>
      <c r="V42" s="70"/>
      <c r="W42" s="71">
        <f>U42*T42</f>
        <v>0</v>
      </c>
      <c r="Y42" s="69">
        <f>T42</f>
        <v>0</v>
      </c>
      <c r="Z42" s="240"/>
      <c r="AA42" s="70"/>
      <c r="AB42" s="71">
        <f>Z42*Y42</f>
        <v>0</v>
      </c>
      <c r="AD42" s="69">
        <f>Y42</f>
        <v>0</v>
      </c>
      <c r="AE42" s="240"/>
      <c r="AF42" s="70"/>
      <c r="AG42" s="71">
        <f>AE42*AD42</f>
        <v>0</v>
      </c>
      <c r="AI42" s="69">
        <f>AD42</f>
        <v>0</v>
      </c>
      <c r="AJ42" s="240"/>
      <c r="AK42" s="70"/>
      <c r="AL42" s="71">
        <f>AJ42*AI42</f>
        <v>0</v>
      </c>
    </row>
    <row r="43" spans="1:38" ht="14" x14ac:dyDescent="0.25">
      <c r="A43" s="1">
        <v>31</v>
      </c>
      <c r="B43" s="152"/>
      <c r="C43" s="22"/>
      <c r="D43" s="26" t="s">
        <v>43</v>
      </c>
      <c r="E43" s="26" t="s">
        <v>17</v>
      </c>
      <c r="F43" s="127">
        <f>'annexe 1 AE - BPU'!F43</f>
        <v>0</v>
      </c>
      <c r="G43" s="179">
        <f t="shared" si="15"/>
        <v>0</v>
      </c>
      <c r="J43" s="69">
        <f>F43</f>
        <v>0</v>
      </c>
      <c r="K43" s="240"/>
      <c r="L43" s="70"/>
      <c r="M43" s="71">
        <f>K43*J43</f>
        <v>0</v>
      </c>
      <c r="O43" s="69">
        <f>J43</f>
        <v>0</v>
      </c>
      <c r="P43" s="240"/>
      <c r="Q43" s="70"/>
      <c r="R43" s="71">
        <f>P43*O43</f>
        <v>0</v>
      </c>
      <c r="T43" s="69">
        <f>O43</f>
        <v>0</v>
      </c>
      <c r="U43" s="240"/>
      <c r="V43" s="70"/>
      <c r="W43" s="71">
        <f>U43*T43</f>
        <v>0</v>
      </c>
      <c r="Y43" s="69">
        <f>T43</f>
        <v>0</v>
      </c>
      <c r="Z43" s="240"/>
      <c r="AA43" s="70"/>
      <c r="AB43" s="71">
        <f>Z43*Y43</f>
        <v>0</v>
      </c>
      <c r="AD43" s="69">
        <f>Y43</f>
        <v>0</v>
      </c>
      <c r="AE43" s="240"/>
      <c r="AF43" s="70"/>
      <c r="AG43" s="71">
        <f>AE43*AD43</f>
        <v>0</v>
      </c>
      <c r="AI43" s="69">
        <f>AD43</f>
        <v>0</v>
      </c>
      <c r="AJ43" s="240"/>
      <c r="AK43" s="70"/>
      <c r="AL43" s="71">
        <f>AJ43*AI43</f>
        <v>0</v>
      </c>
    </row>
    <row r="44" spans="1:38" ht="14" x14ac:dyDescent="0.25">
      <c r="A44" s="1">
        <v>32</v>
      </c>
      <c r="B44" s="152" t="s">
        <v>44</v>
      </c>
      <c r="C44" s="22"/>
      <c r="D44" s="23" t="s">
        <v>45</v>
      </c>
      <c r="E44" s="14"/>
      <c r="F44" s="127"/>
      <c r="G44" s="178"/>
      <c r="J44" s="69"/>
      <c r="K44" s="240"/>
      <c r="L44" s="70"/>
      <c r="M44" s="71"/>
      <c r="O44" s="69"/>
      <c r="P44" s="240"/>
      <c r="Q44" s="70"/>
      <c r="R44" s="71"/>
      <c r="T44" s="69"/>
      <c r="U44" s="240"/>
      <c r="V44" s="70"/>
      <c r="W44" s="71"/>
      <c r="Y44" s="69"/>
      <c r="Z44" s="240"/>
      <c r="AA44" s="70"/>
      <c r="AB44" s="71"/>
      <c r="AD44" s="69"/>
      <c r="AE44" s="240"/>
      <c r="AF44" s="70"/>
      <c r="AG44" s="71"/>
      <c r="AI44" s="69"/>
      <c r="AJ44" s="240"/>
      <c r="AK44" s="70"/>
      <c r="AL44" s="71"/>
    </row>
    <row r="45" spans="1:38" ht="14" x14ac:dyDescent="0.25">
      <c r="A45" s="1">
        <v>33</v>
      </c>
      <c r="B45" s="152" t="s">
        <v>46</v>
      </c>
      <c r="C45" s="22"/>
      <c r="D45" s="23" t="s">
        <v>47</v>
      </c>
      <c r="E45" s="14"/>
      <c r="F45" s="127"/>
      <c r="G45" s="178"/>
      <c r="J45" s="69"/>
      <c r="K45" s="240"/>
      <c r="L45" s="70"/>
      <c r="M45" s="71"/>
      <c r="O45" s="69"/>
      <c r="P45" s="240"/>
      <c r="Q45" s="70"/>
      <c r="R45" s="71"/>
      <c r="T45" s="69"/>
      <c r="U45" s="240"/>
      <c r="V45" s="70"/>
      <c r="W45" s="71"/>
      <c r="Y45" s="69"/>
      <c r="Z45" s="240"/>
      <c r="AA45" s="70"/>
      <c r="AB45" s="71"/>
      <c r="AD45" s="69"/>
      <c r="AE45" s="240"/>
      <c r="AF45" s="70"/>
      <c r="AG45" s="71"/>
      <c r="AI45" s="69"/>
      <c r="AJ45" s="240"/>
      <c r="AK45" s="70"/>
      <c r="AL45" s="71"/>
    </row>
    <row r="46" spans="1:38" ht="14" x14ac:dyDescent="0.25">
      <c r="A46" s="1">
        <v>34</v>
      </c>
      <c r="B46" s="152"/>
      <c r="C46" s="22"/>
      <c r="D46" s="26" t="s">
        <v>48</v>
      </c>
      <c r="E46" s="26" t="s">
        <v>49</v>
      </c>
      <c r="F46" s="127">
        <f>'annexe 1 AE - BPU'!F46</f>
        <v>0</v>
      </c>
      <c r="G46" s="179">
        <f t="shared" ref="G46:G48" si="16">F46*(1+$G$9)</f>
        <v>0</v>
      </c>
      <c r="J46" s="69">
        <f>F46</f>
        <v>0</v>
      </c>
      <c r="K46" s="240"/>
      <c r="L46" s="70"/>
      <c r="M46" s="71">
        <f>K46*J46</f>
        <v>0</v>
      </c>
      <c r="O46" s="69">
        <f>J46</f>
        <v>0</v>
      </c>
      <c r="P46" s="240"/>
      <c r="Q46" s="70"/>
      <c r="R46" s="71">
        <f>P46*O46</f>
        <v>0</v>
      </c>
      <c r="T46" s="69">
        <f>O46</f>
        <v>0</v>
      </c>
      <c r="U46" s="240"/>
      <c r="V46" s="70"/>
      <c r="W46" s="71">
        <f>U46*T46</f>
        <v>0</v>
      </c>
      <c r="Y46" s="69">
        <f>T46</f>
        <v>0</v>
      </c>
      <c r="Z46" s="240"/>
      <c r="AA46" s="70"/>
      <c r="AB46" s="71">
        <f>Z46*Y46</f>
        <v>0</v>
      </c>
      <c r="AD46" s="69">
        <f>Y46</f>
        <v>0</v>
      </c>
      <c r="AE46" s="240"/>
      <c r="AF46" s="70"/>
      <c r="AG46" s="71">
        <f>AE46*AD46</f>
        <v>0</v>
      </c>
      <c r="AI46" s="69">
        <f>AD46</f>
        <v>0</v>
      </c>
      <c r="AJ46" s="240"/>
      <c r="AK46" s="70"/>
      <c r="AL46" s="71">
        <f>AJ46*AI46</f>
        <v>0</v>
      </c>
    </row>
    <row r="47" spans="1:38" ht="14" x14ac:dyDescent="0.25">
      <c r="A47" s="1">
        <v>35</v>
      </c>
      <c r="B47" s="152"/>
      <c r="C47" s="22"/>
      <c r="D47" s="26" t="s">
        <v>50</v>
      </c>
      <c r="E47" s="26" t="s">
        <v>49</v>
      </c>
      <c r="F47" s="127">
        <f>'annexe 1 AE - BPU'!F47</f>
        <v>0</v>
      </c>
      <c r="G47" s="179">
        <f t="shared" si="16"/>
        <v>0</v>
      </c>
      <c r="J47" s="69">
        <f>F47</f>
        <v>0</v>
      </c>
      <c r="K47" s="240"/>
      <c r="L47" s="70"/>
      <c r="M47" s="71">
        <f>K47*J47</f>
        <v>0</v>
      </c>
      <c r="O47" s="69">
        <f>J47</f>
        <v>0</v>
      </c>
      <c r="P47" s="240"/>
      <c r="Q47" s="70"/>
      <c r="R47" s="71">
        <f>P47*O47</f>
        <v>0</v>
      </c>
      <c r="T47" s="69">
        <f>O47</f>
        <v>0</v>
      </c>
      <c r="U47" s="240"/>
      <c r="V47" s="70"/>
      <c r="W47" s="71">
        <f>U47*T47</f>
        <v>0</v>
      </c>
      <c r="Y47" s="69">
        <f>T47</f>
        <v>0</v>
      </c>
      <c r="Z47" s="240"/>
      <c r="AA47" s="70"/>
      <c r="AB47" s="71">
        <f>Z47*Y47</f>
        <v>0</v>
      </c>
      <c r="AD47" s="69">
        <f>Y47</f>
        <v>0</v>
      </c>
      <c r="AE47" s="240"/>
      <c r="AF47" s="70"/>
      <c r="AG47" s="71">
        <f>AE47*AD47</f>
        <v>0</v>
      </c>
      <c r="AI47" s="69">
        <f>AD47</f>
        <v>0</v>
      </c>
      <c r="AJ47" s="240"/>
      <c r="AK47" s="70"/>
      <c r="AL47" s="71">
        <f>AJ47*AI47</f>
        <v>0</v>
      </c>
    </row>
    <row r="48" spans="1:38" ht="14" x14ac:dyDescent="0.25">
      <c r="A48" s="1">
        <v>36</v>
      </c>
      <c r="B48" s="152"/>
      <c r="C48" s="22"/>
      <c r="D48" s="26" t="s">
        <v>51</v>
      </c>
      <c r="E48" s="26" t="s">
        <v>49</v>
      </c>
      <c r="F48" s="127">
        <f>'annexe 1 AE - BPU'!F48</f>
        <v>0</v>
      </c>
      <c r="G48" s="179">
        <f t="shared" si="16"/>
        <v>0</v>
      </c>
      <c r="J48" s="69">
        <f>F48</f>
        <v>0</v>
      </c>
      <c r="K48" s="240"/>
      <c r="L48" s="70"/>
      <c r="M48" s="71">
        <f>K48*J48</f>
        <v>0</v>
      </c>
      <c r="O48" s="69">
        <f>J48</f>
        <v>0</v>
      </c>
      <c r="P48" s="240"/>
      <c r="Q48" s="70"/>
      <c r="R48" s="71">
        <f>P48*O48</f>
        <v>0</v>
      </c>
      <c r="T48" s="69">
        <f>O48</f>
        <v>0</v>
      </c>
      <c r="U48" s="240"/>
      <c r="V48" s="70"/>
      <c r="W48" s="71">
        <f>U48*T48</f>
        <v>0</v>
      </c>
      <c r="Y48" s="69">
        <f>T48</f>
        <v>0</v>
      </c>
      <c r="Z48" s="240"/>
      <c r="AA48" s="70"/>
      <c r="AB48" s="71">
        <f>Z48*Y48</f>
        <v>0</v>
      </c>
      <c r="AD48" s="69">
        <f>Y48</f>
        <v>0</v>
      </c>
      <c r="AE48" s="240"/>
      <c r="AF48" s="70"/>
      <c r="AG48" s="71">
        <f>AE48*AD48</f>
        <v>0</v>
      </c>
      <c r="AI48" s="69">
        <f>AD48</f>
        <v>0</v>
      </c>
      <c r="AJ48" s="240"/>
      <c r="AK48" s="70"/>
      <c r="AL48" s="71">
        <f>AJ48*AI48</f>
        <v>0</v>
      </c>
    </row>
    <row r="49" spans="1:38" ht="14" x14ac:dyDescent="0.25">
      <c r="A49" s="1">
        <v>37</v>
      </c>
      <c r="B49" s="152" t="s">
        <v>52</v>
      </c>
      <c r="C49" s="22"/>
      <c r="D49" s="23" t="s">
        <v>53</v>
      </c>
      <c r="E49" s="14"/>
      <c r="F49" s="129"/>
      <c r="G49" s="178"/>
      <c r="J49" s="69"/>
      <c r="K49" s="240"/>
      <c r="L49" s="70"/>
      <c r="M49" s="71"/>
      <c r="O49" s="69"/>
      <c r="P49" s="240"/>
      <c r="Q49" s="70"/>
      <c r="R49" s="71"/>
      <c r="T49" s="69"/>
      <c r="U49" s="240"/>
      <c r="V49" s="70"/>
      <c r="W49" s="71"/>
      <c r="Y49" s="69"/>
      <c r="Z49" s="240"/>
      <c r="AA49" s="70"/>
      <c r="AB49" s="71"/>
      <c r="AD49" s="69"/>
      <c r="AE49" s="240"/>
      <c r="AF49" s="70"/>
      <c r="AG49" s="71"/>
      <c r="AI49" s="69"/>
      <c r="AJ49" s="240"/>
      <c r="AK49" s="70"/>
      <c r="AL49" s="71"/>
    </row>
    <row r="50" spans="1:38" ht="14" x14ac:dyDescent="0.25">
      <c r="A50" s="1">
        <v>38</v>
      </c>
      <c r="B50" s="152"/>
      <c r="C50" s="22"/>
      <c r="D50" s="23" t="s">
        <v>54</v>
      </c>
      <c r="E50" s="14"/>
      <c r="F50" s="129"/>
      <c r="G50" s="178"/>
      <c r="J50" s="69"/>
      <c r="K50" s="240"/>
      <c r="L50" s="70"/>
      <c r="M50" s="71"/>
      <c r="O50" s="69"/>
      <c r="P50" s="240"/>
      <c r="Q50" s="70"/>
      <c r="R50" s="71"/>
      <c r="T50" s="69"/>
      <c r="U50" s="240"/>
      <c r="V50" s="70"/>
      <c r="W50" s="71"/>
      <c r="Y50" s="69"/>
      <c r="Z50" s="240"/>
      <c r="AA50" s="70"/>
      <c r="AB50" s="71"/>
      <c r="AD50" s="69"/>
      <c r="AE50" s="240"/>
      <c r="AF50" s="70"/>
      <c r="AG50" s="71"/>
      <c r="AI50" s="69"/>
      <c r="AJ50" s="240"/>
      <c r="AK50" s="70"/>
      <c r="AL50" s="71"/>
    </row>
    <row r="51" spans="1:38" ht="14" x14ac:dyDescent="0.25">
      <c r="A51" s="1">
        <v>39</v>
      </c>
      <c r="B51" s="152"/>
      <c r="C51" s="22"/>
      <c r="D51" s="26" t="s">
        <v>55</v>
      </c>
      <c r="E51" s="26" t="s">
        <v>49</v>
      </c>
      <c r="F51" s="127">
        <f>'annexe 1 AE - BPU'!F51</f>
        <v>0</v>
      </c>
      <c r="G51" s="179">
        <f t="shared" ref="G51:G54" si="17">F51*(1+$G$9)</f>
        <v>0</v>
      </c>
      <c r="J51" s="69">
        <f>F51</f>
        <v>0</v>
      </c>
      <c r="K51" s="240"/>
      <c r="L51" s="70"/>
      <c r="M51" s="71">
        <f>K51*J51</f>
        <v>0</v>
      </c>
      <c r="O51" s="69">
        <f>J51</f>
        <v>0</v>
      </c>
      <c r="P51" s="240"/>
      <c r="Q51" s="70"/>
      <c r="R51" s="71">
        <f>P51*O51</f>
        <v>0</v>
      </c>
      <c r="T51" s="69">
        <f>O51</f>
        <v>0</v>
      </c>
      <c r="U51" s="240"/>
      <c r="V51" s="70"/>
      <c r="W51" s="71">
        <f>U51*T51</f>
        <v>0</v>
      </c>
      <c r="Y51" s="69">
        <f>T51</f>
        <v>0</v>
      </c>
      <c r="Z51" s="240"/>
      <c r="AA51" s="70"/>
      <c r="AB51" s="71">
        <f>Z51*Y51</f>
        <v>0</v>
      </c>
      <c r="AD51" s="69">
        <f>Y51</f>
        <v>0</v>
      </c>
      <c r="AE51" s="240"/>
      <c r="AF51" s="70"/>
      <c r="AG51" s="71">
        <f>AE51*AD51</f>
        <v>0</v>
      </c>
      <c r="AI51" s="69">
        <f>AD51</f>
        <v>0</v>
      </c>
      <c r="AJ51" s="240"/>
      <c r="AK51" s="70"/>
      <c r="AL51" s="71">
        <f>AJ51*AI51</f>
        <v>0</v>
      </c>
    </row>
    <row r="52" spans="1:38" ht="15.5" x14ac:dyDescent="0.25">
      <c r="A52" s="1">
        <v>40</v>
      </c>
      <c r="B52" s="152"/>
      <c r="C52" s="22"/>
      <c r="D52" s="26" t="s">
        <v>56</v>
      </c>
      <c r="E52" s="26" t="s">
        <v>49</v>
      </c>
      <c r="F52" s="127">
        <f>'annexe 1 AE - BPU'!F52</f>
        <v>0</v>
      </c>
      <c r="G52" s="179">
        <f t="shared" si="17"/>
        <v>0</v>
      </c>
      <c r="J52" s="69">
        <f>F52</f>
        <v>0</v>
      </c>
      <c r="K52" s="240"/>
      <c r="L52" s="70"/>
      <c r="M52" s="71">
        <f>K52*J52</f>
        <v>0</v>
      </c>
      <c r="O52" s="69">
        <f>J52</f>
        <v>0</v>
      </c>
      <c r="P52" s="240"/>
      <c r="Q52" s="70"/>
      <c r="R52" s="71">
        <f>P52*O52</f>
        <v>0</v>
      </c>
      <c r="T52" s="69">
        <f>O52</f>
        <v>0</v>
      </c>
      <c r="U52" s="240"/>
      <c r="V52" s="70"/>
      <c r="W52" s="71">
        <f>U52*T52</f>
        <v>0</v>
      </c>
      <c r="Y52" s="69">
        <f>T52</f>
        <v>0</v>
      </c>
      <c r="Z52" s="240"/>
      <c r="AA52" s="70"/>
      <c r="AB52" s="71">
        <f>Z52*Y52</f>
        <v>0</v>
      </c>
      <c r="AD52" s="69">
        <f>Y52</f>
        <v>0</v>
      </c>
      <c r="AE52" s="240"/>
      <c r="AF52" s="70"/>
      <c r="AG52" s="71">
        <f>AE52*AD52</f>
        <v>0</v>
      </c>
      <c r="AI52" s="98">
        <f>AD52</f>
        <v>0</v>
      </c>
      <c r="AJ52" s="174">
        <f>10*20*0.2</f>
        <v>40</v>
      </c>
      <c r="AK52" s="99"/>
      <c r="AL52" s="100">
        <f>AJ52*AI52</f>
        <v>0</v>
      </c>
    </row>
    <row r="53" spans="1:38" ht="14" x14ac:dyDescent="0.25">
      <c r="A53" s="1">
        <v>41</v>
      </c>
      <c r="B53" s="152"/>
      <c r="C53" s="22"/>
      <c r="D53" s="26" t="s">
        <v>57</v>
      </c>
      <c r="E53" s="26" t="s">
        <v>49</v>
      </c>
      <c r="F53" s="127">
        <f>'annexe 1 AE - BPU'!F53</f>
        <v>0</v>
      </c>
      <c r="G53" s="179">
        <f t="shared" si="17"/>
        <v>0</v>
      </c>
      <c r="J53" s="69">
        <f>F53</f>
        <v>0</v>
      </c>
      <c r="K53" s="240"/>
      <c r="L53" s="70"/>
      <c r="M53" s="71">
        <f>K53*J53</f>
        <v>0</v>
      </c>
      <c r="O53" s="69">
        <f>J53</f>
        <v>0</v>
      </c>
      <c r="P53" s="240"/>
      <c r="Q53" s="70"/>
      <c r="R53" s="71">
        <f>P53*O53</f>
        <v>0</v>
      </c>
      <c r="T53" s="69">
        <f>O53</f>
        <v>0</v>
      </c>
      <c r="U53" s="240"/>
      <c r="V53" s="70"/>
      <c r="W53" s="71">
        <f>U53*T53</f>
        <v>0</v>
      </c>
      <c r="Y53" s="69">
        <f>T53</f>
        <v>0</v>
      </c>
      <c r="Z53" s="240"/>
      <c r="AA53" s="70"/>
      <c r="AB53" s="71">
        <f>Z53*Y53</f>
        <v>0</v>
      </c>
      <c r="AD53" s="69">
        <f>Y53</f>
        <v>0</v>
      </c>
      <c r="AE53" s="240"/>
      <c r="AF53" s="70"/>
      <c r="AG53" s="71">
        <f>AE53*AD53</f>
        <v>0</v>
      </c>
      <c r="AI53" s="69">
        <f>AD53</f>
        <v>0</v>
      </c>
      <c r="AJ53" s="240"/>
      <c r="AK53" s="70"/>
      <c r="AL53" s="71">
        <f>AJ53*AI53</f>
        <v>0</v>
      </c>
    </row>
    <row r="54" spans="1:38" ht="14" x14ac:dyDescent="0.25">
      <c r="A54" s="1">
        <v>42</v>
      </c>
      <c r="B54" s="152"/>
      <c r="C54" s="22"/>
      <c r="D54" s="26" t="s">
        <v>58</v>
      </c>
      <c r="E54" s="26" t="s">
        <v>49</v>
      </c>
      <c r="F54" s="127">
        <f>'annexe 1 AE - BPU'!F54</f>
        <v>0</v>
      </c>
      <c r="G54" s="179">
        <f t="shared" si="17"/>
        <v>0</v>
      </c>
      <c r="J54" s="69">
        <f>F54</f>
        <v>0</v>
      </c>
      <c r="K54" s="240"/>
      <c r="L54" s="70"/>
      <c r="M54" s="71">
        <f>K54*J54</f>
        <v>0</v>
      </c>
      <c r="O54" s="69">
        <f>J54</f>
        <v>0</v>
      </c>
      <c r="P54" s="240"/>
      <c r="Q54" s="70"/>
      <c r="R54" s="71">
        <f>P54*O54</f>
        <v>0</v>
      </c>
      <c r="T54" s="69">
        <f>O54</f>
        <v>0</v>
      </c>
      <c r="U54" s="240"/>
      <c r="V54" s="70"/>
      <c r="W54" s="71">
        <f>U54*T54</f>
        <v>0</v>
      </c>
      <c r="Y54" s="69">
        <f>T54</f>
        <v>0</v>
      </c>
      <c r="Z54" s="240"/>
      <c r="AA54" s="70"/>
      <c r="AB54" s="71">
        <f>Z54*Y54</f>
        <v>0</v>
      </c>
      <c r="AD54" s="69">
        <f>Y54</f>
        <v>0</v>
      </c>
      <c r="AE54" s="240"/>
      <c r="AF54" s="70"/>
      <c r="AG54" s="71">
        <f>AE54*AD54</f>
        <v>0</v>
      </c>
      <c r="AI54" s="69">
        <f>AD54</f>
        <v>0</v>
      </c>
      <c r="AJ54" s="240"/>
      <c r="AK54" s="70"/>
      <c r="AL54" s="71">
        <f>AJ54*AI54</f>
        <v>0</v>
      </c>
    </row>
    <row r="55" spans="1:38" ht="14" x14ac:dyDescent="0.25">
      <c r="A55" s="1">
        <v>43</v>
      </c>
      <c r="B55" s="152"/>
      <c r="C55" s="22"/>
      <c r="D55" s="23" t="s">
        <v>59</v>
      </c>
      <c r="E55" s="14"/>
      <c r="F55" s="127"/>
      <c r="G55" s="178"/>
      <c r="J55" s="69"/>
      <c r="K55" s="240"/>
      <c r="L55" s="70"/>
      <c r="M55" s="71"/>
      <c r="O55" s="69"/>
      <c r="P55" s="240"/>
      <c r="Q55" s="70"/>
      <c r="R55" s="71"/>
      <c r="T55" s="69"/>
      <c r="U55" s="240"/>
      <c r="V55" s="70"/>
      <c r="W55" s="71"/>
      <c r="Y55" s="69"/>
      <c r="Z55" s="240"/>
      <c r="AA55" s="70"/>
      <c r="AB55" s="71"/>
      <c r="AD55" s="69"/>
      <c r="AE55" s="240"/>
      <c r="AF55" s="70"/>
      <c r="AG55" s="71"/>
      <c r="AI55" s="69"/>
      <c r="AJ55" s="240"/>
      <c r="AK55" s="70"/>
      <c r="AL55" s="71"/>
    </row>
    <row r="56" spans="1:38" ht="14" x14ac:dyDescent="0.25">
      <c r="A56" s="1">
        <v>44</v>
      </c>
      <c r="B56" s="152"/>
      <c r="C56" s="22"/>
      <c r="D56" s="26" t="s">
        <v>61</v>
      </c>
      <c r="E56" s="26" t="s">
        <v>49</v>
      </c>
      <c r="F56" s="127">
        <f>'annexe 1 AE - BPU'!F56</f>
        <v>0</v>
      </c>
      <c r="G56" s="179">
        <f t="shared" ref="G56:G57" si="18">F56*(1+$G$9)</f>
        <v>0</v>
      </c>
      <c r="J56" s="69">
        <f>F56</f>
        <v>0</v>
      </c>
      <c r="K56" s="240"/>
      <c r="L56" s="70"/>
      <c r="M56" s="71">
        <f>K56*J56</f>
        <v>0</v>
      </c>
      <c r="O56" s="69">
        <f>J56</f>
        <v>0</v>
      </c>
      <c r="P56" s="240"/>
      <c r="Q56" s="70"/>
      <c r="R56" s="71">
        <f>P56*O56</f>
        <v>0</v>
      </c>
      <c r="T56" s="69">
        <f>O56</f>
        <v>0</v>
      </c>
      <c r="U56" s="240"/>
      <c r="V56" s="70"/>
      <c r="W56" s="71">
        <f>U56*T56</f>
        <v>0</v>
      </c>
      <c r="Y56" s="69">
        <f>T56</f>
        <v>0</v>
      </c>
      <c r="Z56" s="240"/>
      <c r="AA56" s="70"/>
      <c r="AB56" s="71">
        <f>Z56*Y56</f>
        <v>0</v>
      </c>
      <c r="AD56" s="69">
        <f>Y56</f>
        <v>0</v>
      </c>
      <c r="AE56" s="240"/>
      <c r="AF56" s="70"/>
      <c r="AG56" s="71">
        <f>AE56*AD56</f>
        <v>0</v>
      </c>
      <c r="AI56" s="69">
        <f>AD56</f>
        <v>0</v>
      </c>
      <c r="AJ56" s="240"/>
      <c r="AK56" s="70"/>
      <c r="AL56" s="71">
        <f>AJ56*AI56</f>
        <v>0</v>
      </c>
    </row>
    <row r="57" spans="1:38" ht="14" x14ac:dyDescent="0.25">
      <c r="A57" s="1">
        <v>45</v>
      </c>
      <c r="B57" s="152"/>
      <c r="C57" s="22"/>
      <c r="D57" s="26" t="s">
        <v>62</v>
      </c>
      <c r="E57" s="26" t="s">
        <v>49</v>
      </c>
      <c r="F57" s="127">
        <f>'annexe 1 AE - BPU'!F57</f>
        <v>0</v>
      </c>
      <c r="G57" s="179">
        <f t="shared" si="18"/>
        <v>0</v>
      </c>
      <c r="J57" s="69">
        <f>F57</f>
        <v>0</v>
      </c>
      <c r="K57" s="240"/>
      <c r="L57" s="70"/>
      <c r="M57" s="71">
        <f>K57*J57</f>
        <v>0</v>
      </c>
      <c r="O57" s="69">
        <f>J57</f>
        <v>0</v>
      </c>
      <c r="P57" s="240"/>
      <c r="Q57" s="70"/>
      <c r="R57" s="71">
        <f>P57*O57</f>
        <v>0</v>
      </c>
      <c r="T57" s="69">
        <f>O57</f>
        <v>0</v>
      </c>
      <c r="U57" s="240"/>
      <c r="V57" s="70"/>
      <c r="W57" s="71">
        <f>U57*T57</f>
        <v>0</v>
      </c>
      <c r="Y57" s="69">
        <f>T57</f>
        <v>0</v>
      </c>
      <c r="Z57" s="240"/>
      <c r="AA57" s="70"/>
      <c r="AB57" s="71">
        <f>Z57*Y57</f>
        <v>0</v>
      </c>
      <c r="AD57" s="69">
        <f>Y57</f>
        <v>0</v>
      </c>
      <c r="AE57" s="240"/>
      <c r="AF57" s="70"/>
      <c r="AG57" s="71">
        <f>AE57*AD57</f>
        <v>0</v>
      </c>
      <c r="AI57" s="69">
        <f>AD57</f>
        <v>0</v>
      </c>
      <c r="AJ57" s="240"/>
      <c r="AK57" s="70"/>
      <c r="AL57" s="71">
        <f>AJ57*AI57</f>
        <v>0</v>
      </c>
    </row>
    <row r="58" spans="1:38" ht="14" x14ac:dyDescent="0.25">
      <c r="A58" s="1">
        <v>46</v>
      </c>
      <c r="B58" s="152" t="s">
        <v>63</v>
      </c>
      <c r="C58" s="22"/>
      <c r="D58" s="23" t="s">
        <v>64</v>
      </c>
      <c r="E58" s="14"/>
      <c r="F58" s="127"/>
      <c r="G58" s="178"/>
      <c r="J58" s="69"/>
      <c r="K58" s="240"/>
      <c r="L58" s="70"/>
      <c r="M58" s="71"/>
      <c r="O58" s="69"/>
      <c r="P58" s="240"/>
      <c r="Q58" s="70"/>
      <c r="R58" s="71"/>
      <c r="T58" s="69"/>
      <c r="U58" s="240"/>
      <c r="V58" s="70"/>
      <c r="W58" s="71"/>
      <c r="Y58" s="69"/>
      <c r="Z58" s="240"/>
      <c r="AA58" s="70"/>
      <c r="AB58" s="71"/>
      <c r="AD58" s="69"/>
      <c r="AE58" s="240"/>
      <c r="AF58" s="70"/>
      <c r="AG58" s="71"/>
      <c r="AI58" s="69"/>
      <c r="AJ58" s="240"/>
      <c r="AK58" s="70"/>
      <c r="AL58" s="71"/>
    </row>
    <row r="59" spans="1:38" ht="15.5" x14ac:dyDescent="0.25">
      <c r="A59" s="1">
        <v>47</v>
      </c>
      <c r="B59" s="152"/>
      <c r="C59" s="22"/>
      <c r="D59" s="26" t="s">
        <v>65</v>
      </c>
      <c r="E59" s="26" t="s">
        <v>26</v>
      </c>
      <c r="F59" s="127">
        <f>'annexe 1 AE - BPU'!F59</f>
        <v>0</v>
      </c>
      <c r="G59" s="179">
        <f t="shared" ref="G59:G61" si="19">F59*(1+$G$9)</f>
        <v>0</v>
      </c>
      <c r="J59" s="98">
        <f>F59</f>
        <v>0</v>
      </c>
      <c r="K59" s="174">
        <f>3*4</f>
        <v>12</v>
      </c>
      <c r="L59" s="99"/>
      <c r="M59" s="100">
        <f>K59*J59</f>
        <v>0</v>
      </c>
      <c r="O59" s="69">
        <f>J59</f>
        <v>0</v>
      </c>
      <c r="P59" s="240"/>
      <c r="Q59" s="70"/>
      <c r="R59" s="71">
        <f>P59*O59</f>
        <v>0</v>
      </c>
      <c r="T59" s="69">
        <f>O59</f>
        <v>0</v>
      </c>
      <c r="U59" s="240"/>
      <c r="V59" s="70"/>
      <c r="W59" s="71">
        <f>U59*T59</f>
        <v>0</v>
      </c>
      <c r="Y59" s="69">
        <f>T59</f>
        <v>0</v>
      </c>
      <c r="Z59" s="240"/>
      <c r="AA59" s="70"/>
      <c r="AB59" s="71">
        <f>Z59*Y59</f>
        <v>0</v>
      </c>
      <c r="AD59" s="69">
        <f>Y59</f>
        <v>0</v>
      </c>
      <c r="AE59" s="240"/>
      <c r="AF59" s="70"/>
      <c r="AG59" s="71">
        <f>AE59*AD59</f>
        <v>0</v>
      </c>
      <c r="AI59" s="69">
        <f>AD59</f>
        <v>0</v>
      </c>
      <c r="AJ59" s="240"/>
      <c r="AK59" s="70"/>
      <c r="AL59" s="71">
        <f>AJ59*AI59</f>
        <v>0</v>
      </c>
    </row>
    <row r="60" spans="1:38" ht="14" x14ac:dyDescent="0.25">
      <c r="A60" s="1">
        <v>48</v>
      </c>
      <c r="B60" s="152"/>
      <c r="C60" s="22"/>
      <c r="D60" s="26" t="s">
        <v>66</v>
      </c>
      <c r="E60" s="26" t="s">
        <v>14</v>
      </c>
      <c r="F60" s="127">
        <f>'annexe 1 AE - BPU'!F60</f>
        <v>0</v>
      </c>
      <c r="G60" s="179">
        <f t="shared" si="19"/>
        <v>0</v>
      </c>
      <c r="J60" s="69">
        <f>F60</f>
        <v>0</v>
      </c>
      <c r="K60" s="240"/>
      <c r="L60" s="70"/>
      <c r="M60" s="71">
        <f>K60*J60</f>
        <v>0</v>
      </c>
      <c r="O60" s="69">
        <f>J60</f>
        <v>0</v>
      </c>
      <c r="P60" s="240"/>
      <c r="Q60" s="70"/>
      <c r="R60" s="71">
        <f>P60*O60</f>
        <v>0</v>
      </c>
      <c r="T60" s="69">
        <f>O60</f>
        <v>0</v>
      </c>
      <c r="U60" s="240"/>
      <c r="V60" s="70"/>
      <c r="W60" s="71">
        <f>U60*T60</f>
        <v>0</v>
      </c>
      <c r="Y60" s="69">
        <f>T60</f>
        <v>0</v>
      </c>
      <c r="Z60" s="240"/>
      <c r="AA60" s="70"/>
      <c r="AB60" s="71">
        <f>Z60*Y60</f>
        <v>0</v>
      </c>
      <c r="AD60" s="69">
        <f>Y60</f>
        <v>0</v>
      </c>
      <c r="AE60" s="240"/>
      <c r="AF60" s="70"/>
      <c r="AG60" s="71">
        <f>AE60*AD60</f>
        <v>0</v>
      </c>
      <c r="AI60" s="69">
        <f>AD60</f>
        <v>0</v>
      </c>
      <c r="AJ60" s="240"/>
      <c r="AK60" s="70"/>
      <c r="AL60" s="71">
        <f>AJ60*AI60</f>
        <v>0</v>
      </c>
    </row>
    <row r="61" spans="1:38" ht="14" x14ac:dyDescent="0.25">
      <c r="A61" s="1">
        <v>49</v>
      </c>
      <c r="B61" s="152"/>
      <c r="C61" s="22"/>
      <c r="D61" s="26" t="s">
        <v>67</v>
      </c>
      <c r="E61" s="26" t="s">
        <v>14</v>
      </c>
      <c r="F61" s="127">
        <f>'annexe 1 AE - BPU'!F61</f>
        <v>0</v>
      </c>
      <c r="G61" s="179">
        <f t="shared" si="19"/>
        <v>0</v>
      </c>
      <c r="J61" s="69">
        <f>F61</f>
        <v>0</v>
      </c>
      <c r="K61" s="240"/>
      <c r="L61" s="70"/>
      <c r="M61" s="71">
        <f>K61*J61</f>
        <v>0</v>
      </c>
      <c r="O61" s="69">
        <f>J61</f>
        <v>0</v>
      </c>
      <c r="P61" s="240"/>
      <c r="Q61" s="70"/>
      <c r="R61" s="71">
        <f>P61*O61</f>
        <v>0</v>
      </c>
      <c r="T61" s="69">
        <f>O61</f>
        <v>0</v>
      </c>
      <c r="U61" s="240"/>
      <c r="V61" s="70"/>
      <c r="W61" s="71">
        <f>U61*T61</f>
        <v>0</v>
      </c>
      <c r="Y61" s="69">
        <f>T61</f>
        <v>0</v>
      </c>
      <c r="Z61" s="240"/>
      <c r="AA61" s="70"/>
      <c r="AB61" s="71">
        <f>Z61*Y61</f>
        <v>0</v>
      </c>
      <c r="AD61" s="69">
        <f>Y61</f>
        <v>0</v>
      </c>
      <c r="AE61" s="240"/>
      <c r="AF61" s="70"/>
      <c r="AG61" s="71">
        <f>AE61*AD61</f>
        <v>0</v>
      </c>
      <c r="AI61" s="69">
        <f>AD61</f>
        <v>0</v>
      </c>
      <c r="AJ61" s="240"/>
      <c r="AK61" s="70"/>
      <c r="AL61" s="71">
        <f>AJ61*AI61</f>
        <v>0</v>
      </c>
    </row>
    <row r="62" spans="1:38" ht="14" x14ac:dyDescent="0.25">
      <c r="A62" s="1">
        <v>50</v>
      </c>
      <c r="B62" s="152"/>
      <c r="C62" s="22"/>
      <c r="D62" s="23" t="s">
        <v>68</v>
      </c>
      <c r="E62" s="14"/>
      <c r="F62" s="127"/>
      <c r="G62" s="178"/>
      <c r="J62" s="69"/>
      <c r="K62" s="240"/>
      <c r="L62" s="70"/>
      <c r="M62" s="71"/>
      <c r="O62" s="69"/>
      <c r="P62" s="240"/>
      <c r="Q62" s="70"/>
      <c r="R62" s="71"/>
      <c r="T62" s="69"/>
      <c r="U62" s="240"/>
      <c r="V62" s="70"/>
      <c r="W62" s="71"/>
      <c r="Y62" s="69"/>
      <c r="Z62" s="240"/>
      <c r="AA62" s="70"/>
      <c r="AB62" s="71"/>
      <c r="AD62" s="69"/>
      <c r="AE62" s="240"/>
      <c r="AF62" s="70"/>
      <c r="AG62" s="71"/>
      <c r="AI62" s="69"/>
      <c r="AJ62" s="240"/>
      <c r="AK62" s="70"/>
      <c r="AL62" s="71"/>
    </row>
    <row r="63" spans="1:38" ht="15.5" x14ac:dyDescent="0.25">
      <c r="A63" s="1">
        <v>51</v>
      </c>
      <c r="B63" s="152"/>
      <c r="C63" s="22"/>
      <c r="D63" s="26" t="s">
        <v>69</v>
      </c>
      <c r="E63" s="26" t="s">
        <v>26</v>
      </c>
      <c r="F63" s="127">
        <f>'annexe 1 AE - BPU'!F63</f>
        <v>0</v>
      </c>
      <c r="G63" s="179">
        <f t="shared" ref="G63:G72" si="20">F63*(1+$G$9)</f>
        <v>0</v>
      </c>
      <c r="J63" s="98">
        <f t="shared" ref="J63:J79" si="21">F63</f>
        <v>0</v>
      </c>
      <c r="K63" s="174">
        <v>3</v>
      </c>
      <c r="L63" s="99"/>
      <c r="M63" s="100">
        <f t="shared" ref="M63:M74" si="22">K63*J63</f>
        <v>0</v>
      </c>
      <c r="O63" s="69">
        <f t="shared" ref="O63:O72" si="23">J63</f>
        <v>0</v>
      </c>
      <c r="P63" s="240"/>
      <c r="Q63" s="70"/>
      <c r="R63" s="71">
        <f t="shared" ref="R63:R72" si="24">P63*O63</f>
        <v>0</v>
      </c>
      <c r="T63" s="69">
        <f t="shared" ref="T63:T72" si="25">O63</f>
        <v>0</v>
      </c>
      <c r="U63" s="240"/>
      <c r="V63" s="70"/>
      <c r="W63" s="71">
        <f t="shared" ref="W63:W72" si="26">U63*T63</f>
        <v>0</v>
      </c>
      <c r="Y63" s="69">
        <f t="shared" ref="Y63:Y72" si="27">T63</f>
        <v>0</v>
      </c>
      <c r="Z63" s="240"/>
      <c r="AA63" s="70"/>
      <c r="AB63" s="71">
        <f t="shared" ref="AB63:AB72" si="28">Z63*Y63</f>
        <v>0</v>
      </c>
      <c r="AD63" s="69">
        <f t="shared" ref="AD63:AD72" si="29">Y63</f>
        <v>0</v>
      </c>
      <c r="AE63" s="240"/>
      <c r="AF63" s="70"/>
      <c r="AG63" s="71">
        <f t="shared" ref="AG63:AG72" si="30">AE63*AD63</f>
        <v>0</v>
      </c>
      <c r="AI63" s="69">
        <f t="shared" ref="AI63:AI72" si="31">AD63</f>
        <v>0</v>
      </c>
      <c r="AJ63" s="240"/>
      <c r="AK63" s="70"/>
      <c r="AL63" s="71">
        <f t="shared" ref="AL63:AL72" si="32">AJ63*AI63</f>
        <v>0</v>
      </c>
    </row>
    <row r="64" spans="1:38" ht="14" x14ac:dyDescent="0.25">
      <c r="A64" s="1">
        <v>52</v>
      </c>
      <c r="B64" s="152"/>
      <c r="C64" s="22"/>
      <c r="D64" s="26" t="s">
        <v>70</v>
      </c>
      <c r="E64" s="26" t="s">
        <v>26</v>
      </c>
      <c r="F64" s="127">
        <f>'annexe 1 AE - BPU'!F64</f>
        <v>0</v>
      </c>
      <c r="G64" s="179">
        <f t="shared" si="20"/>
        <v>0</v>
      </c>
      <c r="J64" s="69">
        <f t="shared" si="21"/>
        <v>0</v>
      </c>
      <c r="K64" s="240"/>
      <c r="L64" s="70"/>
      <c r="M64" s="71">
        <f t="shared" si="22"/>
        <v>0</v>
      </c>
      <c r="O64" s="69">
        <f t="shared" si="23"/>
        <v>0</v>
      </c>
      <c r="P64" s="240"/>
      <c r="Q64" s="70"/>
      <c r="R64" s="71">
        <f t="shared" si="24"/>
        <v>0</v>
      </c>
      <c r="T64" s="69">
        <f t="shared" si="25"/>
        <v>0</v>
      </c>
      <c r="U64" s="240"/>
      <c r="V64" s="70"/>
      <c r="W64" s="71">
        <f t="shared" si="26"/>
        <v>0</v>
      </c>
      <c r="Y64" s="69">
        <f t="shared" si="27"/>
        <v>0</v>
      </c>
      <c r="Z64" s="240"/>
      <c r="AA64" s="70"/>
      <c r="AB64" s="71">
        <f t="shared" si="28"/>
        <v>0</v>
      </c>
      <c r="AD64" s="69">
        <f t="shared" si="29"/>
        <v>0</v>
      </c>
      <c r="AE64" s="240"/>
      <c r="AF64" s="70"/>
      <c r="AG64" s="71">
        <f t="shared" si="30"/>
        <v>0</v>
      </c>
      <c r="AI64" s="69">
        <f t="shared" si="31"/>
        <v>0</v>
      </c>
      <c r="AJ64" s="240"/>
      <c r="AK64" s="70"/>
      <c r="AL64" s="71">
        <f t="shared" si="32"/>
        <v>0</v>
      </c>
    </row>
    <row r="65" spans="1:38" ht="14" x14ac:dyDescent="0.25">
      <c r="A65" s="1">
        <v>53</v>
      </c>
      <c r="B65" s="152"/>
      <c r="C65" s="22"/>
      <c r="D65" s="26" t="s">
        <v>71</v>
      </c>
      <c r="E65" s="26" t="s">
        <v>26</v>
      </c>
      <c r="F65" s="127">
        <f>'annexe 1 AE - BPU'!F65</f>
        <v>0</v>
      </c>
      <c r="G65" s="179">
        <f t="shared" si="20"/>
        <v>0</v>
      </c>
      <c r="J65" s="69">
        <f t="shared" si="21"/>
        <v>0</v>
      </c>
      <c r="K65" s="240"/>
      <c r="L65" s="70"/>
      <c r="M65" s="71">
        <f t="shared" si="22"/>
        <v>0</v>
      </c>
      <c r="O65" s="69">
        <f t="shared" si="23"/>
        <v>0</v>
      </c>
      <c r="P65" s="240"/>
      <c r="Q65" s="70"/>
      <c r="R65" s="71">
        <f t="shared" si="24"/>
        <v>0</v>
      </c>
      <c r="T65" s="69">
        <f t="shared" si="25"/>
        <v>0</v>
      </c>
      <c r="U65" s="240"/>
      <c r="V65" s="70"/>
      <c r="W65" s="71">
        <f t="shared" si="26"/>
        <v>0</v>
      </c>
      <c r="Y65" s="69">
        <f t="shared" si="27"/>
        <v>0</v>
      </c>
      <c r="Z65" s="240"/>
      <c r="AA65" s="70"/>
      <c r="AB65" s="71">
        <f t="shared" si="28"/>
        <v>0</v>
      </c>
      <c r="AD65" s="69">
        <f t="shared" si="29"/>
        <v>0</v>
      </c>
      <c r="AE65" s="240"/>
      <c r="AF65" s="70"/>
      <c r="AG65" s="71">
        <f t="shared" si="30"/>
        <v>0</v>
      </c>
      <c r="AI65" s="69">
        <f t="shared" si="31"/>
        <v>0</v>
      </c>
      <c r="AJ65" s="240"/>
      <c r="AK65" s="70"/>
      <c r="AL65" s="71">
        <f t="shared" si="32"/>
        <v>0</v>
      </c>
    </row>
    <row r="66" spans="1:38" ht="14" x14ac:dyDescent="0.25">
      <c r="A66" s="1">
        <v>54</v>
      </c>
      <c r="B66" s="152"/>
      <c r="C66" s="22"/>
      <c r="D66" s="26" t="s">
        <v>72</v>
      </c>
      <c r="E66" s="26" t="s">
        <v>26</v>
      </c>
      <c r="F66" s="127">
        <f>'annexe 1 AE - BPU'!F66</f>
        <v>0</v>
      </c>
      <c r="G66" s="179">
        <f t="shared" si="20"/>
        <v>0</v>
      </c>
      <c r="J66" s="69">
        <f t="shared" si="21"/>
        <v>0</v>
      </c>
      <c r="K66" s="240"/>
      <c r="L66" s="70"/>
      <c r="M66" s="71">
        <f t="shared" si="22"/>
        <v>0</v>
      </c>
      <c r="O66" s="69">
        <f t="shared" si="23"/>
        <v>0</v>
      </c>
      <c r="P66" s="240"/>
      <c r="Q66" s="70"/>
      <c r="R66" s="71">
        <f t="shared" si="24"/>
        <v>0</v>
      </c>
      <c r="T66" s="69">
        <f t="shared" si="25"/>
        <v>0</v>
      </c>
      <c r="U66" s="240"/>
      <c r="V66" s="70"/>
      <c r="W66" s="71">
        <f t="shared" si="26"/>
        <v>0</v>
      </c>
      <c r="Y66" s="69">
        <f t="shared" si="27"/>
        <v>0</v>
      </c>
      <c r="Z66" s="240"/>
      <c r="AA66" s="70"/>
      <c r="AB66" s="71">
        <f t="shared" si="28"/>
        <v>0</v>
      </c>
      <c r="AD66" s="69">
        <f t="shared" si="29"/>
        <v>0</v>
      </c>
      <c r="AE66" s="240"/>
      <c r="AF66" s="70"/>
      <c r="AG66" s="71">
        <f t="shared" si="30"/>
        <v>0</v>
      </c>
      <c r="AI66" s="69">
        <f t="shared" si="31"/>
        <v>0</v>
      </c>
      <c r="AJ66" s="240"/>
      <c r="AK66" s="70"/>
      <c r="AL66" s="71">
        <f t="shared" si="32"/>
        <v>0</v>
      </c>
    </row>
    <row r="67" spans="1:38" ht="14" x14ac:dyDescent="0.25">
      <c r="A67" s="1">
        <v>55</v>
      </c>
      <c r="B67" s="152"/>
      <c r="C67" s="22"/>
      <c r="D67" s="26" t="s">
        <v>73</v>
      </c>
      <c r="E67" s="26" t="s">
        <v>26</v>
      </c>
      <c r="F67" s="127">
        <f>'annexe 1 AE - BPU'!F67</f>
        <v>0</v>
      </c>
      <c r="G67" s="179">
        <f t="shared" si="20"/>
        <v>0</v>
      </c>
      <c r="J67" s="69">
        <f t="shared" si="21"/>
        <v>0</v>
      </c>
      <c r="K67" s="240"/>
      <c r="L67" s="70"/>
      <c r="M67" s="71">
        <f t="shared" si="22"/>
        <v>0</v>
      </c>
      <c r="O67" s="69">
        <f t="shared" si="23"/>
        <v>0</v>
      </c>
      <c r="P67" s="240"/>
      <c r="Q67" s="70"/>
      <c r="R67" s="71">
        <f t="shared" si="24"/>
        <v>0</v>
      </c>
      <c r="T67" s="69">
        <f t="shared" si="25"/>
        <v>0</v>
      </c>
      <c r="U67" s="240"/>
      <c r="V67" s="70"/>
      <c r="W67" s="71">
        <f t="shared" si="26"/>
        <v>0</v>
      </c>
      <c r="Y67" s="69">
        <f t="shared" si="27"/>
        <v>0</v>
      </c>
      <c r="Z67" s="240"/>
      <c r="AA67" s="70"/>
      <c r="AB67" s="71">
        <f t="shared" si="28"/>
        <v>0</v>
      </c>
      <c r="AD67" s="69">
        <f t="shared" si="29"/>
        <v>0</v>
      </c>
      <c r="AE67" s="240"/>
      <c r="AF67" s="70"/>
      <c r="AG67" s="71">
        <f t="shared" si="30"/>
        <v>0</v>
      </c>
      <c r="AI67" s="69">
        <f t="shared" si="31"/>
        <v>0</v>
      </c>
      <c r="AJ67" s="240"/>
      <c r="AK67" s="70"/>
      <c r="AL67" s="71">
        <f t="shared" si="32"/>
        <v>0</v>
      </c>
    </row>
    <row r="68" spans="1:38" ht="14" x14ac:dyDescent="0.25">
      <c r="A68" s="1">
        <v>56</v>
      </c>
      <c r="B68" s="152"/>
      <c r="C68" s="22"/>
      <c r="D68" s="26" t="s">
        <v>74</v>
      </c>
      <c r="E68" s="26" t="s">
        <v>26</v>
      </c>
      <c r="F68" s="127">
        <f>'annexe 1 AE - BPU'!F68</f>
        <v>0</v>
      </c>
      <c r="G68" s="179">
        <f t="shared" si="20"/>
        <v>0</v>
      </c>
      <c r="J68" s="69">
        <f t="shared" si="21"/>
        <v>0</v>
      </c>
      <c r="K68" s="240"/>
      <c r="L68" s="70"/>
      <c r="M68" s="71">
        <f t="shared" si="22"/>
        <v>0</v>
      </c>
      <c r="O68" s="69">
        <f t="shared" si="23"/>
        <v>0</v>
      </c>
      <c r="P68" s="240"/>
      <c r="Q68" s="70"/>
      <c r="R68" s="71">
        <f t="shared" si="24"/>
        <v>0</v>
      </c>
      <c r="T68" s="69">
        <f t="shared" si="25"/>
        <v>0</v>
      </c>
      <c r="U68" s="240"/>
      <c r="V68" s="70"/>
      <c r="W68" s="71">
        <f t="shared" si="26"/>
        <v>0</v>
      </c>
      <c r="Y68" s="69">
        <f t="shared" si="27"/>
        <v>0</v>
      </c>
      <c r="Z68" s="240"/>
      <c r="AA68" s="70"/>
      <c r="AB68" s="71">
        <f t="shared" si="28"/>
        <v>0</v>
      </c>
      <c r="AD68" s="69">
        <f t="shared" si="29"/>
        <v>0</v>
      </c>
      <c r="AE68" s="240"/>
      <c r="AF68" s="70"/>
      <c r="AG68" s="71">
        <f t="shared" si="30"/>
        <v>0</v>
      </c>
      <c r="AI68" s="69">
        <f t="shared" si="31"/>
        <v>0</v>
      </c>
      <c r="AJ68" s="240"/>
      <c r="AK68" s="70"/>
      <c r="AL68" s="71">
        <f t="shared" si="32"/>
        <v>0</v>
      </c>
    </row>
    <row r="69" spans="1:38" ht="14" x14ac:dyDescent="0.25">
      <c r="A69" s="1">
        <v>57</v>
      </c>
      <c r="B69" s="152"/>
      <c r="C69" s="22"/>
      <c r="D69" s="26" t="s">
        <v>75</v>
      </c>
      <c r="E69" s="26" t="s">
        <v>26</v>
      </c>
      <c r="F69" s="127">
        <f>'annexe 1 AE - BPU'!F69</f>
        <v>0</v>
      </c>
      <c r="G69" s="179">
        <f t="shared" si="20"/>
        <v>0</v>
      </c>
      <c r="J69" s="69">
        <f t="shared" si="21"/>
        <v>0</v>
      </c>
      <c r="K69" s="240"/>
      <c r="L69" s="70"/>
      <c r="M69" s="71">
        <f t="shared" si="22"/>
        <v>0</v>
      </c>
      <c r="O69" s="69">
        <f t="shared" si="23"/>
        <v>0</v>
      </c>
      <c r="P69" s="240"/>
      <c r="Q69" s="70"/>
      <c r="R69" s="71">
        <f t="shared" si="24"/>
        <v>0</v>
      </c>
      <c r="T69" s="69">
        <f t="shared" si="25"/>
        <v>0</v>
      </c>
      <c r="U69" s="240"/>
      <c r="V69" s="70"/>
      <c r="W69" s="71">
        <f t="shared" si="26"/>
        <v>0</v>
      </c>
      <c r="Y69" s="69">
        <f t="shared" si="27"/>
        <v>0</v>
      </c>
      <c r="Z69" s="240"/>
      <c r="AA69" s="70"/>
      <c r="AB69" s="71">
        <f t="shared" si="28"/>
        <v>0</v>
      </c>
      <c r="AD69" s="69">
        <f t="shared" si="29"/>
        <v>0</v>
      </c>
      <c r="AE69" s="240"/>
      <c r="AF69" s="70"/>
      <c r="AG69" s="71">
        <f t="shared" si="30"/>
        <v>0</v>
      </c>
      <c r="AI69" s="69">
        <f t="shared" si="31"/>
        <v>0</v>
      </c>
      <c r="AJ69" s="240"/>
      <c r="AK69" s="70"/>
      <c r="AL69" s="71">
        <f t="shared" si="32"/>
        <v>0</v>
      </c>
    </row>
    <row r="70" spans="1:38" ht="14" x14ac:dyDescent="0.25">
      <c r="A70" s="1">
        <v>58</v>
      </c>
      <c r="B70" s="152"/>
      <c r="C70" s="22"/>
      <c r="D70" s="26" t="s">
        <v>76</v>
      </c>
      <c r="E70" s="26" t="s">
        <v>26</v>
      </c>
      <c r="F70" s="127">
        <f>'annexe 1 AE - BPU'!F70</f>
        <v>0</v>
      </c>
      <c r="G70" s="179">
        <f t="shared" si="20"/>
        <v>0</v>
      </c>
      <c r="J70" s="69">
        <f t="shared" si="21"/>
        <v>0</v>
      </c>
      <c r="K70" s="240"/>
      <c r="L70" s="70"/>
      <c r="M70" s="71">
        <f t="shared" si="22"/>
        <v>0</v>
      </c>
      <c r="O70" s="69">
        <f t="shared" si="23"/>
        <v>0</v>
      </c>
      <c r="P70" s="240"/>
      <c r="Q70" s="70"/>
      <c r="R70" s="71">
        <f t="shared" si="24"/>
        <v>0</v>
      </c>
      <c r="T70" s="69">
        <f t="shared" si="25"/>
        <v>0</v>
      </c>
      <c r="U70" s="240"/>
      <c r="V70" s="70"/>
      <c r="W70" s="71">
        <f t="shared" si="26"/>
        <v>0</v>
      </c>
      <c r="Y70" s="69">
        <f t="shared" si="27"/>
        <v>0</v>
      </c>
      <c r="Z70" s="240"/>
      <c r="AA70" s="70"/>
      <c r="AB70" s="71">
        <f t="shared" si="28"/>
        <v>0</v>
      </c>
      <c r="AD70" s="69">
        <f t="shared" si="29"/>
        <v>0</v>
      </c>
      <c r="AE70" s="240"/>
      <c r="AF70" s="70"/>
      <c r="AG70" s="71">
        <f t="shared" si="30"/>
        <v>0</v>
      </c>
      <c r="AI70" s="69">
        <f t="shared" si="31"/>
        <v>0</v>
      </c>
      <c r="AJ70" s="240"/>
      <c r="AK70" s="70"/>
      <c r="AL70" s="71">
        <f t="shared" si="32"/>
        <v>0</v>
      </c>
    </row>
    <row r="71" spans="1:38" ht="14" x14ac:dyDescent="0.25">
      <c r="A71" s="1">
        <v>59</v>
      </c>
      <c r="B71" s="152"/>
      <c r="C71" s="22"/>
      <c r="D71" s="26" t="s">
        <v>77</v>
      </c>
      <c r="E71" s="26" t="s">
        <v>26</v>
      </c>
      <c r="F71" s="127">
        <f>'annexe 1 AE - BPU'!F71</f>
        <v>0</v>
      </c>
      <c r="G71" s="179">
        <f t="shared" si="20"/>
        <v>0</v>
      </c>
      <c r="J71" s="69">
        <f t="shared" si="21"/>
        <v>0</v>
      </c>
      <c r="K71" s="240"/>
      <c r="L71" s="70"/>
      <c r="M71" s="71">
        <f t="shared" si="22"/>
        <v>0</v>
      </c>
      <c r="O71" s="69">
        <f t="shared" si="23"/>
        <v>0</v>
      </c>
      <c r="P71" s="240"/>
      <c r="Q71" s="70"/>
      <c r="R71" s="71">
        <f t="shared" si="24"/>
        <v>0</v>
      </c>
      <c r="T71" s="69">
        <f t="shared" si="25"/>
        <v>0</v>
      </c>
      <c r="U71" s="240"/>
      <c r="V71" s="70"/>
      <c r="W71" s="71">
        <f t="shared" si="26"/>
        <v>0</v>
      </c>
      <c r="Y71" s="69">
        <f t="shared" si="27"/>
        <v>0</v>
      </c>
      <c r="Z71" s="240"/>
      <c r="AA71" s="70"/>
      <c r="AB71" s="71">
        <f t="shared" si="28"/>
        <v>0</v>
      </c>
      <c r="AD71" s="69">
        <f t="shared" si="29"/>
        <v>0</v>
      </c>
      <c r="AE71" s="240"/>
      <c r="AF71" s="70"/>
      <c r="AG71" s="71">
        <f t="shared" si="30"/>
        <v>0</v>
      </c>
      <c r="AI71" s="69">
        <f t="shared" si="31"/>
        <v>0</v>
      </c>
      <c r="AJ71" s="240"/>
      <c r="AK71" s="70"/>
      <c r="AL71" s="71">
        <f t="shared" si="32"/>
        <v>0</v>
      </c>
    </row>
    <row r="72" spans="1:38" ht="14" x14ac:dyDescent="0.25">
      <c r="A72" s="1">
        <v>60</v>
      </c>
      <c r="B72" s="152"/>
      <c r="C72" s="22"/>
      <c r="D72" s="26" t="s">
        <v>78</v>
      </c>
      <c r="E72" s="26" t="s">
        <v>26</v>
      </c>
      <c r="F72" s="127">
        <f>'annexe 1 AE - BPU'!F72</f>
        <v>0</v>
      </c>
      <c r="G72" s="179">
        <f t="shared" si="20"/>
        <v>0</v>
      </c>
      <c r="J72" s="69">
        <f t="shared" si="21"/>
        <v>0</v>
      </c>
      <c r="K72" s="240"/>
      <c r="L72" s="70"/>
      <c r="M72" s="71">
        <f t="shared" si="22"/>
        <v>0</v>
      </c>
      <c r="O72" s="69">
        <f t="shared" si="23"/>
        <v>0</v>
      </c>
      <c r="P72" s="240"/>
      <c r="Q72" s="70"/>
      <c r="R72" s="71">
        <f t="shared" si="24"/>
        <v>0</v>
      </c>
      <c r="T72" s="69">
        <f t="shared" si="25"/>
        <v>0</v>
      </c>
      <c r="U72" s="240"/>
      <c r="V72" s="70"/>
      <c r="W72" s="71">
        <f t="shared" si="26"/>
        <v>0</v>
      </c>
      <c r="Y72" s="69">
        <f t="shared" si="27"/>
        <v>0</v>
      </c>
      <c r="Z72" s="240"/>
      <c r="AA72" s="70"/>
      <c r="AB72" s="71">
        <f t="shared" si="28"/>
        <v>0</v>
      </c>
      <c r="AD72" s="69">
        <f t="shared" si="29"/>
        <v>0</v>
      </c>
      <c r="AE72" s="240"/>
      <c r="AF72" s="70"/>
      <c r="AG72" s="71">
        <f t="shared" si="30"/>
        <v>0</v>
      </c>
      <c r="AI72" s="69">
        <f t="shared" si="31"/>
        <v>0</v>
      </c>
      <c r="AJ72" s="240"/>
      <c r="AK72" s="70"/>
      <c r="AL72" s="71">
        <f t="shared" si="32"/>
        <v>0</v>
      </c>
    </row>
    <row r="73" spans="1:38" ht="14" x14ac:dyDescent="0.25">
      <c r="A73" s="1">
        <v>61</v>
      </c>
      <c r="B73" s="153" t="s">
        <v>923</v>
      </c>
      <c r="C73" s="13"/>
      <c r="D73" s="89" t="s">
        <v>924</v>
      </c>
      <c r="E73" s="14"/>
      <c r="F73" s="124"/>
      <c r="G73" s="178"/>
      <c r="J73" s="69"/>
      <c r="K73" s="240"/>
      <c r="L73" s="70"/>
      <c r="M73" s="71"/>
      <c r="O73" s="69"/>
      <c r="P73" s="240"/>
      <c r="Q73" s="70"/>
      <c r="R73" s="71"/>
      <c r="T73" s="69"/>
      <c r="U73" s="240"/>
      <c r="V73" s="70"/>
      <c r="W73" s="71"/>
      <c r="Y73" s="69"/>
      <c r="Z73" s="240"/>
      <c r="AA73" s="70"/>
      <c r="AB73" s="71"/>
      <c r="AD73" s="69"/>
      <c r="AE73" s="240"/>
      <c r="AF73" s="70"/>
      <c r="AG73" s="71"/>
      <c r="AI73" s="69"/>
      <c r="AJ73" s="240"/>
      <c r="AK73" s="70"/>
      <c r="AL73" s="71"/>
    </row>
    <row r="74" spans="1:38" ht="14" x14ac:dyDescent="0.25">
      <c r="A74" s="1">
        <v>62</v>
      </c>
      <c r="B74" s="153"/>
      <c r="C74" s="13"/>
      <c r="D74" s="88" t="s">
        <v>926</v>
      </c>
      <c r="E74" s="14" t="s">
        <v>17</v>
      </c>
      <c r="F74" s="127">
        <f>'annexe 1 AE - BPU'!F74</f>
        <v>0</v>
      </c>
      <c r="G74" s="179">
        <f t="shared" ref="G74:G78" si="33">F74*(1+$G$9)</f>
        <v>0</v>
      </c>
      <c r="J74" s="69">
        <f t="shared" si="21"/>
        <v>0</v>
      </c>
      <c r="K74" s="240"/>
      <c r="L74" s="70"/>
      <c r="M74" s="71">
        <f t="shared" si="22"/>
        <v>0</v>
      </c>
      <c r="O74" s="69">
        <f t="shared" ref="O74:O79" si="34">J74</f>
        <v>0</v>
      </c>
      <c r="P74" s="240"/>
      <c r="Q74" s="70"/>
      <c r="R74" s="71">
        <f t="shared" ref="R74" si="35">P74*O74</f>
        <v>0</v>
      </c>
      <c r="T74" s="69">
        <f t="shared" ref="T74:T79" si="36">O74</f>
        <v>0</v>
      </c>
      <c r="U74" s="240"/>
      <c r="V74" s="70"/>
      <c r="W74" s="71">
        <f t="shared" ref="W74" si="37">U74*T74</f>
        <v>0</v>
      </c>
      <c r="Y74" s="69">
        <f t="shared" ref="Y74:Y79" si="38">T74</f>
        <v>0</v>
      </c>
      <c r="Z74" s="240"/>
      <c r="AA74" s="70"/>
      <c r="AB74" s="71">
        <f t="shared" ref="AB74" si="39">Z74*Y74</f>
        <v>0</v>
      </c>
      <c r="AD74" s="69">
        <f t="shared" ref="AD74:AD79" si="40">Y74</f>
        <v>0</v>
      </c>
      <c r="AE74" s="240"/>
      <c r="AF74" s="70"/>
      <c r="AG74" s="71">
        <f t="shared" ref="AG74" si="41">AE74*AD74</f>
        <v>0</v>
      </c>
      <c r="AI74" s="69">
        <f t="shared" ref="AI74:AI79" si="42">AD74</f>
        <v>0</v>
      </c>
      <c r="AJ74" s="240"/>
      <c r="AK74" s="70"/>
      <c r="AL74" s="71">
        <f t="shared" ref="AL74" si="43">AJ74*AI74</f>
        <v>0</v>
      </c>
    </row>
    <row r="75" spans="1:38" ht="42" x14ac:dyDescent="0.25">
      <c r="A75" s="1">
        <v>63</v>
      </c>
      <c r="B75" s="153"/>
      <c r="C75" s="13"/>
      <c r="D75" s="88" t="s">
        <v>937</v>
      </c>
      <c r="E75" s="26" t="s">
        <v>927</v>
      </c>
      <c r="F75" s="127">
        <f>'annexe 1 AE - BPU'!F75</f>
        <v>0</v>
      </c>
      <c r="G75" s="179">
        <f t="shared" si="33"/>
        <v>0</v>
      </c>
      <c r="J75" s="69">
        <f t="shared" ref="J75:J78" si="44">F75</f>
        <v>0</v>
      </c>
      <c r="K75" s="240"/>
      <c r="L75" s="70"/>
      <c r="M75" s="71">
        <f t="shared" ref="M75:M78" si="45">K75*J75</f>
        <v>0</v>
      </c>
      <c r="O75" s="69">
        <f t="shared" ref="O75:O78" si="46">J75</f>
        <v>0</v>
      </c>
      <c r="P75" s="240"/>
      <c r="Q75" s="70"/>
      <c r="R75" s="71">
        <f t="shared" ref="R75:R78" si="47">P75*O75</f>
        <v>0</v>
      </c>
      <c r="T75" s="69">
        <f t="shared" ref="T75:T78" si="48">O75</f>
        <v>0</v>
      </c>
      <c r="U75" s="240"/>
      <c r="V75" s="70"/>
      <c r="W75" s="71">
        <f t="shared" ref="W75:W78" si="49">U75*T75</f>
        <v>0</v>
      </c>
      <c r="Y75" s="69">
        <f t="shared" ref="Y75:Y78" si="50">T75</f>
        <v>0</v>
      </c>
      <c r="Z75" s="240"/>
      <c r="AA75" s="70"/>
      <c r="AB75" s="71">
        <f t="shared" ref="AB75:AB78" si="51">Z75*Y75</f>
        <v>0</v>
      </c>
      <c r="AD75" s="69">
        <f t="shared" ref="AD75:AD78" si="52">Y75</f>
        <v>0</v>
      </c>
      <c r="AE75" s="240"/>
      <c r="AF75" s="70"/>
      <c r="AG75" s="71">
        <f t="shared" ref="AG75:AG78" si="53">AE75*AD75</f>
        <v>0</v>
      </c>
      <c r="AI75" s="69">
        <f t="shared" ref="AI75:AI78" si="54">AD75</f>
        <v>0</v>
      </c>
      <c r="AJ75" s="240"/>
      <c r="AK75" s="70"/>
      <c r="AL75" s="71">
        <f t="shared" ref="AL75:AL78" si="55">AJ75*AI75</f>
        <v>0</v>
      </c>
    </row>
    <row r="76" spans="1:38" ht="42" x14ac:dyDescent="0.25">
      <c r="A76" s="1">
        <v>64</v>
      </c>
      <c r="B76" s="153"/>
      <c r="C76" s="13"/>
      <c r="D76" s="88" t="s">
        <v>938</v>
      </c>
      <c r="E76" s="26" t="s">
        <v>927</v>
      </c>
      <c r="F76" s="127">
        <f>'annexe 1 AE - BPU'!F76</f>
        <v>0</v>
      </c>
      <c r="G76" s="179">
        <f t="shared" si="33"/>
        <v>0</v>
      </c>
      <c r="J76" s="69">
        <f t="shared" si="44"/>
        <v>0</v>
      </c>
      <c r="K76" s="240"/>
      <c r="L76" s="70"/>
      <c r="M76" s="71">
        <f t="shared" si="45"/>
        <v>0</v>
      </c>
      <c r="O76" s="69">
        <f t="shared" si="46"/>
        <v>0</v>
      </c>
      <c r="P76" s="240"/>
      <c r="Q76" s="70"/>
      <c r="R76" s="71">
        <f t="shared" si="47"/>
        <v>0</v>
      </c>
      <c r="T76" s="69">
        <f t="shared" si="48"/>
        <v>0</v>
      </c>
      <c r="U76" s="240"/>
      <c r="V76" s="70"/>
      <c r="W76" s="71">
        <f t="shared" si="49"/>
        <v>0</v>
      </c>
      <c r="Y76" s="69">
        <f t="shared" si="50"/>
        <v>0</v>
      </c>
      <c r="Z76" s="240"/>
      <c r="AA76" s="70"/>
      <c r="AB76" s="71">
        <f t="shared" si="51"/>
        <v>0</v>
      </c>
      <c r="AD76" s="69">
        <f t="shared" si="52"/>
        <v>0</v>
      </c>
      <c r="AE76" s="240"/>
      <c r="AF76" s="70"/>
      <c r="AG76" s="71">
        <f t="shared" si="53"/>
        <v>0</v>
      </c>
      <c r="AI76" s="69">
        <f t="shared" si="54"/>
        <v>0</v>
      </c>
      <c r="AJ76" s="240"/>
      <c r="AK76" s="70"/>
      <c r="AL76" s="71">
        <f t="shared" si="55"/>
        <v>0</v>
      </c>
    </row>
    <row r="77" spans="1:38" ht="42" x14ac:dyDescent="0.25">
      <c r="A77" s="1">
        <v>65</v>
      </c>
      <c r="B77" s="12"/>
      <c r="C77" s="13"/>
      <c r="D77" s="88" t="s">
        <v>939</v>
      </c>
      <c r="E77" s="26" t="s">
        <v>927</v>
      </c>
      <c r="F77" s="127">
        <f>'annexe 1 AE - BPU'!F77</f>
        <v>0</v>
      </c>
      <c r="G77" s="179">
        <f t="shared" si="33"/>
        <v>0</v>
      </c>
      <c r="J77" s="69">
        <f t="shared" si="44"/>
        <v>0</v>
      </c>
      <c r="K77" s="240"/>
      <c r="L77" s="70"/>
      <c r="M77" s="71">
        <f t="shared" si="45"/>
        <v>0</v>
      </c>
      <c r="O77" s="69">
        <f t="shared" si="46"/>
        <v>0</v>
      </c>
      <c r="P77" s="240"/>
      <c r="Q77" s="70"/>
      <c r="R77" s="71">
        <f t="shared" si="47"/>
        <v>0</v>
      </c>
      <c r="T77" s="69">
        <f t="shared" si="48"/>
        <v>0</v>
      </c>
      <c r="U77" s="240"/>
      <c r="V77" s="70"/>
      <c r="W77" s="71">
        <f t="shared" si="49"/>
        <v>0</v>
      </c>
      <c r="Y77" s="69">
        <f t="shared" si="50"/>
        <v>0</v>
      </c>
      <c r="Z77" s="240"/>
      <c r="AA77" s="70"/>
      <c r="AB77" s="71">
        <f t="shared" si="51"/>
        <v>0</v>
      </c>
      <c r="AD77" s="69">
        <f t="shared" si="52"/>
        <v>0</v>
      </c>
      <c r="AE77" s="240"/>
      <c r="AF77" s="70"/>
      <c r="AG77" s="71">
        <f t="shared" si="53"/>
        <v>0</v>
      </c>
      <c r="AI77" s="69">
        <f t="shared" si="54"/>
        <v>0</v>
      </c>
      <c r="AJ77" s="240"/>
      <c r="AK77" s="70"/>
      <c r="AL77" s="71">
        <f t="shared" si="55"/>
        <v>0</v>
      </c>
    </row>
    <row r="78" spans="1:38" ht="42" x14ac:dyDescent="0.25">
      <c r="A78" s="1">
        <v>66</v>
      </c>
      <c r="B78" s="12"/>
      <c r="C78" s="13"/>
      <c r="D78" s="88" t="s">
        <v>940</v>
      </c>
      <c r="E78" s="26" t="s">
        <v>927</v>
      </c>
      <c r="F78" s="127">
        <f>'annexe 1 AE - BPU'!F78</f>
        <v>0</v>
      </c>
      <c r="G78" s="179">
        <f t="shared" si="33"/>
        <v>0</v>
      </c>
      <c r="J78" s="69">
        <f t="shared" si="44"/>
        <v>0</v>
      </c>
      <c r="K78" s="240"/>
      <c r="L78" s="70"/>
      <c r="M78" s="71">
        <f t="shared" si="45"/>
        <v>0</v>
      </c>
      <c r="O78" s="69">
        <f t="shared" si="46"/>
        <v>0</v>
      </c>
      <c r="P78" s="240"/>
      <c r="Q78" s="70"/>
      <c r="R78" s="71">
        <f t="shared" si="47"/>
        <v>0</v>
      </c>
      <c r="T78" s="69">
        <f t="shared" si="48"/>
        <v>0</v>
      </c>
      <c r="U78" s="240"/>
      <c r="V78" s="70"/>
      <c r="W78" s="71">
        <f t="shared" si="49"/>
        <v>0</v>
      </c>
      <c r="Y78" s="69">
        <f t="shared" si="50"/>
        <v>0</v>
      </c>
      <c r="Z78" s="240"/>
      <c r="AA78" s="70"/>
      <c r="AB78" s="71">
        <f t="shared" si="51"/>
        <v>0</v>
      </c>
      <c r="AD78" s="69">
        <f t="shared" si="52"/>
        <v>0</v>
      </c>
      <c r="AE78" s="240"/>
      <c r="AF78" s="70"/>
      <c r="AG78" s="71">
        <f t="shared" si="53"/>
        <v>0</v>
      </c>
      <c r="AI78" s="69">
        <f t="shared" si="54"/>
        <v>0</v>
      </c>
      <c r="AJ78" s="240"/>
      <c r="AK78" s="70"/>
      <c r="AL78" s="71">
        <f t="shared" si="55"/>
        <v>0</v>
      </c>
    </row>
    <row r="79" spans="1:38" ht="46.5" x14ac:dyDescent="0.25">
      <c r="A79" s="1">
        <v>67</v>
      </c>
      <c r="B79" s="12"/>
      <c r="C79" s="13"/>
      <c r="D79" s="151" t="s">
        <v>930</v>
      </c>
      <c r="E79" s="14" t="s">
        <v>192</v>
      </c>
      <c r="F79" s="145">
        <f>'annexe 1 AE - BPU'!F79</f>
        <v>0</v>
      </c>
      <c r="G79" s="180">
        <f>F79</f>
        <v>0</v>
      </c>
      <c r="J79" s="72">
        <f t="shared" si="21"/>
        <v>0</v>
      </c>
      <c r="K79" s="240"/>
      <c r="L79" s="70"/>
      <c r="M79" s="71">
        <f t="shared" ref="M79" si="56">K79*J79*L79</f>
        <v>0</v>
      </c>
      <c r="O79" s="72">
        <f t="shared" si="34"/>
        <v>0</v>
      </c>
      <c r="P79" s="240"/>
      <c r="Q79" s="70"/>
      <c r="R79" s="71">
        <f t="shared" ref="R79" si="57">P79*O79*Q79</f>
        <v>0</v>
      </c>
      <c r="T79" s="72">
        <f t="shared" si="36"/>
        <v>0</v>
      </c>
      <c r="U79" s="240"/>
      <c r="V79" s="70"/>
      <c r="W79" s="71">
        <f t="shared" ref="W79" si="58">U79*T79*V79</f>
        <v>0</v>
      </c>
      <c r="Y79" s="72">
        <f t="shared" si="38"/>
        <v>0</v>
      </c>
      <c r="Z79" s="240"/>
      <c r="AA79" s="70"/>
      <c r="AB79" s="71">
        <f t="shared" ref="AB79" si="59">Z79*Y79*AA79</f>
        <v>0</v>
      </c>
      <c r="AD79" s="72">
        <f t="shared" si="40"/>
        <v>0</v>
      </c>
      <c r="AE79" s="240"/>
      <c r="AF79" s="70"/>
      <c r="AG79" s="71">
        <f t="shared" ref="AG79" si="60">AE79*AD79*AF79</f>
        <v>0</v>
      </c>
      <c r="AI79" s="72">
        <f t="shared" si="42"/>
        <v>0</v>
      </c>
      <c r="AJ79" s="240"/>
      <c r="AK79" s="70"/>
      <c r="AL79" s="71">
        <f t="shared" ref="AL79" si="61">AJ79*AI79*AK79</f>
        <v>0</v>
      </c>
    </row>
    <row r="80" spans="1:38" ht="28" x14ac:dyDescent="0.25">
      <c r="A80" s="1">
        <v>68</v>
      </c>
      <c r="B80" s="12"/>
      <c r="C80" s="13"/>
      <c r="D80" s="88" t="s">
        <v>935</v>
      </c>
      <c r="E80" s="26" t="s">
        <v>927</v>
      </c>
      <c r="F80" s="127">
        <f>'annexe 1 AE - BPU'!F80</f>
        <v>0</v>
      </c>
      <c r="G80" s="179">
        <f t="shared" ref="G80:G81" si="62">F80*(1+$G$9)</f>
        <v>0</v>
      </c>
      <c r="J80" s="69">
        <f t="shared" ref="J80:J81" si="63">F80</f>
        <v>0</v>
      </c>
      <c r="K80" s="240"/>
      <c r="L80" s="70"/>
      <c r="M80" s="71">
        <f t="shared" ref="M80:M81" si="64">K80*J80</f>
        <v>0</v>
      </c>
      <c r="O80" s="69">
        <f t="shared" ref="O80:O81" si="65">J80</f>
        <v>0</v>
      </c>
      <c r="P80" s="240"/>
      <c r="Q80" s="70"/>
      <c r="R80" s="71">
        <f t="shared" ref="R80:R81" si="66">P80*O80</f>
        <v>0</v>
      </c>
      <c r="T80" s="69">
        <f t="shared" ref="T80:T81" si="67">O80</f>
        <v>0</v>
      </c>
      <c r="U80" s="240"/>
      <c r="V80" s="70"/>
      <c r="W80" s="71">
        <f t="shared" ref="W80:W81" si="68">U80*T80</f>
        <v>0</v>
      </c>
      <c r="Y80" s="69">
        <f t="shared" ref="Y80:Y81" si="69">T80</f>
        <v>0</v>
      </c>
      <c r="Z80" s="240"/>
      <c r="AA80" s="70"/>
      <c r="AB80" s="71">
        <f t="shared" ref="AB80:AB81" si="70">Z80*Y80</f>
        <v>0</v>
      </c>
      <c r="AD80" s="69">
        <f t="shared" ref="AD80:AD81" si="71">Y80</f>
        <v>0</v>
      </c>
      <c r="AE80" s="240"/>
      <c r="AF80" s="70"/>
      <c r="AG80" s="71">
        <f t="shared" ref="AG80:AG81" si="72">AE80*AD80</f>
        <v>0</v>
      </c>
      <c r="AI80" s="69">
        <f t="shared" ref="AI80:AI81" si="73">AD80</f>
        <v>0</v>
      </c>
      <c r="AJ80" s="240"/>
      <c r="AK80" s="70"/>
      <c r="AL80" s="71">
        <f t="shared" ref="AL80:AL81" si="74">AJ80*AI80</f>
        <v>0</v>
      </c>
    </row>
    <row r="81" spans="1:38" ht="28" x14ac:dyDescent="0.25">
      <c r="A81" s="1">
        <v>69</v>
      </c>
      <c r="B81" s="153"/>
      <c r="C81" s="13"/>
      <c r="D81" s="88" t="s">
        <v>941</v>
      </c>
      <c r="E81" s="26" t="s">
        <v>927</v>
      </c>
      <c r="F81" s="127">
        <f>'annexe 1 AE - BPU'!F81</f>
        <v>0</v>
      </c>
      <c r="G81" s="179">
        <f t="shared" si="62"/>
        <v>0</v>
      </c>
      <c r="J81" s="69">
        <f t="shared" si="63"/>
        <v>0</v>
      </c>
      <c r="K81" s="240"/>
      <c r="L81" s="70"/>
      <c r="M81" s="71">
        <f t="shared" si="64"/>
        <v>0</v>
      </c>
      <c r="O81" s="69">
        <f t="shared" si="65"/>
        <v>0</v>
      </c>
      <c r="P81" s="240"/>
      <c r="Q81" s="70"/>
      <c r="R81" s="71">
        <f t="shared" si="66"/>
        <v>0</v>
      </c>
      <c r="T81" s="69">
        <f t="shared" si="67"/>
        <v>0</v>
      </c>
      <c r="U81" s="240"/>
      <c r="V81" s="70"/>
      <c r="W81" s="71">
        <f t="shared" si="68"/>
        <v>0</v>
      </c>
      <c r="Y81" s="69">
        <f t="shared" si="69"/>
        <v>0</v>
      </c>
      <c r="Z81" s="240"/>
      <c r="AA81" s="70"/>
      <c r="AB81" s="71">
        <f t="shared" si="70"/>
        <v>0</v>
      </c>
      <c r="AD81" s="69">
        <f t="shared" si="71"/>
        <v>0</v>
      </c>
      <c r="AE81" s="240"/>
      <c r="AF81" s="70"/>
      <c r="AG81" s="71">
        <f t="shared" si="72"/>
        <v>0</v>
      </c>
      <c r="AI81" s="69">
        <f t="shared" si="73"/>
        <v>0</v>
      </c>
      <c r="AJ81" s="240"/>
      <c r="AK81" s="70"/>
      <c r="AL81" s="71">
        <f t="shared" si="74"/>
        <v>0</v>
      </c>
    </row>
    <row r="82" spans="1:38" ht="15.5" x14ac:dyDescent="0.25">
      <c r="A82" s="1">
        <v>70</v>
      </c>
      <c r="B82" s="153"/>
      <c r="C82" s="13"/>
      <c r="D82" s="147"/>
      <c r="E82" s="14"/>
      <c r="F82" s="124"/>
      <c r="G82" s="178"/>
      <c r="J82" s="69"/>
      <c r="K82" s="240"/>
      <c r="L82" s="70"/>
      <c r="M82" s="71"/>
      <c r="O82" s="69"/>
      <c r="P82" s="240"/>
      <c r="Q82" s="70"/>
      <c r="R82" s="71"/>
      <c r="T82" s="69"/>
      <c r="U82" s="240"/>
      <c r="V82" s="70"/>
      <c r="W82" s="71"/>
      <c r="Y82" s="69"/>
      <c r="Z82" s="240"/>
      <c r="AA82" s="70"/>
      <c r="AB82" s="71"/>
      <c r="AD82" s="69"/>
      <c r="AE82" s="240"/>
      <c r="AF82" s="70"/>
      <c r="AG82" s="71"/>
      <c r="AI82" s="69"/>
      <c r="AJ82" s="240"/>
      <c r="AK82" s="70"/>
      <c r="AL82" s="71"/>
    </row>
    <row r="83" spans="1:38" ht="15.5" x14ac:dyDescent="0.25">
      <c r="A83" s="1">
        <v>71</v>
      </c>
      <c r="B83" s="148" t="s">
        <v>79</v>
      </c>
      <c r="C83" s="19"/>
      <c r="D83" s="20" t="s">
        <v>80</v>
      </c>
      <c r="E83" s="14"/>
      <c r="F83" s="124"/>
      <c r="G83" s="178"/>
      <c r="J83" s="69"/>
      <c r="K83" s="240"/>
      <c r="L83" s="70"/>
      <c r="M83" s="71"/>
      <c r="O83" s="69"/>
      <c r="P83" s="240"/>
      <c r="Q83" s="70"/>
      <c r="R83" s="71"/>
      <c r="T83" s="69"/>
      <c r="U83" s="240"/>
      <c r="V83" s="70"/>
      <c r="W83" s="71"/>
      <c r="Y83" s="69"/>
      <c r="Z83" s="240"/>
      <c r="AA83" s="70"/>
      <c r="AB83" s="71"/>
      <c r="AD83" s="69"/>
      <c r="AE83" s="240"/>
      <c r="AF83" s="70"/>
      <c r="AG83" s="71"/>
      <c r="AI83" s="69"/>
      <c r="AJ83" s="240"/>
      <c r="AK83" s="70"/>
      <c r="AL83" s="71"/>
    </row>
    <row r="84" spans="1:38" ht="13" x14ac:dyDescent="0.25">
      <c r="A84" s="1">
        <v>72</v>
      </c>
      <c r="B84" s="153"/>
      <c r="C84" s="13"/>
      <c r="D84" s="14"/>
      <c r="E84" s="14"/>
      <c r="F84" s="124"/>
      <c r="G84" s="178"/>
      <c r="J84" s="69"/>
      <c r="K84" s="240"/>
      <c r="L84" s="70"/>
      <c r="M84" s="71"/>
      <c r="O84" s="69"/>
      <c r="P84" s="240"/>
      <c r="Q84" s="70"/>
      <c r="R84" s="71"/>
      <c r="T84" s="69"/>
      <c r="U84" s="240"/>
      <c r="V84" s="70"/>
      <c r="W84" s="71"/>
      <c r="Y84" s="69"/>
      <c r="Z84" s="240"/>
      <c r="AA84" s="70"/>
      <c r="AB84" s="71"/>
      <c r="AD84" s="69"/>
      <c r="AE84" s="240"/>
      <c r="AF84" s="70"/>
      <c r="AG84" s="71"/>
      <c r="AI84" s="69"/>
      <c r="AJ84" s="240"/>
      <c r="AK84" s="70"/>
      <c r="AL84" s="71"/>
    </row>
    <row r="85" spans="1:38" ht="14" x14ac:dyDescent="0.25">
      <c r="A85" s="1">
        <v>73</v>
      </c>
      <c r="B85" s="152" t="s">
        <v>81</v>
      </c>
      <c r="C85" s="22"/>
      <c r="D85" s="23" t="s">
        <v>82</v>
      </c>
      <c r="E85" s="14"/>
      <c r="F85" s="124"/>
      <c r="G85" s="178"/>
      <c r="J85" s="69"/>
      <c r="K85" s="240"/>
      <c r="L85" s="70"/>
      <c r="M85" s="71"/>
      <c r="O85" s="69"/>
      <c r="P85" s="240"/>
      <c r="Q85" s="70"/>
      <c r="R85" s="71"/>
      <c r="T85" s="69"/>
      <c r="U85" s="240"/>
      <c r="V85" s="70"/>
      <c r="W85" s="71"/>
      <c r="Y85" s="69"/>
      <c r="Z85" s="240"/>
      <c r="AA85" s="70"/>
      <c r="AB85" s="71"/>
      <c r="AD85" s="69"/>
      <c r="AE85" s="240"/>
      <c r="AF85" s="70"/>
      <c r="AG85" s="71"/>
      <c r="AI85" s="69"/>
      <c r="AJ85" s="240"/>
      <c r="AK85" s="70"/>
      <c r="AL85" s="71"/>
    </row>
    <row r="86" spans="1:38" ht="14" x14ac:dyDescent="0.25">
      <c r="A86" s="1">
        <v>74</v>
      </c>
      <c r="B86" s="152" t="s">
        <v>83</v>
      </c>
      <c r="C86" s="22"/>
      <c r="D86" s="23" t="s">
        <v>84</v>
      </c>
      <c r="E86" s="26" t="s">
        <v>85</v>
      </c>
      <c r="F86" s="127">
        <f>'annexe 1 AE - BPU'!F86</f>
        <v>0</v>
      </c>
      <c r="G86" s="179">
        <f t="shared" ref="G86" si="75">F86*(1+$G$9)</f>
        <v>0</v>
      </c>
      <c r="J86" s="69">
        <f>F86</f>
        <v>0</v>
      </c>
      <c r="K86" s="240"/>
      <c r="L86" s="70"/>
      <c r="M86" s="71">
        <f>K86*J86</f>
        <v>0</v>
      </c>
      <c r="O86" s="69">
        <f>J86</f>
        <v>0</v>
      </c>
      <c r="P86" s="240"/>
      <c r="Q86" s="70"/>
      <c r="R86" s="71">
        <f>P86*O86</f>
        <v>0</v>
      </c>
      <c r="T86" s="69">
        <f>O86</f>
        <v>0</v>
      </c>
      <c r="U86" s="240"/>
      <c r="V86" s="70"/>
      <c r="W86" s="71">
        <f>U86*T86</f>
        <v>0</v>
      </c>
      <c r="Y86" s="69">
        <f>T86</f>
        <v>0</v>
      </c>
      <c r="Z86" s="240"/>
      <c r="AA86" s="70"/>
      <c r="AB86" s="71">
        <f>Z86*Y86</f>
        <v>0</v>
      </c>
      <c r="AD86" s="69">
        <f>Y86</f>
        <v>0</v>
      </c>
      <c r="AE86" s="240"/>
      <c r="AF86" s="70"/>
      <c r="AG86" s="71">
        <f>AE86*AD86</f>
        <v>0</v>
      </c>
      <c r="AI86" s="69">
        <f>AD86</f>
        <v>0</v>
      </c>
      <c r="AJ86" s="240"/>
      <c r="AK86" s="70"/>
      <c r="AL86" s="71">
        <f>AJ86*AI86</f>
        <v>0</v>
      </c>
    </row>
    <row r="87" spans="1:38" ht="14" x14ac:dyDescent="0.25">
      <c r="A87" s="1">
        <v>75</v>
      </c>
      <c r="B87" s="152" t="s">
        <v>86</v>
      </c>
      <c r="C87" s="22"/>
      <c r="D87" s="23" t="s">
        <v>87</v>
      </c>
      <c r="E87" s="14"/>
      <c r="F87" s="127"/>
      <c r="G87" s="178"/>
      <c r="J87" s="69"/>
      <c r="K87" s="240"/>
      <c r="L87" s="70"/>
      <c r="M87" s="71"/>
      <c r="O87" s="69"/>
      <c r="P87" s="240"/>
      <c r="Q87" s="70"/>
      <c r="R87" s="71"/>
      <c r="T87" s="69"/>
      <c r="U87" s="240"/>
      <c r="V87" s="70"/>
      <c r="W87" s="71"/>
      <c r="Y87" s="69"/>
      <c r="Z87" s="240"/>
      <c r="AA87" s="70"/>
      <c r="AB87" s="71"/>
      <c r="AD87" s="69"/>
      <c r="AE87" s="240"/>
      <c r="AF87" s="70"/>
      <c r="AG87" s="71"/>
      <c r="AI87" s="69"/>
      <c r="AJ87" s="240"/>
      <c r="AK87" s="70"/>
      <c r="AL87" s="71"/>
    </row>
    <row r="88" spans="1:38" ht="15.5" x14ac:dyDescent="0.25">
      <c r="A88" s="1">
        <v>76</v>
      </c>
      <c r="B88" s="152" t="s">
        <v>88</v>
      </c>
      <c r="C88" s="22"/>
      <c r="D88" s="23" t="s">
        <v>89</v>
      </c>
      <c r="E88" s="26" t="s">
        <v>49</v>
      </c>
      <c r="F88" s="127">
        <f>'annexe 1 AE - BPU'!F88</f>
        <v>0</v>
      </c>
      <c r="G88" s="179">
        <f t="shared" ref="G88" si="76">F88*(1+$G$9)</f>
        <v>0</v>
      </c>
      <c r="J88" s="69">
        <f>F88</f>
        <v>0</v>
      </c>
      <c r="K88" s="240"/>
      <c r="L88" s="70"/>
      <c r="M88" s="71">
        <f>K88*J88</f>
        <v>0</v>
      </c>
      <c r="O88" s="69">
        <f>J88</f>
        <v>0</v>
      </c>
      <c r="P88" s="240"/>
      <c r="Q88" s="70"/>
      <c r="R88" s="71">
        <f>P88*O88</f>
        <v>0</v>
      </c>
      <c r="T88" s="69">
        <f>O88</f>
        <v>0</v>
      </c>
      <c r="U88" s="240"/>
      <c r="V88" s="70"/>
      <c r="W88" s="71">
        <f>U88*T88</f>
        <v>0</v>
      </c>
      <c r="Y88" s="69">
        <f>T88</f>
        <v>0</v>
      </c>
      <c r="Z88" s="240"/>
      <c r="AA88" s="70"/>
      <c r="AB88" s="71">
        <f>Z88*Y88</f>
        <v>0</v>
      </c>
      <c r="AD88" s="98">
        <f>Y88</f>
        <v>0</v>
      </c>
      <c r="AE88" s="174">
        <f>4.5*7*0.5*2</f>
        <v>31.5</v>
      </c>
      <c r="AF88" s="99"/>
      <c r="AG88" s="100">
        <f>AE88*AD88</f>
        <v>0</v>
      </c>
      <c r="AI88" s="69">
        <f>AD88</f>
        <v>0</v>
      </c>
      <c r="AJ88" s="240"/>
      <c r="AK88" s="70"/>
      <c r="AL88" s="71">
        <f>AJ88*AI88</f>
        <v>0</v>
      </c>
    </row>
    <row r="89" spans="1:38" ht="14" x14ac:dyDescent="0.25">
      <c r="A89" s="1">
        <v>77</v>
      </c>
      <c r="B89" s="152" t="s">
        <v>90</v>
      </c>
      <c r="C89" s="22"/>
      <c r="D89" s="23" t="s">
        <v>91</v>
      </c>
      <c r="E89" s="14"/>
      <c r="F89" s="127"/>
      <c r="G89" s="178"/>
      <c r="J89" s="69"/>
      <c r="K89" s="240"/>
      <c r="L89" s="70"/>
      <c r="M89" s="71"/>
      <c r="O89" s="69"/>
      <c r="P89" s="240"/>
      <c r="Q89" s="70"/>
      <c r="R89" s="71"/>
      <c r="T89" s="69"/>
      <c r="U89" s="240"/>
      <c r="V89" s="70"/>
      <c r="W89" s="71"/>
      <c r="Y89" s="69"/>
      <c r="Z89" s="240"/>
      <c r="AA89" s="70"/>
      <c r="AB89" s="71"/>
      <c r="AD89" s="69"/>
      <c r="AE89" s="240"/>
      <c r="AF89" s="70"/>
      <c r="AG89" s="71"/>
      <c r="AI89" s="69"/>
      <c r="AJ89" s="240"/>
      <c r="AK89" s="70"/>
      <c r="AL89" s="71"/>
    </row>
    <row r="90" spans="1:38" ht="14" x14ac:dyDescent="0.25">
      <c r="A90" s="1">
        <v>78</v>
      </c>
      <c r="B90" s="152"/>
      <c r="C90" s="22"/>
      <c r="D90" s="26" t="s">
        <v>92</v>
      </c>
      <c r="E90" s="26" t="s">
        <v>49</v>
      </c>
      <c r="F90" s="127">
        <f>'annexe 1 AE - BPU'!F90</f>
        <v>0</v>
      </c>
      <c r="G90" s="179">
        <f t="shared" ref="G90:G93" si="77">F90*(1+$G$9)</f>
        <v>0</v>
      </c>
      <c r="J90" s="69">
        <f>F90</f>
        <v>0</v>
      </c>
      <c r="K90" s="240"/>
      <c r="L90" s="70"/>
      <c r="M90" s="71">
        <f>K90*J90</f>
        <v>0</v>
      </c>
      <c r="O90" s="69">
        <f>J90</f>
        <v>0</v>
      </c>
      <c r="P90" s="240"/>
      <c r="Q90" s="70"/>
      <c r="R90" s="71">
        <f>P90*O90</f>
        <v>0</v>
      </c>
      <c r="T90" s="69">
        <f>O90</f>
        <v>0</v>
      </c>
      <c r="U90" s="240"/>
      <c r="V90" s="70"/>
      <c r="W90" s="71">
        <f>U90*T90</f>
        <v>0</v>
      </c>
      <c r="Y90" s="69">
        <f>T90</f>
        <v>0</v>
      </c>
      <c r="Z90" s="240"/>
      <c r="AA90" s="70"/>
      <c r="AB90" s="71">
        <f>Z90*Y90</f>
        <v>0</v>
      </c>
      <c r="AD90" s="69">
        <f>Y90</f>
        <v>0</v>
      </c>
      <c r="AE90" s="240"/>
      <c r="AF90" s="70"/>
      <c r="AG90" s="71">
        <f>AE90*AD90</f>
        <v>0</v>
      </c>
      <c r="AI90" s="69">
        <f>AD90</f>
        <v>0</v>
      </c>
      <c r="AJ90" s="240"/>
      <c r="AK90" s="70"/>
      <c r="AL90" s="71">
        <f>AJ90*AI90</f>
        <v>0</v>
      </c>
    </row>
    <row r="91" spans="1:38" ht="14" x14ac:dyDescent="0.25">
      <c r="A91" s="1">
        <v>79</v>
      </c>
      <c r="B91" s="152"/>
      <c r="C91" s="22"/>
      <c r="D91" s="26" t="s">
        <v>93</v>
      </c>
      <c r="E91" s="26" t="s">
        <v>49</v>
      </c>
      <c r="F91" s="127">
        <f>'annexe 1 AE - BPU'!F91</f>
        <v>0</v>
      </c>
      <c r="G91" s="179">
        <f t="shared" si="77"/>
        <v>0</v>
      </c>
      <c r="J91" s="69">
        <f>F91</f>
        <v>0</v>
      </c>
      <c r="K91" s="240"/>
      <c r="L91" s="70"/>
      <c r="M91" s="71">
        <f>K91*J91</f>
        <v>0</v>
      </c>
      <c r="O91" s="69">
        <f>J91</f>
        <v>0</v>
      </c>
      <c r="P91" s="240"/>
      <c r="Q91" s="70"/>
      <c r="R91" s="71">
        <f>P91*O91</f>
        <v>0</v>
      </c>
      <c r="T91" s="69">
        <f>O91</f>
        <v>0</v>
      </c>
      <c r="U91" s="240"/>
      <c r="V91" s="70"/>
      <c r="W91" s="71">
        <f>U91*T91</f>
        <v>0</v>
      </c>
      <c r="Y91" s="69">
        <f>T91</f>
        <v>0</v>
      </c>
      <c r="Z91" s="240"/>
      <c r="AA91" s="70"/>
      <c r="AB91" s="71">
        <f>Z91*Y91</f>
        <v>0</v>
      </c>
      <c r="AD91" s="69">
        <f>Y91</f>
        <v>0</v>
      </c>
      <c r="AE91" s="240"/>
      <c r="AF91" s="70"/>
      <c r="AG91" s="71">
        <f>AE91*AD91</f>
        <v>0</v>
      </c>
      <c r="AI91" s="69">
        <f>AD91</f>
        <v>0</v>
      </c>
      <c r="AJ91" s="240"/>
      <c r="AK91" s="70"/>
      <c r="AL91" s="71">
        <f>AJ91*AI91</f>
        <v>0</v>
      </c>
    </row>
    <row r="92" spans="1:38" ht="14" x14ac:dyDescent="0.25">
      <c r="A92" s="1">
        <v>80</v>
      </c>
      <c r="B92" s="152"/>
      <c r="C92" s="22"/>
      <c r="D92" s="26" t="s">
        <v>94</v>
      </c>
      <c r="E92" s="26" t="s">
        <v>49</v>
      </c>
      <c r="F92" s="127">
        <f>'annexe 1 AE - BPU'!F92</f>
        <v>0</v>
      </c>
      <c r="G92" s="179">
        <f t="shared" si="77"/>
        <v>0</v>
      </c>
      <c r="J92" s="69">
        <f>F92</f>
        <v>0</v>
      </c>
      <c r="K92" s="240"/>
      <c r="L92" s="70"/>
      <c r="M92" s="71">
        <f>K92*J92</f>
        <v>0</v>
      </c>
      <c r="O92" s="69">
        <f>J92</f>
        <v>0</v>
      </c>
      <c r="P92" s="240"/>
      <c r="Q92" s="70"/>
      <c r="R92" s="71">
        <f>P92*O92</f>
        <v>0</v>
      </c>
      <c r="T92" s="69">
        <f>O92</f>
        <v>0</v>
      </c>
      <c r="U92" s="240"/>
      <c r="V92" s="70"/>
      <c r="W92" s="71">
        <f>U92*T92</f>
        <v>0</v>
      </c>
      <c r="Y92" s="69">
        <f>T92</f>
        <v>0</v>
      </c>
      <c r="Z92" s="240"/>
      <c r="AA92" s="70"/>
      <c r="AB92" s="71">
        <f>Z92*Y92</f>
        <v>0</v>
      </c>
      <c r="AD92" s="69">
        <f>Y92</f>
        <v>0</v>
      </c>
      <c r="AE92" s="240"/>
      <c r="AF92" s="70"/>
      <c r="AG92" s="71">
        <f>AE92*AD92</f>
        <v>0</v>
      </c>
      <c r="AI92" s="69">
        <f>AD92</f>
        <v>0</v>
      </c>
      <c r="AJ92" s="240"/>
      <c r="AK92" s="70"/>
      <c r="AL92" s="71">
        <f>AJ92*AI92</f>
        <v>0</v>
      </c>
    </row>
    <row r="93" spans="1:38" ht="15.5" x14ac:dyDescent="0.25">
      <c r="A93" s="1">
        <v>81</v>
      </c>
      <c r="B93" s="152" t="s">
        <v>95</v>
      </c>
      <c r="C93" s="22"/>
      <c r="D93" s="23" t="s">
        <v>96</v>
      </c>
      <c r="E93" s="26" t="s">
        <v>49</v>
      </c>
      <c r="F93" s="127">
        <f>'annexe 1 AE - BPU'!F93</f>
        <v>0</v>
      </c>
      <c r="G93" s="179">
        <f t="shared" si="77"/>
        <v>0</v>
      </c>
      <c r="J93" s="69">
        <f>F93</f>
        <v>0</v>
      </c>
      <c r="K93" s="240"/>
      <c r="L93" s="70"/>
      <c r="M93" s="71">
        <f>K93*J93</f>
        <v>0</v>
      </c>
      <c r="O93" s="69">
        <f>J93</f>
        <v>0</v>
      </c>
      <c r="P93" s="240"/>
      <c r="Q93" s="70"/>
      <c r="R93" s="71">
        <f>P93*O93</f>
        <v>0</v>
      </c>
      <c r="T93" s="98">
        <f>O93</f>
        <v>0</v>
      </c>
      <c r="U93" s="174">
        <f>42*0.4</f>
        <v>16.8</v>
      </c>
      <c r="V93" s="99"/>
      <c r="W93" s="100">
        <f>U93*T93</f>
        <v>0</v>
      </c>
      <c r="Y93" s="69">
        <f>T93</f>
        <v>0</v>
      </c>
      <c r="Z93" s="240"/>
      <c r="AA93" s="70"/>
      <c r="AB93" s="71">
        <f>Z93*Y93</f>
        <v>0</v>
      </c>
      <c r="AD93" s="69">
        <f>Y93</f>
        <v>0</v>
      </c>
      <c r="AE93" s="240"/>
      <c r="AF93" s="70"/>
      <c r="AG93" s="71">
        <f>AE93*AD93</f>
        <v>0</v>
      </c>
      <c r="AI93" s="69">
        <f>AD93</f>
        <v>0</v>
      </c>
      <c r="AJ93" s="240"/>
      <c r="AK93" s="70"/>
      <c r="AL93" s="71">
        <f>AJ93*AI93</f>
        <v>0</v>
      </c>
    </row>
    <row r="94" spans="1:38" ht="14" x14ac:dyDescent="0.25">
      <c r="A94" s="1">
        <v>82</v>
      </c>
      <c r="B94" s="152" t="s">
        <v>97</v>
      </c>
      <c r="C94" s="22"/>
      <c r="D94" s="27" t="s">
        <v>98</v>
      </c>
      <c r="E94" s="14"/>
      <c r="F94" s="129"/>
      <c r="G94" s="178"/>
      <c r="J94" s="69"/>
      <c r="K94" s="240"/>
      <c r="L94" s="70"/>
      <c r="M94" s="71"/>
      <c r="O94" s="69"/>
      <c r="P94" s="240"/>
      <c r="Q94" s="70"/>
      <c r="R94" s="71"/>
      <c r="T94" s="69"/>
      <c r="U94" s="240"/>
      <c r="V94" s="70"/>
      <c r="W94" s="71"/>
      <c r="Y94" s="69"/>
      <c r="Z94" s="240"/>
      <c r="AA94" s="70"/>
      <c r="AB94" s="71"/>
      <c r="AD94" s="69"/>
      <c r="AE94" s="240"/>
      <c r="AF94" s="70"/>
      <c r="AG94" s="71"/>
      <c r="AI94" s="69"/>
      <c r="AJ94" s="240"/>
      <c r="AK94" s="70"/>
      <c r="AL94" s="71"/>
    </row>
    <row r="95" spans="1:38" ht="14" x14ac:dyDescent="0.25">
      <c r="A95" s="1">
        <v>83</v>
      </c>
      <c r="B95" s="152" t="s">
        <v>99</v>
      </c>
      <c r="C95" s="22"/>
      <c r="D95" s="23" t="s">
        <v>100</v>
      </c>
      <c r="E95" s="14"/>
      <c r="F95" s="129"/>
      <c r="G95" s="178"/>
      <c r="J95" s="69"/>
      <c r="K95" s="240"/>
      <c r="L95" s="70"/>
      <c r="M95" s="71"/>
      <c r="O95" s="69"/>
      <c r="P95" s="240"/>
      <c r="Q95" s="70"/>
      <c r="R95" s="71"/>
      <c r="T95" s="69"/>
      <c r="U95" s="240"/>
      <c r="V95" s="70"/>
      <c r="W95" s="71"/>
      <c r="Y95" s="69"/>
      <c r="Z95" s="240"/>
      <c r="AA95" s="70"/>
      <c r="AB95" s="71"/>
      <c r="AD95" s="69"/>
      <c r="AE95" s="240"/>
      <c r="AF95" s="70"/>
      <c r="AG95" s="71"/>
      <c r="AI95" s="69"/>
      <c r="AJ95" s="240"/>
      <c r="AK95" s="70"/>
      <c r="AL95" s="71"/>
    </row>
    <row r="96" spans="1:38" ht="15.5" x14ac:dyDescent="0.25">
      <c r="A96" s="1">
        <v>84</v>
      </c>
      <c r="B96" s="152"/>
      <c r="C96" s="22"/>
      <c r="D96" s="26" t="s">
        <v>92</v>
      </c>
      <c r="E96" s="26" t="s">
        <v>49</v>
      </c>
      <c r="F96" s="127">
        <f>'annexe 1 AE - BPU'!F96</f>
        <v>0</v>
      </c>
      <c r="G96" s="179">
        <f t="shared" ref="G96:G135" si="78">F96*(1+$G$9)</f>
        <v>0</v>
      </c>
      <c r="J96" s="98">
        <f>F96</f>
        <v>0</v>
      </c>
      <c r="K96" s="174">
        <v>5</v>
      </c>
      <c r="L96" s="99"/>
      <c r="M96" s="100">
        <f>K96*J96</f>
        <v>0</v>
      </c>
      <c r="O96" s="69">
        <f>J96</f>
        <v>0</v>
      </c>
      <c r="P96" s="240"/>
      <c r="Q96" s="70"/>
      <c r="R96" s="71">
        <f>P96*O96</f>
        <v>0</v>
      </c>
      <c r="T96" s="69">
        <f>O96</f>
        <v>0</v>
      </c>
      <c r="U96" s="240"/>
      <c r="V96" s="70"/>
      <c r="W96" s="71">
        <f>U96*T96</f>
        <v>0</v>
      </c>
      <c r="Y96" s="69">
        <f>T96</f>
        <v>0</v>
      </c>
      <c r="Z96" s="240"/>
      <c r="AA96" s="70"/>
      <c r="AB96" s="71">
        <f>Z96*Y96</f>
        <v>0</v>
      </c>
      <c r="AD96" s="69">
        <f>Y96</f>
        <v>0</v>
      </c>
      <c r="AE96" s="240"/>
      <c r="AF96" s="70"/>
      <c r="AG96" s="71">
        <f>AE96*AD96</f>
        <v>0</v>
      </c>
      <c r="AI96" s="69">
        <f>AD96</f>
        <v>0</v>
      </c>
      <c r="AJ96" s="240"/>
      <c r="AK96" s="70"/>
      <c r="AL96" s="71">
        <f>AJ96*AI96</f>
        <v>0</v>
      </c>
    </row>
    <row r="97" spans="1:38" ht="15.5" x14ac:dyDescent="0.25">
      <c r="A97" s="1">
        <v>85</v>
      </c>
      <c r="B97" s="152"/>
      <c r="C97" s="22"/>
      <c r="D97" s="26" t="s">
        <v>94</v>
      </c>
      <c r="E97" s="26" t="s">
        <v>49</v>
      </c>
      <c r="F97" s="127">
        <f>'annexe 1 AE - BPU'!F97</f>
        <v>0</v>
      </c>
      <c r="G97" s="179">
        <f t="shared" si="78"/>
        <v>0</v>
      </c>
      <c r="J97" s="69">
        <f>F97</f>
        <v>0</v>
      </c>
      <c r="K97" s="240"/>
      <c r="L97" s="70"/>
      <c r="M97" s="71">
        <f>K97*J97</f>
        <v>0</v>
      </c>
      <c r="O97" s="69">
        <f>J97</f>
        <v>0</v>
      </c>
      <c r="P97" s="240"/>
      <c r="Q97" s="70"/>
      <c r="R97" s="71">
        <f>P97*O97</f>
        <v>0</v>
      </c>
      <c r="T97" s="69">
        <f>O97</f>
        <v>0</v>
      </c>
      <c r="U97" s="240"/>
      <c r="V97" s="70"/>
      <c r="W97" s="71">
        <f>U97*T97</f>
        <v>0</v>
      </c>
      <c r="Y97" s="98">
        <f>T97</f>
        <v>0</v>
      </c>
      <c r="Z97" s="174">
        <v>2</v>
      </c>
      <c r="AA97" s="99"/>
      <c r="AB97" s="100">
        <f>Z97*Y97</f>
        <v>0</v>
      </c>
      <c r="AD97" s="69">
        <f>Y97</f>
        <v>0</v>
      </c>
      <c r="AE97" s="240"/>
      <c r="AF97" s="70"/>
      <c r="AG97" s="71">
        <f>AE97*AD97</f>
        <v>0</v>
      </c>
      <c r="AI97" s="69">
        <f>AD97</f>
        <v>0</v>
      </c>
      <c r="AJ97" s="240"/>
      <c r="AK97" s="70"/>
      <c r="AL97" s="71">
        <f>AJ97*AI97</f>
        <v>0</v>
      </c>
    </row>
    <row r="98" spans="1:38" ht="14" x14ac:dyDescent="0.25">
      <c r="A98" s="1">
        <v>86</v>
      </c>
      <c r="B98" s="152"/>
      <c r="C98" s="22"/>
      <c r="D98" s="26" t="s">
        <v>101</v>
      </c>
      <c r="E98" s="26" t="s">
        <v>49</v>
      </c>
      <c r="F98" s="127">
        <f>'annexe 1 AE - BPU'!F98</f>
        <v>0</v>
      </c>
      <c r="G98" s="179">
        <f t="shared" si="78"/>
        <v>0</v>
      </c>
      <c r="J98" s="69">
        <f>F98</f>
        <v>0</v>
      </c>
      <c r="K98" s="240"/>
      <c r="L98" s="70"/>
      <c r="M98" s="71">
        <f>K98*J98</f>
        <v>0</v>
      </c>
      <c r="O98" s="69">
        <f>J98</f>
        <v>0</v>
      </c>
      <c r="P98" s="240"/>
      <c r="Q98" s="70"/>
      <c r="R98" s="71">
        <f>P98*O98</f>
        <v>0</v>
      </c>
      <c r="T98" s="69">
        <f>O98</f>
        <v>0</v>
      </c>
      <c r="U98" s="240"/>
      <c r="V98" s="70"/>
      <c r="W98" s="71">
        <f>U98*T98</f>
        <v>0</v>
      </c>
      <c r="Y98" s="69">
        <f>T98</f>
        <v>0</v>
      </c>
      <c r="Z98" s="240"/>
      <c r="AA98" s="70"/>
      <c r="AB98" s="71">
        <f>Z98*Y98</f>
        <v>0</v>
      </c>
      <c r="AD98" s="69">
        <f>Y98</f>
        <v>0</v>
      </c>
      <c r="AE98" s="240"/>
      <c r="AF98" s="70"/>
      <c r="AG98" s="71">
        <f>AE98*AD98</f>
        <v>0</v>
      </c>
      <c r="AI98" s="69">
        <f>AD98</f>
        <v>0</v>
      </c>
      <c r="AJ98" s="240"/>
      <c r="AK98" s="70"/>
      <c r="AL98" s="71">
        <f>AJ98*AI98</f>
        <v>0</v>
      </c>
    </row>
    <row r="99" spans="1:38" ht="14" x14ac:dyDescent="0.25">
      <c r="A99" s="1">
        <v>87</v>
      </c>
      <c r="B99" s="152" t="s">
        <v>102</v>
      </c>
      <c r="C99" s="22"/>
      <c r="D99" s="23" t="s">
        <v>103</v>
      </c>
      <c r="E99" s="26" t="s">
        <v>26</v>
      </c>
      <c r="F99" s="127">
        <f>'annexe 1 AE - BPU'!F99</f>
        <v>0</v>
      </c>
      <c r="G99" s="179">
        <f t="shared" si="78"/>
        <v>0</v>
      </c>
      <c r="J99" s="69">
        <f>F99</f>
        <v>0</v>
      </c>
      <c r="K99" s="240"/>
      <c r="L99" s="70"/>
      <c r="M99" s="71">
        <f>K99*J99</f>
        <v>0</v>
      </c>
      <c r="O99" s="69">
        <f>J99</f>
        <v>0</v>
      </c>
      <c r="P99" s="240"/>
      <c r="Q99" s="70"/>
      <c r="R99" s="71">
        <f>P99*O99</f>
        <v>0</v>
      </c>
      <c r="T99" s="69">
        <f>O99</f>
        <v>0</v>
      </c>
      <c r="U99" s="240"/>
      <c r="V99" s="70"/>
      <c r="W99" s="71">
        <f>U99*T99</f>
        <v>0</v>
      </c>
      <c r="Y99" s="69">
        <f>T99</f>
        <v>0</v>
      </c>
      <c r="Z99" s="240"/>
      <c r="AA99" s="70"/>
      <c r="AB99" s="71">
        <f>Z99*Y99</f>
        <v>0</v>
      </c>
      <c r="AD99" s="69">
        <f>Y99</f>
        <v>0</v>
      </c>
      <c r="AE99" s="240"/>
      <c r="AF99" s="70"/>
      <c r="AG99" s="71">
        <f>AE99*AD99</f>
        <v>0</v>
      </c>
      <c r="AI99" s="69">
        <f>AD99</f>
        <v>0</v>
      </c>
      <c r="AJ99" s="240"/>
      <c r="AK99" s="70"/>
      <c r="AL99" s="71">
        <f>AJ99*AI99</f>
        <v>0</v>
      </c>
    </row>
    <row r="100" spans="1:38" ht="14" x14ac:dyDescent="0.25">
      <c r="A100" s="1">
        <v>88</v>
      </c>
      <c r="B100" s="152" t="s">
        <v>104</v>
      </c>
      <c r="C100" s="22"/>
      <c r="D100" s="23" t="s">
        <v>105</v>
      </c>
      <c r="E100" s="14"/>
      <c r="F100" s="127"/>
      <c r="G100" s="179"/>
      <c r="J100" s="69"/>
      <c r="K100" s="240"/>
      <c r="L100" s="70"/>
      <c r="M100" s="71"/>
      <c r="O100" s="69"/>
      <c r="P100" s="240"/>
      <c r="Q100" s="70"/>
      <c r="R100" s="71"/>
      <c r="T100" s="69"/>
      <c r="U100" s="240"/>
      <c r="V100" s="70"/>
      <c r="W100" s="71"/>
      <c r="Y100" s="69"/>
      <c r="Z100" s="240"/>
      <c r="AA100" s="70"/>
      <c r="AB100" s="71"/>
      <c r="AD100" s="69"/>
      <c r="AE100" s="240"/>
      <c r="AF100" s="70"/>
      <c r="AG100" s="71"/>
      <c r="AI100" s="69"/>
      <c r="AJ100" s="240"/>
      <c r="AK100" s="70"/>
      <c r="AL100" s="71"/>
    </row>
    <row r="101" spans="1:38" ht="14" x14ac:dyDescent="0.25">
      <c r="A101" s="1">
        <v>89</v>
      </c>
      <c r="B101" s="152"/>
      <c r="C101" s="22"/>
      <c r="D101" s="26" t="s">
        <v>106</v>
      </c>
      <c r="E101" s="14"/>
      <c r="F101" s="127"/>
      <c r="G101" s="178"/>
      <c r="J101" s="69"/>
      <c r="K101" s="240"/>
      <c r="L101" s="70"/>
      <c r="M101" s="71"/>
      <c r="O101" s="69"/>
      <c r="P101" s="240"/>
      <c r="Q101" s="70"/>
      <c r="R101" s="71"/>
      <c r="T101" s="69"/>
      <c r="U101" s="240"/>
      <c r="V101" s="70"/>
      <c r="W101" s="71"/>
      <c r="Y101" s="69"/>
      <c r="Z101" s="240"/>
      <c r="AA101" s="70"/>
      <c r="AB101" s="71"/>
      <c r="AD101" s="69"/>
      <c r="AE101" s="240"/>
      <c r="AF101" s="70"/>
      <c r="AG101" s="71"/>
      <c r="AI101" s="69"/>
      <c r="AJ101" s="240"/>
      <c r="AK101" s="70"/>
      <c r="AL101" s="71"/>
    </row>
    <row r="102" spans="1:38" ht="15.5" x14ac:dyDescent="0.25">
      <c r="A102" s="1">
        <v>90</v>
      </c>
      <c r="B102" s="152"/>
      <c r="C102" s="22"/>
      <c r="D102" s="26" t="s">
        <v>107</v>
      </c>
      <c r="E102" s="26" t="s">
        <v>26</v>
      </c>
      <c r="F102" s="127">
        <f>'annexe 1 AE - BPU'!F102</f>
        <v>0</v>
      </c>
      <c r="G102" s="179">
        <f t="shared" si="78"/>
        <v>0</v>
      </c>
      <c r="J102" s="69">
        <f>F102</f>
        <v>0</v>
      </c>
      <c r="K102" s="240"/>
      <c r="L102" s="70"/>
      <c r="M102" s="71">
        <f>K102*J102</f>
        <v>0</v>
      </c>
      <c r="O102" s="69">
        <f>J102</f>
        <v>0</v>
      </c>
      <c r="P102" s="240"/>
      <c r="Q102" s="70"/>
      <c r="R102" s="71">
        <f>P102*O102</f>
        <v>0</v>
      </c>
      <c r="T102" s="69">
        <f>O102</f>
        <v>0</v>
      </c>
      <c r="U102" s="240"/>
      <c r="V102" s="70"/>
      <c r="W102" s="71">
        <f>U102*T102</f>
        <v>0</v>
      </c>
      <c r="Y102" s="98">
        <f>T102</f>
        <v>0</v>
      </c>
      <c r="Z102" s="174">
        <v>50</v>
      </c>
      <c r="AA102" s="99"/>
      <c r="AB102" s="100">
        <f>Z102*Y102</f>
        <v>0</v>
      </c>
      <c r="AD102" s="69">
        <f>Y102</f>
        <v>0</v>
      </c>
      <c r="AE102" s="240"/>
      <c r="AF102" s="70"/>
      <c r="AG102" s="71">
        <f>AE102*AD102</f>
        <v>0</v>
      </c>
      <c r="AI102" s="69">
        <f>AD102</f>
        <v>0</v>
      </c>
      <c r="AJ102" s="240"/>
      <c r="AK102" s="70"/>
      <c r="AL102" s="71">
        <f>AJ102*AI102</f>
        <v>0</v>
      </c>
    </row>
    <row r="103" spans="1:38" ht="14" x14ac:dyDescent="0.25">
      <c r="A103" s="1">
        <v>91</v>
      </c>
      <c r="B103" s="152"/>
      <c r="C103" s="22"/>
      <c r="D103" s="26" t="s">
        <v>108</v>
      </c>
      <c r="E103" s="26" t="s">
        <v>26</v>
      </c>
      <c r="F103" s="127">
        <f>'annexe 1 AE - BPU'!F103</f>
        <v>0</v>
      </c>
      <c r="G103" s="179">
        <f t="shared" si="78"/>
        <v>0</v>
      </c>
      <c r="J103" s="69">
        <f>F103</f>
        <v>0</v>
      </c>
      <c r="K103" s="240"/>
      <c r="L103" s="70"/>
      <c r="M103" s="71">
        <f>K103*J103</f>
        <v>0</v>
      </c>
      <c r="O103" s="69">
        <f>J103</f>
        <v>0</v>
      </c>
      <c r="P103" s="240"/>
      <c r="Q103" s="70"/>
      <c r="R103" s="71">
        <f>P103*O103</f>
        <v>0</v>
      </c>
      <c r="T103" s="69">
        <f>O103</f>
        <v>0</v>
      </c>
      <c r="U103" s="240"/>
      <c r="V103" s="70"/>
      <c r="W103" s="71">
        <f>U103*T103</f>
        <v>0</v>
      </c>
      <c r="Y103" s="69">
        <f>T103</f>
        <v>0</v>
      </c>
      <c r="Z103" s="240"/>
      <c r="AA103" s="70"/>
      <c r="AB103" s="71">
        <f>Z103*Y103</f>
        <v>0</v>
      </c>
      <c r="AD103" s="69">
        <f>Y103</f>
        <v>0</v>
      </c>
      <c r="AE103" s="240"/>
      <c r="AF103" s="70"/>
      <c r="AG103" s="71">
        <f>AE103*AD103</f>
        <v>0</v>
      </c>
      <c r="AI103" s="69">
        <f>AD103</f>
        <v>0</v>
      </c>
      <c r="AJ103" s="240"/>
      <c r="AK103" s="70"/>
      <c r="AL103" s="71">
        <f>AJ103*AI103</f>
        <v>0</v>
      </c>
    </row>
    <row r="104" spans="1:38" ht="14" x14ac:dyDescent="0.25">
      <c r="A104" s="1">
        <v>92</v>
      </c>
      <c r="B104" s="152"/>
      <c r="C104" s="22"/>
      <c r="D104" s="26" t="s">
        <v>109</v>
      </c>
      <c r="E104" s="14"/>
      <c r="F104" s="127"/>
      <c r="G104" s="178"/>
      <c r="J104" s="69"/>
      <c r="K104" s="240"/>
      <c r="L104" s="70"/>
      <c r="M104" s="71"/>
      <c r="O104" s="69"/>
      <c r="P104" s="240"/>
      <c r="Q104" s="70"/>
      <c r="R104" s="71"/>
      <c r="T104" s="69"/>
      <c r="U104" s="240"/>
      <c r="V104" s="70"/>
      <c r="W104" s="71"/>
      <c r="Y104" s="69"/>
      <c r="Z104" s="240"/>
      <c r="AA104" s="70"/>
      <c r="AB104" s="71"/>
      <c r="AD104" s="69"/>
      <c r="AE104" s="240"/>
      <c r="AF104" s="70"/>
      <c r="AG104" s="71"/>
      <c r="AI104" s="69"/>
      <c r="AJ104" s="240"/>
      <c r="AK104" s="70"/>
      <c r="AL104" s="71"/>
    </row>
    <row r="105" spans="1:38" ht="14" x14ac:dyDescent="0.25">
      <c r="A105" s="1">
        <v>93</v>
      </c>
      <c r="B105" s="152"/>
      <c r="C105" s="22"/>
      <c r="D105" s="26" t="s">
        <v>107</v>
      </c>
      <c r="E105" s="26" t="s">
        <v>26</v>
      </c>
      <c r="F105" s="127">
        <f>'annexe 1 AE - BPU'!F105</f>
        <v>0</v>
      </c>
      <c r="G105" s="179">
        <f t="shared" si="78"/>
        <v>0</v>
      </c>
      <c r="J105" s="69">
        <f>F105</f>
        <v>0</v>
      </c>
      <c r="K105" s="240"/>
      <c r="L105" s="70"/>
      <c r="M105" s="71">
        <f>K105*J105</f>
        <v>0</v>
      </c>
      <c r="O105" s="69">
        <f>J105</f>
        <v>0</v>
      </c>
      <c r="P105" s="240"/>
      <c r="Q105" s="70"/>
      <c r="R105" s="71">
        <f>P105*O105</f>
        <v>0</v>
      </c>
      <c r="T105" s="69">
        <f>O105</f>
        <v>0</v>
      </c>
      <c r="U105" s="240"/>
      <c r="V105" s="70"/>
      <c r="W105" s="71">
        <f>U105*T105</f>
        <v>0</v>
      </c>
      <c r="Y105" s="69">
        <f>T105</f>
        <v>0</v>
      </c>
      <c r="Z105" s="240"/>
      <c r="AA105" s="70"/>
      <c r="AB105" s="71">
        <f>Z105*Y105</f>
        <v>0</v>
      </c>
      <c r="AD105" s="69">
        <f>Y105</f>
        <v>0</v>
      </c>
      <c r="AE105" s="240"/>
      <c r="AF105" s="70"/>
      <c r="AG105" s="71">
        <f>AE105*AD105</f>
        <v>0</v>
      </c>
      <c r="AI105" s="69">
        <f>AD105</f>
        <v>0</v>
      </c>
      <c r="AJ105" s="240"/>
      <c r="AK105" s="70"/>
      <c r="AL105" s="71">
        <f>AJ105*AI105</f>
        <v>0</v>
      </c>
    </row>
    <row r="106" spans="1:38" ht="14" x14ac:dyDescent="0.25">
      <c r="A106" s="1">
        <v>94</v>
      </c>
      <c r="B106" s="152"/>
      <c r="C106" s="22"/>
      <c r="D106" s="26" t="s">
        <v>108</v>
      </c>
      <c r="E106" s="26" t="s">
        <v>26</v>
      </c>
      <c r="F106" s="127">
        <f>'annexe 1 AE - BPU'!F106</f>
        <v>0</v>
      </c>
      <c r="G106" s="179">
        <f t="shared" si="78"/>
        <v>0</v>
      </c>
      <c r="J106" s="69">
        <f>F106</f>
        <v>0</v>
      </c>
      <c r="K106" s="240"/>
      <c r="L106" s="70"/>
      <c r="M106" s="71">
        <f>K106*J106</f>
        <v>0</v>
      </c>
      <c r="O106" s="69">
        <f>J106</f>
        <v>0</v>
      </c>
      <c r="P106" s="240"/>
      <c r="Q106" s="70"/>
      <c r="R106" s="71">
        <f>P106*O106</f>
        <v>0</v>
      </c>
      <c r="T106" s="69">
        <f>O106</f>
        <v>0</v>
      </c>
      <c r="U106" s="240"/>
      <c r="V106" s="70"/>
      <c r="W106" s="71">
        <f>U106*T106</f>
        <v>0</v>
      </c>
      <c r="Y106" s="69">
        <f>T106</f>
        <v>0</v>
      </c>
      <c r="Z106" s="240"/>
      <c r="AA106" s="70"/>
      <c r="AB106" s="71">
        <f>Z106*Y106</f>
        <v>0</v>
      </c>
      <c r="AD106" s="69">
        <f>Y106</f>
        <v>0</v>
      </c>
      <c r="AE106" s="240"/>
      <c r="AF106" s="70"/>
      <c r="AG106" s="71">
        <f>AE106*AD106</f>
        <v>0</v>
      </c>
      <c r="AI106" s="69">
        <f>AD106</f>
        <v>0</v>
      </c>
      <c r="AJ106" s="240"/>
      <c r="AK106" s="70"/>
      <c r="AL106" s="71">
        <f>AJ106*AI106</f>
        <v>0</v>
      </c>
    </row>
    <row r="107" spans="1:38" ht="14" x14ac:dyDescent="0.25">
      <c r="A107" s="1">
        <v>95</v>
      </c>
      <c r="B107" s="152"/>
      <c r="C107" s="22"/>
      <c r="D107" s="26" t="s">
        <v>110</v>
      </c>
      <c r="E107" s="14"/>
      <c r="F107" s="127"/>
      <c r="G107" s="178"/>
      <c r="J107" s="69"/>
      <c r="K107" s="240"/>
      <c r="L107" s="70"/>
      <c r="M107" s="71"/>
      <c r="O107" s="69"/>
      <c r="P107" s="240"/>
      <c r="Q107" s="70"/>
      <c r="R107" s="71"/>
      <c r="T107" s="69"/>
      <c r="U107" s="240"/>
      <c r="V107" s="70"/>
      <c r="W107" s="71"/>
      <c r="Y107" s="69"/>
      <c r="Z107" s="240"/>
      <c r="AA107" s="70"/>
      <c r="AB107" s="71"/>
      <c r="AD107" s="69"/>
      <c r="AE107" s="240"/>
      <c r="AF107" s="70"/>
      <c r="AG107" s="71"/>
      <c r="AI107" s="69"/>
      <c r="AJ107" s="240"/>
      <c r="AK107" s="70"/>
      <c r="AL107" s="71"/>
    </row>
    <row r="108" spans="1:38" ht="14" x14ac:dyDescent="0.25">
      <c r="A108" s="1">
        <v>96</v>
      </c>
      <c r="B108" s="152"/>
      <c r="C108" s="22"/>
      <c r="D108" s="26" t="s">
        <v>107</v>
      </c>
      <c r="E108" s="26" t="s">
        <v>26</v>
      </c>
      <c r="F108" s="127">
        <f>'annexe 1 AE - BPU'!F108</f>
        <v>0</v>
      </c>
      <c r="G108" s="179">
        <f t="shared" si="78"/>
        <v>0</v>
      </c>
      <c r="J108" s="69">
        <f>F108</f>
        <v>0</v>
      </c>
      <c r="K108" s="240"/>
      <c r="L108" s="70"/>
      <c r="M108" s="71">
        <f>K108*J108</f>
        <v>0</v>
      </c>
      <c r="O108" s="69">
        <f>J108</f>
        <v>0</v>
      </c>
      <c r="P108" s="240"/>
      <c r="Q108" s="70"/>
      <c r="R108" s="71">
        <f>P108*O108</f>
        <v>0</v>
      </c>
      <c r="T108" s="69">
        <f>O108</f>
        <v>0</v>
      </c>
      <c r="U108" s="240"/>
      <c r="V108" s="70"/>
      <c r="W108" s="71">
        <f>U108*T108</f>
        <v>0</v>
      </c>
      <c r="Y108" s="69">
        <f>T108</f>
        <v>0</v>
      </c>
      <c r="Z108" s="240"/>
      <c r="AA108" s="70"/>
      <c r="AB108" s="71">
        <f>Z108*Y108</f>
        <v>0</v>
      </c>
      <c r="AD108" s="69">
        <f>Y108</f>
        <v>0</v>
      </c>
      <c r="AE108" s="240"/>
      <c r="AF108" s="70"/>
      <c r="AG108" s="71">
        <f>AE108*AD108</f>
        <v>0</v>
      </c>
      <c r="AI108" s="69">
        <f>AD108</f>
        <v>0</v>
      </c>
      <c r="AJ108" s="240"/>
      <c r="AK108" s="70"/>
      <c r="AL108" s="71">
        <f>AJ108*AI108</f>
        <v>0</v>
      </c>
    </row>
    <row r="109" spans="1:38" ht="14" x14ac:dyDescent="0.25">
      <c r="A109" s="1">
        <v>97</v>
      </c>
      <c r="B109" s="152"/>
      <c r="C109" s="22"/>
      <c r="D109" s="26" t="s">
        <v>108</v>
      </c>
      <c r="E109" s="26" t="s">
        <v>26</v>
      </c>
      <c r="F109" s="127">
        <f>'annexe 1 AE - BPU'!F109</f>
        <v>0</v>
      </c>
      <c r="G109" s="179">
        <f t="shared" si="78"/>
        <v>0</v>
      </c>
      <c r="J109" s="69">
        <f>F109</f>
        <v>0</v>
      </c>
      <c r="K109" s="240"/>
      <c r="L109" s="70"/>
      <c r="M109" s="71">
        <f>K109*J109</f>
        <v>0</v>
      </c>
      <c r="O109" s="69">
        <f>J109</f>
        <v>0</v>
      </c>
      <c r="P109" s="240"/>
      <c r="Q109" s="70"/>
      <c r="R109" s="71">
        <f>P109*O109</f>
        <v>0</v>
      </c>
      <c r="T109" s="69">
        <f>O109</f>
        <v>0</v>
      </c>
      <c r="U109" s="240"/>
      <c r="V109" s="70"/>
      <c r="W109" s="71">
        <f>U109*T109</f>
        <v>0</v>
      </c>
      <c r="Y109" s="69">
        <f>T109</f>
        <v>0</v>
      </c>
      <c r="Z109" s="240"/>
      <c r="AA109" s="70"/>
      <c r="AB109" s="71">
        <f>Z109*Y109</f>
        <v>0</v>
      </c>
      <c r="AD109" s="69">
        <f>Y109</f>
        <v>0</v>
      </c>
      <c r="AE109" s="240"/>
      <c r="AF109" s="70"/>
      <c r="AG109" s="71">
        <f>AE109*AD109</f>
        <v>0</v>
      </c>
      <c r="AI109" s="69">
        <f>AD109</f>
        <v>0</v>
      </c>
      <c r="AJ109" s="240"/>
      <c r="AK109" s="70"/>
      <c r="AL109" s="71">
        <f>AJ109*AI109</f>
        <v>0</v>
      </c>
    </row>
    <row r="110" spans="1:38" ht="14" x14ac:dyDescent="0.25">
      <c r="A110" s="1">
        <v>98</v>
      </c>
      <c r="B110" s="152"/>
      <c r="C110" s="22"/>
      <c r="D110" s="26" t="s">
        <v>111</v>
      </c>
      <c r="E110" s="14"/>
      <c r="F110" s="127"/>
      <c r="G110" s="178"/>
      <c r="J110" s="69"/>
      <c r="K110" s="240"/>
      <c r="L110" s="70"/>
      <c r="M110" s="71"/>
      <c r="O110" s="69"/>
      <c r="P110" s="240"/>
      <c r="Q110" s="70"/>
      <c r="R110" s="71"/>
      <c r="T110" s="69"/>
      <c r="U110" s="240"/>
      <c r="V110" s="70"/>
      <c r="W110" s="71"/>
      <c r="Y110" s="69"/>
      <c r="Z110" s="240"/>
      <c r="AA110" s="70"/>
      <c r="AB110" s="71"/>
      <c r="AD110" s="69"/>
      <c r="AE110" s="240"/>
      <c r="AF110" s="70"/>
      <c r="AG110" s="71"/>
      <c r="AI110" s="69"/>
      <c r="AJ110" s="240"/>
      <c r="AK110" s="70"/>
      <c r="AL110" s="71"/>
    </row>
    <row r="111" spans="1:38" ht="14" x14ac:dyDescent="0.25">
      <c r="A111" s="1">
        <v>99</v>
      </c>
      <c r="B111" s="152"/>
      <c r="C111" s="22"/>
      <c r="D111" s="26" t="s">
        <v>107</v>
      </c>
      <c r="E111" s="26" t="s">
        <v>26</v>
      </c>
      <c r="F111" s="127">
        <f>'annexe 1 AE - BPU'!F111</f>
        <v>0</v>
      </c>
      <c r="G111" s="179">
        <f t="shared" si="78"/>
        <v>0</v>
      </c>
      <c r="J111" s="69">
        <f>F111</f>
        <v>0</v>
      </c>
      <c r="K111" s="240"/>
      <c r="L111" s="70"/>
      <c r="M111" s="71">
        <f>K111*J111</f>
        <v>0</v>
      </c>
      <c r="O111" s="69">
        <f>J111</f>
        <v>0</v>
      </c>
      <c r="P111" s="240"/>
      <c r="Q111" s="70"/>
      <c r="R111" s="71">
        <f>P111*O111</f>
        <v>0</v>
      </c>
      <c r="T111" s="69">
        <f>O111</f>
        <v>0</v>
      </c>
      <c r="U111" s="240"/>
      <c r="V111" s="70"/>
      <c r="W111" s="71">
        <f>U111*T111</f>
        <v>0</v>
      </c>
      <c r="Y111" s="69">
        <f>T111</f>
        <v>0</v>
      </c>
      <c r="Z111" s="240"/>
      <c r="AA111" s="70"/>
      <c r="AB111" s="71">
        <f>Z111*Y111</f>
        <v>0</v>
      </c>
      <c r="AD111" s="69">
        <f>Y111</f>
        <v>0</v>
      </c>
      <c r="AE111" s="240"/>
      <c r="AF111" s="70"/>
      <c r="AG111" s="71">
        <f>AE111*AD111</f>
        <v>0</v>
      </c>
      <c r="AI111" s="69">
        <f>AD111</f>
        <v>0</v>
      </c>
      <c r="AJ111" s="240"/>
      <c r="AK111" s="70"/>
      <c r="AL111" s="71">
        <f>AJ111*AI111</f>
        <v>0</v>
      </c>
    </row>
    <row r="112" spans="1:38" ht="14" x14ac:dyDescent="0.25">
      <c r="A112" s="1">
        <v>100</v>
      </c>
      <c r="B112" s="152"/>
      <c r="C112" s="22"/>
      <c r="D112" s="26" t="s">
        <v>108</v>
      </c>
      <c r="E112" s="26" t="s">
        <v>26</v>
      </c>
      <c r="F112" s="127">
        <f>'annexe 1 AE - BPU'!F112</f>
        <v>0</v>
      </c>
      <c r="G112" s="179">
        <f t="shared" si="78"/>
        <v>0</v>
      </c>
      <c r="J112" s="69">
        <f>F112</f>
        <v>0</v>
      </c>
      <c r="K112" s="240"/>
      <c r="L112" s="70"/>
      <c r="M112" s="71">
        <f>K112*J112</f>
        <v>0</v>
      </c>
      <c r="O112" s="69">
        <f>J112</f>
        <v>0</v>
      </c>
      <c r="P112" s="240"/>
      <c r="Q112" s="70"/>
      <c r="R112" s="71">
        <f>P112*O112</f>
        <v>0</v>
      </c>
      <c r="T112" s="69">
        <f>O112</f>
        <v>0</v>
      </c>
      <c r="U112" s="240"/>
      <c r="V112" s="70"/>
      <c r="W112" s="71">
        <f>U112*T112</f>
        <v>0</v>
      </c>
      <c r="Y112" s="69">
        <f>T112</f>
        <v>0</v>
      </c>
      <c r="Z112" s="240"/>
      <c r="AA112" s="70"/>
      <c r="AB112" s="71">
        <f>Z112*Y112</f>
        <v>0</v>
      </c>
      <c r="AD112" s="69">
        <f>Y112</f>
        <v>0</v>
      </c>
      <c r="AE112" s="240"/>
      <c r="AF112" s="70"/>
      <c r="AG112" s="71">
        <f>AE112*AD112</f>
        <v>0</v>
      </c>
      <c r="AI112" s="69">
        <f>AD112</f>
        <v>0</v>
      </c>
      <c r="AJ112" s="240"/>
      <c r="AK112" s="70"/>
      <c r="AL112" s="71">
        <f>AJ112*AI112</f>
        <v>0</v>
      </c>
    </row>
    <row r="113" spans="1:38" ht="14" x14ac:dyDescent="0.25">
      <c r="A113" s="1">
        <v>101</v>
      </c>
      <c r="B113" s="152"/>
      <c r="C113" s="22"/>
      <c r="D113" s="26" t="s">
        <v>112</v>
      </c>
      <c r="E113" s="14"/>
      <c r="F113" s="127"/>
      <c r="G113" s="178"/>
      <c r="J113" s="69"/>
      <c r="K113" s="240"/>
      <c r="L113" s="70"/>
      <c r="M113" s="71"/>
      <c r="O113" s="69"/>
      <c r="P113" s="240"/>
      <c r="Q113" s="70"/>
      <c r="R113" s="71"/>
      <c r="T113" s="69"/>
      <c r="U113" s="240"/>
      <c r="V113" s="70"/>
      <c r="W113" s="71"/>
      <c r="Y113" s="69"/>
      <c r="Z113" s="240"/>
      <c r="AA113" s="70"/>
      <c r="AB113" s="71"/>
      <c r="AD113" s="69"/>
      <c r="AE113" s="240"/>
      <c r="AF113" s="70"/>
      <c r="AG113" s="71"/>
      <c r="AI113" s="69"/>
      <c r="AJ113" s="240"/>
      <c r="AK113" s="70"/>
      <c r="AL113" s="71"/>
    </row>
    <row r="114" spans="1:38" ht="14" x14ac:dyDescent="0.25">
      <c r="A114" s="1">
        <v>102</v>
      </c>
      <c r="B114" s="152"/>
      <c r="C114" s="22"/>
      <c r="D114" s="26" t="s">
        <v>107</v>
      </c>
      <c r="E114" s="26" t="s">
        <v>26</v>
      </c>
      <c r="F114" s="127">
        <f>'annexe 1 AE - BPU'!F114</f>
        <v>0</v>
      </c>
      <c r="G114" s="179">
        <f t="shared" si="78"/>
        <v>0</v>
      </c>
      <c r="J114" s="69">
        <f>F114</f>
        <v>0</v>
      </c>
      <c r="K114" s="240"/>
      <c r="L114" s="70"/>
      <c r="M114" s="71">
        <f>K114*J114</f>
        <v>0</v>
      </c>
      <c r="O114" s="69">
        <f>J114</f>
        <v>0</v>
      </c>
      <c r="P114" s="240"/>
      <c r="Q114" s="70"/>
      <c r="R114" s="71">
        <f>P114*O114</f>
        <v>0</v>
      </c>
      <c r="T114" s="69">
        <f>O114</f>
        <v>0</v>
      </c>
      <c r="U114" s="240"/>
      <c r="V114" s="70"/>
      <c r="W114" s="71">
        <f>U114*T114</f>
        <v>0</v>
      </c>
      <c r="Y114" s="69">
        <f>T114</f>
        <v>0</v>
      </c>
      <c r="Z114" s="240"/>
      <c r="AA114" s="70"/>
      <c r="AB114" s="71">
        <f>Z114*Y114</f>
        <v>0</v>
      </c>
      <c r="AD114" s="69">
        <f>Y114</f>
        <v>0</v>
      </c>
      <c r="AE114" s="240"/>
      <c r="AF114" s="70"/>
      <c r="AG114" s="71">
        <f>AE114*AD114</f>
        <v>0</v>
      </c>
      <c r="AI114" s="69">
        <f>AD114</f>
        <v>0</v>
      </c>
      <c r="AJ114" s="240"/>
      <c r="AK114" s="70"/>
      <c r="AL114" s="71">
        <f>AJ114*AI114</f>
        <v>0</v>
      </c>
    </row>
    <row r="115" spans="1:38" ht="14" x14ac:dyDescent="0.25">
      <c r="A115" s="1">
        <v>103</v>
      </c>
      <c r="B115" s="152"/>
      <c r="C115" s="22"/>
      <c r="D115" s="26" t="s">
        <v>108</v>
      </c>
      <c r="E115" s="26" t="s">
        <v>26</v>
      </c>
      <c r="F115" s="127">
        <f>'annexe 1 AE - BPU'!F115</f>
        <v>0</v>
      </c>
      <c r="G115" s="179">
        <f t="shared" si="78"/>
        <v>0</v>
      </c>
      <c r="J115" s="69">
        <f>F115</f>
        <v>0</v>
      </c>
      <c r="K115" s="240"/>
      <c r="L115" s="70"/>
      <c r="M115" s="71">
        <f>K115*J115</f>
        <v>0</v>
      </c>
      <c r="O115" s="69">
        <f>J115</f>
        <v>0</v>
      </c>
      <c r="P115" s="240"/>
      <c r="Q115" s="70"/>
      <c r="R115" s="71">
        <f>P115*O115</f>
        <v>0</v>
      </c>
      <c r="T115" s="69">
        <f>O115</f>
        <v>0</v>
      </c>
      <c r="U115" s="240"/>
      <c r="V115" s="70"/>
      <c r="W115" s="71">
        <f>U115*T115</f>
        <v>0</v>
      </c>
      <c r="Y115" s="69">
        <f>T115</f>
        <v>0</v>
      </c>
      <c r="Z115" s="240"/>
      <c r="AA115" s="70"/>
      <c r="AB115" s="71">
        <f>Z115*Y115</f>
        <v>0</v>
      </c>
      <c r="AD115" s="69">
        <f>Y115</f>
        <v>0</v>
      </c>
      <c r="AE115" s="240"/>
      <c r="AF115" s="70"/>
      <c r="AG115" s="71">
        <f>AE115*AD115</f>
        <v>0</v>
      </c>
      <c r="AI115" s="69">
        <f>AD115</f>
        <v>0</v>
      </c>
      <c r="AJ115" s="240"/>
      <c r="AK115" s="70"/>
      <c r="AL115" s="71">
        <f>AJ115*AI115</f>
        <v>0</v>
      </c>
    </row>
    <row r="116" spans="1:38" ht="14" x14ac:dyDescent="0.25">
      <c r="A116" s="1">
        <v>104</v>
      </c>
      <c r="B116" s="152"/>
      <c r="C116" s="22"/>
      <c r="D116" s="26" t="s">
        <v>113</v>
      </c>
      <c r="E116" s="14"/>
      <c r="F116" s="127"/>
      <c r="G116" s="178"/>
      <c r="J116" s="69"/>
      <c r="K116" s="240"/>
      <c r="L116" s="70"/>
      <c r="M116" s="71"/>
      <c r="O116" s="69"/>
      <c r="P116" s="240"/>
      <c r="Q116" s="70"/>
      <c r="R116" s="71"/>
      <c r="T116" s="69"/>
      <c r="U116" s="240"/>
      <c r="V116" s="70"/>
      <c r="W116" s="71"/>
      <c r="Y116" s="69"/>
      <c r="Z116" s="240"/>
      <c r="AA116" s="70"/>
      <c r="AB116" s="71"/>
      <c r="AD116" s="69"/>
      <c r="AE116" s="240"/>
      <c r="AF116" s="70"/>
      <c r="AG116" s="71"/>
      <c r="AI116" s="69"/>
      <c r="AJ116" s="240"/>
      <c r="AK116" s="70"/>
      <c r="AL116" s="71"/>
    </row>
    <row r="117" spans="1:38" ht="14" x14ac:dyDescent="0.25">
      <c r="A117" s="1">
        <v>105</v>
      </c>
      <c r="B117" s="152"/>
      <c r="C117" s="22"/>
      <c r="D117" s="26" t="s">
        <v>107</v>
      </c>
      <c r="E117" s="26" t="s">
        <v>26</v>
      </c>
      <c r="F117" s="127">
        <f>'annexe 1 AE - BPU'!F117</f>
        <v>0</v>
      </c>
      <c r="G117" s="179">
        <f t="shared" si="78"/>
        <v>0</v>
      </c>
      <c r="J117" s="69">
        <f>F117</f>
        <v>0</v>
      </c>
      <c r="K117" s="240"/>
      <c r="L117" s="70"/>
      <c r="M117" s="71">
        <f>K117*J117</f>
        <v>0</v>
      </c>
      <c r="O117" s="69">
        <f>J117</f>
        <v>0</v>
      </c>
      <c r="P117" s="240"/>
      <c r="Q117" s="70"/>
      <c r="R117" s="71">
        <f>P117*O117</f>
        <v>0</v>
      </c>
      <c r="T117" s="69">
        <f>O117</f>
        <v>0</v>
      </c>
      <c r="U117" s="240"/>
      <c r="V117" s="70"/>
      <c r="W117" s="71">
        <f>U117*T117</f>
        <v>0</v>
      </c>
      <c r="Y117" s="69">
        <f>T117</f>
        <v>0</v>
      </c>
      <c r="Z117" s="240"/>
      <c r="AA117" s="70"/>
      <c r="AB117" s="71">
        <f>Z117*Y117</f>
        <v>0</v>
      </c>
      <c r="AD117" s="69">
        <f>Y117</f>
        <v>0</v>
      </c>
      <c r="AE117" s="240"/>
      <c r="AF117" s="70"/>
      <c r="AG117" s="71">
        <f>AE117*AD117</f>
        <v>0</v>
      </c>
      <c r="AI117" s="69">
        <f>AD117</f>
        <v>0</v>
      </c>
      <c r="AJ117" s="240"/>
      <c r="AK117" s="70"/>
      <c r="AL117" s="71">
        <f>AJ117*AI117</f>
        <v>0</v>
      </c>
    </row>
    <row r="118" spans="1:38" ht="14" x14ac:dyDescent="0.25">
      <c r="A118" s="1">
        <v>106</v>
      </c>
      <c r="B118" s="152"/>
      <c r="C118" s="22"/>
      <c r="D118" s="26" t="s">
        <v>108</v>
      </c>
      <c r="E118" s="26" t="s">
        <v>26</v>
      </c>
      <c r="F118" s="127">
        <f>'annexe 1 AE - BPU'!F118</f>
        <v>0</v>
      </c>
      <c r="G118" s="179">
        <f t="shared" si="78"/>
        <v>0</v>
      </c>
      <c r="J118" s="69">
        <f>F118</f>
        <v>0</v>
      </c>
      <c r="K118" s="240"/>
      <c r="L118" s="70"/>
      <c r="M118" s="71">
        <f>K118*J118</f>
        <v>0</v>
      </c>
      <c r="O118" s="69">
        <f>J118</f>
        <v>0</v>
      </c>
      <c r="P118" s="240"/>
      <c r="Q118" s="70"/>
      <c r="R118" s="71">
        <f>P118*O118</f>
        <v>0</v>
      </c>
      <c r="T118" s="69">
        <f>O118</f>
        <v>0</v>
      </c>
      <c r="U118" s="240"/>
      <c r="V118" s="70"/>
      <c r="W118" s="71">
        <f>U118*T118</f>
        <v>0</v>
      </c>
      <c r="Y118" s="69">
        <f>T118</f>
        <v>0</v>
      </c>
      <c r="Z118" s="240"/>
      <c r="AA118" s="70"/>
      <c r="AB118" s="71">
        <f>Z118*Y118</f>
        <v>0</v>
      </c>
      <c r="AD118" s="69">
        <f>Y118</f>
        <v>0</v>
      </c>
      <c r="AE118" s="240"/>
      <c r="AF118" s="70"/>
      <c r="AG118" s="71">
        <f>AE118*AD118</f>
        <v>0</v>
      </c>
      <c r="AI118" s="69">
        <f>AD118</f>
        <v>0</v>
      </c>
      <c r="AJ118" s="240"/>
      <c r="AK118" s="70"/>
      <c r="AL118" s="71">
        <f>AJ118*AI118</f>
        <v>0</v>
      </c>
    </row>
    <row r="119" spans="1:38" ht="14" x14ac:dyDescent="0.25">
      <c r="A119" s="1">
        <v>107</v>
      </c>
      <c r="B119" s="162"/>
      <c r="C119" s="22"/>
      <c r="D119" s="26" t="s">
        <v>114</v>
      </c>
      <c r="E119" s="26"/>
      <c r="F119" s="127"/>
      <c r="G119" s="178"/>
      <c r="J119" s="69"/>
      <c r="K119" s="240"/>
      <c r="L119" s="70"/>
      <c r="M119" s="71"/>
      <c r="O119" s="69"/>
      <c r="P119" s="240"/>
      <c r="Q119" s="70"/>
      <c r="R119" s="71"/>
      <c r="T119" s="69"/>
      <c r="U119" s="240"/>
      <c r="V119" s="70"/>
      <c r="W119" s="71"/>
      <c r="Y119" s="69"/>
      <c r="Z119" s="240"/>
      <c r="AA119" s="70"/>
      <c r="AB119" s="71"/>
      <c r="AD119" s="69"/>
      <c r="AE119" s="240"/>
      <c r="AF119" s="70"/>
      <c r="AG119" s="71"/>
      <c r="AI119" s="69"/>
      <c r="AJ119" s="240"/>
      <c r="AK119" s="70"/>
      <c r="AL119" s="71"/>
    </row>
    <row r="120" spans="1:38" ht="15.5" x14ac:dyDescent="0.25">
      <c r="A120" s="1">
        <v>108</v>
      </c>
      <c r="B120" s="162"/>
      <c r="C120" s="22"/>
      <c r="D120" s="26" t="s">
        <v>107</v>
      </c>
      <c r="E120" s="26" t="s">
        <v>26</v>
      </c>
      <c r="F120" s="127">
        <f>'annexe 1 AE - BPU'!F120</f>
        <v>0</v>
      </c>
      <c r="G120" s="179">
        <f t="shared" si="78"/>
        <v>0</v>
      </c>
      <c r="J120" s="98">
        <f>F120</f>
        <v>0</v>
      </c>
      <c r="K120" s="174">
        <f>2*3</f>
        <v>6</v>
      </c>
      <c r="L120" s="99"/>
      <c r="M120" s="100">
        <f>K120*J120</f>
        <v>0</v>
      </c>
      <c r="O120" s="69">
        <f>J120</f>
        <v>0</v>
      </c>
      <c r="P120" s="240"/>
      <c r="Q120" s="70"/>
      <c r="R120" s="71">
        <f>P120*O120</f>
        <v>0</v>
      </c>
      <c r="T120" s="69">
        <f>O120</f>
        <v>0</v>
      </c>
      <c r="U120" s="240"/>
      <c r="V120" s="70"/>
      <c r="W120" s="71">
        <f>U120*T120</f>
        <v>0</v>
      </c>
      <c r="Y120" s="69">
        <f>T120</f>
        <v>0</v>
      </c>
      <c r="Z120" s="240"/>
      <c r="AA120" s="70"/>
      <c r="AB120" s="71">
        <f>Z120*Y120</f>
        <v>0</v>
      </c>
      <c r="AD120" s="69">
        <f>Y120</f>
        <v>0</v>
      </c>
      <c r="AE120" s="240"/>
      <c r="AF120" s="70"/>
      <c r="AG120" s="71">
        <f>AE120*AD120</f>
        <v>0</v>
      </c>
      <c r="AI120" s="69">
        <f>AD120</f>
        <v>0</v>
      </c>
      <c r="AJ120" s="240"/>
      <c r="AK120" s="70"/>
      <c r="AL120" s="71">
        <f>AJ120*AI120</f>
        <v>0</v>
      </c>
    </row>
    <row r="121" spans="1:38" ht="14" x14ac:dyDescent="0.25">
      <c r="A121" s="1">
        <v>109</v>
      </c>
      <c r="B121" s="162"/>
      <c r="C121" s="22"/>
      <c r="D121" s="26" t="s">
        <v>108</v>
      </c>
      <c r="E121" s="26" t="s">
        <v>26</v>
      </c>
      <c r="F121" s="127">
        <f>'annexe 1 AE - BPU'!F121</f>
        <v>0</v>
      </c>
      <c r="G121" s="179">
        <f t="shared" si="78"/>
        <v>0</v>
      </c>
      <c r="J121" s="69">
        <f>F121</f>
        <v>0</v>
      </c>
      <c r="K121" s="240"/>
      <c r="L121" s="70"/>
      <c r="M121" s="71">
        <f>K121*J121</f>
        <v>0</v>
      </c>
      <c r="O121" s="69">
        <f>J121</f>
        <v>0</v>
      </c>
      <c r="P121" s="240"/>
      <c r="Q121" s="70"/>
      <c r="R121" s="71">
        <f>P121*O121</f>
        <v>0</v>
      </c>
      <c r="T121" s="69">
        <f>O121</f>
        <v>0</v>
      </c>
      <c r="U121" s="240"/>
      <c r="V121" s="70"/>
      <c r="W121" s="71">
        <f>U121*T121</f>
        <v>0</v>
      </c>
      <c r="Y121" s="69">
        <f>T121</f>
        <v>0</v>
      </c>
      <c r="Z121" s="240"/>
      <c r="AA121" s="70"/>
      <c r="AB121" s="71">
        <f>Z121*Y121</f>
        <v>0</v>
      </c>
      <c r="AD121" s="69">
        <f>Y121</f>
        <v>0</v>
      </c>
      <c r="AE121" s="240"/>
      <c r="AF121" s="70"/>
      <c r="AG121" s="71">
        <f>AE121*AD121</f>
        <v>0</v>
      </c>
      <c r="AI121" s="69">
        <f>AD121</f>
        <v>0</v>
      </c>
      <c r="AJ121" s="240"/>
      <c r="AK121" s="70"/>
      <c r="AL121" s="71">
        <f>AJ121*AI121</f>
        <v>0</v>
      </c>
    </row>
    <row r="122" spans="1:38" ht="14" x14ac:dyDescent="0.25">
      <c r="A122" s="1">
        <v>110</v>
      </c>
      <c r="B122" s="162"/>
      <c r="C122" s="22"/>
      <c r="D122" s="26" t="s">
        <v>115</v>
      </c>
      <c r="E122" s="26"/>
      <c r="F122" s="127"/>
      <c r="G122" s="178"/>
      <c r="J122" s="69"/>
      <c r="K122" s="240"/>
      <c r="L122" s="70"/>
      <c r="M122" s="71"/>
      <c r="O122" s="69"/>
      <c r="P122" s="240"/>
      <c r="Q122" s="70"/>
      <c r="R122" s="71"/>
      <c r="T122" s="69"/>
      <c r="U122" s="240"/>
      <c r="V122" s="70"/>
      <c r="W122" s="71"/>
      <c r="Y122" s="69"/>
      <c r="Z122" s="240"/>
      <c r="AA122" s="70"/>
      <c r="AB122" s="71"/>
      <c r="AD122" s="69"/>
      <c r="AE122" s="240"/>
      <c r="AF122" s="70"/>
      <c r="AG122" s="71"/>
      <c r="AI122" s="69"/>
      <c r="AJ122" s="240"/>
      <c r="AK122" s="70"/>
      <c r="AL122" s="71"/>
    </row>
    <row r="123" spans="1:38" ht="14" x14ac:dyDescent="0.25">
      <c r="A123" s="1">
        <v>111</v>
      </c>
      <c r="B123" s="162"/>
      <c r="C123" s="22"/>
      <c r="D123" s="26" t="s">
        <v>107</v>
      </c>
      <c r="E123" s="26" t="s">
        <v>26</v>
      </c>
      <c r="F123" s="127">
        <f>'annexe 1 AE - BPU'!F123</f>
        <v>0</v>
      </c>
      <c r="G123" s="179">
        <f t="shared" si="78"/>
        <v>0</v>
      </c>
      <c r="J123" s="69">
        <f>F123</f>
        <v>0</v>
      </c>
      <c r="K123" s="240"/>
      <c r="L123" s="70"/>
      <c r="M123" s="71">
        <f>K123*J123</f>
        <v>0</v>
      </c>
      <c r="O123" s="69">
        <f>J123</f>
        <v>0</v>
      </c>
      <c r="P123" s="240"/>
      <c r="Q123" s="70"/>
      <c r="R123" s="71">
        <f>P123*O123</f>
        <v>0</v>
      </c>
      <c r="T123" s="69">
        <f>O123</f>
        <v>0</v>
      </c>
      <c r="U123" s="240"/>
      <c r="V123" s="70"/>
      <c r="W123" s="71">
        <f>U123*T123</f>
        <v>0</v>
      </c>
      <c r="Y123" s="69">
        <f>T123</f>
        <v>0</v>
      </c>
      <c r="Z123" s="240"/>
      <c r="AA123" s="70"/>
      <c r="AB123" s="71">
        <f>Z123*Y123</f>
        <v>0</v>
      </c>
      <c r="AD123" s="69">
        <f>Y123</f>
        <v>0</v>
      </c>
      <c r="AE123" s="240"/>
      <c r="AF123" s="70"/>
      <c r="AG123" s="71">
        <f>AE123*AD123</f>
        <v>0</v>
      </c>
      <c r="AI123" s="69">
        <f>AD123</f>
        <v>0</v>
      </c>
      <c r="AJ123" s="240"/>
      <c r="AK123" s="70"/>
      <c r="AL123" s="71">
        <f>AJ123*AI123</f>
        <v>0</v>
      </c>
    </row>
    <row r="124" spans="1:38" ht="14" x14ac:dyDescent="0.25">
      <c r="A124" s="1">
        <v>112</v>
      </c>
      <c r="B124" s="162"/>
      <c r="C124" s="22"/>
      <c r="D124" s="26" t="s">
        <v>108</v>
      </c>
      <c r="E124" s="26" t="s">
        <v>26</v>
      </c>
      <c r="F124" s="127">
        <f>'annexe 1 AE - BPU'!F124</f>
        <v>0</v>
      </c>
      <c r="G124" s="179">
        <f t="shared" si="78"/>
        <v>0</v>
      </c>
      <c r="J124" s="69">
        <f>F124</f>
        <v>0</v>
      </c>
      <c r="K124" s="240"/>
      <c r="L124" s="70"/>
      <c r="M124" s="71">
        <f>K124*J124</f>
        <v>0</v>
      </c>
      <c r="O124" s="69">
        <f>J124</f>
        <v>0</v>
      </c>
      <c r="P124" s="240"/>
      <c r="Q124" s="70"/>
      <c r="R124" s="71">
        <f>P124*O124</f>
        <v>0</v>
      </c>
      <c r="T124" s="69">
        <f>O124</f>
        <v>0</v>
      </c>
      <c r="U124" s="240"/>
      <c r="V124" s="70"/>
      <c r="W124" s="71">
        <f>U124*T124</f>
        <v>0</v>
      </c>
      <c r="Y124" s="69">
        <f>T124</f>
        <v>0</v>
      </c>
      <c r="Z124" s="240"/>
      <c r="AA124" s="70"/>
      <c r="AB124" s="71">
        <f>Z124*Y124</f>
        <v>0</v>
      </c>
      <c r="AD124" s="69">
        <f>Y124</f>
        <v>0</v>
      </c>
      <c r="AE124" s="240"/>
      <c r="AF124" s="70"/>
      <c r="AG124" s="71">
        <f>AE124*AD124</f>
        <v>0</v>
      </c>
      <c r="AI124" s="69">
        <f>AD124</f>
        <v>0</v>
      </c>
      <c r="AJ124" s="240"/>
      <c r="AK124" s="70"/>
      <c r="AL124" s="71">
        <f>AJ124*AI124</f>
        <v>0</v>
      </c>
    </row>
    <row r="125" spans="1:38" ht="14" x14ac:dyDescent="0.25">
      <c r="A125" s="1">
        <v>113</v>
      </c>
      <c r="B125" s="162"/>
      <c r="C125" s="22"/>
      <c r="D125" s="26" t="s">
        <v>101</v>
      </c>
      <c r="E125" s="26" t="s">
        <v>49</v>
      </c>
      <c r="F125" s="127">
        <f>'annexe 1 AE - BPU'!F125</f>
        <v>0</v>
      </c>
      <c r="G125" s="179">
        <f t="shared" si="78"/>
        <v>0</v>
      </c>
      <c r="J125" s="69">
        <f>F125</f>
        <v>0</v>
      </c>
      <c r="K125" s="240"/>
      <c r="L125" s="70"/>
      <c r="M125" s="71">
        <f>K125*J125</f>
        <v>0</v>
      </c>
      <c r="O125" s="69">
        <f>J125</f>
        <v>0</v>
      </c>
      <c r="P125" s="240"/>
      <c r="Q125" s="70"/>
      <c r="R125" s="71">
        <f>P125*O125</f>
        <v>0</v>
      </c>
      <c r="T125" s="69">
        <f>O125</f>
        <v>0</v>
      </c>
      <c r="U125" s="240"/>
      <c r="V125" s="70"/>
      <c r="W125" s="71">
        <f>U125*T125</f>
        <v>0</v>
      </c>
      <c r="Y125" s="69">
        <f>T125</f>
        <v>0</v>
      </c>
      <c r="Z125" s="240"/>
      <c r="AA125" s="70"/>
      <c r="AB125" s="71">
        <f>Z125*Y125</f>
        <v>0</v>
      </c>
      <c r="AD125" s="69">
        <f>Y125</f>
        <v>0</v>
      </c>
      <c r="AE125" s="240"/>
      <c r="AF125" s="70"/>
      <c r="AG125" s="71">
        <f>AE125*AD125</f>
        <v>0</v>
      </c>
      <c r="AI125" s="69">
        <f>AD125</f>
        <v>0</v>
      </c>
      <c r="AJ125" s="240"/>
      <c r="AK125" s="70"/>
      <c r="AL125" s="71">
        <f>AJ125*AI125</f>
        <v>0</v>
      </c>
    </row>
    <row r="126" spans="1:38" ht="14" x14ac:dyDescent="0.25">
      <c r="A126" s="1">
        <v>114</v>
      </c>
      <c r="B126" s="152"/>
      <c r="C126" s="22"/>
      <c r="D126" s="23" t="s">
        <v>116</v>
      </c>
      <c r="E126" s="14"/>
      <c r="F126" s="127"/>
      <c r="G126" s="178"/>
      <c r="J126" s="69"/>
      <c r="K126" s="240"/>
      <c r="L126" s="70"/>
      <c r="M126" s="71"/>
      <c r="O126" s="69"/>
      <c r="P126" s="240"/>
      <c r="Q126" s="70"/>
      <c r="R126" s="71"/>
      <c r="T126" s="69"/>
      <c r="U126" s="240"/>
      <c r="V126" s="70"/>
      <c r="W126" s="71"/>
      <c r="Y126" s="69"/>
      <c r="Z126" s="240"/>
      <c r="AA126" s="70"/>
      <c r="AB126" s="71"/>
      <c r="AD126" s="69"/>
      <c r="AE126" s="240"/>
      <c r="AF126" s="70"/>
      <c r="AG126" s="71"/>
      <c r="AI126" s="69"/>
      <c r="AJ126" s="240"/>
      <c r="AK126" s="70"/>
      <c r="AL126" s="71"/>
    </row>
    <row r="127" spans="1:38" ht="15.5" x14ac:dyDescent="0.25">
      <c r="A127" s="1">
        <v>115</v>
      </c>
      <c r="B127" s="152"/>
      <c r="C127" s="22"/>
      <c r="D127" s="26" t="s">
        <v>117</v>
      </c>
      <c r="E127" s="26" t="s">
        <v>26</v>
      </c>
      <c r="F127" s="127">
        <f>'annexe 1 AE - BPU'!F127</f>
        <v>0</v>
      </c>
      <c r="G127" s="179">
        <f t="shared" si="78"/>
        <v>0</v>
      </c>
      <c r="J127" s="98">
        <f>F127</f>
        <v>0</v>
      </c>
      <c r="K127" s="174">
        <v>6</v>
      </c>
      <c r="L127" s="99"/>
      <c r="M127" s="100">
        <f>K127*J127</f>
        <v>0</v>
      </c>
      <c r="O127" s="69">
        <f>J127</f>
        <v>0</v>
      </c>
      <c r="P127" s="240"/>
      <c r="Q127" s="70"/>
      <c r="R127" s="71">
        <f>P127*O127</f>
        <v>0</v>
      </c>
      <c r="T127" s="69">
        <f>O127</f>
        <v>0</v>
      </c>
      <c r="U127" s="240"/>
      <c r="V127" s="70"/>
      <c r="W127" s="71">
        <f>U127*T127</f>
        <v>0</v>
      </c>
      <c r="Y127" s="98">
        <f>T127</f>
        <v>0</v>
      </c>
      <c r="Z127" s="174">
        <v>50</v>
      </c>
      <c r="AA127" s="99"/>
      <c r="AB127" s="100">
        <f>Z127*Y127</f>
        <v>0</v>
      </c>
      <c r="AD127" s="69">
        <f>Y127</f>
        <v>0</v>
      </c>
      <c r="AE127" s="240"/>
      <c r="AF127" s="70"/>
      <c r="AG127" s="71">
        <f>AE127*AD127</f>
        <v>0</v>
      </c>
      <c r="AI127" s="69">
        <f>AD127</f>
        <v>0</v>
      </c>
      <c r="AJ127" s="240"/>
      <c r="AK127" s="70"/>
      <c r="AL127" s="71">
        <f>AJ127*AI127</f>
        <v>0</v>
      </c>
    </row>
    <row r="128" spans="1:38" ht="14" x14ac:dyDescent="0.25">
      <c r="A128" s="1">
        <v>116</v>
      </c>
      <c r="B128" s="152"/>
      <c r="C128" s="22"/>
      <c r="D128" s="26" t="s">
        <v>118</v>
      </c>
      <c r="E128" s="26" t="s">
        <v>26</v>
      </c>
      <c r="F128" s="127">
        <f>'annexe 1 AE - BPU'!F128</f>
        <v>0</v>
      </c>
      <c r="G128" s="179">
        <f t="shared" si="78"/>
        <v>0</v>
      </c>
      <c r="J128" s="69">
        <f>F128</f>
        <v>0</v>
      </c>
      <c r="K128" s="240"/>
      <c r="L128" s="70"/>
      <c r="M128" s="71">
        <f>K128*J128</f>
        <v>0</v>
      </c>
      <c r="O128" s="69">
        <f>J128</f>
        <v>0</v>
      </c>
      <c r="P128" s="240"/>
      <c r="Q128" s="70"/>
      <c r="R128" s="71">
        <f>P128*O128</f>
        <v>0</v>
      </c>
      <c r="T128" s="69">
        <f>O128</f>
        <v>0</v>
      </c>
      <c r="U128" s="240"/>
      <c r="V128" s="70"/>
      <c r="W128" s="71">
        <f>U128*T128</f>
        <v>0</v>
      </c>
      <c r="Y128" s="69">
        <f>T128</f>
        <v>0</v>
      </c>
      <c r="Z128" s="240"/>
      <c r="AA128" s="70"/>
      <c r="AB128" s="71">
        <f>Z128*Y128</f>
        <v>0</v>
      </c>
      <c r="AD128" s="69">
        <f>Y128</f>
        <v>0</v>
      </c>
      <c r="AE128" s="240"/>
      <c r="AF128" s="70"/>
      <c r="AG128" s="71">
        <f>AE128*AD128</f>
        <v>0</v>
      </c>
      <c r="AI128" s="69">
        <f>AD128</f>
        <v>0</v>
      </c>
      <c r="AJ128" s="240"/>
      <c r="AK128" s="70"/>
      <c r="AL128" s="71">
        <f>AJ128*AI128</f>
        <v>0</v>
      </c>
    </row>
    <row r="129" spans="1:38" ht="14" x14ac:dyDescent="0.25">
      <c r="A129" s="1">
        <v>117</v>
      </c>
      <c r="B129" s="152"/>
      <c r="C129" s="22"/>
      <c r="D129" s="26" t="s">
        <v>119</v>
      </c>
      <c r="E129" s="26" t="s">
        <v>26</v>
      </c>
      <c r="F129" s="127">
        <f>'annexe 1 AE - BPU'!F129</f>
        <v>0</v>
      </c>
      <c r="G129" s="179">
        <f t="shared" si="78"/>
        <v>0</v>
      </c>
      <c r="J129" s="69">
        <f>F129</f>
        <v>0</v>
      </c>
      <c r="K129" s="240"/>
      <c r="L129" s="70"/>
      <c r="M129" s="71">
        <f>K129*J129</f>
        <v>0</v>
      </c>
      <c r="O129" s="69">
        <f>J129</f>
        <v>0</v>
      </c>
      <c r="P129" s="240"/>
      <c r="Q129" s="70"/>
      <c r="R129" s="71">
        <f>P129*O129</f>
        <v>0</v>
      </c>
      <c r="T129" s="69">
        <f>O129</f>
        <v>0</v>
      </c>
      <c r="U129" s="240"/>
      <c r="V129" s="70"/>
      <c r="W129" s="71">
        <f>U129*T129</f>
        <v>0</v>
      </c>
      <c r="Y129" s="69">
        <f>T129</f>
        <v>0</v>
      </c>
      <c r="Z129" s="240"/>
      <c r="AA129" s="70"/>
      <c r="AB129" s="71">
        <f>Z129*Y129</f>
        <v>0</v>
      </c>
      <c r="AD129" s="69">
        <f>Y129</f>
        <v>0</v>
      </c>
      <c r="AE129" s="240"/>
      <c r="AF129" s="70"/>
      <c r="AG129" s="71">
        <f>AE129*AD129</f>
        <v>0</v>
      </c>
      <c r="AI129" s="69">
        <f>AD129</f>
        <v>0</v>
      </c>
      <c r="AJ129" s="240"/>
      <c r="AK129" s="70"/>
      <c r="AL129" s="71">
        <f>AJ129*AI129</f>
        <v>0</v>
      </c>
    </row>
    <row r="130" spans="1:38" ht="14" x14ac:dyDescent="0.25">
      <c r="A130" s="1">
        <v>118</v>
      </c>
      <c r="B130" s="152"/>
      <c r="C130" s="22"/>
      <c r="D130" s="26" t="s">
        <v>120</v>
      </c>
      <c r="E130" s="26" t="s">
        <v>26</v>
      </c>
      <c r="F130" s="127">
        <f>'annexe 1 AE - BPU'!F130</f>
        <v>0</v>
      </c>
      <c r="G130" s="179">
        <f t="shared" si="78"/>
        <v>0</v>
      </c>
      <c r="J130" s="69">
        <f>F130</f>
        <v>0</v>
      </c>
      <c r="K130" s="240"/>
      <c r="L130" s="70"/>
      <c r="M130" s="71">
        <f>K130*J130</f>
        <v>0</v>
      </c>
      <c r="O130" s="69">
        <f>J130</f>
        <v>0</v>
      </c>
      <c r="P130" s="240"/>
      <c r="Q130" s="70"/>
      <c r="R130" s="71">
        <f>P130*O130</f>
        <v>0</v>
      </c>
      <c r="T130" s="69">
        <f>O130</f>
        <v>0</v>
      </c>
      <c r="U130" s="240"/>
      <c r="V130" s="70"/>
      <c r="W130" s="71">
        <f>U130*T130</f>
        <v>0</v>
      </c>
      <c r="Y130" s="69">
        <f>T130</f>
        <v>0</v>
      </c>
      <c r="Z130" s="240"/>
      <c r="AA130" s="70"/>
      <c r="AB130" s="71">
        <f>Z130*Y130</f>
        <v>0</v>
      </c>
      <c r="AD130" s="69">
        <f>Y130</f>
        <v>0</v>
      </c>
      <c r="AE130" s="240"/>
      <c r="AF130" s="70"/>
      <c r="AG130" s="71">
        <f>AE130*AD130</f>
        <v>0</v>
      </c>
      <c r="AI130" s="69">
        <f>AD130</f>
        <v>0</v>
      </c>
      <c r="AJ130" s="240"/>
      <c r="AK130" s="70"/>
      <c r="AL130" s="71">
        <f>AJ130*AI130</f>
        <v>0</v>
      </c>
    </row>
    <row r="131" spans="1:38" ht="28" x14ac:dyDescent="0.25">
      <c r="A131" s="1">
        <v>119</v>
      </c>
      <c r="B131" s="152" t="s">
        <v>121</v>
      </c>
      <c r="C131" s="29"/>
      <c r="D131" s="23" t="s">
        <v>122</v>
      </c>
      <c r="E131" s="14"/>
      <c r="F131" s="127"/>
      <c r="G131" s="178"/>
      <c r="J131" s="69"/>
      <c r="K131" s="240"/>
      <c r="L131" s="70"/>
      <c r="M131" s="71"/>
      <c r="O131" s="69"/>
      <c r="P131" s="240"/>
      <c r="Q131" s="70"/>
      <c r="R131" s="71"/>
      <c r="T131" s="69"/>
      <c r="U131" s="240"/>
      <c r="V131" s="70"/>
      <c r="W131" s="71"/>
      <c r="Y131" s="69"/>
      <c r="Z131" s="240"/>
      <c r="AA131" s="70"/>
      <c r="AB131" s="71"/>
      <c r="AD131" s="69"/>
      <c r="AE131" s="240"/>
      <c r="AF131" s="70"/>
      <c r="AG131" s="71"/>
      <c r="AI131" s="69"/>
      <c r="AJ131" s="240"/>
      <c r="AK131" s="70"/>
      <c r="AL131" s="71"/>
    </row>
    <row r="132" spans="1:38" ht="14" x14ac:dyDescent="0.25">
      <c r="A132" s="1">
        <v>120</v>
      </c>
      <c r="B132" s="152"/>
      <c r="C132" s="22"/>
      <c r="D132" s="26" t="s">
        <v>123</v>
      </c>
      <c r="E132" s="26" t="s">
        <v>49</v>
      </c>
      <c r="F132" s="127">
        <f>'annexe 1 AE - BPU'!F132</f>
        <v>0</v>
      </c>
      <c r="G132" s="179">
        <f t="shared" si="78"/>
        <v>0</v>
      </c>
      <c r="J132" s="69">
        <f>F132</f>
        <v>0</v>
      </c>
      <c r="K132" s="240"/>
      <c r="L132" s="70"/>
      <c r="M132" s="71">
        <f>K132*J132</f>
        <v>0</v>
      </c>
      <c r="O132" s="69">
        <f>J132</f>
        <v>0</v>
      </c>
      <c r="P132" s="240"/>
      <c r="Q132" s="70"/>
      <c r="R132" s="71">
        <f>P132*O132</f>
        <v>0</v>
      </c>
      <c r="T132" s="69">
        <f>O132</f>
        <v>0</v>
      </c>
      <c r="U132" s="240"/>
      <c r="V132" s="70"/>
      <c r="W132" s="71">
        <f>U132*T132</f>
        <v>0</v>
      </c>
      <c r="Y132" s="69">
        <f>T132</f>
        <v>0</v>
      </c>
      <c r="Z132" s="240"/>
      <c r="AA132" s="70"/>
      <c r="AB132" s="71">
        <f>Z132*Y132</f>
        <v>0</v>
      </c>
      <c r="AD132" s="69">
        <f>Y132</f>
        <v>0</v>
      </c>
      <c r="AE132" s="240"/>
      <c r="AF132" s="70"/>
      <c r="AG132" s="71">
        <f>AE132*AD132</f>
        <v>0</v>
      </c>
      <c r="AI132" s="69">
        <f>AD132</f>
        <v>0</v>
      </c>
      <c r="AJ132" s="240"/>
      <c r="AK132" s="70"/>
      <c r="AL132" s="71">
        <f>AJ132*AI132</f>
        <v>0</v>
      </c>
    </row>
    <row r="133" spans="1:38" ht="15.5" x14ac:dyDescent="0.25">
      <c r="A133" s="1">
        <v>121</v>
      </c>
      <c r="B133" s="152"/>
      <c r="C133" s="22"/>
      <c r="D133" s="26" t="s">
        <v>124</v>
      </c>
      <c r="E133" s="26" t="s">
        <v>49</v>
      </c>
      <c r="F133" s="127">
        <f>'annexe 1 AE - BPU'!F133</f>
        <v>0</v>
      </c>
      <c r="G133" s="179">
        <f t="shared" si="78"/>
        <v>0</v>
      </c>
      <c r="J133" s="98">
        <f>F133</f>
        <v>0</v>
      </c>
      <c r="K133" s="174">
        <f>3*3*2</f>
        <v>18</v>
      </c>
      <c r="L133" s="99"/>
      <c r="M133" s="100">
        <f>K133*J133</f>
        <v>0</v>
      </c>
      <c r="O133" s="69">
        <f>J133</f>
        <v>0</v>
      </c>
      <c r="P133" s="240"/>
      <c r="Q133" s="70"/>
      <c r="R133" s="71">
        <f>P133*O133</f>
        <v>0</v>
      </c>
      <c r="T133" s="69">
        <f>O133</f>
        <v>0</v>
      </c>
      <c r="U133" s="240"/>
      <c r="V133" s="70"/>
      <c r="W133" s="71">
        <f>U133*T133</f>
        <v>0</v>
      </c>
      <c r="Y133" s="98">
        <f>T133</f>
        <v>0</v>
      </c>
      <c r="Z133" s="174">
        <f>1+50*0.5*0.7</f>
        <v>18.5</v>
      </c>
      <c r="AA133" s="99"/>
      <c r="AB133" s="100">
        <f>Z133*Y133</f>
        <v>0</v>
      </c>
      <c r="AD133" s="69">
        <f>Y133</f>
        <v>0</v>
      </c>
      <c r="AE133" s="240"/>
      <c r="AF133" s="70"/>
      <c r="AG133" s="71">
        <f>AE133*AD133</f>
        <v>0</v>
      </c>
      <c r="AI133" s="69">
        <f>AD133</f>
        <v>0</v>
      </c>
      <c r="AJ133" s="240"/>
      <c r="AK133" s="70"/>
      <c r="AL133" s="71">
        <f>AJ133*AI133</f>
        <v>0</v>
      </c>
    </row>
    <row r="134" spans="1:38" ht="14" x14ac:dyDescent="0.25">
      <c r="A134" s="1">
        <v>122</v>
      </c>
      <c r="B134" s="152" t="s">
        <v>125</v>
      </c>
      <c r="C134" s="22"/>
      <c r="D134" s="23" t="s">
        <v>126</v>
      </c>
      <c r="E134" s="14"/>
      <c r="F134" s="130"/>
      <c r="G134" s="178"/>
      <c r="J134" s="69"/>
      <c r="K134" s="240"/>
      <c r="L134" s="70"/>
      <c r="M134" s="71"/>
      <c r="O134" s="69"/>
      <c r="P134" s="240"/>
      <c r="Q134" s="70"/>
      <c r="R134" s="71"/>
      <c r="T134" s="69"/>
      <c r="U134" s="240"/>
      <c r="V134" s="70"/>
      <c r="W134" s="71"/>
      <c r="Y134" s="69"/>
      <c r="Z134" s="240"/>
      <c r="AA134" s="70"/>
      <c r="AB134" s="71"/>
      <c r="AD134" s="69"/>
      <c r="AE134" s="240"/>
      <c r="AF134" s="70"/>
      <c r="AG134" s="71"/>
      <c r="AI134" s="69"/>
      <c r="AJ134" s="240"/>
      <c r="AK134" s="70"/>
      <c r="AL134" s="71"/>
    </row>
    <row r="135" spans="1:38" ht="14" x14ac:dyDescent="0.25">
      <c r="A135" s="1">
        <v>123</v>
      </c>
      <c r="B135" s="152" t="s">
        <v>127</v>
      </c>
      <c r="C135" s="22"/>
      <c r="D135" s="23" t="s">
        <v>128</v>
      </c>
      <c r="E135" s="26" t="s">
        <v>129</v>
      </c>
      <c r="F135" s="127">
        <f>'annexe 1 AE - BPU'!F135</f>
        <v>0</v>
      </c>
      <c r="G135" s="179">
        <f t="shared" si="78"/>
        <v>0</v>
      </c>
      <c r="J135" s="69">
        <f>F135</f>
        <v>0</v>
      </c>
      <c r="K135" s="240"/>
      <c r="L135" s="70"/>
      <c r="M135" s="71">
        <f>K135*J135</f>
        <v>0</v>
      </c>
      <c r="O135" s="69">
        <f>J135</f>
        <v>0</v>
      </c>
      <c r="P135" s="240"/>
      <c r="Q135" s="70"/>
      <c r="R135" s="71">
        <f>P135*O135</f>
        <v>0</v>
      </c>
      <c r="T135" s="69">
        <f>O135</f>
        <v>0</v>
      </c>
      <c r="U135" s="240"/>
      <c r="V135" s="70"/>
      <c r="W135" s="71">
        <f>U135*T135</f>
        <v>0</v>
      </c>
      <c r="Y135" s="69">
        <f>T135</f>
        <v>0</v>
      </c>
      <c r="Z135" s="240"/>
      <c r="AA135" s="70"/>
      <c r="AB135" s="71">
        <f>Z135*Y135</f>
        <v>0</v>
      </c>
      <c r="AD135" s="69">
        <f>Y135</f>
        <v>0</v>
      </c>
      <c r="AE135" s="240"/>
      <c r="AF135" s="70"/>
      <c r="AG135" s="71">
        <f>AE135*AD135</f>
        <v>0</v>
      </c>
      <c r="AI135" s="69">
        <f>AD135</f>
        <v>0</v>
      </c>
      <c r="AJ135" s="240"/>
      <c r="AK135" s="70"/>
      <c r="AL135" s="71">
        <f>AJ135*AI135</f>
        <v>0</v>
      </c>
    </row>
    <row r="136" spans="1:38" ht="14" x14ac:dyDescent="0.25">
      <c r="A136" s="1">
        <v>124</v>
      </c>
      <c r="B136" s="152" t="s">
        <v>130</v>
      </c>
      <c r="C136" s="22"/>
      <c r="D136" s="23" t="s">
        <v>131</v>
      </c>
      <c r="E136" s="14"/>
      <c r="F136" s="127"/>
      <c r="G136" s="178"/>
      <c r="J136" s="69"/>
      <c r="K136" s="240"/>
      <c r="L136" s="70"/>
      <c r="M136" s="71"/>
      <c r="O136" s="69"/>
      <c r="P136" s="240"/>
      <c r="Q136" s="70"/>
      <c r="R136" s="71"/>
      <c r="T136" s="69"/>
      <c r="U136" s="240"/>
      <c r="V136" s="70"/>
      <c r="W136" s="71"/>
      <c r="Y136" s="69"/>
      <c r="Z136" s="240"/>
      <c r="AA136" s="70"/>
      <c r="AB136" s="71"/>
      <c r="AD136" s="69"/>
      <c r="AE136" s="240"/>
      <c r="AF136" s="70"/>
      <c r="AG136" s="71"/>
      <c r="AI136" s="69"/>
      <c r="AJ136" s="240"/>
      <c r="AK136" s="70"/>
      <c r="AL136" s="71"/>
    </row>
    <row r="137" spans="1:38" ht="14" x14ac:dyDescent="0.25">
      <c r="A137" s="1">
        <v>125</v>
      </c>
      <c r="B137" s="152"/>
      <c r="C137" s="22"/>
      <c r="D137" s="23" t="s">
        <v>132</v>
      </c>
      <c r="E137" s="14"/>
      <c r="F137" s="127"/>
      <c r="G137" s="178"/>
      <c r="J137" s="69"/>
      <c r="K137" s="240"/>
      <c r="L137" s="70"/>
      <c r="M137" s="71"/>
      <c r="O137" s="69"/>
      <c r="P137" s="240"/>
      <c r="Q137" s="70"/>
      <c r="R137" s="71"/>
      <c r="T137" s="69"/>
      <c r="U137" s="240"/>
      <c r="V137" s="70"/>
      <c r="W137" s="71"/>
      <c r="Y137" s="69"/>
      <c r="Z137" s="240"/>
      <c r="AA137" s="70"/>
      <c r="AB137" s="71"/>
      <c r="AD137" s="69"/>
      <c r="AE137" s="240"/>
      <c r="AF137" s="70"/>
      <c r="AG137" s="71"/>
      <c r="AI137" s="69"/>
      <c r="AJ137" s="240"/>
      <c r="AK137" s="70"/>
      <c r="AL137" s="71"/>
    </row>
    <row r="138" spans="1:38" ht="14" x14ac:dyDescent="0.25">
      <c r="A138" s="1">
        <v>126</v>
      </c>
      <c r="B138" s="152"/>
      <c r="C138" s="22"/>
      <c r="D138" s="26" t="s">
        <v>133</v>
      </c>
      <c r="E138" s="26" t="s">
        <v>49</v>
      </c>
      <c r="F138" s="127">
        <f>'annexe 1 AE - BPU'!F138</f>
        <v>0</v>
      </c>
      <c r="G138" s="179">
        <f t="shared" ref="G138:G146" si="79">F138*(1+$G$9)</f>
        <v>0</v>
      </c>
      <c r="J138" s="69">
        <f t="shared" ref="J138:J146" si="80">F138</f>
        <v>0</v>
      </c>
      <c r="K138" s="240"/>
      <c r="L138" s="70"/>
      <c r="M138" s="71">
        <f t="shared" ref="M138:M146" si="81">K138*J138</f>
        <v>0</v>
      </c>
      <c r="O138" s="69">
        <f t="shared" ref="O138:O146" si="82">J138</f>
        <v>0</v>
      </c>
      <c r="P138" s="240"/>
      <c r="Q138" s="70"/>
      <c r="R138" s="71">
        <f t="shared" ref="R138:R146" si="83">P138*O138</f>
        <v>0</v>
      </c>
      <c r="T138" s="69">
        <f t="shared" ref="T138:T146" si="84">O138</f>
        <v>0</v>
      </c>
      <c r="U138" s="240"/>
      <c r="V138" s="70"/>
      <c r="W138" s="71">
        <f t="shared" ref="W138:W146" si="85">U138*T138</f>
        <v>0</v>
      </c>
      <c r="Y138" s="69">
        <f t="shared" ref="Y138:Y146" si="86">T138</f>
        <v>0</v>
      </c>
      <c r="Z138" s="240"/>
      <c r="AA138" s="70"/>
      <c r="AB138" s="71">
        <f t="shared" ref="AB138:AB146" si="87">Z138*Y138</f>
        <v>0</v>
      </c>
      <c r="AD138" s="69">
        <f t="shared" ref="AD138:AD146" si="88">Y138</f>
        <v>0</v>
      </c>
      <c r="AE138" s="240"/>
      <c r="AF138" s="70"/>
      <c r="AG138" s="71">
        <f t="shared" ref="AG138:AG146" si="89">AE138*AD138</f>
        <v>0</v>
      </c>
      <c r="AI138" s="69">
        <f t="shared" ref="AI138:AI146" si="90">AD138</f>
        <v>0</v>
      </c>
      <c r="AJ138" s="240"/>
      <c r="AK138" s="70"/>
      <c r="AL138" s="71">
        <f t="shared" ref="AL138:AL146" si="91">AJ138*AI138</f>
        <v>0</v>
      </c>
    </row>
    <row r="139" spans="1:38" ht="14" x14ac:dyDescent="0.25">
      <c r="A139" s="1">
        <v>127</v>
      </c>
      <c r="B139" s="152"/>
      <c r="C139" s="22"/>
      <c r="D139" s="26" t="s">
        <v>134</v>
      </c>
      <c r="E139" s="26" t="s">
        <v>49</v>
      </c>
      <c r="F139" s="127">
        <f>'annexe 1 AE - BPU'!F139</f>
        <v>0</v>
      </c>
      <c r="G139" s="179">
        <f t="shared" si="79"/>
        <v>0</v>
      </c>
      <c r="J139" s="69">
        <f t="shared" si="80"/>
        <v>0</v>
      </c>
      <c r="K139" s="240"/>
      <c r="L139" s="70"/>
      <c r="M139" s="71">
        <f t="shared" si="81"/>
        <v>0</v>
      </c>
      <c r="O139" s="69">
        <f t="shared" si="82"/>
        <v>0</v>
      </c>
      <c r="P139" s="240"/>
      <c r="Q139" s="70"/>
      <c r="R139" s="71">
        <f t="shared" si="83"/>
        <v>0</v>
      </c>
      <c r="T139" s="69">
        <f t="shared" si="84"/>
        <v>0</v>
      </c>
      <c r="U139" s="240"/>
      <c r="V139" s="70"/>
      <c r="W139" s="71">
        <f t="shared" si="85"/>
        <v>0</v>
      </c>
      <c r="Y139" s="69">
        <f t="shared" si="86"/>
        <v>0</v>
      </c>
      <c r="Z139" s="240"/>
      <c r="AA139" s="70"/>
      <c r="AB139" s="71">
        <f t="shared" si="87"/>
        <v>0</v>
      </c>
      <c r="AD139" s="69">
        <f t="shared" si="88"/>
        <v>0</v>
      </c>
      <c r="AE139" s="240"/>
      <c r="AF139" s="70"/>
      <c r="AG139" s="71">
        <f t="shared" si="89"/>
        <v>0</v>
      </c>
      <c r="AI139" s="69">
        <f t="shared" si="90"/>
        <v>0</v>
      </c>
      <c r="AJ139" s="240"/>
      <c r="AK139" s="70"/>
      <c r="AL139" s="71">
        <f t="shared" si="91"/>
        <v>0</v>
      </c>
    </row>
    <row r="140" spans="1:38" ht="15.5" x14ac:dyDescent="0.25">
      <c r="A140" s="1">
        <v>128</v>
      </c>
      <c r="B140" s="152"/>
      <c r="C140" s="22"/>
      <c r="D140" s="26" t="s">
        <v>135</v>
      </c>
      <c r="E140" s="26" t="s">
        <v>49</v>
      </c>
      <c r="F140" s="127">
        <f>'annexe 1 AE - BPU'!F140</f>
        <v>0</v>
      </c>
      <c r="G140" s="179">
        <f t="shared" si="79"/>
        <v>0</v>
      </c>
      <c r="J140" s="98">
        <f t="shared" si="80"/>
        <v>0</v>
      </c>
      <c r="K140" s="174">
        <f>3*3*0.3</f>
        <v>2.6999999999999997</v>
      </c>
      <c r="L140" s="99"/>
      <c r="M140" s="100">
        <f t="shared" si="81"/>
        <v>0</v>
      </c>
      <c r="O140" s="69">
        <f t="shared" si="82"/>
        <v>0</v>
      </c>
      <c r="P140" s="240"/>
      <c r="Q140" s="70"/>
      <c r="R140" s="71">
        <f t="shared" si="83"/>
        <v>0</v>
      </c>
      <c r="T140" s="69">
        <f t="shared" si="84"/>
        <v>0</v>
      </c>
      <c r="U140" s="240"/>
      <c r="V140" s="70"/>
      <c r="W140" s="71">
        <f t="shared" si="85"/>
        <v>0</v>
      </c>
      <c r="Y140" s="98">
        <f t="shared" si="86"/>
        <v>0</v>
      </c>
      <c r="Z140" s="174">
        <f>50*0.2*0.5</f>
        <v>5</v>
      </c>
      <c r="AA140" s="99"/>
      <c r="AB140" s="100">
        <f t="shared" si="87"/>
        <v>0</v>
      </c>
      <c r="AD140" s="69">
        <f t="shared" si="88"/>
        <v>0</v>
      </c>
      <c r="AE140" s="240"/>
      <c r="AF140" s="70"/>
      <c r="AG140" s="71">
        <f t="shared" si="89"/>
        <v>0</v>
      </c>
      <c r="AI140" s="69">
        <f t="shared" si="90"/>
        <v>0</v>
      </c>
      <c r="AJ140" s="240"/>
      <c r="AK140" s="70"/>
      <c r="AL140" s="71">
        <f t="shared" si="91"/>
        <v>0</v>
      </c>
    </row>
    <row r="141" spans="1:38" ht="14" x14ac:dyDescent="0.25">
      <c r="A141" s="1">
        <v>129</v>
      </c>
      <c r="B141" s="152"/>
      <c r="C141" s="22"/>
      <c r="D141" s="26" t="s">
        <v>136</v>
      </c>
      <c r="E141" s="26" t="s">
        <v>49</v>
      </c>
      <c r="F141" s="127">
        <f>'annexe 1 AE - BPU'!F141</f>
        <v>0</v>
      </c>
      <c r="G141" s="179">
        <f t="shared" si="79"/>
        <v>0</v>
      </c>
      <c r="J141" s="69">
        <f t="shared" si="80"/>
        <v>0</v>
      </c>
      <c r="K141" s="240"/>
      <c r="L141" s="70"/>
      <c r="M141" s="71">
        <f t="shared" si="81"/>
        <v>0</v>
      </c>
      <c r="O141" s="69">
        <f t="shared" si="82"/>
        <v>0</v>
      </c>
      <c r="P141" s="240"/>
      <c r="Q141" s="70"/>
      <c r="R141" s="71">
        <f t="shared" si="83"/>
        <v>0</v>
      </c>
      <c r="T141" s="69">
        <f t="shared" si="84"/>
        <v>0</v>
      </c>
      <c r="U141" s="240"/>
      <c r="V141" s="70"/>
      <c r="W141" s="71">
        <f t="shared" si="85"/>
        <v>0</v>
      </c>
      <c r="Y141" s="69">
        <f t="shared" si="86"/>
        <v>0</v>
      </c>
      <c r="Z141" s="240"/>
      <c r="AA141" s="70"/>
      <c r="AB141" s="71">
        <f t="shared" si="87"/>
        <v>0</v>
      </c>
      <c r="AD141" s="69">
        <f t="shared" si="88"/>
        <v>0</v>
      </c>
      <c r="AE141" s="240"/>
      <c r="AF141" s="70"/>
      <c r="AG141" s="71">
        <f t="shared" si="89"/>
        <v>0</v>
      </c>
      <c r="AI141" s="69">
        <f t="shared" si="90"/>
        <v>0</v>
      </c>
      <c r="AJ141" s="240"/>
      <c r="AK141" s="70"/>
      <c r="AL141" s="71">
        <f t="shared" si="91"/>
        <v>0</v>
      </c>
    </row>
    <row r="142" spans="1:38" ht="14" x14ac:dyDescent="0.25">
      <c r="A142" s="1">
        <v>130</v>
      </c>
      <c r="B142" s="152"/>
      <c r="C142" s="22"/>
      <c r="D142" s="26" t="s">
        <v>137</v>
      </c>
      <c r="E142" s="26" t="s">
        <v>49</v>
      </c>
      <c r="F142" s="127">
        <f>'annexe 1 AE - BPU'!F142</f>
        <v>0</v>
      </c>
      <c r="G142" s="179">
        <f t="shared" si="79"/>
        <v>0</v>
      </c>
      <c r="J142" s="69">
        <f t="shared" si="80"/>
        <v>0</v>
      </c>
      <c r="K142" s="240"/>
      <c r="L142" s="70"/>
      <c r="M142" s="71">
        <f t="shared" si="81"/>
        <v>0</v>
      </c>
      <c r="O142" s="69">
        <f t="shared" si="82"/>
        <v>0</v>
      </c>
      <c r="P142" s="240"/>
      <c r="Q142" s="70"/>
      <c r="R142" s="71">
        <f t="shared" si="83"/>
        <v>0</v>
      </c>
      <c r="T142" s="69">
        <f t="shared" si="84"/>
        <v>0</v>
      </c>
      <c r="U142" s="240"/>
      <c r="V142" s="70"/>
      <c r="W142" s="71">
        <f t="shared" si="85"/>
        <v>0</v>
      </c>
      <c r="Y142" s="69">
        <f t="shared" si="86"/>
        <v>0</v>
      </c>
      <c r="Z142" s="240"/>
      <c r="AA142" s="70"/>
      <c r="AB142" s="71">
        <f t="shared" si="87"/>
        <v>0</v>
      </c>
      <c r="AD142" s="69">
        <f t="shared" si="88"/>
        <v>0</v>
      </c>
      <c r="AE142" s="240"/>
      <c r="AF142" s="70"/>
      <c r="AG142" s="71">
        <f t="shared" si="89"/>
        <v>0</v>
      </c>
      <c r="AI142" s="69">
        <f t="shared" si="90"/>
        <v>0</v>
      </c>
      <c r="AJ142" s="240"/>
      <c r="AK142" s="70"/>
      <c r="AL142" s="71">
        <f t="shared" si="91"/>
        <v>0</v>
      </c>
    </row>
    <row r="143" spans="1:38" ht="15.5" x14ac:dyDescent="0.25">
      <c r="A143" s="1">
        <v>131</v>
      </c>
      <c r="B143" s="152"/>
      <c r="C143" s="22"/>
      <c r="D143" s="26" t="s">
        <v>138</v>
      </c>
      <c r="E143" s="26" t="s">
        <v>49</v>
      </c>
      <c r="F143" s="127">
        <f>'annexe 1 AE - BPU'!F143</f>
        <v>0</v>
      </c>
      <c r="G143" s="179">
        <f t="shared" si="79"/>
        <v>0</v>
      </c>
      <c r="J143" s="98">
        <f t="shared" si="80"/>
        <v>0</v>
      </c>
      <c r="K143" s="174">
        <f>3*3*1.45</f>
        <v>13.049999999999999</v>
      </c>
      <c r="L143" s="99"/>
      <c r="M143" s="100">
        <f t="shared" si="81"/>
        <v>0</v>
      </c>
      <c r="O143" s="69">
        <f t="shared" si="82"/>
        <v>0</v>
      </c>
      <c r="P143" s="240"/>
      <c r="Q143" s="70"/>
      <c r="R143" s="71">
        <f t="shared" si="83"/>
        <v>0</v>
      </c>
      <c r="T143" s="69">
        <f t="shared" si="84"/>
        <v>0</v>
      </c>
      <c r="U143" s="240"/>
      <c r="V143" s="70"/>
      <c r="W143" s="71">
        <f t="shared" si="85"/>
        <v>0</v>
      </c>
      <c r="Y143" s="98">
        <f t="shared" si="86"/>
        <v>0</v>
      </c>
      <c r="Z143" s="174">
        <f>50*0.5*0.5</f>
        <v>12.5</v>
      </c>
      <c r="AA143" s="99"/>
      <c r="AB143" s="100">
        <f t="shared" si="87"/>
        <v>0</v>
      </c>
      <c r="AD143" s="69">
        <f t="shared" si="88"/>
        <v>0</v>
      </c>
      <c r="AE143" s="240"/>
      <c r="AF143" s="70"/>
      <c r="AG143" s="71">
        <f t="shared" si="89"/>
        <v>0</v>
      </c>
      <c r="AI143" s="69">
        <f t="shared" si="90"/>
        <v>0</v>
      </c>
      <c r="AJ143" s="240"/>
      <c r="AK143" s="70"/>
      <c r="AL143" s="71">
        <f t="shared" si="91"/>
        <v>0</v>
      </c>
    </row>
    <row r="144" spans="1:38" ht="14" x14ac:dyDescent="0.25">
      <c r="A144" s="1">
        <v>132</v>
      </c>
      <c r="B144" s="152"/>
      <c r="C144" s="22"/>
      <c r="D144" s="26" t="s">
        <v>139</v>
      </c>
      <c r="E144" s="26" t="s">
        <v>49</v>
      </c>
      <c r="F144" s="127">
        <f>'annexe 1 AE - BPU'!F144</f>
        <v>0</v>
      </c>
      <c r="G144" s="179">
        <f t="shared" si="79"/>
        <v>0</v>
      </c>
      <c r="J144" s="69">
        <f t="shared" si="80"/>
        <v>0</v>
      </c>
      <c r="K144" s="240"/>
      <c r="L144" s="70"/>
      <c r="M144" s="71">
        <f t="shared" si="81"/>
        <v>0</v>
      </c>
      <c r="O144" s="69">
        <f t="shared" si="82"/>
        <v>0</v>
      </c>
      <c r="P144" s="240"/>
      <c r="Q144" s="70"/>
      <c r="R144" s="71">
        <f t="shared" si="83"/>
        <v>0</v>
      </c>
      <c r="T144" s="69">
        <f t="shared" si="84"/>
        <v>0</v>
      </c>
      <c r="U144" s="240"/>
      <c r="V144" s="70"/>
      <c r="W144" s="71">
        <f t="shared" si="85"/>
        <v>0</v>
      </c>
      <c r="Y144" s="69">
        <f t="shared" si="86"/>
        <v>0</v>
      </c>
      <c r="Z144" s="240"/>
      <c r="AA144" s="70"/>
      <c r="AB144" s="71">
        <f t="shared" si="87"/>
        <v>0</v>
      </c>
      <c r="AD144" s="69">
        <f t="shared" si="88"/>
        <v>0</v>
      </c>
      <c r="AE144" s="240"/>
      <c r="AF144" s="70"/>
      <c r="AG144" s="71">
        <f t="shared" si="89"/>
        <v>0</v>
      </c>
      <c r="AI144" s="69">
        <f t="shared" si="90"/>
        <v>0</v>
      </c>
      <c r="AJ144" s="240"/>
      <c r="AK144" s="70"/>
      <c r="AL144" s="71">
        <f t="shared" si="91"/>
        <v>0</v>
      </c>
    </row>
    <row r="145" spans="1:38" ht="14" x14ac:dyDescent="0.25">
      <c r="A145" s="1">
        <v>133</v>
      </c>
      <c r="B145" s="152"/>
      <c r="C145" s="22"/>
      <c r="D145" s="26" t="s">
        <v>140</v>
      </c>
      <c r="E145" s="26" t="s">
        <v>49</v>
      </c>
      <c r="F145" s="127">
        <f>'annexe 1 AE - BPU'!F145</f>
        <v>0</v>
      </c>
      <c r="G145" s="179">
        <f t="shared" si="79"/>
        <v>0</v>
      </c>
      <c r="J145" s="69">
        <f t="shared" si="80"/>
        <v>0</v>
      </c>
      <c r="K145" s="240"/>
      <c r="L145" s="70"/>
      <c r="M145" s="71">
        <f t="shared" si="81"/>
        <v>0</v>
      </c>
      <c r="O145" s="69">
        <f t="shared" si="82"/>
        <v>0</v>
      </c>
      <c r="P145" s="240"/>
      <c r="Q145" s="70"/>
      <c r="R145" s="71">
        <f t="shared" si="83"/>
        <v>0</v>
      </c>
      <c r="T145" s="69">
        <f t="shared" si="84"/>
        <v>0</v>
      </c>
      <c r="U145" s="240"/>
      <c r="V145" s="70"/>
      <c r="W145" s="71">
        <f t="shared" si="85"/>
        <v>0</v>
      </c>
      <c r="Y145" s="69">
        <f t="shared" si="86"/>
        <v>0</v>
      </c>
      <c r="Z145" s="240"/>
      <c r="AA145" s="70"/>
      <c r="AB145" s="71">
        <f t="shared" si="87"/>
        <v>0</v>
      </c>
      <c r="AD145" s="69">
        <f t="shared" si="88"/>
        <v>0</v>
      </c>
      <c r="AE145" s="240"/>
      <c r="AF145" s="70"/>
      <c r="AG145" s="71">
        <f t="shared" si="89"/>
        <v>0</v>
      </c>
      <c r="AI145" s="69">
        <f t="shared" si="90"/>
        <v>0</v>
      </c>
      <c r="AJ145" s="240"/>
      <c r="AK145" s="70"/>
      <c r="AL145" s="71">
        <f t="shared" si="91"/>
        <v>0</v>
      </c>
    </row>
    <row r="146" spans="1:38" ht="14" x14ac:dyDescent="0.25">
      <c r="A146" s="1">
        <v>134</v>
      </c>
      <c r="B146" s="152"/>
      <c r="C146" s="22"/>
      <c r="D146" s="26" t="s">
        <v>141</v>
      </c>
      <c r="E146" s="26" t="s">
        <v>49</v>
      </c>
      <c r="F146" s="127">
        <f>'annexe 1 AE - BPU'!F146</f>
        <v>0</v>
      </c>
      <c r="G146" s="179">
        <f t="shared" si="79"/>
        <v>0</v>
      </c>
      <c r="J146" s="69">
        <f t="shared" si="80"/>
        <v>0</v>
      </c>
      <c r="K146" s="240"/>
      <c r="L146" s="70"/>
      <c r="M146" s="71">
        <f t="shared" si="81"/>
        <v>0</v>
      </c>
      <c r="O146" s="69">
        <f t="shared" si="82"/>
        <v>0</v>
      </c>
      <c r="P146" s="240"/>
      <c r="Q146" s="70"/>
      <c r="R146" s="71">
        <f t="shared" si="83"/>
        <v>0</v>
      </c>
      <c r="T146" s="69">
        <f t="shared" si="84"/>
        <v>0</v>
      </c>
      <c r="U146" s="240"/>
      <c r="V146" s="70"/>
      <c r="W146" s="71">
        <f t="shared" si="85"/>
        <v>0</v>
      </c>
      <c r="Y146" s="69">
        <f t="shared" si="86"/>
        <v>0</v>
      </c>
      <c r="Z146" s="240"/>
      <c r="AA146" s="70"/>
      <c r="AB146" s="71">
        <f t="shared" si="87"/>
        <v>0</v>
      </c>
      <c r="AD146" s="69">
        <f t="shared" si="88"/>
        <v>0</v>
      </c>
      <c r="AE146" s="240"/>
      <c r="AF146" s="70"/>
      <c r="AG146" s="71">
        <f t="shared" si="89"/>
        <v>0</v>
      </c>
      <c r="AI146" s="69">
        <f t="shared" si="90"/>
        <v>0</v>
      </c>
      <c r="AJ146" s="240"/>
      <c r="AK146" s="70"/>
      <c r="AL146" s="71">
        <f t="shared" si="91"/>
        <v>0</v>
      </c>
    </row>
    <row r="147" spans="1:38" ht="14" x14ac:dyDescent="0.25">
      <c r="A147" s="1">
        <v>135</v>
      </c>
      <c r="B147" s="152" t="s">
        <v>142</v>
      </c>
      <c r="C147" s="22"/>
      <c r="D147" s="23" t="s">
        <v>143</v>
      </c>
      <c r="E147" s="14"/>
      <c r="F147" s="129"/>
      <c r="G147" s="178"/>
      <c r="J147" s="69"/>
      <c r="K147" s="240"/>
      <c r="L147" s="70"/>
      <c r="M147" s="71"/>
      <c r="O147" s="69"/>
      <c r="P147" s="240"/>
      <c r="Q147" s="70"/>
      <c r="R147" s="71"/>
      <c r="T147" s="69"/>
      <c r="U147" s="240"/>
      <c r="V147" s="70"/>
      <c r="W147" s="71"/>
      <c r="Y147" s="69"/>
      <c r="Z147" s="240"/>
      <c r="AA147" s="70"/>
      <c r="AB147" s="71"/>
      <c r="AD147" s="69"/>
      <c r="AE147" s="240"/>
      <c r="AF147" s="70"/>
      <c r="AG147" s="71"/>
      <c r="AI147" s="69"/>
      <c r="AJ147" s="240"/>
      <c r="AK147" s="70"/>
      <c r="AL147" s="71"/>
    </row>
    <row r="148" spans="1:38" ht="14" x14ac:dyDescent="0.25">
      <c r="A148" s="1">
        <v>136</v>
      </c>
      <c r="B148" s="152"/>
      <c r="C148" s="22"/>
      <c r="D148" s="26" t="s">
        <v>144</v>
      </c>
      <c r="E148" s="26" t="s">
        <v>49</v>
      </c>
      <c r="F148" s="127">
        <f>'annexe 1 AE - BPU'!F148</f>
        <v>0</v>
      </c>
      <c r="G148" s="179">
        <f t="shared" ref="G148:G151" si="92">F148*(1+$G$9)</f>
        <v>0</v>
      </c>
      <c r="J148" s="69">
        <f>F148</f>
        <v>0</v>
      </c>
      <c r="K148" s="240"/>
      <c r="L148" s="70"/>
      <c r="M148" s="71">
        <f>K148*J148</f>
        <v>0</v>
      </c>
      <c r="O148" s="69">
        <f>J148</f>
        <v>0</v>
      </c>
      <c r="P148" s="240"/>
      <c r="Q148" s="70"/>
      <c r="R148" s="71">
        <f>P148*O148</f>
        <v>0</v>
      </c>
      <c r="T148" s="69">
        <f>O148</f>
        <v>0</v>
      </c>
      <c r="U148" s="240"/>
      <c r="V148" s="70"/>
      <c r="W148" s="71">
        <f>U148*T148</f>
        <v>0</v>
      </c>
      <c r="Y148" s="69">
        <f>T148</f>
        <v>0</v>
      </c>
      <c r="Z148" s="240"/>
      <c r="AA148" s="70"/>
      <c r="AB148" s="71">
        <f>Z148*Y148</f>
        <v>0</v>
      </c>
      <c r="AD148" s="69">
        <f>Y148</f>
        <v>0</v>
      </c>
      <c r="AE148" s="240"/>
      <c r="AF148" s="70"/>
      <c r="AG148" s="71">
        <f>AE148*AD148</f>
        <v>0</v>
      </c>
      <c r="AI148" s="69">
        <f>AD148</f>
        <v>0</v>
      </c>
      <c r="AJ148" s="240"/>
      <c r="AK148" s="70"/>
      <c r="AL148" s="71">
        <f>AJ148*AI148</f>
        <v>0</v>
      </c>
    </row>
    <row r="149" spans="1:38" ht="14" x14ac:dyDescent="0.25">
      <c r="A149" s="1">
        <v>137</v>
      </c>
      <c r="B149" s="152"/>
      <c r="C149" s="22"/>
      <c r="D149" s="26" t="s">
        <v>145</v>
      </c>
      <c r="E149" s="26" t="s">
        <v>49</v>
      </c>
      <c r="F149" s="127">
        <f>'annexe 1 AE - BPU'!F149</f>
        <v>0</v>
      </c>
      <c r="G149" s="179">
        <f t="shared" si="92"/>
        <v>0</v>
      </c>
      <c r="J149" s="69">
        <f>F149</f>
        <v>0</v>
      </c>
      <c r="K149" s="240"/>
      <c r="L149" s="70"/>
      <c r="M149" s="71">
        <f>K149*J149</f>
        <v>0</v>
      </c>
      <c r="O149" s="69">
        <f>J149</f>
        <v>0</v>
      </c>
      <c r="P149" s="240"/>
      <c r="Q149" s="70"/>
      <c r="R149" s="71">
        <f>P149*O149</f>
        <v>0</v>
      </c>
      <c r="T149" s="69">
        <f>O149</f>
        <v>0</v>
      </c>
      <c r="U149" s="240"/>
      <c r="V149" s="70"/>
      <c r="W149" s="71">
        <f>U149*T149</f>
        <v>0</v>
      </c>
      <c r="Y149" s="69">
        <f>T149</f>
        <v>0</v>
      </c>
      <c r="Z149" s="240"/>
      <c r="AA149" s="70"/>
      <c r="AB149" s="71">
        <f>Z149*Y149</f>
        <v>0</v>
      </c>
      <c r="AD149" s="69">
        <f>Y149</f>
        <v>0</v>
      </c>
      <c r="AE149" s="240"/>
      <c r="AF149" s="70"/>
      <c r="AG149" s="71">
        <f>AE149*AD149</f>
        <v>0</v>
      </c>
      <c r="AI149" s="69">
        <f>AD149</f>
        <v>0</v>
      </c>
      <c r="AJ149" s="240"/>
      <c r="AK149" s="70"/>
      <c r="AL149" s="71">
        <f>AJ149*AI149</f>
        <v>0</v>
      </c>
    </row>
    <row r="150" spans="1:38" ht="14" x14ac:dyDescent="0.25">
      <c r="A150" s="1">
        <v>138</v>
      </c>
      <c r="B150" s="152"/>
      <c r="C150" s="22"/>
      <c r="D150" s="26" t="s">
        <v>146</v>
      </c>
      <c r="E150" s="26" t="s">
        <v>49</v>
      </c>
      <c r="F150" s="127">
        <f>'annexe 1 AE - BPU'!F150</f>
        <v>0</v>
      </c>
      <c r="G150" s="179">
        <f t="shared" si="92"/>
        <v>0</v>
      </c>
      <c r="J150" s="69">
        <f>F150</f>
        <v>0</v>
      </c>
      <c r="K150" s="240"/>
      <c r="L150" s="70"/>
      <c r="M150" s="71">
        <f>K150*J150</f>
        <v>0</v>
      </c>
      <c r="O150" s="69">
        <f>J150</f>
        <v>0</v>
      </c>
      <c r="P150" s="240"/>
      <c r="Q150" s="70"/>
      <c r="R150" s="71">
        <f>P150*O150</f>
        <v>0</v>
      </c>
      <c r="T150" s="69">
        <f>O150</f>
        <v>0</v>
      </c>
      <c r="U150" s="240"/>
      <c r="V150" s="70"/>
      <c r="W150" s="71">
        <f>U150*T150</f>
        <v>0</v>
      </c>
      <c r="Y150" s="69">
        <f>T150</f>
        <v>0</v>
      </c>
      <c r="Z150" s="240"/>
      <c r="AA150" s="70"/>
      <c r="AB150" s="71">
        <f>Z150*Y150</f>
        <v>0</v>
      </c>
      <c r="AD150" s="69">
        <f>Y150</f>
        <v>0</v>
      </c>
      <c r="AE150" s="240"/>
      <c r="AF150" s="70"/>
      <c r="AG150" s="71">
        <f>AE150*AD150</f>
        <v>0</v>
      </c>
      <c r="AI150" s="69">
        <f>AD150</f>
        <v>0</v>
      </c>
      <c r="AJ150" s="240"/>
      <c r="AK150" s="70"/>
      <c r="AL150" s="71">
        <f>AJ150*AI150</f>
        <v>0</v>
      </c>
    </row>
    <row r="151" spans="1:38" ht="14" x14ac:dyDescent="0.25">
      <c r="A151" s="1">
        <v>139</v>
      </c>
      <c r="B151" s="152"/>
      <c r="C151" s="22"/>
      <c r="D151" s="26" t="s">
        <v>147</v>
      </c>
      <c r="E151" s="26" t="s">
        <v>49</v>
      </c>
      <c r="F151" s="127">
        <f>'annexe 1 AE - BPU'!F151</f>
        <v>0</v>
      </c>
      <c r="G151" s="179">
        <f t="shared" si="92"/>
        <v>0</v>
      </c>
      <c r="J151" s="69">
        <f>F151</f>
        <v>0</v>
      </c>
      <c r="K151" s="240"/>
      <c r="L151" s="70"/>
      <c r="M151" s="71">
        <f>K151*J151</f>
        <v>0</v>
      </c>
      <c r="O151" s="69">
        <f>J151</f>
        <v>0</v>
      </c>
      <c r="P151" s="240"/>
      <c r="Q151" s="70"/>
      <c r="R151" s="71">
        <f>P151*O151</f>
        <v>0</v>
      </c>
      <c r="T151" s="69">
        <f>O151</f>
        <v>0</v>
      </c>
      <c r="U151" s="240"/>
      <c r="V151" s="70"/>
      <c r="W151" s="71">
        <f>U151*T151</f>
        <v>0</v>
      </c>
      <c r="Y151" s="69">
        <f>T151</f>
        <v>0</v>
      </c>
      <c r="Z151" s="240"/>
      <c r="AA151" s="70"/>
      <c r="AB151" s="71">
        <f>Z151*Y151</f>
        <v>0</v>
      </c>
      <c r="AD151" s="69">
        <f>Y151</f>
        <v>0</v>
      </c>
      <c r="AE151" s="240"/>
      <c r="AF151" s="70"/>
      <c r="AG151" s="71">
        <f>AE151*AD151</f>
        <v>0</v>
      </c>
      <c r="AI151" s="69">
        <f>AD151</f>
        <v>0</v>
      </c>
      <c r="AJ151" s="240"/>
      <c r="AK151" s="70"/>
      <c r="AL151" s="71">
        <f>AJ151*AI151</f>
        <v>0</v>
      </c>
    </row>
    <row r="152" spans="1:38" ht="14" x14ac:dyDescent="0.25">
      <c r="A152" s="1">
        <v>140</v>
      </c>
      <c r="B152" s="152" t="s">
        <v>148</v>
      </c>
      <c r="C152" s="22"/>
      <c r="D152" s="23" t="s">
        <v>149</v>
      </c>
      <c r="E152" s="14"/>
      <c r="F152" s="127"/>
      <c r="G152" s="178"/>
      <c r="J152" s="69"/>
      <c r="K152" s="240"/>
      <c r="L152" s="70"/>
      <c r="M152" s="71"/>
      <c r="O152" s="69"/>
      <c r="P152" s="240"/>
      <c r="Q152" s="70"/>
      <c r="R152" s="71"/>
      <c r="T152" s="69"/>
      <c r="U152" s="240"/>
      <c r="V152" s="70"/>
      <c r="W152" s="71"/>
      <c r="Y152" s="69"/>
      <c r="Z152" s="240"/>
      <c r="AA152" s="70"/>
      <c r="AB152" s="71"/>
      <c r="AD152" s="69"/>
      <c r="AE152" s="240"/>
      <c r="AF152" s="70"/>
      <c r="AG152" s="71"/>
      <c r="AI152" s="69"/>
      <c r="AJ152" s="240"/>
      <c r="AK152" s="70"/>
      <c r="AL152" s="71"/>
    </row>
    <row r="153" spans="1:38" ht="14" x14ac:dyDescent="0.25">
      <c r="A153" s="1">
        <v>141</v>
      </c>
      <c r="B153" s="152"/>
      <c r="C153" s="22"/>
      <c r="D153" s="26" t="s">
        <v>150</v>
      </c>
      <c r="E153" s="26" t="s">
        <v>49</v>
      </c>
      <c r="F153" s="127">
        <f>'annexe 1 AE - BPU'!F153</f>
        <v>0</v>
      </c>
      <c r="G153" s="179">
        <f t="shared" ref="G153:G161" si="93">F153*(1+$G$9)</f>
        <v>0</v>
      </c>
      <c r="J153" s="69">
        <f t="shared" ref="J153:J161" si="94">F153</f>
        <v>0</v>
      </c>
      <c r="K153" s="240"/>
      <c r="L153" s="70"/>
      <c r="M153" s="71">
        <f t="shared" ref="M153:M161" si="95">K153*J153</f>
        <v>0</v>
      </c>
      <c r="O153" s="69">
        <f t="shared" ref="O153:O161" si="96">J153</f>
        <v>0</v>
      </c>
      <c r="P153" s="240"/>
      <c r="Q153" s="70"/>
      <c r="R153" s="71">
        <f t="shared" ref="R153:R161" si="97">P153*O153</f>
        <v>0</v>
      </c>
      <c r="T153" s="69">
        <f t="shared" ref="T153:T161" si="98">O153</f>
        <v>0</v>
      </c>
      <c r="U153" s="240"/>
      <c r="V153" s="70"/>
      <c r="W153" s="71">
        <f t="shared" ref="W153:W161" si="99">U153*T153</f>
        <v>0</v>
      </c>
      <c r="Y153" s="69">
        <f t="shared" ref="Y153:Y161" si="100">T153</f>
        <v>0</v>
      </c>
      <c r="Z153" s="240"/>
      <c r="AA153" s="70"/>
      <c r="AB153" s="71">
        <f t="shared" ref="AB153:AB161" si="101">Z153*Y153</f>
        <v>0</v>
      </c>
      <c r="AD153" s="69">
        <f t="shared" ref="AD153:AD161" si="102">Y153</f>
        <v>0</v>
      </c>
      <c r="AE153" s="240"/>
      <c r="AF153" s="70"/>
      <c r="AG153" s="71">
        <f t="shared" ref="AG153:AG161" si="103">AE153*AD153</f>
        <v>0</v>
      </c>
      <c r="AI153" s="69">
        <f t="shared" ref="AI153:AI161" si="104">AD153</f>
        <v>0</v>
      </c>
      <c r="AJ153" s="240"/>
      <c r="AK153" s="70"/>
      <c r="AL153" s="71">
        <f t="shared" ref="AL153:AL161" si="105">AJ153*AI153</f>
        <v>0</v>
      </c>
    </row>
    <row r="154" spans="1:38" ht="14" x14ac:dyDescent="0.25">
      <c r="A154" s="1">
        <v>142</v>
      </c>
      <c r="B154" s="152"/>
      <c r="C154" s="22"/>
      <c r="D154" s="26" t="s">
        <v>151</v>
      </c>
      <c r="E154" s="26" t="s">
        <v>49</v>
      </c>
      <c r="F154" s="127">
        <f>'annexe 1 AE - BPU'!F154</f>
        <v>0</v>
      </c>
      <c r="G154" s="179">
        <f t="shared" si="93"/>
        <v>0</v>
      </c>
      <c r="J154" s="69">
        <f t="shared" si="94"/>
        <v>0</v>
      </c>
      <c r="K154" s="240"/>
      <c r="L154" s="70"/>
      <c r="M154" s="71">
        <f t="shared" si="95"/>
        <v>0</v>
      </c>
      <c r="O154" s="69">
        <f t="shared" si="96"/>
        <v>0</v>
      </c>
      <c r="P154" s="240"/>
      <c r="Q154" s="70"/>
      <c r="R154" s="71">
        <f t="shared" si="97"/>
        <v>0</v>
      </c>
      <c r="T154" s="69">
        <f t="shared" si="98"/>
        <v>0</v>
      </c>
      <c r="U154" s="240"/>
      <c r="V154" s="70"/>
      <c r="W154" s="71">
        <f t="shared" si="99"/>
        <v>0</v>
      </c>
      <c r="Y154" s="69">
        <f t="shared" si="100"/>
        <v>0</v>
      </c>
      <c r="Z154" s="240"/>
      <c r="AA154" s="70"/>
      <c r="AB154" s="71">
        <f t="shared" si="101"/>
        <v>0</v>
      </c>
      <c r="AD154" s="69">
        <f t="shared" si="102"/>
        <v>0</v>
      </c>
      <c r="AE154" s="240"/>
      <c r="AF154" s="70"/>
      <c r="AG154" s="71">
        <f t="shared" si="103"/>
        <v>0</v>
      </c>
      <c r="AI154" s="69">
        <f t="shared" si="104"/>
        <v>0</v>
      </c>
      <c r="AJ154" s="240"/>
      <c r="AK154" s="70"/>
      <c r="AL154" s="71">
        <f t="shared" si="105"/>
        <v>0</v>
      </c>
    </row>
    <row r="155" spans="1:38" ht="14" x14ac:dyDescent="0.25">
      <c r="A155" s="1">
        <v>143</v>
      </c>
      <c r="B155" s="152"/>
      <c r="C155" s="22"/>
      <c r="D155" s="26" t="s">
        <v>152</v>
      </c>
      <c r="E155" s="26" t="s">
        <v>49</v>
      </c>
      <c r="F155" s="127">
        <f>'annexe 1 AE - BPU'!F155</f>
        <v>0</v>
      </c>
      <c r="G155" s="179">
        <f t="shared" si="93"/>
        <v>0</v>
      </c>
      <c r="J155" s="69">
        <f t="shared" si="94"/>
        <v>0</v>
      </c>
      <c r="K155" s="240"/>
      <c r="L155" s="70"/>
      <c r="M155" s="71">
        <f t="shared" si="95"/>
        <v>0</v>
      </c>
      <c r="O155" s="69">
        <f t="shared" si="96"/>
        <v>0</v>
      </c>
      <c r="P155" s="240"/>
      <c r="Q155" s="70"/>
      <c r="R155" s="71">
        <f t="shared" si="97"/>
        <v>0</v>
      </c>
      <c r="T155" s="69">
        <f t="shared" si="98"/>
        <v>0</v>
      </c>
      <c r="U155" s="240"/>
      <c r="V155" s="70"/>
      <c r="W155" s="71">
        <f t="shared" si="99"/>
        <v>0</v>
      </c>
      <c r="Y155" s="69">
        <f t="shared" si="100"/>
        <v>0</v>
      </c>
      <c r="Z155" s="240"/>
      <c r="AA155" s="70"/>
      <c r="AB155" s="71">
        <f t="shared" si="101"/>
        <v>0</v>
      </c>
      <c r="AD155" s="69">
        <f t="shared" si="102"/>
        <v>0</v>
      </c>
      <c r="AE155" s="240"/>
      <c r="AF155" s="70"/>
      <c r="AG155" s="71">
        <f t="shared" si="103"/>
        <v>0</v>
      </c>
      <c r="AI155" s="69">
        <f t="shared" si="104"/>
        <v>0</v>
      </c>
      <c r="AJ155" s="240"/>
      <c r="AK155" s="70"/>
      <c r="AL155" s="71">
        <f t="shared" si="105"/>
        <v>0</v>
      </c>
    </row>
    <row r="156" spans="1:38" ht="14" x14ac:dyDescent="0.25">
      <c r="A156" s="1">
        <v>144</v>
      </c>
      <c r="B156" s="152"/>
      <c r="C156" s="22"/>
      <c r="D156" s="26" t="s">
        <v>153</v>
      </c>
      <c r="E156" s="26" t="s">
        <v>154</v>
      </c>
      <c r="F156" s="127">
        <f>'annexe 1 AE - BPU'!F156</f>
        <v>0</v>
      </c>
      <c r="G156" s="179">
        <f t="shared" si="93"/>
        <v>0</v>
      </c>
      <c r="J156" s="69">
        <f t="shared" si="94"/>
        <v>0</v>
      </c>
      <c r="K156" s="240"/>
      <c r="L156" s="70"/>
      <c r="M156" s="71">
        <f t="shared" si="95"/>
        <v>0</v>
      </c>
      <c r="O156" s="69">
        <f t="shared" si="96"/>
        <v>0</v>
      </c>
      <c r="P156" s="240"/>
      <c r="Q156" s="70"/>
      <c r="R156" s="71">
        <f t="shared" si="97"/>
        <v>0</v>
      </c>
      <c r="T156" s="69">
        <f t="shared" si="98"/>
        <v>0</v>
      </c>
      <c r="U156" s="240"/>
      <c r="V156" s="70"/>
      <c r="W156" s="71">
        <f t="shared" si="99"/>
        <v>0</v>
      </c>
      <c r="Y156" s="69">
        <f t="shared" si="100"/>
        <v>0</v>
      </c>
      <c r="Z156" s="240"/>
      <c r="AA156" s="70"/>
      <c r="AB156" s="71">
        <f t="shared" si="101"/>
        <v>0</v>
      </c>
      <c r="AD156" s="69">
        <f t="shared" si="102"/>
        <v>0</v>
      </c>
      <c r="AE156" s="240"/>
      <c r="AF156" s="70"/>
      <c r="AG156" s="71">
        <f t="shared" si="103"/>
        <v>0</v>
      </c>
      <c r="AI156" s="69">
        <f t="shared" si="104"/>
        <v>0</v>
      </c>
      <c r="AJ156" s="240"/>
      <c r="AK156" s="70"/>
      <c r="AL156" s="71">
        <f t="shared" si="105"/>
        <v>0</v>
      </c>
    </row>
    <row r="157" spans="1:38" ht="14" x14ac:dyDescent="0.25">
      <c r="A157" s="1">
        <v>145</v>
      </c>
      <c r="B157" s="152"/>
      <c r="C157" s="22"/>
      <c r="D157" s="26" t="s">
        <v>155</v>
      </c>
      <c r="E157" s="26" t="s">
        <v>154</v>
      </c>
      <c r="F157" s="127">
        <f>'annexe 1 AE - BPU'!F157</f>
        <v>0</v>
      </c>
      <c r="G157" s="179">
        <f t="shared" si="93"/>
        <v>0</v>
      </c>
      <c r="J157" s="69">
        <f t="shared" si="94"/>
        <v>0</v>
      </c>
      <c r="K157" s="240"/>
      <c r="L157" s="70"/>
      <c r="M157" s="71">
        <f t="shared" si="95"/>
        <v>0</v>
      </c>
      <c r="O157" s="69">
        <f t="shared" si="96"/>
        <v>0</v>
      </c>
      <c r="P157" s="240"/>
      <c r="Q157" s="70"/>
      <c r="R157" s="71">
        <f t="shared" si="97"/>
        <v>0</v>
      </c>
      <c r="T157" s="69">
        <f t="shared" si="98"/>
        <v>0</v>
      </c>
      <c r="U157" s="240"/>
      <c r="V157" s="70"/>
      <c r="W157" s="71">
        <f t="shared" si="99"/>
        <v>0</v>
      </c>
      <c r="Y157" s="69">
        <f t="shared" si="100"/>
        <v>0</v>
      </c>
      <c r="Z157" s="240"/>
      <c r="AA157" s="70"/>
      <c r="AB157" s="71">
        <f t="shared" si="101"/>
        <v>0</v>
      </c>
      <c r="AD157" s="69">
        <f t="shared" si="102"/>
        <v>0</v>
      </c>
      <c r="AE157" s="240"/>
      <c r="AF157" s="70"/>
      <c r="AG157" s="71">
        <f t="shared" si="103"/>
        <v>0</v>
      </c>
      <c r="AI157" s="69">
        <f t="shared" si="104"/>
        <v>0</v>
      </c>
      <c r="AJ157" s="240"/>
      <c r="AK157" s="70"/>
      <c r="AL157" s="71">
        <f t="shared" si="105"/>
        <v>0</v>
      </c>
    </row>
    <row r="158" spans="1:38" ht="14" x14ac:dyDescent="0.25">
      <c r="A158" s="1">
        <v>146</v>
      </c>
      <c r="B158" s="152"/>
      <c r="C158" s="22"/>
      <c r="D158" s="26" t="s">
        <v>156</v>
      </c>
      <c r="E158" s="26" t="s">
        <v>154</v>
      </c>
      <c r="F158" s="127">
        <f>'annexe 1 AE - BPU'!F158</f>
        <v>0</v>
      </c>
      <c r="G158" s="179">
        <f t="shared" si="93"/>
        <v>0</v>
      </c>
      <c r="J158" s="69">
        <f t="shared" si="94"/>
        <v>0</v>
      </c>
      <c r="K158" s="240"/>
      <c r="L158" s="70"/>
      <c r="M158" s="71">
        <f t="shared" si="95"/>
        <v>0</v>
      </c>
      <c r="O158" s="69">
        <f t="shared" si="96"/>
        <v>0</v>
      </c>
      <c r="P158" s="240"/>
      <c r="Q158" s="70"/>
      <c r="R158" s="71">
        <f t="shared" si="97"/>
        <v>0</v>
      </c>
      <c r="T158" s="69">
        <f t="shared" si="98"/>
        <v>0</v>
      </c>
      <c r="U158" s="240"/>
      <c r="V158" s="70"/>
      <c r="W158" s="71">
        <f t="shared" si="99"/>
        <v>0</v>
      </c>
      <c r="Y158" s="69">
        <f t="shared" si="100"/>
        <v>0</v>
      </c>
      <c r="Z158" s="240"/>
      <c r="AA158" s="70"/>
      <c r="AB158" s="71">
        <f t="shared" si="101"/>
        <v>0</v>
      </c>
      <c r="AD158" s="69">
        <f t="shared" si="102"/>
        <v>0</v>
      </c>
      <c r="AE158" s="240"/>
      <c r="AF158" s="70"/>
      <c r="AG158" s="71">
        <f t="shared" si="103"/>
        <v>0</v>
      </c>
      <c r="AI158" s="69">
        <f t="shared" si="104"/>
        <v>0</v>
      </c>
      <c r="AJ158" s="240"/>
      <c r="AK158" s="70"/>
      <c r="AL158" s="71">
        <f t="shared" si="105"/>
        <v>0</v>
      </c>
    </row>
    <row r="159" spans="1:38" ht="14" x14ac:dyDescent="0.25">
      <c r="A159" s="1">
        <v>147</v>
      </c>
      <c r="B159" s="152"/>
      <c r="C159" s="22"/>
      <c r="D159" s="26" t="s">
        <v>157</v>
      </c>
      <c r="E159" s="26" t="s">
        <v>154</v>
      </c>
      <c r="F159" s="127">
        <f>'annexe 1 AE - BPU'!F159</f>
        <v>0</v>
      </c>
      <c r="G159" s="179">
        <f t="shared" si="93"/>
        <v>0</v>
      </c>
      <c r="J159" s="69">
        <f t="shared" si="94"/>
        <v>0</v>
      </c>
      <c r="K159" s="240"/>
      <c r="L159" s="70"/>
      <c r="M159" s="71">
        <f t="shared" si="95"/>
        <v>0</v>
      </c>
      <c r="O159" s="69">
        <f t="shared" si="96"/>
        <v>0</v>
      </c>
      <c r="P159" s="240"/>
      <c r="Q159" s="70"/>
      <c r="R159" s="71">
        <f t="shared" si="97"/>
        <v>0</v>
      </c>
      <c r="T159" s="69">
        <f t="shared" si="98"/>
        <v>0</v>
      </c>
      <c r="U159" s="240"/>
      <c r="V159" s="70"/>
      <c r="W159" s="71">
        <f t="shared" si="99"/>
        <v>0</v>
      </c>
      <c r="Y159" s="69">
        <f t="shared" si="100"/>
        <v>0</v>
      </c>
      <c r="Z159" s="240"/>
      <c r="AA159" s="70"/>
      <c r="AB159" s="71">
        <f t="shared" si="101"/>
        <v>0</v>
      </c>
      <c r="AD159" s="69">
        <f t="shared" si="102"/>
        <v>0</v>
      </c>
      <c r="AE159" s="240"/>
      <c r="AF159" s="70"/>
      <c r="AG159" s="71">
        <f t="shared" si="103"/>
        <v>0</v>
      </c>
      <c r="AI159" s="69">
        <f t="shared" si="104"/>
        <v>0</v>
      </c>
      <c r="AJ159" s="240"/>
      <c r="AK159" s="70"/>
      <c r="AL159" s="71">
        <f t="shared" si="105"/>
        <v>0</v>
      </c>
    </row>
    <row r="160" spans="1:38" ht="14" x14ac:dyDescent="0.25">
      <c r="A160" s="1">
        <v>148</v>
      </c>
      <c r="B160" s="152"/>
      <c r="C160" s="22"/>
      <c r="D160" s="26" t="s">
        <v>158</v>
      </c>
      <c r="E160" s="26" t="s">
        <v>14</v>
      </c>
      <c r="F160" s="127">
        <f>'annexe 1 AE - BPU'!F160</f>
        <v>0</v>
      </c>
      <c r="G160" s="179">
        <f t="shared" si="93"/>
        <v>0</v>
      </c>
      <c r="J160" s="69">
        <f t="shared" si="94"/>
        <v>0</v>
      </c>
      <c r="K160" s="240"/>
      <c r="L160" s="70"/>
      <c r="M160" s="71">
        <f t="shared" si="95"/>
        <v>0</v>
      </c>
      <c r="O160" s="69">
        <f t="shared" si="96"/>
        <v>0</v>
      </c>
      <c r="P160" s="240"/>
      <c r="Q160" s="70"/>
      <c r="R160" s="71">
        <f t="shared" si="97"/>
        <v>0</v>
      </c>
      <c r="T160" s="69">
        <f t="shared" si="98"/>
        <v>0</v>
      </c>
      <c r="U160" s="240"/>
      <c r="V160" s="70"/>
      <c r="W160" s="71">
        <f t="shared" si="99"/>
        <v>0</v>
      </c>
      <c r="Y160" s="69">
        <f t="shared" si="100"/>
        <v>0</v>
      </c>
      <c r="Z160" s="240"/>
      <c r="AA160" s="70"/>
      <c r="AB160" s="71">
        <f t="shared" si="101"/>
        <v>0</v>
      </c>
      <c r="AD160" s="69">
        <f t="shared" si="102"/>
        <v>0</v>
      </c>
      <c r="AE160" s="240"/>
      <c r="AF160" s="70"/>
      <c r="AG160" s="71">
        <f t="shared" si="103"/>
        <v>0</v>
      </c>
      <c r="AI160" s="69">
        <f t="shared" si="104"/>
        <v>0</v>
      </c>
      <c r="AJ160" s="240"/>
      <c r="AK160" s="70"/>
      <c r="AL160" s="71">
        <f t="shared" si="105"/>
        <v>0</v>
      </c>
    </row>
    <row r="161" spans="1:38" ht="14" x14ac:dyDescent="0.25">
      <c r="A161" s="1">
        <v>149</v>
      </c>
      <c r="B161" s="152" t="s">
        <v>159</v>
      </c>
      <c r="C161" s="22"/>
      <c r="D161" s="23" t="s">
        <v>160</v>
      </c>
      <c r="E161" s="26" t="s">
        <v>49</v>
      </c>
      <c r="F161" s="127">
        <f>'annexe 1 AE - BPU'!F161</f>
        <v>0</v>
      </c>
      <c r="G161" s="179">
        <f t="shared" si="93"/>
        <v>0</v>
      </c>
      <c r="J161" s="69">
        <f t="shared" si="94"/>
        <v>0</v>
      </c>
      <c r="K161" s="240"/>
      <c r="L161" s="70"/>
      <c r="M161" s="71">
        <f t="shared" si="95"/>
        <v>0</v>
      </c>
      <c r="O161" s="69">
        <f t="shared" si="96"/>
        <v>0</v>
      </c>
      <c r="P161" s="240"/>
      <c r="Q161" s="70"/>
      <c r="R161" s="71">
        <f t="shared" si="97"/>
        <v>0</v>
      </c>
      <c r="T161" s="69">
        <f t="shared" si="98"/>
        <v>0</v>
      </c>
      <c r="U161" s="240"/>
      <c r="V161" s="70"/>
      <c r="W161" s="71">
        <f t="shared" si="99"/>
        <v>0</v>
      </c>
      <c r="Y161" s="69">
        <f t="shared" si="100"/>
        <v>0</v>
      </c>
      <c r="Z161" s="240"/>
      <c r="AA161" s="70"/>
      <c r="AB161" s="71">
        <f t="shared" si="101"/>
        <v>0</v>
      </c>
      <c r="AD161" s="69">
        <f t="shared" si="102"/>
        <v>0</v>
      </c>
      <c r="AE161" s="240"/>
      <c r="AF161" s="70"/>
      <c r="AG161" s="71">
        <f t="shared" si="103"/>
        <v>0</v>
      </c>
      <c r="AI161" s="69">
        <f t="shared" si="104"/>
        <v>0</v>
      </c>
      <c r="AJ161" s="240"/>
      <c r="AK161" s="70"/>
      <c r="AL161" s="71">
        <f t="shared" si="105"/>
        <v>0</v>
      </c>
    </row>
    <row r="162" spans="1:38" ht="14" x14ac:dyDescent="0.25">
      <c r="A162" s="1">
        <v>150</v>
      </c>
      <c r="B162" s="152" t="s">
        <v>161</v>
      </c>
      <c r="C162" s="22"/>
      <c r="D162" s="23" t="s">
        <v>162</v>
      </c>
      <c r="E162" s="14"/>
      <c r="F162" s="129"/>
      <c r="G162" s="178"/>
      <c r="J162" s="69"/>
      <c r="K162" s="240"/>
      <c r="L162" s="70"/>
      <c r="M162" s="71"/>
      <c r="O162" s="69"/>
      <c r="P162" s="240"/>
      <c r="Q162" s="70"/>
      <c r="R162" s="71"/>
      <c r="T162" s="69"/>
      <c r="U162" s="240"/>
      <c r="V162" s="70"/>
      <c r="W162" s="71"/>
      <c r="Y162" s="69"/>
      <c r="Z162" s="240"/>
      <c r="AA162" s="70"/>
      <c r="AB162" s="71"/>
      <c r="AD162" s="69"/>
      <c r="AE162" s="240"/>
      <c r="AF162" s="70"/>
      <c r="AG162" s="71"/>
      <c r="AI162" s="69"/>
      <c r="AJ162" s="240"/>
      <c r="AK162" s="70"/>
      <c r="AL162" s="71"/>
    </row>
    <row r="163" spans="1:38" ht="14" x14ac:dyDescent="0.25">
      <c r="A163" s="1">
        <v>151</v>
      </c>
      <c r="B163" s="152"/>
      <c r="C163" s="22"/>
      <c r="D163" s="26" t="s">
        <v>163</v>
      </c>
      <c r="E163" s="26" t="s">
        <v>164</v>
      </c>
      <c r="F163" s="127">
        <f>'annexe 1 AE - BPU'!F163</f>
        <v>0</v>
      </c>
      <c r="G163" s="179">
        <f t="shared" ref="G163:G164" si="106">F163*(1+$G$9)</f>
        <v>0</v>
      </c>
      <c r="J163" s="69">
        <f>F163</f>
        <v>0</v>
      </c>
      <c r="K163" s="240"/>
      <c r="L163" s="70"/>
      <c r="M163" s="71">
        <f>K163*J163</f>
        <v>0</v>
      </c>
      <c r="O163" s="69">
        <f>J163</f>
        <v>0</v>
      </c>
      <c r="P163" s="240"/>
      <c r="Q163" s="70"/>
      <c r="R163" s="71">
        <f>P163*O163</f>
        <v>0</v>
      </c>
      <c r="T163" s="69">
        <f>O163</f>
        <v>0</v>
      </c>
      <c r="U163" s="240"/>
      <c r="V163" s="70"/>
      <c r="W163" s="71">
        <f>U163*T163</f>
        <v>0</v>
      </c>
      <c r="Y163" s="69">
        <f>T163</f>
        <v>0</v>
      </c>
      <c r="Z163" s="240"/>
      <c r="AA163" s="70"/>
      <c r="AB163" s="71">
        <f>Z163*Y163</f>
        <v>0</v>
      </c>
      <c r="AD163" s="69">
        <f>Y163</f>
        <v>0</v>
      </c>
      <c r="AE163" s="240"/>
      <c r="AF163" s="70"/>
      <c r="AG163" s="71">
        <f>AE163*AD163</f>
        <v>0</v>
      </c>
      <c r="AI163" s="69">
        <f>AD163</f>
        <v>0</v>
      </c>
      <c r="AJ163" s="240"/>
      <c r="AK163" s="70"/>
      <c r="AL163" s="71">
        <f>AJ163*AI163</f>
        <v>0</v>
      </c>
    </row>
    <row r="164" spans="1:38" ht="14" x14ac:dyDescent="0.25">
      <c r="A164" s="1">
        <v>152</v>
      </c>
      <c r="B164" s="152"/>
      <c r="C164" s="22"/>
      <c r="D164" s="26" t="s">
        <v>165</v>
      </c>
      <c r="E164" s="26" t="s">
        <v>164</v>
      </c>
      <c r="F164" s="127">
        <f>'annexe 1 AE - BPU'!F164</f>
        <v>0</v>
      </c>
      <c r="G164" s="179">
        <f t="shared" si="106"/>
        <v>0</v>
      </c>
      <c r="J164" s="69">
        <f>F164</f>
        <v>0</v>
      </c>
      <c r="K164" s="240"/>
      <c r="L164" s="70"/>
      <c r="M164" s="71">
        <f>K164*J164</f>
        <v>0</v>
      </c>
      <c r="O164" s="69">
        <f>J164</f>
        <v>0</v>
      </c>
      <c r="P164" s="240"/>
      <c r="Q164" s="70"/>
      <c r="R164" s="71">
        <f>P164*O164</f>
        <v>0</v>
      </c>
      <c r="T164" s="69">
        <f>O164</f>
        <v>0</v>
      </c>
      <c r="U164" s="240"/>
      <c r="V164" s="70"/>
      <c r="W164" s="71">
        <f>U164*T164</f>
        <v>0</v>
      </c>
      <c r="Y164" s="69">
        <f>T164</f>
        <v>0</v>
      </c>
      <c r="Z164" s="240"/>
      <c r="AA164" s="70"/>
      <c r="AB164" s="71">
        <f>Z164*Y164</f>
        <v>0</v>
      </c>
      <c r="AD164" s="69">
        <f>Y164</f>
        <v>0</v>
      </c>
      <c r="AE164" s="240"/>
      <c r="AF164" s="70"/>
      <c r="AG164" s="71">
        <f>AE164*AD164</f>
        <v>0</v>
      </c>
      <c r="AI164" s="69">
        <f>AD164</f>
        <v>0</v>
      </c>
      <c r="AJ164" s="240"/>
      <c r="AK164" s="70"/>
      <c r="AL164" s="71">
        <f>AJ164*AI164</f>
        <v>0</v>
      </c>
    </row>
    <row r="165" spans="1:38" ht="14.5" thickBot="1" x14ac:dyDescent="0.3">
      <c r="A165" s="1">
        <v>153</v>
      </c>
      <c r="B165" s="153"/>
      <c r="C165" s="13"/>
      <c r="D165" s="23"/>
      <c r="E165" s="14"/>
      <c r="F165" s="124"/>
      <c r="G165" s="178"/>
      <c r="J165" s="69"/>
      <c r="K165" s="240"/>
      <c r="L165" s="70"/>
      <c r="M165" s="71"/>
      <c r="O165" s="69"/>
      <c r="P165" s="240"/>
      <c r="Q165" s="70"/>
      <c r="R165" s="71"/>
      <c r="T165" s="69"/>
      <c r="U165" s="240"/>
      <c r="V165" s="70"/>
      <c r="W165" s="71"/>
      <c r="Y165" s="69"/>
      <c r="Z165" s="240"/>
      <c r="AA165" s="70"/>
      <c r="AB165" s="71"/>
      <c r="AD165" s="69"/>
      <c r="AE165" s="240"/>
      <c r="AF165" s="70"/>
      <c r="AG165" s="71"/>
      <c r="AI165" s="69"/>
      <c r="AJ165" s="240"/>
      <c r="AK165" s="70"/>
      <c r="AL165" s="71"/>
    </row>
    <row r="166" spans="1:38" ht="20.5" thickBot="1" x14ac:dyDescent="0.3">
      <c r="A166" s="1">
        <v>154</v>
      </c>
      <c r="B166" s="153"/>
      <c r="C166" s="16"/>
      <c r="D166" s="17" t="s">
        <v>166</v>
      </c>
      <c r="E166" s="3"/>
      <c r="F166" s="126"/>
      <c r="G166" s="178"/>
      <c r="J166" s="69"/>
      <c r="K166" s="240"/>
      <c r="L166" s="70"/>
      <c r="M166" s="71"/>
      <c r="O166" s="69"/>
      <c r="P166" s="240"/>
      <c r="Q166" s="70"/>
      <c r="R166" s="71"/>
      <c r="T166" s="69"/>
      <c r="U166" s="240"/>
      <c r="V166" s="70"/>
      <c r="W166" s="71"/>
      <c r="Y166" s="69"/>
      <c r="Z166" s="240"/>
      <c r="AA166" s="70"/>
      <c r="AB166" s="71"/>
      <c r="AD166" s="69"/>
      <c r="AE166" s="240"/>
      <c r="AF166" s="70"/>
      <c r="AG166" s="71"/>
      <c r="AI166" s="69"/>
      <c r="AJ166" s="240"/>
      <c r="AK166" s="70"/>
      <c r="AL166" s="71"/>
    </row>
    <row r="167" spans="1:38" ht="13" x14ac:dyDescent="0.25">
      <c r="A167" s="1">
        <v>155</v>
      </c>
      <c r="B167" s="153"/>
      <c r="C167" s="13"/>
      <c r="D167" s="14"/>
      <c r="E167" s="14"/>
      <c r="F167" s="124"/>
      <c r="G167" s="178"/>
      <c r="J167" s="69"/>
      <c r="K167" s="240"/>
      <c r="L167" s="70"/>
      <c r="M167" s="71"/>
      <c r="O167" s="69"/>
      <c r="P167" s="240"/>
      <c r="Q167" s="70"/>
      <c r="R167" s="71"/>
      <c r="T167" s="69"/>
      <c r="U167" s="240"/>
      <c r="V167" s="70"/>
      <c r="W167" s="71"/>
      <c r="Y167" s="69"/>
      <c r="Z167" s="240"/>
      <c r="AA167" s="70"/>
      <c r="AB167" s="71"/>
      <c r="AD167" s="69"/>
      <c r="AE167" s="240"/>
      <c r="AF167" s="70"/>
      <c r="AG167" s="71"/>
      <c r="AI167" s="69"/>
      <c r="AJ167" s="240"/>
      <c r="AK167" s="70"/>
      <c r="AL167" s="71"/>
    </row>
    <row r="168" spans="1:38" ht="15.5" x14ac:dyDescent="0.25">
      <c r="A168" s="1">
        <v>156</v>
      </c>
      <c r="B168" s="148" t="s">
        <v>167</v>
      </c>
      <c r="C168" s="19"/>
      <c r="D168" s="20" t="s">
        <v>168</v>
      </c>
      <c r="E168" s="14"/>
      <c r="F168" s="124"/>
      <c r="G168" s="178"/>
      <c r="J168" s="69"/>
      <c r="K168" s="240"/>
      <c r="L168" s="70"/>
      <c r="M168" s="71"/>
      <c r="O168" s="69"/>
      <c r="P168" s="240"/>
      <c r="Q168" s="70"/>
      <c r="R168" s="71"/>
      <c r="T168" s="69"/>
      <c r="U168" s="240"/>
      <c r="V168" s="70"/>
      <c r="W168" s="71"/>
      <c r="Y168" s="69"/>
      <c r="Z168" s="240"/>
      <c r="AA168" s="70"/>
      <c r="AB168" s="71"/>
      <c r="AD168" s="69"/>
      <c r="AE168" s="240"/>
      <c r="AF168" s="70"/>
      <c r="AG168" s="71"/>
      <c r="AI168" s="69"/>
      <c r="AJ168" s="240"/>
      <c r="AK168" s="70"/>
      <c r="AL168" s="71"/>
    </row>
    <row r="169" spans="1:38" ht="13" x14ac:dyDescent="0.25">
      <c r="A169" s="1">
        <v>157</v>
      </c>
      <c r="B169" s="153"/>
      <c r="C169" s="13"/>
      <c r="D169" s="14"/>
      <c r="E169" s="14"/>
      <c r="F169" s="124"/>
      <c r="G169" s="178"/>
      <c r="J169" s="69"/>
      <c r="K169" s="240"/>
      <c r="L169" s="70"/>
      <c r="M169" s="71"/>
      <c r="O169" s="69"/>
      <c r="P169" s="240"/>
      <c r="Q169" s="70"/>
      <c r="R169" s="71"/>
      <c r="T169" s="69"/>
      <c r="U169" s="240"/>
      <c r="V169" s="70"/>
      <c r="W169" s="71"/>
      <c r="Y169" s="69"/>
      <c r="Z169" s="240"/>
      <c r="AA169" s="70"/>
      <c r="AB169" s="71"/>
      <c r="AD169" s="69"/>
      <c r="AE169" s="240"/>
      <c r="AF169" s="70"/>
      <c r="AG169" s="71"/>
      <c r="AI169" s="69"/>
      <c r="AJ169" s="240"/>
      <c r="AK169" s="70"/>
      <c r="AL169" s="71"/>
    </row>
    <row r="170" spans="1:38" ht="14" x14ac:dyDescent="0.25">
      <c r="A170" s="1">
        <v>158</v>
      </c>
      <c r="B170" s="152" t="s">
        <v>169</v>
      </c>
      <c r="C170" s="22"/>
      <c r="D170" s="23" t="s">
        <v>170</v>
      </c>
      <c r="E170" s="14"/>
      <c r="F170" s="124"/>
      <c r="G170" s="178"/>
      <c r="J170" s="69"/>
      <c r="K170" s="240"/>
      <c r="L170" s="70"/>
      <c r="M170" s="71"/>
      <c r="O170" s="69"/>
      <c r="P170" s="240"/>
      <c r="Q170" s="70"/>
      <c r="R170" s="71"/>
      <c r="T170" s="69"/>
      <c r="U170" s="240"/>
      <c r="V170" s="70"/>
      <c r="W170" s="71"/>
      <c r="Y170" s="69"/>
      <c r="Z170" s="240"/>
      <c r="AA170" s="70"/>
      <c r="AB170" s="71"/>
      <c r="AD170" s="69"/>
      <c r="AE170" s="240"/>
      <c r="AF170" s="70"/>
      <c r="AG170" s="71"/>
      <c r="AI170" s="69"/>
      <c r="AJ170" s="240"/>
      <c r="AK170" s="70"/>
      <c r="AL170" s="71"/>
    </row>
    <row r="171" spans="1:38" ht="14" x14ac:dyDescent="0.25">
      <c r="A171" s="1">
        <v>159</v>
      </c>
      <c r="B171" s="152" t="s">
        <v>171</v>
      </c>
      <c r="C171" s="22"/>
      <c r="D171" s="23" t="s">
        <v>172</v>
      </c>
      <c r="E171" s="14"/>
      <c r="F171" s="124"/>
      <c r="G171" s="178"/>
      <c r="J171" s="69"/>
      <c r="K171" s="240"/>
      <c r="L171" s="70"/>
      <c r="M171" s="71"/>
      <c r="O171" s="69"/>
      <c r="P171" s="240"/>
      <c r="Q171" s="70"/>
      <c r="R171" s="71"/>
      <c r="T171" s="69"/>
      <c r="U171" s="240"/>
      <c r="V171" s="70"/>
      <c r="W171" s="71"/>
      <c r="Y171" s="69"/>
      <c r="Z171" s="240"/>
      <c r="AA171" s="70"/>
      <c r="AB171" s="71"/>
      <c r="AD171" s="69"/>
      <c r="AE171" s="240"/>
      <c r="AF171" s="70"/>
      <c r="AG171" s="71"/>
      <c r="AI171" s="69"/>
      <c r="AJ171" s="240"/>
      <c r="AK171" s="70"/>
      <c r="AL171" s="71"/>
    </row>
    <row r="172" spans="1:38" ht="14" x14ac:dyDescent="0.25">
      <c r="A172" s="1">
        <v>160</v>
      </c>
      <c r="B172" s="152"/>
      <c r="C172" s="22"/>
      <c r="D172" s="26" t="s">
        <v>173</v>
      </c>
      <c r="E172" s="14"/>
      <c r="F172" s="124"/>
      <c r="G172" s="178"/>
      <c r="J172" s="69"/>
      <c r="K172" s="240"/>
      <c r="L172" s="70"/>
      <c r="M172" s="71"/>
      <c r="O172" s="69"/>
      <c r="P172" s="240"/>
      <c r="Q172" s="70"/>
      <c r="R172" s="71"/>
      <c r="T172" s="69"/>
      <c r="U172" s="240"/>
      <c r="V172" s="70"/>
      <c r="W172" s="71"/>
      <c r="Y172" s="69"/>
      <c r="Z172" s="240"/>
      <c r="AA172" s="70"/>
      <c r="AB172" s="71"/>
      <c r="AD172" s="69"/>
      <c r="AE172" s="240"/>
      <c r="AF172" s="70"/>
      <c r="AG172" s="71"/>
      <c r="AI172" s="69"/>
      <c r="AJ172" s="240"/>
      <c r="AK172" s="70"/>
      <c r="AL172" s="71"/>
    </row>
    <row r="173" spans="1:38" ht="14" x14ac:dyDescent="0.25">
      <c r="A173" s="1">
        <v>161</v>
      </c>
      <c r="B173" s="152"/>
      <c r="C173" s="22"/>
      <c r="D173" s="26" t="s">
        <v>174</v>
      </c>
      <c r="E173" s="26" t="s">
        <v>26</v>
      </c>
      <c r="F173" s="127">
        <f>'annexe 1 AE - BPU'!F173</f>
        <v>0</v>
      </c>
      <c r="G173" s="179">
        <f t="shared" ref="G173:G174" si="107">F173*(1+$G$9)</f>
        <v>0</v>
      </c>
      <c r="J173" s="69">
        <f>F173</f>
        <v>0</v>
      </c>
      <c r="K173" s="240"/>
      <c r="L173" s="70"/>
      <c r="M173" s="71">
        <f>K173*J173</f>
        <v>0</v>
      </c>
      <c r="O173" s="69">
        <f>J173</f>
        <v>0</v>
      </c>
      <c r="P173" s="240"/>
      <c r="Q173" s="70"/>
      <c r="R173" s="71">
        <f>P173*O173</f>
        <v>0</v>
      </c>
      <c r="T173" s="69">
        <f>O173</f>
        <v>0</v>
      </c>
      <c r="U173" s="240"/>
      <c r="V173" s="70"/>
      <c r="W173" s="71">
        <f>U173*T173</f>
        <v>0</v>
      </c>
      <c r="Y173" s="69">
        <f>T173</f>
        <v>0</v>
      </c>
      <c r="Z173" s="240"/>
      <c r="AA173" s="70"/>
      <c r="AB173" s="71">
        <f>Z173*Y173</f>
        <v>0</v>
      </c>
      <c r="AD173" s="69">
        <f>Y173</f>
        <v>0</v>
      </c>
      <c r="AE173" s="240"/>
      <c r="AF173" s="70"/>
      <c r="AG173" s="71">
        <f>AE173*AD173</f>
        <v>0</v>
      </c>
      <c r="AI173" s="69">
        <f>AD173</f>
        <v>0</v>
      </c>
      <c r="AJ173" s="240"/>
      <c r="AK173" s="70"/>
      <c r="AL173" s="71">
        <f>AJ173*AI173</f>
        <v>0</v>
      </c>
    </row>
    <row r="174" spans="1:38" ht="14" x14ac:dyDescent="0.25">
      <c r="A174" s="1">
        <v>162</v>
      </c>
      <c r="B174" s="152"/>
      <c r="C174" s="22"/>
      <c r="D174" s="26" t="s">
        <v>175</v>
      </c>
      <c r="E174" s="26" t="s">
        <v>26</v>
      </c>
      <c r="F174" s="127">
        <f>'annexe 1 AE - BPU'!F174</f>
        <v>0</v>
      </c>
      <c r="G174" s="179">
        <f t="shared" si="107"/>
        <v>0</v>
      </c>
      <c r="H174" s="30"/>
      <c r="I174" s="30"/>
      <c r="J174" s="69">
        <f>F174</f>
        <v>0</v>
      </c>
      <c r="K174" s="240"/>
      <c r="L174" s="70"/>
      <c r="M174" s="71">
        <f>K174*J174</f>
        <v>0</v>
      </c>
      <c r="O174" s="69">
        <f>J174</f>
        <v>0</v>
      </c>
      <c r="P174" s="240"/>
      <c r="Q174" s="70"/>
      <c r="R174" s="71">
        <f>P174*O174</f>
        <v>0</v>
      </c>
      <c r="T174" s="69">
        <f>O174</f>
        <v>0</v>
      </c>
      <c r="U174" s="240"/>
      <c r="V174" s="70"/>
      <c r="W174" s="71">
        <f>U174*T174</f>
        <v>0</v>
      </c>
      <c r="Y174" s="69">
        <f>T174</f>
        <v>0</v>
      </c>
      <c r="Z174" s="240"/>
      <c r="AA174" s="70"/>
      <c r="AB174" s="71">
        <f>Z174*Y174</f>
        <v>0</v>
      </c>
      <c r="AD174" s="69">
        <f>Y174</f>
        <v>0</v>
      </c>
      <c r="AE174" s="240"/>
      <c r="AF174" s="70"/>
      <c r="AG174" s="71">
        <f>AE174*AD174</f>
        <v>0</v>
      </c>
      <c r="AI174" s="69">
        <f>AD174</f>
        <v>0</v>
      </c>
      <c r="AJ174" s="240"/>
      <c r="AK174" s="70"/>
      <c r="AL174" s="71">
        <f>AJ174*AI174</f>
        <v>0</v>
      </c>
    </row>
    <row r="175" spans="1:38" ht="14" x14ac:dyDescent="0.25">
      <c r="A175" s="1">
        <v>163</v>
      </c>
      <c r="B175" s="152"/>
      <c r="C175" s="22"/>
      <c r="D175" s="23" t="s">
        <v>176</v>
      </c>
      <c r="E175" s="14"/>
      <c r="F175" s="127"/>
      <c r="G175" s="181"/>
      <c r="H175" s="30"/>
      <c r="I175" s="30"/>
      <c r="J175" s="69"/>
      <c r="K175" s="240"/>
      <c r="L175" s="70"/>
      <c r="M175" s="71"/>
      <c r="O175" s="69"/>
      <c r="P175" s="240"/>
      <c r="Q175" s="70"/>
      <c r="R175" s="71"/>
      <c r="T175" s="69"/>
      <c r="U175" s="240"/>
      <c r="V175" s="70"/>
      <c r="W175" s="71"/>
      <c r="Y175" s="69"/>
      <c r="Z175" s="240"/>
      <c r="AA175" s="70"/>
      <c r="AB175" s="71"/>
      <c r="AD175" s="69"/>
      <c r="AE175" s="240"/>
      <c r="AF175" s="70"/>
      <c r="AG175" s="71"/>
      <c r="AI175" s="69"/>
      <c r="AJ175" s="240"/>
      <c r="AK175" s="70"/>
      <c r="AL175" s="71"/>
    </row>
    <row r="176" spans="1:38" ht="14" x14ac:dyDescent="0.25">
      <c r="A176" s="1">
        <v>164</v>
      </c>
      <c r="B176" s="152"/>
      <c r="C176" s="22"/>
      <c r="D176" s="26" t="s">
        <v>884</v>
      </c>
      <c r="E176" s="26" t="s">
        <v>26</v>
      </c>
      <c r="F176" s="127">
        <f>'annexe 1 AE - BPU'!F176</f>
        <v>0</v>
      </c>
      <c r="G176" s="179">
        <f t="shared" ref="G176:G183" si="108">F176*(1+$G$9)</f>
        <v>0</v>
      </c>
      <c r="H176" s="30"/>
      <c r="I176" s="30"/>
      <c r="J176" s="69"/>
      <c r="K176" s="240"/>
      <c r="L176" s="70"/>
      <c r="M176" s="71"/>
      <c r="O176" s="69"/>
      <c r="P176" s="240"/>
      <c r="Q176" s="70"/>
      <c r="R176" s="71"/>
      <c r="T176" s="69"/>
      <c r="U176" s="240"/>
      <c r="V176" s="70"/>
      <c r="W176" s="71"/>
      <c r="Y176" s="69"/>
      <c r="Z176" s="240"/>
      <c r="AA176" s="70"/>
      <c r="AB176" s="71"/>
      <c r="AD176" s="69"/>
      <c r="AE176" s="240"/>
      <c r="AF176" s="70"/>
      <c r="AG176" s="71"/>
      <c r="AI176" s="69"/>
      <c r="AJ176" s="240"/>
      <c r="AK176" s="70"/>
      <c r="AL176" s="71"/>
    </row>
    <row r="177" spans="1:38" ht="14" x14ac:dyDescent="0.25">
      <c r="A177" s="1">
        <v>165</v>
      </c>
      <c r="B177" s="152"/>
      <c r="C177" s="22"/>
      <c r="D177" s="26" t="s">
        <v>885</v>
      </c>
      <c r="E177" s="26" t="s">
        <v>26</v>
      </c>
      <c r="F177" s="127">
        <f>'annexe 1 AE - BPU'!F177</f>
        <v>0</v>
      </c>
      <c r="G177" s="179">
        <f t="shared" si="108"/>
        <v>0</v>
      </c>
      <c r="H177" s="30"/>
      <c r="I177" s="30"/>
      <c r="J177" s="69"/>
      <c r="K177" s="240"/>
      <c r="L177" s="70"/>
      <c r="M177" s="71"/>
      <c r="O177" s="69"/>
      <c r="P177" s="240"/>
      <c r="Q177" s="70"/>
      <c r="R177" s="71"/>
      <c r="T177" s="69"/>
      <c r="U177" s="240"/>
      <c r="V177" s="70"/>
      <c r="W177" s="71"/>
      <c r="Y177" s="69"/>
      <c r="Z177" s="240"/>
      <c r="AA177" s="70"/>
      <c r="AB177" s="71"/>
      <c r="AD177" s="69"/>
      <c r="AE177" s="240"/>
      <c r="AF177" s="70"/>
      <c r="AG177" s="71"/>
      <c r="AI177" s="69"/>
      <c r="AJ177" s="240"/>
      <c r="AK177" s="70"/>
      <c r="AL177" s="71"/>
    </row>
    <row r="178" spans="1:38" ht="14" x14ac:dyDescent="0.25">
      <c r="A178" s="1">
        <v>166</v>
      </c>
      <c r="B178" s="152"/>
      <c r="C178" s="22"/>
      <c r="D178" s="26" t="s">
        <v>177</v>
      </c>
      <c r="E178" s="26" t="s">
        <v>26</v>
      </c>
      <c r="F178" s="127">
        <f>'annexe 1 AE - BPU'!F178</f>
        <v>0</v>
      </c>
      <c r="G178" s="179">
        <f t="shared" si="108"/>
        <v>0</v>
      </c>
      <c r="J178" s="69">
        <f t="shared" ref="J178:J183" si="109">F178</f>
        <v>0</v>
      </c>
      <c r="K178" s="240"/>
      <c r="L178" s="70"/>
      <c r="M178" s="71">
        <f t="shared" ref="M178:M183" si="110">K178*J178</f>
        <v>0</v>
      </c>
      <c r="O178" s="69">
        <f t="shared" ref="O178:O183" si="111">J178</f>
        <v>0</v>
      </c>
      <c r="P178" s="240"/>
      <c r="Q178" s="70"/>
      <c r="R178" s="71">
        <f t="shared" ref="R178:R183" si="112">P178*O178</f>
        <v>0</v>
      </c>
      <c r="T178" s="69">
        <f t="shared" ref="T178:T183" si="113">O178</f>
        <v>0</v>
      </c>
      <c r="U178" s="240"/>
      <c r="V178" s="70"/>
      <c r="W178" s="71">
        <f t="shared" ref="W178:W183" si="114">U178*T178</f>
        <v>0</v>
      </c>
      <c r="Y178" s="69">
        <f t="shared" ref="Y178:Y183" si="115">T178</f>
        <v>0</v>
      </c>
      <c r="Z178" s="240"/>
      <c r="AA178" s="70"/>
      <c r="AB178" s="71">
        <f t="shared" ref="AB178:AB183" si="116">Z178*Y178</f>
        <v>0</v>
      </c>
      <c r="AD178" s="69">
        <f t="shared" ref="AD178:AD183" si="117">Y178</f>
        <v>0</v>
      </c>
      <c r="AE178" s="240"/>
      <c r="AF178" s="70"/>
      <c r="AG178" s="71">
        <f t="shared" ref="AG178:AG183" si="118">AE178*AD178</f>
        <v>0</v>
      </c>
      <c r="AI178" s="69">
        <f t="shared" ref="AI178:AI183" si="119">AD178</f>
        <v>0</v>
      </c>
      <c r="AJ178" s="240"/>
      <c r="AK178" s="70"/>
      <c r="AL178" s="71">
        <f t="shared" ref="AL178:AL183" si="120">AJ178*AI178</f>
        <v>0</v>
      </c>
    </row>
    <row r="179" spans="1:38" ht="14" x14ac:dyDescent="0.25">
      <c r="A179" s="1">
        <v>167</v>
      </c>
      <c r="B179" s="152"/>
      <c r="C179" s="22"/>
      <c r="D179" s="26" t="s">
        <v>178</v>
      </c>
      <c r="E179" s="26" t="s">
        <v>26</v>
      </c>
      <c r="F179" s="127">
        <f>'annexe 1 AE - BPU'!F179</f>
        <v>0</v>
      </c>
      <c r="G179" s="179">
        <f t="shared" si="108"/>
        <v>0</v>
      </c>
      <c r="J179" s="69">
        <f t="shared" si="109"/>
        <v>0</v>
      </c>
      <c r="K179" s="240"/>
      <c r="L179" s="70"/>
      <c r="M179" s="71">
        <f t="shared" si="110"/>
        <v>0</v>
      </c>
      <c r="O179" s="69">
        <f t="shared" si="111"/>
        <v>0</v>
      </c>
      <c r="P179" s="240"/>
      <c r="Q179" s="70"/>
      <c r="R179" s="71">
        <f t="shared" si="112"/>
        <v>0</v>
      </c>
      <c r="T179" s="69">
        <f t="shared" si="113"/>
        <v>0</v>
      </c>
      <c r="U179" s="240"/>
      <c r="V179" s="70"/>
      <c r="W179" s="71">
        <f t="shared" si="114"/>
        <v>0</v>
      </c>
      <c r="Y179" s="69">
        <f t="shared" si="115"/>
        <v>0</v>
      </c>
      <c r="Z179" s="240"/>
      <c r="AA179" s="70"/>
      <c r="AB179" s="71">
        <f t="shared" si="116"/>
        <v>0</v>
      </c>
      <c r="AD179" s="69">
        <f t="shared" si="117"/>
        <v>0</v>
      </c>
      <c r="AE179" s="240"/>
      <c r="AF179" s="70"/>
      <c r="AG179" s="71">
        <f t="shared" si="118"/>
        <v>0</v>
      </c>
      <c r="AI179" s="69">
        <f t="shared" si="119"/>
        <v>0</v>
      </c>
      <c r="AJ179" s="240"/>
      <c r="AK179" s="70"/>
      <c r="AL179" s="71">
        <f t="shared" si="120"/>
        <v>0</v>
      </c>
    </row>
    <row r="180" spans="1:38" ht="14" x14ac:dyDescent="0.25">
      <c r="A180" s="1">
        <v>168</v>
      </c>
      <c r="B180" s="152"/>
      <c r="C180" s="22"/>
      <c r="D180" s="26" t="s">
        <v>179</v>
      </c>
      <c r="E180" s="26" t="s">
        <v>26</v>
      </c>
      <c r="F180" s="127">
        <f>'annexe 1 AE - BPU'!F180</f>
        <v>0</v>
      </c>
      <c r="G180" s="179">
        <f t="shared" si="108"/>
        <v>0</v>
      </c>
      <c r="J180" s="69">
        <f t="shared" si="109"/>
        <v>0</v>
      </c>
      <c r="K180" s="240"/>
      <c r="L180" s="70"/>
      <c r="M180" s="71">
        <f t="shared" si="110"/>
        <v>0</v>
      </c>
      <c r="O180" s="69">
        <f t="shared" si="111"/>
        <v>0</v>
      </c>
      <c r="P180" s="240"/>
      <c r="Q180" s="70"/>
      <c r="R180" s="71">
        <f t="shared" si="112"/>
        <v>0</v>
      </c>
      <c r="T180" s="69">
        <f t="shared" si="113"/>
        <v>0</v>
      </c>
      <c r="U180" s="240"/>
      <c r="V180" s="70"/>
      <c r="W180" s="71">
        <f t="shared" si="114"/>
        <v>0</v>
      </c>
      <c r="Y180" s="69">
        <f t="shared" si="115"/>
        <v>0</v>
      </c>
      <c r="Z180" s="240"/>
      <c r="AA180" s="70"/>
      <c r="AB180" s="71">
        <f t="shared" si="116"/>
        <v>0</v>
      </c>
      <c r="AD180" s="69">
        <f t="shared" si="117"/>
        <v>0</v>
      </c>
      <c r="AE180" s="240"/>
      <c r="AF180" s="70"/>
      <c r="AG180" s="71">
        <f t="shared" si="118"/>
        <v>0</v>
      </c>
      <c r="AI180" s="69">
        <f t="shared" si="119"/>
        <v>0</v>
      </c>
      <c r="AJ180" s="240"/>
      <c r="AK180" s="70"/>
      <c r="AL180" s="71">
        <f t="shared" si="120"/>
        <v>0</v>
      </c>
    </row>
    <row r="181" spans="1:38" ht="14" x14ac:dyDescent="0.25">
      <c r="A181" s="1">
        <v>169</v>
      </c>
      <c r="B181" s="152"/>
      <c r="C181" s="22"/>
      <c r="D181" s="26" t="s">
        <v>180</v>
      </c>
      <c r="E181" s="26" t="s">
        <v>26</v>
      </c>
      <c r="F181" s="127">
        <f>'annexe 1 AE - BPU'!F181</f>
        <v>0</v>
      </c>
      <c r="G181" s="179">
        <f t="shared" si="108"/>
        <v>0</v>
      </c>
      <c r="J181" s="69">
        <f t="shared" si="109"/>
        <v>0</v>
      </c>
      <c r="K181" s="240"/>
      <c r="L181" s="70"/>
      <c r="M181" s="71">
        <f t="shared" si="110"/>
        <v>0</v>
      </c>
      <c r="O181" s="69">
        <f t="shared" si="111"/>
        <v>0</v>
      </c>
      <c r="P181" s="240"/>
      <c r="Q181" s="70"/>
      <c r="R181" s="71">
        <f t="shared" si="112"/>
        <v>0</v>
      </c>
      <c r="T181" s="69">
        <f t="shared" si="113"/>
        <v>0</v>
      </c>
      <c r="U181" s="240"/>
      <c r="V181" s="70"/>
      <c r="W181" s="71">
        <f t="shared" si="114"/>
        <v>0</v>
      </c>
      <c r="Y181" s="69">
        <f t="shared" si="115"/>
        <v>0</v>
      </c>
      <c r="Z181" s="240"/>
      <c r="AA181" s="70"/>
      <c r="AB181" s="71">
        <f t="shared" si="116"/>
        <v>0</v>
      </c>
      <c r="AD181" s="69">
        <f t="shared" si="117"/>
        <v>0</v>
      </c>
      <c r="AE181" s="240"/>
      <c r="AF181" s="70"/>
      <c r="AG181" s="71">
        <f t="shared" si="118"/>
        <v>0</v>
      </c>
      <c r="AI181" s="69">
        <f t="shared" si="119"/>
        <v>0</v>
      </c>
      <c r="AJ181" s="240"/>
      <c r="AK181" s="70"/>
      <c r="AL181" s="71">
        <f t="shared" si="120"/>
        <v>0</v>
      </c>
    </row>
    <row r="182" spans="1:38" ht="14" x14ac:dyDescent="0.25">
      <c r="A182" s="1">
        <v>170</v>
      </c>
      <c r="B182" s="152"/>
      <c r="C182" s="22"/>
      <c r="D182" s="26" t="s">
        <v>181</v>
      </c>
      <c r="E182" s="26" t="s">
        <v>26</v>
      </c>
      <c r="F182" s="127">
        <f>'annexe 1 AE - BPU'!F182</f>
        <v>0</v>
      </c>
      <c r="G182" s="179">
        <f t="shared" si="108"/>
        <v>0</v>
      </c>
      <c r="J182" s="69">
        <f t="shared" si="109"/>
        <v>0</v>
      </c>
      <c r="K182" s="240"/>
      <c r="L182" s="70"/>
      <c r="M182" s="71">
        <f t="shared" si="110"/>
        <v>0</v>
      </c>
      <c r="O182" s="69">
        <f t="shared" si="111"/>
        <v>0</v>
      </c>
      <c r="P182" s="240"/>
      <c r="Q182" s="70"/>
      <c r="R182" s="71">
        <f t="shared" si="112"/>
        <v>0</v>
      </c>
      <c r="T182" s="69">
        <f t="shared" si="113"/>
        <v>0</v>
      </c>
      <c r="U182" s="240"/>
      <c r="V182" s="70"/>
      <c r="W182" s="71">
        <f t="shared" si="114"/>
        <v>0</v>
      </c>
      <c r="Y182" s="69">
        <f t="shared" si="115"/>
        <v>0</v>
      </c>
      <c r="Z182" s="240"/>
      <c r="AA182" s="70"/>
      <c r="AB182" s="71">
        <f t="shared" si="116"/>
        <v>0</v>
      </c>
      <c r="AD182" s="69">
        <f t="shared" si="117"/>
        <v>0</v>
      </c>
      <c r="AE182" s="240"/>
      <c r="AF182" s="70"/>
      <c r="AG182" s="71">
        <f t="shared" si="118"/>
        <v>0</v>
      </c>
      <c r="AI182" s="69">
        <f t="shared" si="119"/>
        <v>0</v>
      </c>
      <c r="AJ182" s="240"/>
      <c r="AK182" s="70"/>
      <c r="AL182" s="71">
        <f t="shared" si="120"/>
        <v>0</v>
      </c>
    </row>
    <row r="183" spans="1:38" ht="14" x14ac:dyDescent="0.25">
      <c r="A183" s="1">
        <v>171</v>
      </c>
      <c r="B183" s="152"/>
      <c r="C183" s="22"/>
      <c r="D183" s="26" t="s">
        <v>182</v>
      </c>
      <c r="E183" s="26" t="s">
        <v>26</v>
      </c>
      <c r="F183" s="127">
        <f>'annexe 1 AE - BPU'!F183</f>
        <v>0</v>
      </c>
      <c r="G183" s="179">
        <f t="shared" si="108"/>
        <v>0</v>
      </c>
      <c r="J183" s="69">
        <f t="shared" si="109"/>
        <v>0</v>
      </c>
      <c r="K183" s="240"/>
      <c r="L183" s="70"/>
      <c r="M183" s="71">
        <f t="shared" si="110"/>
        <v>0</v>
      </c>
      <c r="O183" s="69">
        <f t="shared" si="111"/>
        <v>0</v>
      </c>
      <c r="P183" s="240"/>
      <c r="Q183" s="70"/>
      <c r="R183" s="71">
        <f t="shared" si="112"/>
        <v>0</v>
      </c>
      <c r="T183" s="69">
        <f t="shared" si="113"/>
        <v>0</v>
      </c>
      <c r="U183" s="240"/>
      <c r="V183" s="70"/>
      <c r="W183" s="71">
        <f t="shared" si="114"/>
        <v>0</v>
      </c>
      <c r="Y183" s="69">
        <f t="shared" si="115"/>
        <v>0</v>
      </c>
      <c r="Z183" s="240"/>
      <c r="AA183" s="70"/>
      <c r="AB183" s="71">
        <f t="shared" si="116"/>
        <v>0</v>
      </c>
      <c r="AD183" s="69">
        <f t="shared" si="117"/>
        <v>0</v>
      </c>
      <c r="AE183" s="240"/>
      <c r="AF183" s="70"/>
      <c r="AG183" s="71">
        <f t="shared" si="118"/>
        <v>0</v>
      </c>
      <c r="AI183" s="69">
        <f t="shared" si="119"/>
        <v>0</v>
      </c>
      <c r="AJ183" s="240"/>
      <c r="AK183" s="70"/>
      <c r="AL183" s="71">
        <f t="shared" si="120"/>
        <v>0</v>
      </c>
    </row>
    <row r="184" spans="1:38" ht="14" x14ac:dyDescent="0.25">
      <c r="A184" s="1">
        <v>172</v>
      </c>
      <c r="B184" s="152"/>
      <c r="C184" s="22"/>
      <c r="D184" s="23" t="s">
        <v>183</v>
      </c>
      <c r="E184" s="14"/>
      <c r="F184" s="127"/>
      <c r="G184" s="178"/>
      <c r="J184" s="69"/>
      <c r="K184" s="240"/>
      <c r="L184" s="70"/>
      <c r="M184" s="71"/>
      <c r="O184" s="69"/>
      <c r="P184" s="240"/>
      <c r="Q184" s="70"/>
      <c r="R184" s="71"/>
      <c r="T184" s="69"/>
      <c r="U184" s="240"/>
      <c r="V184" s="70"/>
      <c r="W184" s="71"/>
      <c r="Y184" s="69"/>
      <c r="Z184" s="240"/>
      <c r="AA184" s="70"/>
      <c r="AB184" s="71"/>
      <c r="AD184" s="69"/>
      <c r="AE184" s="240"/>
      <c r="AF184" s="70"/>
      <c r="AG184" s="71"/>
      <c r="AI184" s="69"/>
      <c r="AJ184" s="240"/>
      <c r="AK184" s="70"/>
      <c r="AL184" s="71"/>
    </row>
    <row r="185" spans="1:38" ht="14" x14ac:dyDescent="0.25">
      <c r="A185" s="1">
        <v>173</v>
      </c>
      <c r="B185" s="152"/>
      <c r="C185" s="22"/>
      <c r="D185" s="26" t="s">
        <v>184</v>
      </c>
      <c r="E185" s="26" t="s">
        <v>26</v>
      </c>
      <c r="F185" s="127">
        <f>'annexe 1 AE - BPU'!F185</f>
        <v>0</v>
      </c>
      <c r="G185" s="179">
        <f t="shared" ref="G185:G190" si="121">F185*(1+$G$9)</f>
        <v>0</v>
      </c>
      <c r="J185" s="69">
        <f t="shared" ref="J185:J190" si="122">F185</f>
        <v>0</v>
      </c>
      <c r="K185" s="240"/>
      <c r="L185" s="70"/>
      <c r="M185" s="71">
        <f t="shared" ref="M185:M190" si="123">K185*J185</f>
        <v>0</v>
      </c>
      <c r="O185" s="69">
        <f t="shared" ref="O185:O190" si="124">J185</f>
        <v>0</v>
      </c>
      <c r="P185" s="240"/>
      <c r="Q185" s="70"/>
      <c r="R185" s="71">
        <f t="shared" ref="R185:R190" si="125">P185*O185</f>
        <v>0</v>
      </c>
      <c r="T185" s="69">
        <f t="shared" ref="T185:T190" si="126">O185</f>
        <v>0</v>
      </c>
      <c r="U185" s="240"/>
      <c r="V185" s="70"/>
      <c r="W185" s="71">
        <f t="shared" ref="W185:W190" si="127">U185*T185</f>
        <v>0</v>
      </c>
      <c r="Y185" s="69">
        <f t="shared" ref="Y185:Y190" si="128">T185</f>
        <v>0</v>
      </c>
      <c r="Z185" s="240"/>
      <c r="AA185" s="70"/>
      <c r="AB185" s="71">
        <f t="shared" ref="AB185:AB190" si="129">Z185*Y185</f>
        <v>0</v>
      </c>
      <c r="AD185" s="69">
        <f t="shared" ref="AD185:AD190" si="130">Y185</f>
        <v>0</v>
      </c>
      <c r="AE185" s="240"/>
      <c r="AF185" s="70"/>
      <c r="AG185" s="71">
        <f t="shared" ref="AG185:AG190" si="131">AE185*AD185</f>
        <v>0</v>
      </c>
      <c r="AI185" s="69">
        <f t="shared" ref="AI185:AI190" si="132">AD185</f>
        <v>0</v>
      </c>
      <c r="AJ185" s="240"/>
      <c r="AK185" s="70"/>
      <c r="AL185" s="71">
        <f t="shared" ref="AL185:AL190" si="133">AJ185*AI185</f>
        <v>0</v>
      </c>
    </row>
    <row r="186" spans="1:38" ht="14" x14ac:dyDescent="0.25">
      <c r="A186" s="1">
        <v>174</v>
      </c>
      <c r="B186" s="152"/>
      <c r="C186" s="22"/>
      <c r="D186" s="26" t="s">
        <v>185</v>
      </c>
      <c r="E186" s="26" t="s">
        <v>26</v>
      </c>
      <c r="F186" s="127">
        <f>'annexe 1 AE - BPU'!F186</f>
        <v>0</v>
      </c>
      <c r="G186" s="179">
        <f t="shared" si="121"/>
        <v>0</v>
      </c>
      <c r="J186" s="69">
        <f t="shared" si="122"/>
        <v>0</v>
      </c>
      <c r="K186" s="240"/>
      <c r="L186" s="70"/>
      <c r="M186" s="71">
        <f t="shared" si="123"/>
        <v>0</v>
      </c>
      <c r="O186" s="69">
        <f t="shared" si="124"/>
        <v>0</v>
      </c>
      <c r="P186" s="240"/>
      <c r="Q186" s="70"/>
      <c r="R186" s="71">
        <f t="shared" si="125"/>
        <v>0</v>
      </c>
      <c r="T186" s="69">
        <f t="shared" si="126"/>
        <v>0</v>
      </c>
      <c r="U186" s="240"/>
      <c r="V186" s="70"/>
      <c r="W186" s="71">
        <f t="shared" si="127"/>
        <v>0</v>
      </c>
      <c r="Y186" s="69">
        <f t="shared" si="128"/>
        <v>0</v>
      </c>
      <c r="Z186" s="240"/>
      <c r="AA186" s="70"/>
      <c r="AB186" s="71">
        <f t="shared" si="129"/>
        <v>0</v>
      </c>
      <c r="AD186" s="69">
        <f t="shared" si="130"/>
        <v>0</v>
      </c>
      <c r="AE186" s="240"/>
      <c r="AF186" s="70"/>
      <c r="AG186" s="71">
        <f t="shared" si="131"/>
        <v>0</v>
      </c>
      <c r="AI186" s="69">
        <f t="shared" si="132"/>
        <v>0</v>
      </c>
      <c r="AJ186" s="240"/>
      <c r="AK186" s="70"/>
      <c r="AL186" s="71">
        <f t="shared" si="133"/>
        <v>0</v>
      </c>
    </row>
    <row r="187" spans="1:38" ht="14" x14ac:dyDescent="0.25">
      <c r="A187" s="1">
        <v>175</v>
      </c>
      <c r="B187" s="152"/>
      <c r="C187" s="22"/>
      <c r="D187" s="26" t="s">
        <v>186</v>
      </c>
      <c r="E187" s="26" t="s">
        <v>26</v>
      </c>
      <c r="F187" s="127">
        <f>'annexe 1 AE - BPU'!F187</f>
        <v>0</v>
      </c>
      <c r="G187" s="179">
        <f t="shared" si="121"/>
        <v>0</v>
      </c>
      <c r="J187" s="69">
        <f t="shared" si="122"/>
        <v>0</v>
      </c>
      <c r="K187" s="240"/>
      <c r="L187" s="70"/>
      <c r="M187" s="71">
        <f t="shared" si="123"/>
        <v>0</v>
      </c>
      <c r="O187" s="69">
        <f t="shared" si="124"/>
        <v>0</v>
      </c>
      <c r="P187" s="240"/>
      <c r="Q187" s="70"/>
      <c r="R187" s="71">
        <f t="shared" si="125"/>
        <v>0</v>
      </c>
      <c r="T187" s="69">
        <f t="shared" si="126"/>
        <v>0</v>
      </c>
      <c r="U187" s="240"/>
      <c r="V187" s="70"/>
      <c r="W187" s="71">
        <f t="shared" si="127"/>
        <v>0</v>
      </c>
      <c r="Y187" s="69">
        <f t="shared" si="128"/>
        <v>0</v>
      </c>
      <c r="Z187" s="240"/>
      <c r="AA187" s="70"/>
      <c r="AB187" s="71">
        <f t="shared" si="129"/>
        <v>0</v>
      </c>
      <c r="AD187" s="69">
        <f t="shared" si="130"/>
        <v>0</v>
      </c>
      <c r="AE187" s="240"/>
      <c r="AF187" s="70"/>
      <c r="AG187" s="71">
        <f t="shared" si="131"/>
        <v>0</v>
      </c>
      <c r="AI187" s="69">
        <f t="shared" si="132"/>
        <v>0</v>
      </c>
      <c r="AJ187" s="240"/>
      <c r="AK187" s="70"/>
      <c r="AL187" s="71">
        <f t="shared" si="133"/>
        <v>0</v>
      </c>
    </row>
    <row r="188" spans="1:38" ht="14" x14ac:dyDescent="0.25">
      <c r="A188" s="1">
        <v>176</v>
      </c>
      <c r="B188" s="152"/>
      <c r="C188" s="22"/>
      <c r="D188" s="26" t="s">
        <v>187</v>
      </c>
      <c r="E188" s="26" t="s">
        <v>26</v>
      </c>
      <c r="F188" s="127">
        <f>'annexe 1 AE - BPU'!F188</f>
        <v>0</v>
      </c>
      <c r="G188" s="179">
        <f t="shared" si="121"/>
        <v>0</v>
      </c>
      <c r="J188" s="69">
        <f t="shared" si="122"/>
        <v>0</v>
      </c>
      <c r="K188" s="240"/>
      <c r="L188" s="70"/>
      <c r="M188" s="71">
        <f t="shared" si="123"/>
        <v>0</v>
      </c>
      <c r="O188" s="69">
        <f t="shared" si="124"/>
        <v>0</v>
      </c>
      <c r="P188" s="240"/>
      <c r="Q188" s="70"/>
      <c r="R188" s="71">
        <f t="shared" si="125"/>
        <v>0</v>
      </c>
      <c r="T188" s="69">
        <f t="shared" si="126"/>
        <v>0</v>
      </c>
      <c r="U188" s="240"/>
      <c r="V188" s="70"/>
      <c r="W188" s="71">
        <f t="shared" si="127"/>
        <v>0</v>
      </c>
      <c r="Y188" s="69">
        <f t="shared" si="128"/>
        <v>0</v>
      </c>
      <c r="Z188" s="240"/>
      <c r="AA188" s="70"/>
      <c r="AB188" s="71">
        <f t="shared" si="129"/>
        <v>0</v>
      </c>
      <c r="AD188" s="69">
        <f t="shared" si="130"/>
        <v>0</v>
      </c>
      <c r="AE188" s="240"/>
      <c r="AF188" s="70"/>
      <c r="AG188" s="71">
        <f t="shared" si="131"/>
        <v>0</v>
      </c>
      <c r="AI188" s="69">
        <f t="shared" si="132"/>
        <v>0</v>
      </c>
      <c r="AJ188" s="240"/>
      <c r="AK188" s="70"/>
      <c r="AL188" s="71">
        <f t="shared" si="133"/>
        <v>0</v>
      </c>
    </row>
    <row r="189" spans="1:38" ht="14" x14ac:dyDescent="0.25">
      <c r="A189" s="1">
        <v>177</v>
      </c>
      <c r="B189" s="152"/>
      <c r="C189" s="22"/>
      <c r="D189" s="26" t="s">
        <v>188</v>
      </c>
      <c r="E189" s="26" t="s">
        <v>26</v>
      </c>
      <c r="F189" s="127">
        <f>'annexe 1 AE - BPU'!F189</f>
        <v>0</v>
      </c>
      <c r="G189" s="179">
        <f t="shared" si="121"/>
        <v>0</v>
      </c>
      <c r="J189" s="69">
        <f t="shared" si="122"/>
        <v>0</v>
      </c>
      <c r="K189" s="240"/>
      <c r="L189" s="70"/>
      <c r="M189" s="71">
        <f t="shared" si="123"/>
        <v>0</v>
      </c>
      <c r="O189" s="69">
        <f t="shared" si="124"/>
        <v>0</v>
      </c>
      <c r="P189" s="240"/>
      <c r="Q189" s="70"/>
      <c r="R189" s="71">
        <f t="shared" si="125"/>
        <v>0</v>
      </c>
      <c r="T189" s="69">
        <f t="shared" si="126"/>
        <v>0</v>
      </c>
      <c r="U189" s="240"/>
      <c r="V189" s="70"/>
      <c r="W189" s="71">
        <f t="shared" si="127"/>
        <v>0</v>
      </c>
      <c r="Y189" s="69">
        <f t="shared" si="128"/>
        <v>0</v>
      </c>
      <c r="Z189" s="240"/>
      <c r="AA189" s="70"/>
      <c r="AB189" s="71">
        <f t="shared" si="129"/>
        <v>0</v>
      </c>
      <c r="AD189" s="69">
        <f t="shared" si="130"/>
        <v>0</v>
      </c>
      <c r="AE189" s="240"/>
      <c r="AF189" s="70"/>
      <c r="AG189" s="71">
        <f t="shared" si="131"/>
        <v>0</v>
      </c>
      <c r="AI189" s="69">
        <f t="shared" si="132"/>
        <v>0</v>
      </c>
      <c r="AJ189" s="240"/>
      <c r="AK189" s="70"/>
      <c r="AL189" s="71">
        <f t="shared" si="133"/>
        <v>0</v>
      </c>
    </row>
    <row r="190" spans="1:38" ht="14" x14ac:dyDescent="0.25">
      <c r="A190" s="1">
        <v>178</v>
      </c>
      <c r="B190" s="152"/>
      <c r="C190" s="22"/>
      <c r="D190" s="26" t="s">
        <v>189</v>
      </c>
      <c r="E190" s="26" t="s">
        <v>26</v>
      </c>
      <c r="F190" s="127">
        <f>'annexe 1 AE - BPU'!F190</f>
        <v>0</v>
      </c>
      <c r="G190" s="179">
        <f t="shared" si="121"/>
        <v>0</v>
      </c>
      <c r="J190" s="69">
        <f t="shared" si="122"/>
        <v>0</v>
      </c>
      <c r="K190" s="240"/>
      <c r="L190" s="70"/>
      <c r="M190" s="71">
        <f t="shared" si="123"/>
        <v>0</v>
      </c>
      <c r="O190" s="69">
        <f t="shared" si="124"/>
        <v>0</v>
      </c>
      <c r="P190" s="240"/>
      <c r="Q190" s="70"/>
      <c r="R190" s="71">
        <f t="shared" si="125"/>
        <v>0</v>
      </c>
      <c r="T190" s="69">
        <f t="shared" si="126"/>
        <v>0</v>
      </c>
      <c r="U190" s="240"/>
      <c r="V190" s="70"/>
      <c r="W190" s="71">
        <f t="shared" si="127"/>
        <v>0</v>
      </c>
      <c r="Y190" s="69">
        <f t="shared" si="128"/>
        <v>0</v>
      </c>
      <c r="Z190" s="240"/>
      <c r="AA190" s="70"/>
      <c r="AB190" s="71">
        <f t="shared" si="129"/>
        <v>0</v>
      </c>
      <c r="AD190" s="69">
        <f t="shared" si="130"/>
        <v>0</v>
      </c>
      <c r="AE190" s="240"/>
      <c r="AF190" s="70"/>
      <c r="AG190" s="71">
        <f t="shared" si="131"/>
        <v>0</v>
      </c>
      <c r="AI190" s="69">
        <f t="shared" si="132"/>
        <v>0</v>
      </c>
      <c r="AJ190" s="240"/>
      <c r="AK190" s="70"/>
      <c r="AL190" s="71">
        <f t="shared" si="133"/>
        <v>0</v>
      </c>
    </row>
    <row r="191" spans="1:38" ht="14" x14ac:dyDescent="0.25">
      <c r="A191" s="1">
        <v>179</v>
      </c>
      <c r="B191" s="152"/>
      <c r="C191" s="22"/>
      <c r="D191" s="23" t="s">
        <v>190</v>
      </c>
      <c r="E191" s="14"/>
      <c r="F191" s="127"/>
      <c r="G191" s="178"/>
      <c r="J191" s="69"/>
      <c r="K191" s="240"/>
      <c r="L191" s="70"/>
      <c r="M191" s="71"/>
      <c r="O191" s="69"/>
      <c r="P191" s="240"/>
      <c r="Q191" s="70"/>
      <c r="R191" s="71"/>
      <c r="T191" s="69"/>
      <c r="U191" s="240"/>
      <c r="V191" s="70"/>
      <c r="W191" s="71"/>
      <c r="Y191" s="69"/>
      <c r="Z191" s="240"/>
      <c r="AA191" s="70"/>
      <c r="AB191" s="71"/>
      <c r="AD191" s="69"/>
      <c r="AE191" s="240"/>
      <c r="AF191" s="70"/>
      <c r="AG191" s="71"/>
      <c r="AI191" s="69"/>
      <c r="AJ191" s="240"/>
      <c r="AK191" s="70"/>
      <c r="AL191" s="71"/>
    </row>
    <row r="192" spans="1:38" ht="14" x14ac:dyDescent="0.25">
      <c r="A192" s="1">
        <v>180</v>
      </c>
      <c r="B192" s="163"/>
      <c r="C192" s="32"/>
      <c r="D192" s="33" t="s">
        <v>191</v>
      </c>
      <c r="E192" s="26" t="s">
        <v>192</v>
      </c>
      <c r="F192" s="145">
        <f>'annexe 1 AE - BPU'!F192</f>
        <v>0</v>
      </c>
      <c r="G192" s="180">
        <f t="shared" ref="G192:G198" si="134">F192</f>
        <v>0</v>
      </c>
      <c r="J192" s="72">
        <f t="shared" ref="J192:J198" si="135">F192</f>
        <v>0</v>
      </c>
      <c r="K192" s="240"/>
      <c r="L192" s="70"/>
      <c r="M192" s="71">
        <f t="shared" ref="M192:M198" si="136">K192*J192*L192</f>
        <v>0</v>
      </c>
      <c r="O192" s="72">
        <f t="shared" ref="O192:O198" si="137">J192</f>
        <v>0</v>
      </c>
      <c r="P192" s="240"/>
      <c r="Q192" s="70"/>
      <c r="R192" s="71">
        <f t="shared" ref="R192:R198" si="138">P192*O192*Q192</f>
        <v>0</v>
      </c>
      <c r="T192" s="72">
        <f t="shared" ref="T192:T198" si="139">O192</f>
        <v>0</v>
      </c>
      <c r="U192" s="240"/>
      <c r="V192" s="70"/>
      <c r="W192" s="71">
        <f t="shared" ref="W192:W198" si="140">U192*T192*V192</f>
        <v>0</v>
      </c>
      <c r="Y192" s="72">
        <f t="shared" ref="Y192:Y198" si="141">T192</f>
        <v>0</v>
      </c>
      <c r="Z192" s="240"/>
      <c r="AA192" s="70"/>
      <c r="AB192" s="71">
        <f t="shared" ref="AB192:AB198" si="142">Z192*Y192*AA192</f>
        <v>0</v>
      </c>
      <c r="AD192" s="72">
        <f t="shared" ref="AD192:AD198" si="143">Y192</f>
        <v>0</v>
      </c>
      <c r="AE192" s="240"/>
      <c r="AF192" s="70"/>
      <c r="AG192" s="71">
        <f t="shared" ref="AG192:AG198" si="144">AE192*AD192*AF192</f>
        <v>0</v>
      </c>
      <c r="AI192" s="72">
        <f t="shared" ref="AI192:AI198" si="145">AD192</f>
        <v>0</v>
      </c>
      <c r="AJ192" s="240"/>
      <c r="AK192" s="70"/>
      <c r="AL192" s="71">
        <f t="shared" ref="AL192:AL198" si="146">AJ192*AI192*AK192</f>
        <v>0</v>
      </c>
    </row>
    <row r="193" spans="1:38" ht="14" x14ac:dyDescent="0.25">
      <c r="A193" s="1">
        <v>181</v>
      </c>
      <c r="B193" s="163"/>
      <c r="C193" s="32"/>
      <c r="D193" s="33" t="s">
        <v>193</v>
      </c>
      <c r="E193" s="26" t="s">
        <v>192</v>
      </c>
      <c r="F193" s="145">
        <f>'annexe 1 AE - BPU'!F193</f>
        <v>0</v>
      </c>
      <c r="G193" s="180">
        <f t="shared" si="134"/>
        <v>0</v>
      </c>
      <c r="J193" s="72">
        <f t="shared" si="135"/>
        <v>0</v>
      </c>
      <c r="K193" s="240"/>
      <c r="L193" s="70"/>
      <c r="M193" s="71">
        <f t="shared" si="136"/>
        <v>0</v>
      </c>
      <c r="O193" s="72">
        <f t="shared" si="137"/>
        <v>0</v>
      </c>
      <c r="P193" s="240"/>
      <c r="Q193" s="70"/>
      <c r="R193" s="71">
        <f t="shared" si="138"/>
        <v>0</v>
      </c>
      <c r="T193" s="72">
        <f t="shared" si="139"/>
        <v>0</v>
      </c>
      <c r="U193" s="240"/>
      <c r="V193" s="70"/>
      <c r="W193" s="71">
        <f t="shared" si="140"/>
        <v>0</v>
      </c>
      <c r="Y193" s="72">
        <f t="shared" si="141"/>
        <v>0</v>
      </c>
      <c r="Z193" s="240"/>
      <c r="AA193" s="70"/>
      <c r="AB193" s="71">
        <f t="shared" si="142"/>
        <v>0</v>
      </c>
      <c r="AD193" s="72">
        <f t="shared" si="143"/>
        <v>0</v>
      </c>
      <c r="AE193" s="240"/>
      <c r="AF193" s="70"/>
      <c r="AG193" s="71">
        <f t="shared" si="144"/>
        <v>0</v>
      </c>
      <c r="AI193" s="72">
        <f t="shared" si="145"/>
        <v>0</v>
      </c>
      <c r="AJ193" s="240"/>
      <c r="AK193" s="70"/>
      <c r="AL193" s="71">
        <f t="shared" si="146"/>
        <v>0</v>
      </c>
    </row>
    <row r="194" spans="1:38" ht="14" x14ac:dyDescent="0.25">
      <c r="A194" s="1">
        <v>182</v>
      </c>
      <c r="B194" s="163"/>
      <c r="C194" s="32"/>
      <c r="D194" s="33" t="s">
        <v>918</v>
      </c>
      <c r="E194" s="26" t="s">
        <v>192</v>
      </c>
      <c r="F194" s="145">
        <f>'annexe 1 AE - BPU'!F194</f>
        <v>0</v>
      </c>
      <c r="G194" s="180">
        <f t="shared" si="134"/>
        <v>0</v>
      </c>
      <c r="J194" s="72">
        <f t="shared" si="135"/>
        <v>0</v>
      </c>
      <c r="K194" s="240"/>
      <c r="L194" s="70"/>
      <c r="M194" s="71">
        <f t="shared" si="136"/>
        <v>0</v>
      </c>
      <c r="O194" s="72">
        <f t="shared" si="137"/>
        <v>0</v>
      </c>
      <c r="P194" s="240"/>
      <c r="Q194" s="70"/>
      <c r="R194" s="71">
        <f t="shared" si="138"/>
        <v>0</v>
      </c>
      <c r="T194" s="72">
        <f t="shared" si="139"/>
        <v>0</v>
      </c>
      <c r="U194" s="240"/>
      <c r="V194" s="70"/>
      <c r="W194" s="71">
        <f t="shared" si="140"/>
        <v>0</v>
      </c>
      <c r="Y194" s="72">
        <f t="shared" si="141"/>
        <v>0</v>
      </c>
      <c r="Z194" s="240"/>
      <c r="AA194" s="70"/>
      <c r="AB194" s="71">
        <f t="shared" si="142"/>
        <v>0</v>
      </c>
      <c r="AD194" s="72">
        <f t="shared" si="143"/>
        <v>0</v>
      </c>
      <c r="AE194" s="240"/>
      <c r="AF194" s="70"/>
      <c r="AG194" s="71">
        <f t="shared" si="144"/>
        <v>0</v>
      </c>
      <c r="AI194" s="72">
        <f t="shared" si="145"/>
        <v>0</v>
      </c>
      <c r="AJ194" s="240"/>
      <c r="AK194" s="70"/>
      <c r="AL194" s="71">
        <f t="shared" si="146"/>
        <v>0</v>
      </c>
    </row>
    <row r="195" spans="1:38" ht="14" x14ac:dyDescent="0.25">
      <c r="A195" s="1">
        <v>183</v>
      </c>
      <c r="B195" s="163"/>
      <c r="C195" s="32"/>
      <c r="D195" s="33" t="s">
        <v>194</v>
      </c>
      <c r="E195" s="26" t="s">
        <v>192</v>
      </c>
      <c r="F195" s="145">
        <f>'annexe 1 AE - BPU'!F195</f>
        <v>0</v>
      </c>
      <c r="G195" s="180">
        <f t="shared" si="134"/>
        <v>0</v>
      </c>
      <c r="J195" s="72">
        <f t="shared" si="135"/>
        <v>0</v>
      </c>
      <c r="K195" s="240"/>
      <c r="L195" s="70"/>
      <c r="M195" s="71">
        <f t="shared" si="136"/>
        <v>0</v>
      </c>
      <c r="O195" s="72">
        <f t="shared" si="137"/>
        <v>0</v>
      </c>
      <c r="P195" s="240"/>
      <c r="Q195" s="70"/>
      <c r="R195" s="71">
        <f t="shared" si="138"/>
        <v>0</v>
      </c>
      <c r="T195" s="72">
        <f t="shared" si="139"/>
        <v>0</v>
      </c>
      <c r="U195" s="240"/>
      <c r="V195" s="70"/>
      <c r="W195" s="71">
        <f t="shared" si="140"/>
        <v>0</v>
      </c>
      <c r="Y195" s="72">
        <f t="shared" si="141"/>
        <v>0</v>
      </c>
      <c r="Z195" s="240"/>
      <c r="AA195" s="70"/>
      <c r="AB195" s="71">
        <f t="shared" si="142"/>
        <v>0</v>
      </c>
      <c r="AD195" s="72">
        <f t="shared" si="143"/>
        <v>0</v>
      </c>
      <c r="AE195" s="240"/>
      <c r="AF195" s="70"/>
      <c r="AG195" s="71">
        <f t="shared" si="144"/>
        <v>0</v>
      </c>
      <c r="AI195" s="72">
        <f t="shared" si="145"/>
        <v>0</v>
      </c>
      <c r="AJ195" s="240"/>
      <c r="AK195" s="70"/>
      <c r="AL195" s="71">
        <f t="shared" si="146"/>
        <v>0</v>
      </c>
    </row>
    <row r="196" spans="1:38" ht="14" x14ac:dyDescent="0.25">
      <c r="A196" s="1">
        <v>184</v>
      </c>
      <c r="B196" s="163"/>
      <c r="C196" s="32"/>
      <c r="D196" s="33" t="s">
        <v>195</v>
      </c>
      <c r="E196" s="26" t="s">
        <v>192</v>
      </c>
      <c r="F196" s="145">
        <f>'annexe 1 AE - BPU'!F196</f>
        <v>0</v>
      </c>
      <c r="G196" s="180">
        <f t="shared" si="134"/>
        <v>0</v>
      </c>
      <c r="J196" s="72">
        <f t="shared" si="135"/>
        <v>0</v>
      </c>
      <c r="K196" s="240"/>
      <c r="L196" s="70"/>
      <c r="M196" s="71">
        <f t="shared" si="136"/>
        <v>0</v>
      </c>
      <c r="O196" s="72">
        <f t="shared" si="137"/>
        <v>0</v>
      </c>
      <c r="P196" s="240"/>
      <c r="Q196" s="70"/>
      <c r="R196" s="71">
        <f t="shared" si="138"/>
        <v>0</v>
      </c>
      <c r="T196" s="72">
        <f t="shared" si="139"/>
        <v>0</v>
      </c>
      <c r="U196" s="240"/>
      <c r="V196" s="70"/>
      <c r="W196" s="71">
        <f t="shared" si="140"/>
        <v>0</v>
      </c>
      <c r="Y196" s="72">
        <f t="shared" si="141"/>
        <v>0</v>
      </c>
      <c r="Z196" s="240"/>
      <c r="AA196" s="70"/>
      <c r="AB196" s="71">
        <f t="shared" si="142"/>
        <v>0</v>
      </c>
      <c r="AD196" s="72">
        <f t="shared" si="143"/>
        <v>0</v>
      </c>
      <c r="AE196" s="240"/>
      <c r="AF196" s="70"/>
      <c r="AG196" s="71">
        <f t="shared" si="144"/>
        <v>0</v>
      </c>
      <c r="AI196" s="72">
        <f t="shared" si="145"/>
        <v>0</v>
      </c>
      <c r="AJ196" s="240"/>
      <c r="AK196" s="70"/>
      <c r="AL196" s="71">
        <f t="shared" si="146"/>
        <v>0</v>
      </c>
    </row>
    <row r="197" spans="1:38" ht="14" x14ac:dyDescent="0.25">
      <c r="A197" s="1">
        <v>185</v>
      </c>
      <c r="B197" s="163"/>
      <c r="C197" s="32"/>
      <c r="D197" s="33" t="s">
        <v>196</v>
      </c>
      <c r="E197" s="26" t="s">
        <v>192</v>
      </c>
      <c r="F197" s="145">
        <f>'annexe 1 AE - BPU'!F197</f>
        <v>0</v>
      </c>
      <c r="G197" s="180">
        <f t="shared" si="134"/>
        <v>0</v>
      </c>
      <c r="J197" s="72">
        <f t="shared" si="135"/>
        <v>0</v>
      </c>
      <c r="K197" s="240"/>
      <c r="L197" s="70"/>
      <c r="M197" s="71">
        <f t="shared" si="136"/>
        <v>0</v>
      </c>
      <c r="O197" s="72">
        <f t="shared" si="137"/>
        <v>0</v>
      </c>
      <c r="P197" s="240"/>
      <c r="Q197" s="70"/>
      <c r="R197" s="71">
        <f t="shared" si="138"/>
        <v>0</v>
      </c>
      <c r="T197" s="72">
        <f t="shared" si="139"/>
        <v>0</v>
      </c>
      <c r="U197" s="240"/>
      <c r="V197" s="70"/>
      <c r="W197" s="71">
        <f t="shared" si="140"/>
        <v>0</v>
      </c>
      <c r="Y197" s="72">
        <f t="shared" si="141"/>
        <v>0</v>
      </c>
      <c r="Z197" s="240"/>
      <c r="AA197" s="70"/>
      <c r="AB197" s="71">
        <f t="shared" si="142"/>
        <v>0</v>
      </c>
      <c r="AD197" s="72">
        <f t="shared" si="143"/>
        <v>0</v>
      </c>
      <c r="AE197" s="240"/>
      <c r="AF197" s="70"/>
      <c r="AG197" s="71">
        <f t="shared" si="144"/>
        <v>0</v>
      </c>
      <c r="AI197" s="72">
        <f t="shared" si="145"/>
        <v>0</v>
      </c>
      <c r="AJ197" s="240"/>
      <c r="AK197" s="70"/>
      <c r="AL197" s="71">
        <f t="shared" si="146"/>
        <v>0</v>
      </c>
    </row>
    <row r="198" spans="1:38" ht="14" x14ac:dyDescent="0.25">
      <c r="A198" s="1">
        <v>186</v>
      </c>
      <c r="B198" s="163"/>
      <c r="C198" s="32"/>
      <c r="D198" s="33" t="s">
        <v>197</v>
      </c>
      <c r="E198" s="26" t="s">
        <v>192</v>
      </c>
      <c r="F198" s="145">
        <f>'annexe 1 AE - BPU'!F198</f>
        <v>0</v>
      </c>
      <c r="G198" s="180">
        <f t="shared" si="134"/>
        <v>0</v>
      </c>
      <c r="J198" s="72">
        <f t="shared" si="135"/>
        <v>0</v>
      </c>
      <c r="K198" s="240"/>
      <c r="L198" s="70"/>
      <c r="M198" s="71">
        <f t="shared" si="136"/>
        <v>0</v>
      </c>
      <c r="O198" s="72">
        <f t="shared" si="137"/>
        <v>0</v>
      </c>
      <c r="P198" s="240"/>
      <c r="Q198" s="70"/>
      <c r="R198" s="71">
        <f t="shared" si="138"/>
        <v>0</v>
      </c>
      <c r="T198" s="72">
        <f t="shared" si="139"/>
        <v>0</v>
      </c>
      <c r="U198" s="240"/>
      <c r="V198" s="70"/>
      <c r="W198" s="71">
        <f t="shared" si="140"/>
        <v>0</v>
      </c>
      <c r="Y198" s="72">
        <f t="shared" si="141"/>
        <v>0</v>
      </c>
      <c r="Z198" s="240"/>
      <c r="AA198" s="70"/>
      <c r="AB198" s="71">
        <f t="shared" si="142"/>
        <v>0</v>
      </c>
      <c r="AD198" s="72">
        <f t="shared" si="143"/>
        <v>0</v>
      </c>
      <c r="AE198" s="240"/>
      <c r="AF198" s="70"/>
      <c r="AG198" s="71">
        <f t="shared" si="144"/>
        <v>0</v>
      </c>
      <c r="AI198" s="72">
        <f t="shared" si="145"/>
        <v>0</v>
      </c>
      <c r="AJ198" s="240"/>
      <c r="AK198" s="70"/>
      <c r="AL198" s="71">
        <f t="shared" si="146"/>
        <v>0</v>
      </c>
    </row>
    <row r="199" spans="1:38" ht="14" x14ac:dyDescent="0.25">
      <c r="A199" s="1">
        <v>187</v>
      </c>
      <c r="B199" s="152"/>
      <c r="C199" s="22"/>
      <c r="D199" s="23" t="s">
        <v>198</v>
      </c>
      <c r="E199" s="14"/>
      <c r="F199" s="129"/>
      <c r="G199" s="181"/>
      <c r="H199" s="30"/>
      <c r="I199" s="30"/>
      <c r="J199" s="69"/>
      <c r="K199" s="240"/>
      <c r="L199" s="70"/>
      <c r="M199" s="71"/>
      <c r="O199" s="69"/>
      <c r="P199" s="240"/>
      <c r="Q199" s="70"/>
      <c r="R199" s="71"/>
      <c r="T199" s="69"/>
      <c r="U199" s="240"/>
      <c r="V199" s="70"/>
      <c r="W199" s="71"/>
      <c r="Y199" s="69"/>
      <c r="Z199" s="240"/>
      <c r="AA199" s="70"/>
      <c r="AB199" s="71"/>
      <c r="AD199" s="69"/>
      <c r="AE199" s="240"/>
      <c r="AF199" s="70"/>
      <c r="AG199" s="71"/>
      <c r="AI199" s="69"/>
      <c r="AJ199" s="240"/>
      <c r="AK199" s="70"/>
      <c r="AL199" s="71"/>
    </row>
    <row r="200" spans="1:38" ht="14" x14ac:dyDescent="0.25">
      <c r="A200" s="1">
        <v>188</v>
      </c>
      <c r="B200" s="152"/>
      <c r="C200" s="22"/>
      <c r="D200" s="26" t="s">
        <v>199</v>
      </c>
      <c r="E200" s="26" t="s">
        <v>26</v>
      </c>
      <c r="F200" s="127">
        <f>'annexe 1 AE - BPU'!F200</f>
        <v>0</v>
      </c>
      <c r="G200" s="179">
        <f t="shared" ref="G200:G206" si="147">F200*(1+$G$9)</f>
        <v>0</v>
      </c>
      <c r="H200" s="34"/>
      <c r="I200" s="34"/>
      <c r="J200" s="69">
        <f t="shared" ref="J200:J206" si="148">F200</f>
        <v>0</v>
      </c>
      <c r="K200" s="240"/>
      <c r="L200" s="70"/>
      <c r="M200" s="71">
        <f t="shared" ref="M200:M206" si="149">K200*J200</f>
        <v>0</v>
      </c>
      <c r="O200" s="69">
        <f t="shared" ref="O200:O206" si="150">J200</f>
        <v>0</v>
      </c>
      <c r="P200" s="240"/>
      <c r="Q200" s="70"/>
      <c r="R200" s="71">
        <f t="shared" ref="R200:R206" si="151">P200*O200</f>
        <v>0</v>
      </c>
      <c r="T200" s="69">
        <f t="shared" ref="T200:T206" si="152">O200</f>
        <v>0</v>
      </c>
      <c r="U200" s="240"/>
      <c r="V200" s="70"/>
      <c r="W200" s="71">
        <f t="shared" ref="W200:W206" si="153">U200*T200</f>
        <v>0</v>
      </c>
      <c r="Y200" s="69">
        <f t="shared" ref="Y200:Y206" si="154">T200</f>
        <v>0</v>
      </c>
      <c r="Z200" s="240"/>
      <c r="AA200" s="70"/>
      <c r="AB200" s="71">
        <f t="shared" ref="AB200:AB206" si="155">Z200*Y200</f>
        <v>0</v>
      </c>
      <c r="AD200" s="69">
        <f t="shared" ref="AD200:AD206" si="156">Y200</f>
        <v>0</v>
      </c>
      <c r="AE200" s="240"/>
      <c r="AF200" s="70"/>
      <c r="AG200" s="71">
        <f t="shared" ref="AG200:AG206" si="157">AE200*AD200</f>
        <v>0</v>
      </c>
      <c r="AI200" s="69">
        <f t="shared" ref="AI200:AI206" si="158">AD200</f>
        <v>0</v>
      </c>
      <c r="AJ200" s="240"/>
      <c r="AK200" s="70"/>
      <c r="AL200" s="71">
        <f t="shared" ref="AL200:AL206" si="159">AJ200*AI200</f>
        <v>0</v>
      </c>
    </row>
    <row r="201" spans="1:38" ht="14" x14ac:dyDescent="0.25">
      <c r="A201" s="1">
        <v>189</v>
      </c>
      <c r="B201" s="152"/>
      <c r="C201" s="22"/>
      <c r="D201" s="26" t="s">
        <v>200</v>
      </c>
      <c r="E201" s="26" t="s">
        <v>26</v>
      </c>
      <c r="F201" s="127">
        <f>'annexe 1 AE - BPU'!F201</f>
        <v>0</v>
      </c>
      <c r="G201" s="179">
        <f t="shared" si="147"/>
        <v>0</v>
      </c>
      <c r="H201" s="34"/>
      <c r="I201" s="34"/>
      <c r="J201" s="69">
        <f t="shared" si="148"/>
        <v>0</v>
      </c>
      <c r="K201" s="240"/>
      <c r="L201" s="70"/>
      <c r="M201" s="71">
        <f t="shared" si="149"/>
        <v>0</v>
      </c>
      <c r="O201" s="69">
        <f t="shared" si="150"/>
        <v>0</v>
      </c>
      <c r="P201" s="240"/>
      <c r="Q201" s="70"/>
      <c r="R201" s="71">
        <f t="shared" si="151"/>
        <v>0</v>
      </c>
      <c r="T201" s="69">
        <f t="shared" si="152"/>
        <v>0</v>
      </c>
      <c r="U201" s="240"/>
      <c r="V201" s="70"/>
      <c r="W201" s="71">
        <f t="shared" si="153"/>
        <v>0</v>
      </c>
      <c r="Y201" s="69">
        <f t="shared" si="154"/>
        <v>0</v>
      </c>
      <c r="Z201" s="240"/>
      <c r="AA201" s="70"/>
      <c r="AB201" s="71">
        <f t="shared" si="155"/>
        <v>0</v>
      </c>
      <c r="AD201" s="69">
        <f t="shared" si="156"/>
        <v>0</v>
      </c>
      <c r="AE201" s="240"/>
      <c r="AF201" s="70"/>
      <c r="AG201" s="71">
        <f t="shared" si="157"/>
        <v>0</v>
      </c>
      <c r="AI201" s="69">
        <f t="shared" si="158"/>
        <v>0</v>
      </c>
      <c r="AJ201" s="240"/>
      <c r="AK201" s="70"/>
      <c r="AL201" s="71">
        <f t="shared" si="159"/>
        <v>0</v>
      </c>
    </row>
    <row r="202" spans="1:38" ht="14" x14ac:dyDescent="0.25">
      <c r="A202" s="1">
        <v>190</v>
      </c>
      <c r="B202" s="152"/>
      <c r="C202" s="22"/>
      <c r="D202" s="26" t="s">
        <v>201</v>
      </c>
      <c r="E202" s="26" t="s">
        <v>26</v>
      </c>
      <c r="F202" s="127">
        <f>'annexe 1 AE - BPU'!F202</f>
        <v>0</v>
      </c>
      <c r="G202" s="179">
        <f t="shared" si="147"/>
        <v>0</v>
      </c>
      <c r="H202" s="34"/>
      <c r="I202" s="34"/>
      <c r="J202" s="69">
        <f t="shared" si="148"/>
        <v>0</v>
      </c>
      <c r="K202" s="240"/>
      <c r="L202" s="70"/>
      <c r="M202" s="71">
        <f t="shared" si="149"/>
        <v>0</v>
      </c>
      <c r="O202" s="69">
        <f t="shared" si="150"/>
        <v>0</v>
      </c>
      <c r="P202" s="240"/>
      <c r="Q202" s="70"/>
      <c r="R202" s="71">
        <f t="shared" si="151"/>
        <v>0</v>
      </c>
      <c r="T202" s="69">
        <f t="shared" si="152"/>
        <v>0</v>
      </c>
      <c r="U202" s="240"/>
      <c r="V202" s="70"/>
      <c r="W202" s="71">
        <f t="shared" si="153"/>
        <v>0</v>
      </c>
      <c r="Y202" s="69">
        <f t="shared" si="154"/>
        <v>0</v>
      </c>
      <c r="Z202" s="240"/>
      <c r="AA202" s="70"/>
      <c r="AB202" s="71">
        <f t="shared" si="155"/>
        <v>0</v>
      </c>
      <c r="AD202" s="69">
        <f t="shared" si="156"/>
        <v>0</v>
      </c>
      <c r="AE202" s="240"/>
      <c r="AF202" s="70"/>
      <c r="AG202" s="71">
        <f t="shared" si="157"/>
        <v>0</v>
      </c>
      <c r="AI202" s="69">
        <f t="shared" si="158"/>
        <v>0</v>
      </c>
      <c r="AJ202" s="240"/>
      <c r="AK202" s="70"/>
      <c r="AL202" s="71">
        <f t="shared" si="159"/>
        <v>0</v>
      </c>
    </row>
    <row r="203" spans="1:38" ht="14" x14ac:dyDescent="0.25">
      <c r="A203" s="1">
        <v>191</v>
      </c>
      <c r="B203" s="152"/>
      <c r="C203" s="22"/>
      <c r="D203" s="26" t="s">
        <v>202</v>
      </c>
      <c r="E203" s="26" t="s">
        <v>26</v>
      </c>
      <c r="F203" s="127">
        <f>'annexe 1 AE - BPU'!F203</f>
        <v>0</v>
      </c>
      <c r="G203" s="179">
        <f t="shared" si="147"/>
        <v>0</v>
      </c>
      <c r="H203" s="34"/>
      <c r="I203" s="34"/>
      <c r="J203" s="69">
        <f t="shared" si="148"/>
        <v>0</v>
      </c>
      <c r="K203" s="240"/>
      <c r="L203" s="70"/>
      <c r="M203" s="71">
        <f t="shared" si="149"/>
        <v>0</v>
      </c>
      <c r="O203" s="69">
        <f t="shared" si="150"/>
        <v>0</v>
      </c>
      <c r="P203" s="240"/>
      <c r="Q203" s="70"/>
      <c r="R203" s="71">
        <f t="shared" si="151"/>
        <v>0</v>
      </c>
      <c r="T203" s="69">
        <f t="shared" si="152"/>
        <v>0</v>
      </c>
      <c r="U203" s="240"/>
      <c r="V203" s="70"/>
      <c r="W203" s="71">
        <f t="shared" si="153"/>
        <v>0</v>
      </c>
      <c r="Y203" s="69">
        <f t="shared" si="154"/>
        <v>0</v>
      </c>
      <c r="Z203" s="240"/>
      <c r="AA203" s="70"/>
      <c r="AB203" s="71">
        <f t="shared" si="155"/>
        <v>0</v>
      </c>
      <c r="AD203" s="69">
        <f t="shared" si="156"/>
        <v>0</v>
      </c>
      <c r="AE203" s="240"/>
      <c r="AF203" s="70"/>
      <c r="AG203" s="71">
        <f t="shared" si="157"/>
        <v>0</v>
      </c>
      <c r="AI203" s="69">
        <f t="shared" si="158"/>
        <v>0</v>
      </c>
      <c r="AJ203" s="240"/>
      <c r="AK203" s="70"/>
      <c r="AL203" s="71">
        <f t="shared" si="159"/>
        <v>0</v>
      </c>
    </row>
    <row r="204" spans="1:38" ht="14" x14ac:dyDescent="0.25">
      <c r="A204" s="1">
        <v>192</v>
      </c>
      <c r="B204" s="152"/>
      <c r="C204" s="22"/>
      <c r="D204" s="26" t="s">
        <v>203</v>
      </c>
      <c r="E204" s="26" t="s">
        <v>26</v>
      </c>
      <c r="F204" s="127">
        <f>'annexe 1 AE - BPU'!F204</f>
        <v>0</v>
      </c>
      <c r="G204" s="179">
        <f t="shared" si="147"/>
        <v>0</v>
      </c>
      <c r="H204" s="34"/>
      <c r="I204" s="34"/>
      <c r="J204" s="69">
        <f t="shared" si="148"/>
        <v>0</v>
      </c>
      <c r="K204" s="240"/>
      <c r="L204" s="70"/>
      <c r="M204" s="71">
        <f t="shared" si="149"/>
        <v>0</v>
      </c>
      <c r="O204" s="69">
        <f t="shared" si="150"/>
        <v>0</v>
      </c>
      <c r="P204" s="240"/>
      <c r="Q204" s="70"/>
      <c r="R204" s="71">
        <f t="shared" si="151"/>
        <v>0</v>
      </c>
      <c r="T204" s="69">
        <f t="shared" si="152"/>
        <v>0</v>
      </c>
      <c r="U204" s="240"/>
      <c r="V204" s="70"/>
      <c r="W204" s="71">
        <f t="shared" si="153"/>
        <v>0</v>
      </c>
      <c r="Y204" s="69">
        <f t="shared" si="154"/>
        <v>0</v>
      </c>
      <c r="Z204" s="240"/>
      <c r="AA204" s="70"/>
      <c r="AB204" s="71">
        <f t="shared" si="155"/>
        <v>0</v>
      </c>
      <c r="AD204" s="69">
        <f t="shared" si="156"/>
        <v>0</v>
      </c>
      <c r="AE204" s="240"/>
      <c r="AF204" s="70"/>
      <c r="AG204" s="71">
        <f t="shared" si="157"/>
        <v>0</v>
      </c>
      <c r="AI204" s="69">
        <f t="shared" si="158"/>
        <v>0</v>
      </c>
      <c r="AJ204" s="240"/>
      <c r="AK204" s="70"/>
      <c r="AL204" s="71">
        <f t="shared" si="159"/>
        <v>0</v>
      </c>
    </row>
    <row r="205" spans="1:38" ht="14" x14ac:dyDescent="0.25">
      <c r="A205" s="1">
        <v>193</v>
      </c>
      <c r="B205" s="152"/>
      <c r="C205" s="22"/>
      <c r="D205" s="26" t="s">
        <v>204</v>
      </c>
      <c r="E205" s="26" t="s">
        <v>26</v>
      </c>
      <c r="F205" s="127">
        <f>'annexe 1 AE - BPU'!F205</f>
        <v>0</v>
      </c>
      <c r="G205" s="179">
        <f t="shared" si="147"/>
        <v>0</v>
      </c>
      <c r="H205" s="35"/>
      <c r="I205" s="35"/>
      <c r="J205" s="69">
        <f t="shared" si="148"/>
        <v>0</v>
      </c>
      <c r="K205" s="240"/>
      <c r="L205" s="70"/>
      <c r="M205" s="71">
        <f t="shared" si="149"/>
        <v>0</v>
      </c>
      <c r="O205" s="69">
        <f t="shared" si="150"/>
        <v>0</v>
      </c>
      <c r="P205" s="240"/>
      <c r="Q205" s="70"/>
      <c r="R205" s="71">
        <f t="shared" si="151"/>
        <v>0</v>
      </c>
      <c r="T205" s="69">
        <f t="shared" si="152"/>
        <v>0</v>
      </c>
      <c r="U205" s="240"/>
      <c r="V205" s="70"/>
      <c r="W205" s="71">
        <f t="shared" si="153"/>
        <v>0</v>
      </c>
      <c r="Y205" s="69">
        <f t="shared" si="154"/>
        <v>0</v>
      </c>
      <c r="Z205" s="240"/>
      <c r="AA205" s="70"/>
      <c r="AB205" s="71">
        <f t="shared" si="155"/>
        <v>0</v>
      </c>
      <c r="AD205" s="69">
        <f t="shared" si="156"/>
        <v>0</v>
      </c>
      <c r="AE205" s="240"/>
      <c r="AF205" s="70"/>
      <c r="AG205" s="71">
        <f t="shared" si="157"/>
        <v>0</v>
      </c>
      <c r="AI205" s="69">
        <f t="shared" si="158"/>
        <v>0</v>
      </c>
      <c r="AJ205" s="240"/>
      <c r="AK205" s="70"/>
      <c r="AL205" s="71">
        <f t="shared" si="159"/>
        <v>0</v>
      </c>
    </row>
    <row r="206" spans="1:38" ht="14" x14ac:dyDescent="0.25">
      <c r="A206" s="1">
        <v>194</v>
      </c>
      <c r="B206" s="152"/>
      <c r="C206" s="22"/>
      <c r="D206" s="26" t="s">
        <v>205</v>
      </c>
      <c r="E206" s="26" t="s">
        <v>26</v>
      </c>
      <c r="F206" s="127">
        <f>'annexe 1 AE - BPU'!F206</f>
        <v>0</v>
      </c>
      <c r="G206" s="179">
        <f t="shared" si="147"/>
        <v>0</v>
      </c>
      <c r="H206" s="35"/>
      <c r="I206" s="35"/>
      <c r="J206" s="69">
        <f t="shared" si="148"/>
        <v>0</v>
      </c>
      <c r="K206" s="240"/>
      <c r="L206" s="70"/>
      <c r="M206" s="71">
        <f t="shared" si="149"/>
        <v>0</v>
      </c>
      <c r="O206" s="69">
        <f t="shared" si="150"/>
        <v>0</v>
      </c>
      <c r="P206" s="240"/>
      <c r="Q206" s="70"/>
      <c r="R206" s="71">
        <f t="shared" si="151"/>
        <v>0</v>
      </c>
      <c r="T206" s="69">
        <f t="shared" si="152"/>
        <v>0</v>
      </c>
      <c r="U206" s="240"/>
      <c r="V206" s="70"/>
      <c r="W206" s="71">
        <f t="shared" si="153"/>
        <v>0</v>
      </c>
      <c r="Y206" s="69">
        <f t="shared" si="154"/>
        <v>0</v>
      </c>
      <c r="Z206" s="240"/>
      <c r="AA206" s="70"/>
      <c r="AB206" s="71">
        <f t="shared" si="155"/>
        <v>0</v>
      </c>
      <c r="AD206" s="69">
        <f t="shared" si="156"/>
        <v>0</v>
      </c>
      <c r="AE206" s="240"/>
      <c r="AF206" s="70"/>
      <c r="AG206" s="71">
        <f t="shared" si="157"/>
        <v>0</v>
      </c>
      <c r="AI206" s="69">
        <f t="shared" si="158"/>
        <v>0</v>
      </c>
      <c r="AJ206" s="240"/>
      <c r="AK206" s="70"/>
      <c r="AL206" s="71">
        <f t="shared" si="159"/>
        <v>0</v>
      </c>
    </row>
    <row r="207" spans="1:38" ht="14" x14ac:dyDescent="0.25">
      <c r="A207" s="1">
        <v>195</v>
      </c>
      <c r="B207" s="152"/>
      <c r="C207" s="22"/>
      <c r="D207" s="23" t="s">
        <v>206</v>
      </c>
      <c r="E207" s="14"/>
      <c r="F207" s="130"/>
      <c r="G207" s="178"/>
      <c r="J207" s="69"/>
      <c r="K207" s="240"/>
      <c r="L207" s="70"/>
      <c r="M207" s="71"/>
      <c r="O207" s="69"/>
      <c r="P207" s="240"/>
      <c r="Q207" s="70"/>
      <c r="R207" s="71"/>
      <c r="T207" s="69"/>
      <c r="U207" s="240"/>
      <c r="V207" s="70"/>
      <c r="W207" s="71"/>
      <c r="Y207" s="69"/>
      <c r="Z207" s="240"/>
      <c r="AA207" s="70"/>
      <c r="AB207" s="71"/>
      <c r="AD207" s="69"/>
      <c r="AE207" s="240"/>
      <c r="AF207" s="70"/>
      <c r="AG207" s="71"/>
      <c r="AI207" s="69"/>
      <c r="AJ207" s="240"/>
      <c r="AK207" s="70"/>
      <c r="AL207" s="71"/>
    </row>
    <row r="208" spans="1:38" ht="14" x14ac:dyDescent="0.25">
      <c r="A208" s="1">
        <v>196</v>
      </c>
      <c r="B208" s="163"/>
      <c r="C208" s="32"/>
      <c r="D208" s="33" t="s">
        <v>207</v>
      </c>
      <c r="E208" s="26" t="s">
        <v>192</v>
      </c>
      <c r="F208" s="145">
        <f>'annexe 1 AE - BPU'!F208</f>
        <v>0</v>
      </c>
      <c r="G208" s="180">
        <f t="shared" ref="G208:G214" si="160">F208</f>
        <v>0</v>
      </c>
      <c r="J208" s="72">
        <f t="shared" ref="J208:J214" si="161">F208</f>
        <v>0</v>
      </c>
      <c r="K208" s="240"/>
      <c r="L208" s="70"/>
      <c r="M208" s="71">
        <f t="shared" ref="M208:M214" si="162">K208*J208*L208</f>
        <v>0</v>
      </c>
      <c r="O208" s="72">
        <f t="shared" ref="O208:O214" si="163">J208</f>
        <v>0</v>
      </c>
      <c r="P208" s="240"/>
      <c r="Q208" s="70"/>
      <c r="R208" s="71">
        <f t="shared" ref="R208:R214" si="164">P208*O208*Q208</f>
        <v>0</v>
      </c>
      <c r="T208" s="72">
        <f t="shared" ref="T208:T214" si="165">O208</f>
        <v>0</v>
      </c>
      <c r="U208" s="240"/>
      <c r="V208" s="70"/>
      <c r="W208" s="71">
        <f t="shared" ref="W208:W214" si="166">U208*T208*V208</f>
        <v>0</v>
      </c>
      <c r="Y208" s="72">
        <f t="shared" ref="Y208:Y214" si="167">T208</f>
        <v>0</v>
      </c>
      <c r="Z208" s="240"/>
      <c r="AA208" s="70"/>
      <c r="AB208" s="71">
        <f t="shared" ref="AB208:AB214" si="168">Z208*Y208*AA208</f>
        <v>0</v>
      </c>
      <c r="AD208" s="72">
        <f t="shared" ref="AD208:AD214" si="169">Y208</f>
        <v>0</v>
      </c>
      <c r="AE208" s="240"/>
      <c r="AF208" s="70"/>
      <c r="AG208" s="71">
        <f t="shared" ref="AG208:AG214" si="170">AE208*AD208*AF208</f>
        <v>0</v>
      </c>
      <c r="AI208" s="72">
        <f t="shared" ref="AI208:AI214" si="171">AD208</f>
        <v>0</v>
      </c>
      <c r="AJ208" s="240"/>
      <c r="AK208" s="70"/>
      <c r="AL208" s="71">
        <f t="shared" ref="AL208:AL214" si="172">AJ208*AI208*AK208</f>
        <v>0</v>
      </c>
    </row>
    <row r="209" spans="1:38" ht="14" x14ac:dyDescent="0.25">
      <c r="A209" s="1">
        <v>197</v>
      </c>
      <c r="B209" s="163"/>
      <c r="C209" s="32"/>
      <c r="D209" s="33" t="s">
        <v>208</v>
      </c>
      <c r="E209" s="26" t="s">
        <v>192</v>
      </c>
      <c r="F209" s="145">
        <f>'annexe 1 AE - BPU'!F209</f>
        <v>0</v>
      </c>
      <c r="G209" s="180">
        <f t="shared" si="160"/>
        <v>0</v>
      </c>
      <c r="J209" s="72">
        <f t="shared" si="161"/>
        <v>0</v>
      </c>
      <c r="K209" s="240"/>
      <c r="L209" s="70"/>
      <c r="M209" s="71">
        <f t="shared" si="162"/>
        <v>0</v>
      </c>
      <c r="O209" s="72">
        <f t="shared" si="163"/>
        <v>0</v>
      </c>
      <c r="P209" s="240"/>
      <c r="Q209" s="70"/>
      <c r="R209" s="71">
        <f t="shared" si="164"/>
        <v>0</v>
      </c>
      <c r="T209" s="72">
        <f t="shared" si="165"/>
        <v>0</v>
      </c>
      <c r="U209" s="240"/>
      <c r="V209" s="70"/>
      <c r="W209" s="71">
        <f t="shared" si="166"/>
        <v>0</v>
      </c>
      <c r="Y209" s="72">
        <f t="shared" si="167"/>
        <v>0</v>
      </c>
      <c r="Z209" s="240"/>
      <c r="AA209" s="70"/>
      <c r="AB209" s="71">
        <f t="shared" si="168"/>
        <v>0</v>
      </c>
      <c r="AD209" s="72">
        <f t="shared" si="169"/>
        <v>0</v>
      </c>
      <c r="AE209" s="240"/>
      <c r="AF209" s="70"/>
      <c r="AG209" s="71">
        <f t="shared" si="170"/>
        <v>0</v>
      </c>
      <c r="AI209" s="72">
        <f t="shared" si="171"/>
        <v>0</v>
      </c>
      <c r="AJ209" s="240"/>
      <c r="AK209" s="70"/>
      <c r="AL209" s="71">
        <f t="shared" si="172"/>
        <v>0</v>
      </c>
    </row>
    <row r="210" spans="1:38" ht="14" x14ac:dyDescent="0.25">
      <c r="A210" s="1">
        <v>198</v>
      </c>
      <c r="B210" s="163"/>
      <c r="C210" s="32"/>
      <c r="D210" s="33" t="s">
        <v>919</v>
      </c>
      <c r="E210" s="26" t="s">
        <v>192</v>
      </c>
      <c r="F210" s="145">
        <f>'annexe 1 AE - BPU'!F210</f>
        <v>0</v>
      </c>
      <c r="G210" s="180">
        <f t="shared" si="160"/>
        <v>0</v>
      </c>
      <c r="J210" s="72">
        <f t="shared" si="161"/>
        <v>0</v>
      </c>
      <c r="K210" s="240"/>
      <c r="L210" s="70"/>
      <c r="M210" s="71">
        <f t="shared" si="162"/>
        <v>0</v>
      </c>
      <c r="O210" s="72">
        <f t="shared" si="163"/>
        <v>0</v>
      </c>
      <c r="P210" s="240"/>
      <c r="Q210" s="70"/>
      <c r="R210" s="71">
        <f t="shared" si="164"/>
        <v>0</v>
      </c>
      <c r="T210" s="72">
        <f t="shared" si="165"/>
        <v>0</v>
      </c>
      <c r="U210" s="240"/>
      <c r="V210" s="70"/>
      <c r="W210" s="71">
        <f t="shared" si="166"/>
        <v>0</v>
      </c>
      <c r="Y210" s="72">
        <f t="shared" si="167"/>
        <v>0</v>
      </c>
      <c r="Z210" s="240"/>
      <c r="AA210" s="70"/>
      <c r="AB210" s="71">
        <f t="shared" si="168"/>
        <v>0</v>
      </c>
      <c r="AD210" s="72">
        <f t="shared" si="169"/>
        <v>0</v>
      </c>
      <c r="AE210" s="240"/>
      <c r="AF210" s="70"/>
      <c r="AG210" s="71">
        <f t="shared" si="170"/>
        <v>0</v>
      </c>
      <c r="AI210" s="72">
        <f t="shared" si="171"/>
        <v>0</v>
      </c>
      <c r="AJ210" s="240"/>
      <c r="AK210" s="70"/>
      <c r="AL210" s="71">
        <f t="shared" si="172"/>
        <v>0</v>
      </c>
    </row>
    <row r="211" spans="1:38" ht="14" x14ac:dyDescent="0.25">
      <c r="A211" s="1">
        <v>199</v>
      </c>
      <c r="B211" s="163"/>
      <c r="C211" s="32"/>
      <c r="D211" s="33" t="s">
        <v>209</v>
      </c>
      <c r="E211" s="26" t="s">
        <v>192</v>
      </c>
      <c r="F211" s="145">
        <f>'annexe 1 AE - BPU'!F211</f>
        <v>0</v>
      </c>
      <c r="G211" s="180">
        <f t="shared" si="160"/>
        <v>0</v>
      </c>
      <c r="J211" s="72">
        <f t="shared" si="161"/>
        <v>0</v>
      </c>
      <c r="K211" s="240"/>
      <c r="L211" s="70"/>
      <c r="M211" s="71">
        <f t="shared" si="162"/>
        <v>0</v>
      </c>
      <c r="O211" s="72">
        <f t="shared" si="163"/>
        <v>0</v>
      </c>
      <c r="P211" s="240"/>
      <c r="Q211" s="70"/>
      <c r="R211" s="71">
        <f t="shared" si="164"/>
        <v>0</v>
      </c>
      <c r="T211" s="72">
        <f t="shared" si="165"/>
        <v>0</v>
      </c>
      <c r="U211" s="240"/>
      <c r="V211" s="70"/>
      <c r="W211" s="71">
        <f t="shared" si="166"/>
        <v>0</v>
      </c>
      <c r="Y211" s="72">
        <f t="shared" si="167"/>
        <v>0</v>
      </c>
      <c r="Z211" s="240"/>
      <c r="AA211" s="70"/>
      <c r="AB211" s="71">
        <f t="shared" si="168"/>
        <v>0</v>
      </c>
      <c r="AD211" s="72">
        <f t="shared" si="169"/>
        <v>0</v>
      </c>
      <c r="AE211" s="240"/>
      <c r="AF211" s="70"/>
      <c r="AG211" s="71">
        <f t="shared" si="170"/>
        <v>0</v>
      </c>
      <c r="AI211" s="72">
        <f t="shared" si="171"/>
        <v>0</v>
      </c>
      <c r="AJ211" s="240"/>
      <c r="AK211" s="70"/>
      <c r="AL211" s="71">
        <f t="shared" si="172"/>
        <v>0</v>
      </c>
    </row>
    <row r="212" spans="1:38" ht="14" x14ac:dyDescent="0.25">
      <c r="A212" s="1">
        <v>200</v>
      </c>
      <c r="B212" s="163"/>
      <c r="C212" s="32"/>
      <c r="D212" s="33" t="s">
        <v>210</v>
      </c>
      <c r="E212" s="26" t="s">
        <v>192</v>
      </c>
      <c r="F212" s="145">
        <f>'annexe 1 AE - BPU'!F212</f>
        <v>0</v>
      </c>
      <c r="G212" s="180">
        <f t="shared" si="160"/>
        <v>0</v>
      </c>
      <c r="J212" s="72">
        <f t="shared" si="161"/>
        <v>0</v>
      </c>
      <c r="K212" s="240"/>
      <c r="L212" s="70"/>
      <c r="M212" s="71">
        <f t="shared" si="162"/>
        <v>0</v>
      </c>
      <c r="O212" s="72">
        <f t="shared" si="163"/>
        <v>0</v>
      </c>
      <c r="P212" s="240"/>
      <c r="Q212" s="70"/>
      <c r="R212" s="71">
        <f t="shared" si="164"/>
        <v>0</v>
      </c>
      <c r="T212" s="72">
        <f t="shared" si="165"/>
        <v>0</v>
      </c>
      <c r="U212" s="240"/>
      <c r="V212" s="70"/>
      <c r="W212" s="71">
        <f t="shared" si="166"/>
        <v>0</v>
      </c>
      <c r="Y212" s="72">
        <f t="shared" si="167"/>
        <v>0</v>
      </c>
      <c r="Z212" s="240"/>
      <c r="AA212" s="70"/>
      <c r="AB212" s="71">
        <f t="shared" si="168"/>
        <v>0</v>
      </c>
      <c r="AD212" s="72">
        <f t="shared" si="169"/>
        <v>0</v>
      </c>
      <c r="AE212" s="240"/>
      <c r="AF212" s="70"/>
      <c r="AG212" s="71">
        <f t="shared" si="170"/>
        <v>0</v>
      </c>
      <c r="AI212" s="72">
        <f t="shared" si="171"/>
        <v>0</v>
      </c>
      <c r="AJ212" s="240"/>
      <c r="AK212" s="70"/>
      <c r="AL212" s="71">
        <f t="shared" si="172"/>
        <v>0</v>
      </c>
    </row>
    <row r="213" spans="1:38" ht="14" x14ac:dyDescent="0.25">
      <c r="A213" s="1">
        <v>201</v>
      </c>
      <c r="B213" s="163"/>
      <c r="C213" s="32"/>
      <c r="D213" s="33" t="s">
        <v>211</v>
      </c>
      <c r="E213" s="26" t="s">
        <v>192</v>
      </c>
      <c r="F213" s="145">
        <f>'annexe 1 AE - BPU'!F213</f>
        <v>0</v>
      </c>
      <c r="G213" s="180">
        <f t="shared" si="160"/>
        <v>0</v>
      </c>
      <c r="J213" s="72">
        <f t="shared" si="161"/>
        <v>0</v>
      </c>
      <c r="K213" s="240"/>
      <c r="L213" s="70"/>
      <c r="M213" s="71">
        <f t="shared" si="162"/>
        <v>0</v>
      </c>
      <c r="O213" s="72">
        <f t="shared" si="163"/>
        <v>0</v>
      </c>
      <c r="P213" s="240"/>
      <c r="Q213" s="70"/>
      <c r="R213" s="71">
        <f t="shared" si="164"/>
        <v>0</v>
      </c>
      <c r="T213" s="72">
        <f t="shared" si="165"/>
        <v>0</v>
      </c>
      <c r="U213" s="240"/>
      <c r="V213" s="70"/>
      <c r="W213" s="71">
        <f t="shared" si="166"/>
        <v>0</v>
      </c>
      <c r="Y213" s="72">
        <f t="shared" si="167"/>
        <v>0</v>
      </c>
      <c r="Z213" s="240"/>
      <c r="AA213" s="70"/>
      <c r="AB213" s="71">
        <f t="shared" si="168"/>
        <v>0</v>
      </c>
      <c r="AD213" s="72">
        <f t="shared" si="169"/>
        <v>0</v>
      </c>
      <c r="AE213" s="240"/>
      <c r="AF213" s="70"/>
      <c r="AG213" s="71">
        <f t="shared" si="170"/>
        <v>0</v>
      </c>
      <c r="AI213" s="72">
        <f t="shared" si="171"/>
        <v>0</v>
      </c>
      <c r="AJ213" s="240"/>
      <c r="AK213" s="70"/>
      <c r="AL213" s="71">
        <f t="shared" si="172"/>
        <v>0</v>
      </c>
    </row>
    <row r="214" spans="1:38" ht="14" x14ac:dyDescent="0.25">
      <c r="A214" s="1">
        <v>202</v>
      </c>
      <c r="B214" s="163"/>
      <c r="C214" s="32"/>
      <c r="D214" s="33" t="s">
        <v>197</v>
      </c>
      <c r="E214" s="26" t="s">
        <v>192</v>
      </c>
      <c r="F214" s="145">
        <f>'annexe 1 AE - BPU'!F214</f>
        <v>0</v>
      </c>
      <c r="G214" s="180">
        <f t="shared" si="160"/>
        <v>0</v>
      </c>
      <c r="J214" s="72">
        <f t="shared" si="161"/>
        <v>0</v>
      </c>
      <c r="K214" s="240"/>
      <c r="L214" s="70"/>
      <c r="M214" s="71">
        <f t="shared" si="162"/>
        <v>0</v>
      </c>
      <c r="O214" s="72">
        <f t="shared" si="163"/>
        <v>0</v>
      </c>
      <c r="P214" s="240"/>
      <c r="Q214" s="70"/>
      <c r="R214" s="71">
        <f t="shared" si="164"/>
        <v>0</v>
      </c>
      <c r="T214" s="72">
        <f t="shared" si="165"/>
        <v>0</v>
      </c>
      <c r="U214" s="240"/>
      <c r="V214" s="70"/>
      <c r="W214" s="71">
        <f t="shared" si="166"/>
        <v>0</v>
      </c>
      <c r="Y214" s="72">
        <f t="shared" si="167"/>
        <v>0</v>
      </c>
      <c r="Z214" s="240"/>
      <c r="AA214" s="70"/>
      <c r="AB214" s="71">
        <f t="shared" si="168"/>
        <v>0</v>
      </c>
      <c r="AD214" s="72">
        <f t="shared" si="169"/>
        <v>0</v>
      </c>
      <c r="AE214" s="240"/>
      <c r="AF214" s="70"/>
      <c r="AG214" s="71">
        <f t="shared" si="170"/>
        <v>0</v>
      </c>
      <c r="AI214" s="72">
        <f t="shared" si="171"/>
        <v>0</v>
      </c>
      <c r="AJ214" s="240"/>
      <c r="AK214" s="70"/>
      <c r="AL214" s="71">
        <f t="shared" si="172"/>
        <v>0</v>
      </c>
    </row>
    <row r="215" spans="1:38" ht="14" x14ac:dyDescent="0.25">
      <c r="A215" s="1">
        <v>203</v>
      </c>
      <c r="B215" s="152"/>
      <c r="C215" s="22"/>
      <c r="D215" s="23" t="s">
        <v>212</v>
      </c>
      <c r="E215" s="14"/>
      <c r="F215" s="129"/>
      <c r="G215" s="178"/>
      <c r="J215" s="69"/>
      <c r="K215" s="240"/>
      <c r="L215" s="70"/>
      <c r="M215" s="71"/>
      <c r="O215" s="69"/>
      <c r="P215" s="240"/>
      <c r="Q215" s="70"/>
      <c r="R215" s="71"/>
      <c r="T215" s="69"/>
      <c r="U215" s="240"/>
      <c r="V215" s="70"/>
      <c r="W215" s="71"/>
      <c r="Y215" s="69"/>
      <c r="Z215" s="240"/>
      <c r="AA215" s="70"/>
      <c r="AB215" s="71"/>
      <c r="AD215" s="69"/>
      <c r="AE215" s="240"/>
      <c r="AF215" s="70"/>
      <c r="AG215" s="71"/>
      <c r="AI215" s="69"/>
      <c r="AJ215" s="240"/>
      <c r="AK215" s="70"/>
      <c r="AL215" s="71"/>
    </row>
    <row r="216" spans="1:38" ht="14" x14ac:dyDescent="0.25">
      <c r="A216" s="1">
        <v>204</v>
      </c>
      <c r="B216" s="152"/>
      <c r="C216" s="22"/>
      <c r="D216" s="26" t="s">
        <v>213</v>
      </c>
      <c r="E216" s="26" t="s">
        <v>26</v>
      </c>
      <c r="F216" s="127">
        <f>'annexe 1 AE - BPU'!F216</f>
        <v>0</v>
      </c>
      <c r="G216" s="179">
        <f t="shared" ref="G216:G223" si="173">F216*(1+$G$9)</f>
        <v>0</v>
      </c>
      <c r="H216" s="34"/>
      <c r="I216" s="34"/>
      <c r="J216" s="69">
        <f t="shared" ref="J216:J223" si="174">F216</f>
        <v>0</v>
      </c>
      <c r="K216" s="240"/>
      <c r="L216" s="70"/>
      <c r="M216" s="71">
        <f t="shared" ref="M216:M223" si="175">K216*J216</f>
        <v>0</v>
      </c>
      <c r="O216" s="69">
        <f t="shared" ref="O216:O223" si="176">J216</f>
        <v>0</v>
      </c>
      <c r="P216" s="240"/>
      <c r="Q216" s="70"/>
      <c r="R216" s="71">
        <f t="shared" ref="R216:R223" si="177">P216*O216</f>
        <v>0</v>
      </c>
      <c r="T216" s="69">
        <f t="shared" ref="T216:T223" si="178">O216</f>
        <v>0</v>
      </c>
      <c r="U216" s="240"/>
      <c r="V216" s="70"/>
      <c r="W216" s="71">
        <f t="shared" ref="W216:W223" si="179">U216*T216</f>
        <v>0</v>
      </c>
      <c r="Y216" s="69">
        <f t="shared" ref="Y216:Y223" si="180">T216</f>
        <v>0</v>
      </c>
      <c r="Z216" s="240"/>
      <c r="AA216" s="70"/>
      <c r="AB216" s="71">
        <f t="shared" ref="AB216:AB223" si="181">Z216*Y216</f>
        <v>0</v>
      </c>
      <c r="AD216" s="69">
        <f t="shared" ref="AD216:AD223" si="182">Y216</f>
        <v>0</v>
      </c>
      <c r="AE216" s="240"/>
      <c r="AF216" s="70"/>
      <c r="AG216" s="71">
        <f t="shared" ref="AG216:AG223" si="183">AE216*AD216</f>
        <v>0</v>
      </c>
      <c r="AI216" s="69">
        <f t="shared" ref="AI216:AI223" si="184">AD216</f>
        <v>0</v>
      </c>
      <c r="AJ216" s="240"/>
      <c r="AK216" s="70"/>
      <c r="AL216" s="71">
        <f t="shared" ref="AL216:AL223" si="185">AJ216*AI216</f>
        <v>0</v>
      </c>
    </row>
    <row r="217" spans="1:38" ht="14" x14ac:dyDescent="0.25">
      <c r="A217" s="1">
        <v>205</v>
      </c>
      <c r="B217" s="152"/>
      <c r="C217" s="22"/>
      <c r="D217" s="26" t="s">
        <v>200</v>
      </c>
      <c r="E217" s="26" t="s">
        <v>26</v>
      </c>
      <c r="F217" s="127">
        <f>'annexe 1 AE - BPU'!F217</f>
        <v>0</v>
      </c>
      <c r="G217" s="179">
        <f t="shared" si="173"/>
        <v>0</v>
      </c>
      <c r="H217" s="34"/>
      <c r="I217" s="34"/>
      <c r="J217" s="69">
        <f t="shared" si="174"/>
        <v>0</v>
      </c>
      <c r="K217" s="240"/>
      <c r="L217" s="70"/>
      <c r="M217" s="71">
        <f t="shared" si="175"/>
        <v>0</v>
      </c>
      <c r="O217" s="69">
        <f t="shared" si="176"/>
        <v>0</v>
      </c>
      <c r="P217" s="240"/>
      <c r="Q217" s="70"/>
      <c r="R217" s="71">
        <f t="shared" si="177"/>
        <v>0</v>
      </c>
      <c r="T217" s="69">
        <f t="shared" si="178"/>
        <v>0</v>
      </c>
      <c r="U217" s="240"/>
      <c r="V217" s="70"/>
      <c r="W217" s="71">
        <f t="shared" si="179"/>
        <v>0</v>
      </c>
      <c r="Y217" s="69">
        <f t="shared" si="180"/>
        <v>0</v>
      </c>
      <c r="Z217" s="240"/>
      <c r="AA217" s="70"/>
      <c r="AB217" s="71">
        <f t="shared" si="181"/>
        <v>0</v>
      </c>
      <c r="AD217" s="69">
        <f t="shared" si="182"/>
        <v>0</v>
      </c>
      <c r="AE217" s="240"/>
      <c r="AF217" s="70"/>
      <c r="AG217" s="71">
        <f t="shared" si="183"/>
        <v>0</v>
      </c>
      <c r="AI217" s="69">
        <f t="shared" si="184"/>
        <v>0</v>
      </c>
      <c r="AJ217" s="240"/>
      <c r="AK217" s="70"/>
      <c r="AL217" s="71">
        <f t="shared" si="185"/>
        <v>0</v>
      </c>
    </row>
    <row r="218" spans="1:38" ht="14" x14ac:dyDescent="0.25">
      <c r="A218" s="1">
        <v>206</v>
      </c>
      <c r="B218" s="152"/>
      <c r="C218" s="22"/>
      <c r="D218" s="26" t="s">
        <v>214</v>
      </c>
      <c r="E218" s="26" t="s">
        <v>26</v>
      </c>
      <c r="F218" s="127">
        <f>'annexe 1 AE - BPU'!F218</f>
        <v>0</v>
      </c>
      <c r="G218" s="179">
        <f t="shared" si="173"/>
        <v>0</v>
      </c>
      <c r="H218" s="34"/>
      <c r="I218" s="34"/>
      <c r="J218" s="69">
        <f t="shared" si="174"/>
        <v>0</v>
      </c>
      <c r="K218" s="240"/>
      <c r="L218" s="70"/>
      <c r="M218" s="71">
        <f t="shared" si="175"/>
        <v>0</v>
      </c>
      <c r="O218" s="69">
        <f t="shared" si="176"/>
        <v>0</v>
      </c>
      <c r="P218" s="240"/>
      <c r="Q218" s="70"/>
      <c r="R218" s="71">
        <f t="shared" si="177"/>
        <v>0</v>
      </c>
      <c r="T218" s="69">
        <f t="shared" si="178"/>
        <v>0</v>
      </c>
      <c r="U218" s="240"/>
      <c r="V218" s="70"/>
      <c r="W218" s="71">
        <f t="shared" si="179"/>
        <v>0</v>
      </c>
      <c r="Y218" s="69">
        <f t="shared" si="180"/>
        <v>0</v>
      </c>
      <c r="Z218" s="240"/>
      <c r="AA218" s="70"/>
      <c r="AB218" s="71">
        <f t="shared" si="181"/>
        <v>0</v>
      </c>
      <c r="AD218" s="69">
        <f t="shared" si="182"/>
        <v>0</v>
      </c>
      <c r="AE218" s="240"/>
      <c r="AF218" s="70"/>
      <c r="AG218" s="71">
        <f t="shared" si="183"/>
        <v>0</v>
      </c>
      <c r="AI218" s="69">
        <f t="shared" si="184"/>
        <v>0</v>
      </c>
      <c r="AJ218" s="240"/>
      <c r="AK218" s="70"/>
      <c r="AL218" s="71">
        <f t="shared" si="185"/>
        <v>0</v>
      </c>
    </row>
    <row r="219" spans="1:38" ht="14" x14ac:dyDescent="0.25">
      <c r="A219" s="1">
        <v>207</v>
      </c>
      <c r="B219" s="152"/>
      <c r="C219" s="22"/>
      <c r="D219" s="26" t="s">
        <v>188</v>
      </c>
      <c r="E219" s="26" t="s">
        <v>26</v>
      </c>
      <c r="F219" s="127">
        <f>'annexe 1 AE - BPU'!F219</f>
        <v>0</v>
      </c>
      <c r="G219" s="179">
        <f t="shared" si="173"/>
        <v>0</v>
      </c>
      <c r="H219" s="34"/>
      <c r="I219" s="34"/>
      <c r="J219" s="69">
        <f>F219</f>
        <v>0</v>
      </c>
      <c r="K219" s="240"/>
      <c r="L219" s="70"/>
      <c r="M219" s="71">
        <f t="shared" si="175"/>
        <v>0</v>
      </c>
      <c r="O219" s="69">
        <f t="shared" si="176"/>
        <v>0</v>
      </c>
      <c r="P219" s="240"/>
      <c r="Q219" s="70"/>
      <c r="R219" s="71">
        <f t="shared" si="177"/>
        <v>0</v>
      </c>
      <c r="T219" s="69">
        <f t="shared" si="178"/>
        <v>0</v>
      </c>
      <c r="U219" s="240"/>
      <c r="V219" s="70"/>
      <c r="W219" s="71">
        <f t="shared" si="179"/>
        <v>0</v>
      </c>
      <c r="Y219" s="69">
        <f t="shared" si="180"/>
        <v>0</v>
      </c>
      <c r="Z219" s="240"/>
      <c r="AA219" s="70"/>
      <c r="AB219" s="71">
        <f t="shared" si="181"/>
        <v>0</v>
      </c>
      <c r="AD219" s="69">
        <f t="shared" si="182"/>
        <v>0</v>
      </c>
      <c r="AE219" s="240"/>
      <c r="AF219" s="70"/>
      <c r="AG219" s="71">
        <f t="shared" si="183"/>
        <v>0</v>
      </c>
      <c r="AI219" s="69">
        <f t="shared" si="184"/>
        <v>0</v>
      </c>
      <c r="AJ219" s="240"/>
      <c r="AK219" s="70"/>
      <c r="AL219" s="71">
        <f t="shared" si="185"/>
        <v>0</v>
      </c>
    </row>
    <row r="220" spans="1:38" ht="14" x14ac:dyDescent="0.25">
      <c r="A220" s="1">
        <v>208</v>
      </c>
      <c r="B220" s="152"/>
      <c r="C220" s="22"/>
      <c r="D220" s="26" t="s">
        <v>202</v>
      </c>
      <c r="E220" s="26" t="s">
        <v>26</v>
      </c>
      <c r="F220" s="127">
        <f>'annexe 1 AE - BPU'!F220</f>
        <v>0</v>
      </c>
      <c r="G220" s="179">
        <f t="shared" si="173"/>
        <v>0</v>
      </c>
      <c r="H220" s="34"/>
      <c r="I220" s="34"/>
      <c r="J220" s="69">
        <f t="shared" si="174"/>
        <v>0</v>
      </c>
      <c r="K220" s="240"/>
      <c r="L220" s="70"/>
      <c r="M220" s="71">
        <f t="shared" si="175"/>
        <v>0</v>
      </c>
      <c r="O220" s="69">
        <f t="shared" si="176"/>
        <v>0</v>
      </c>
      <c r="P220" s="240"/>
      <c r="Q220" s="70"/>
      <c r="R220" s="71">
        <f t="shared" si="177"/>
        <v>0</v>
      </c>
      <c r="T220" s="69">
        <f t="shared" si="178"/>
        <v>0</v>
      </c>
      <c r="U220" s="240"/>
      <c r="V220" s="70"/>
      <c r="W220" s="71">
        <f t="shared" si="179"/>
        <v>0</v>
      </c>
      <c r="Y220" s="69">
        <f t="shared" si="180"/>
        <v>0</v>
      </c>
      <c r="Z220" s="240"/>
      <c r="AA220" s="70"/>
      <c r="AB220" s="71">
        <f t="shared" si="181"/>
        <v>0</v>
      </c>
      <c r="AD220" s="69">
        <f t="shared" si="182"/>
        <v>0</v>
      </c>
      <c r="AE220" s="240"/>
      <c r="AF220" s="70"/>
      <c r="AG220" s="71">
        <f t="shared" si="183"/>
        <v>0</v>
      </c>
      <c r="AI220" s="69">
        <f t="shared" si="184"/>
        <v>0</v>
      </c>
      <c r="AJ220" s="240"/>
      <c r="AK220" s="70"/>
      <c r="AL220" s="71">
        <f t="shared" si="185"/>
        <v>0</v>
      </c>
    </row>
    <row r="221" spans="1:38" ht="14" x14ac:dyDescent="0.25">
      <c r="A221" s="1">
        <v>209</v>
      </c>
      <c r="B221" s="152"/>
      <c r="C221" s="22"/>
      <c r="D221" s="26" t="s">
        <v>203</v>
      </c>
      <c r="E221" s="26" t="s">
        <v>26</v>
      </c>
      <c r="F221" s="127">
        <f>'annexe 1 AE - BPU'!F221</f>
        <v>0</v>
      </c>
      <c r="G221" s="179">
        <f t="shared" si="173"/>
        <v>0</v>
      </c>
      <c r="H221" s="34"/>
      <c r="I221" s="34"/>
      <c r="J221" s="69">
        <f t="shared" si="174"/>
        <v>0</v>
      </c>
      <c r="K221" s="240"/>
      <c r="L221" s="70"/>
      <c r="M221" s="71">
        <f t="shared" si="175"/>
        <v>0</v>
      </c>
      <c r="O221" s="69">
        <f t="shared" si="176"/>
        <v>0</v>
      </c>
      <c r="P221" s="240"/>
      <c r="Q221" s="70"/>
      <c r="R221" s="71">
        <f t="shared" si="177"/>
        <v>0</v>
      </c>
      <c r="T221" s="69">
        <f t="shared" si="178"/>
        <v>0</v>
      </c>
      <c r="U221" s="240"/>
      <c r="V221" s="70"/>
      <c r="W221" s="71">
        <f t="shared" si="179"/>
        <v>0</v>
      </c>
      <c r="Y221" s="69">
        <f t="shared" si="180"/>
        <v>0</v>
      </c>
      <c r="Z221" s="240"/>
      <c r="AA221" s="70"/>
      <c r="AB221" s="71">
        <f t="shared" si="181"/>
        <v>0</v>
      </c>
      <c r="AD221" s="69">
        <f t="shared" si="182"/>
        <v>0</v>
      </c>
      <c r="AE221" s="240"/>
      <c r="AF221" s="70"/>
      <c r="AG221" s="71">
        <f t="shared" si="183"/>
        <v>0</v>
      </c>
      <c r="AI221" s="69">
        <f t="shared" si="184"/>
        <v>0</v>
      </c>
      <c r="AJ221" s="240"/>
      <c r="AK221" s="70"/>
      <c r="AL221" s="71">
        <f t="shared" si="185"/>
        <v>0</v>
      </c>
    </row>
    <row r="222" spans="1:38" ht="14" x14ac:dyDescent="0.25">
      <c r="A222" s="1">
        <v>210</v>
      </c>
      <c r="B222" s="152"/>
      <c r="C222" s="22"/>
      <c r="D222" s="26" t="s">
        <v>204</v>
      </c>
      <c r="E222" s="26" t="s">
        <v>26</v>
      </c>
      <c r="F222" s="127">
        <f>'annexe 1 AE - BPU'!F222</f>
        <v>0</v>
      </c>
      <c r="G222" s="179">
        <f t="shared" si="173"/>
        <v>0</v>
      </c>
      <c r="H222" s="34"/>
      <c r="I222" s="34"/>
      <c r="J222" s="69">
        <f t="shared" si="174"/>
        <v>0</v>
      </c>
      <c r="K222" s="240"/>
      <c r="L222" s="70"/>
      <c r="M222" s="71">
        <f t="shared" si="175"/>
        <v>0</v>
      </c>
      <c r="O222" s="69">
        <f t="shared" si="176"/>
        <v>0</v>
      </c>
      <c r="P222" s="240"/>
      <c r="Q222" s="70"/>
      <c r="R222" s="71">
        <f t="shared" si="177"/>
        <v>0</v>
      </c>
      <c r="T222" s="69">
        <f t="shared" si="178"/>
        <v>0</v>
      </c>
      <c r="U222" s="240"/>
      <c r="V222" s="70"/>
      <c r="W222" s="71">
        <f t="shared" si="179"/>
        <v>0</v>
      </c>
      <c r="Y222" s="69">
        <f t="shared" si="180"/>
        <v>0</v>
      </c>
      <c r="Z222" s="240"/>
      <c r="AA222" s="70"/>
      <c r="AB222" s="71">
        <f t="shared" si="181"/>
        <v>0</v>
      </c>
      <c r="AD222" s="69">
        <f t="shared" si="182"/>
        <v>0</v>
      </c>
      <c r="AE222" s="240"/>
      <c r="AF222" s="70"/>
      <c r="AG222" s="71">
        <f t="shared" si="183"/>
        <v>0</v>
      </c>
      <c r="AI222" s="69">
        <f t="shared" si="184"/>
        <v>0</v>
      </c>
      <c r="AJ222" s="240"/>
      <c r="AK222" s="70"/>
      <c r="AL222" s="71">
        <f t="shared" si="185"/>
        <v>0</v>
      </c>
    </row>
    <row r="223" spans="1:38" ht="14" x14ac:dyDescent="0.25">
      <c r="A223" s="1">
        <v>211</v>
      </c>
      <c r="B223" s="152"/>
      <c r="C223" s="22"/>
      <c r="D223" s="26" t="s">
        <v>205</v>
      </c>
      <c r="E223" s="26" t="s">
        <v>26</v>
      </c>
      <c r="F223" s="127">
        <f>'annexe 1 AE - BPU'!F223</f>
        <v>0</v>
      </c>
      <c r="G223" s="179">
        <f t="shared" si="173"/>
        <v>0</v>
      </c>
      <c r="H223" s="34"/>
      <c r="I223" s="34"/>
      <c r="J223" s="69">
        <f t="shared" si="174"/>
        <v>0</v>
      </c>
      <c r="K223" s="240"/>
      <c r="L223" s="70"/>
      <c r="M223" s="71">
        <f t="shared" si="175"/>
        <v>0</v>
      </c>
      <c r="O223" s="69">
        <f t="shared" si="176"/>
        <v>0</v>
      </c>
      <c r="P223" s="240"/>
      <c r="Q223" s="70"/>
      <c r="R223" s="71">
        <f t="shared" si="177"/>
        <v>0</v>
      </c>
      <c r="T223" s="69">
        <f t="shared" si="178"/>
        <v>0</v>
      </c>
      <c r="U223" s="240"/>
      <c r="V223" s="70"/>
      <c r="W223" s="71">
        <f t="shared" si="179"/>
        <v>0</v>
      </c>
      <c r="Y223" s="69">
        <f t="shared" si="180"/>
        <v>0</v>
      </c>
      <c r="Z223" s="240"/>
      <c r="AA223" s="70"/>
      <c r="AB223" s="71">
        <f t="shared" si="181"/>
        <v>0</v>
      </c>
      <c r="AD223" s="69">
        <f t="shared" si="182"/>
        <v>0</v>
      </c>
      <c r="AE223" s="240"/>
      <c r="AF223" s="70"/>
      <c r="AG223" s="71">
        <f t="shared" si="183"/>
        <v>0</v>
      </c>
      <c r="AI223" s="69">
        <f t="shared" si="184"/>
        <v>0</v>
      </c>
      <c r="AJ223" s="240"/>
      <c r="AK223" s="70"/>
      <c r="AL223" s="71">
        <f t="shared" si="185"/>
        <v>0</v>
      </c>
    </row>
    <row r="224" spans="1:38" ht="14" x14ac:dyDescent="0.25">
      <c r="A224" s="1">
        <v>212</v>
      </c>
      <c r="B224" s="152"/>
      <c r="C224" s="22"/>
      <c r="D224" s="23" t="s">
        <v>215</v>
      </c>
      <c r="E224" s="14"/>
      <c r="F224" s="127"/>
      <c r="G224" s="178"/>
      <c r="J224" s="69"/>
      <c r="K224" s="240"/>
      <c r="L224" s="70"/>
      <c r="M224" s="71"/>
      <c r="O224" s="69"/>
      <c r="P224" s="240"/>
      <c r="Q224" s="70"/>
      <c r="R224" s="71"/>
      <c r="T224" s="69"/>
      <c r="U224" s="240"/>
      <c r="V224" s="70"/>
      <c r="W224" s="71"/>
      <c r="Y224" s="69"/>
      <c r="Z224" s="240"/>
      <c r="AA224" s="70"/>
      <c r="AB224" s="71"/>
      <c r="AD224" s="69"/>
      <c r="AE224" s="240"/>
      <c r="AF224" s="70"/>
      <c r="AG224" s="71"/>
      <c r="AI224" s="69"/>
      <c r="AJ224" s="240"/>
      <c r="AK224" s="70"/>
      <c r="AL224" s="71"/>
    </row>
    <row r="225" spans="1:38" ht="14" x14ac:dyDescent="0.25">
      <c r="A225" s="1">
        <v>213</v>
      </c>
      <c r="B225" s="163"/>
      <c r="C225" s="32"/>
      <c r="D225" s="33" t="s">
        <v>207</v>
      </c>
      <c r="E225" s="26" t="s">
        <v>192</v>
      </c>
      <c r="F225" s="145">
        <f>'annexe 1 AE - BPU'!F225</f>
        <v>0</v>
      </c>
      <c r="G225" s="180">
        <f t="shared" ref="G225:G231" si="186">F225</f>
        <v>0</v>
      </c>
      <c r="J225" s="72">
        <f t="shared" ref="J225:J231" si="187">F225</f>
        <v>0</v>
      </c>
      <c r="K225" s="240"/>
      <c r="L225" s="70"/>
      <c r="M225" s="71">
        <f t="shared" ref="M225:M231" si="188">K225*J225*L225</f>
        <v>0</v>
      </c>
      <c r="O225" s="72">
        <f t="shared" ref="O225:O231" si="189">J225</f>
        <v>0</v>
      </c>
      <c r="P225" s="240"/>
      <c r="Q225" s="70"/>
      <c r="R225" s="71">
        <f t="shared" ref="R225:R231" si="190">P225*O225*Q225</f>
        <v>0</v>
      </c>
      <c r="T225" s="72">
        <f t="shared" ref="T225:T231" si="191">O225</f>
        <v>0</v>
      </c>
      <c r="U225" s="240"/>
      <c r="V225" s="70"/>
      <c r="W225" s="71">
        <f t="shared" ref="W225:W231" si="192">U225*T225*V225</f>
        <v>0</v>
      </c>
      <c r="Y225" s="72">
        <f t="shared" ref="Y225:Y231" si="193">T225</f>
        <v>0</v>
      </c>
      <c r="Z225" s="240"/>
      <c r="AA225" s="70"/>
      <c r="AB225" s="71">
        <f t="shared" ref="AB225:AB231" si="194">Z225*Y225*AA225</f>
        <v>0</v>
      </c>
      <c r="AD225" s="72">
        <f t="shared" ref="AD225:AD231" si="195">Y225</f>
        <v>0</v>
      </c>
      <c r="AE225" s="240"/>
      <c r="AF225" s="70"/>
      <c r="AG225" s="71">
        <f t="shared" ref="AG225:AG231" si="196">AE225*AD225*AF225</f>
        <v>0</v>
      </c>
      <c r="AI225" s="72">
        <f t="shared" ref="AI225:AI231" si="197">AD225</f>
        <v>0</v>
      </c>
      <c r="AJ225" s="240"/>
      <c r="AK225" s="70"/>
      <c r="AL225" s="71">
        <f t="shared" ref="AL225:AL231" si="198">AJ225*AI225*AK225</f>
        <v>0</v>
      </c>
    </row>
    <row r="226" spans="1:38" ht="14" x14ac:dyDescent="0.25">
      <c r="A226" s="1">
        <v>214</v>
      </c>
      <c r="B226" s="163"/>
      <c r="C226" s="32"/>
      <c r="D226" s="33" t="s">
        <v>208</v>
      </c>
      <c r="E226" s="26" t="s">
        <v>192</v>
      </c>
      <c r="F226" s="145">
        <f>'annexe 1 AE - BPU'!F226</f>
        <v>0</v>
      </c>
      <c r="G226" s="180">
        <f t="shared" si="186"/>
        <v>0</v>
      </c>
      <c r="J226" s="72">
        <f t="shared" si="187"/>
        <v>0</v>
      </c>
      <c r="K226" s="240"/>
      <c r="L226" s="70"/>
      <c r="M226" s="71">
        <f t="shared" si="188"/>
        <v>0</v>
      </c>
      <c r="O226" s="72">
        <f t="shared" si="189"/>
        <v>0</v>
      </c>
      <c r="P226" s="240"/>
      <c r="Q226" s="70"/>
      <c r="R226" s="71">
        <f t="shared" si="190"/>
        <v>0</v>
      </c>
      <c r="T226" s="72">
        <f t="shared" si="191"/>
        <v>0</v>
      </c>
      <c r="U226" s="240"/>
      <c r="V226" s="70"/>
      <c r="W226" s="71">
        <f t="shared" si="192"/>
        <v>0</v>
      </c>
      <c r="Y226" s="72">
        <f t="shared" si="193"/>
        <v>0</v>
      </c>
      <c r="Z226" s="240"/>
      <c r="AA226" s="70"/>
      <c r="AB226" s="71">
        <f t="shared" si="194"/>
        <v>0</v>
      </c>
      <c r="AD226" s="72">
        <f t="shared" si="195"/>
        <v>0</v>
      </c>
      <c r="AE226" s="240"/>
      <c r="AF226" s="70"/>
      <c r="AG226" s="71">
        <f t="shared" si="196"/>
        <v>0</v>
      </c>
      <c r="AI226" s="72">
        <f t="shared" si="197"/>
        <v>0</v>
      </c>
      <c r="AJ226" s="240"/>
      <c r="AK226" s="70"/>
      <c r="AL226" s="71">
        <f t="shared" si="198"/>
        <v>0</v>
      </c>
    </row>
    <row r="227" spans="1:38" ht="14" x14ac:dyDescent="0.25">
      <c r="A227" s="1">
        <v>215</v>
      </c>
      <c r="B227" s="163"/>
      <c r="C227" s="32"/>
      <c r="D227" s="33" t="s">
        <v>919</v>
      </c>
      <c r="E227" s="26" t="s">
        <v>192</v>
      </c>
      <c r="F227" s="145">
        <f>'annexe 1 AE - BPU'!F227</f>
        <v>0</v>
      </c>
      <c r="G227" s="180">
        <f t="shared" si="186"/>
        <v>0</v>
      </c>
      <c r="J227" s="72">
        <f t="shared" si="187"/>
        <v>0</v>
      </c>
      <c r="K227" s="240"/>
      <c r="L227" s="70"/>
      <c r="M227" s="71">
        <f t="shared" si="188"/>
        <v>0</v>
      </c>
      <c r="O227" s="72">
        <f t="shared" si="189"/>
        <v>0</v>
      </c>
      <c r="P227" s="240"/>
      <c r="Q227" s="70"/>
      <c r="R227" s="71">
        <f t="shared" si="190"/>
        <v>0</v>
      </c>
      <c r="T227" s="72">
        <f t="shared" si="191"/>
        <v>0</v>
      </c>
      <c r="U227" s="240"/>
      <c r="V227" s="70"/>
      <c r="W227" s="71">
        <f t="shared" si="192"/>
        <v>0</v>
      </c>
      <c r="Y227" s="72">
        <f t="shared" si="193"/>
        <v>0</v>
      </c>
      <c r="Z227" s="240"/>
      <c r="AA227" s="70"/>
      <c r="AB227" s="71">
        <f t="shared" si="194"/>
        <v>0</v>
      </c>
      <c r="AD227" s="72">
        <f t="shared" si="195"/>
        <v>0</v>
      </c>
      <c r="AE227" s="240"/>
      <c r="AF227" s="70"/>
      <c r="AG227" s="71">
        <f t="shared" si="196"/>
        <v>0</v>
      </c>
      <c r="AI227" s="72">
        <f t="shared" si="197"/>
        <v>0</v>
      </c>
      <c r="AJ227" s="240"/>
      <c r="AK227" s="70"/>
      <c r="AL227" s="71">
        <f t="shared" si="198"/>
        <v>0</v>
      </c>
    </row>
    <row r="228" spans="1:38" ht="14" x14ac:dyDescent="0.25">
      <c r="A228" s="1">
        <v>216</v>
      </c>
      <c r="B228" s="163"/>
      <c r="C228" s="32"/>
      <c r="D228" s="33" t="s">
        <v>209</v>
      </c>
      <c r="E228" s="26" t="s">
        <v>192</v>
      </c>
      <c r="F228" s="145">
        <f>'annexe 1 AE - BPU'!F228</f>
        <v>0</v>
      </c>
      <c r="G228" s="180">
        <f t="shared" si="186"/>
        <v>0</v>
      </c>
      <c r="J228" s="72">
        <f t="shared" si="187"/>
        <v>0</v>
      </c>
      <c r="K228" s="240"/>
      <c r="L228" s="70"/>
      <c r="M228" s="71">
        <f t="shared" si="188"/>
        <v>0</v>
      </c>
      <c r="O228" s="72">
        <f t="shared" si="189"/>
        <v>0</v>
      </c>
      <c r="P228" s="240"/>
      <c r="Q228" s="70"/>
      <c r="R228" s="71">
        <f t="shared" si="190"/>
        <v>0</v>
      </c>
      <c r="T228" s="72">
        <f t="shared" si="191"/>
        <v>0</v>
      </c>
      <c r="U228" s="240"/>
      <c r="V228" s="70"/>
      <c r="W228" s="71">
        <f t="shared" si="192"/>
        <v>0</v>
      </c>
      <c r="Y228" s="72">
        <f t="shared" si="193"/>
        <v>0</v>
      </c>
      <c r="Z228" s="240"/>
      <c r="AA228" s="70"/>
      <c r="AB228" s="71">
        <f t="shared" si="194"/>
        <v>0</v>
      </c>
      <c r="AD228" s="72">
        <f t="shared" si="195"/>
        <v>0</v>
      </c>
      <c r="AE228" s="240"/>
      <c r="AF228" s="70"/>
      <c r="AG228" s="71">
        <f t="shared" si="196"/>
        <v>0</v>
      </c>
      <c r="AI228" s="72">
        <f t="shared" si="197"/>
        <v>0</v>
      </c>
      <c r="AJ228" s="240"/>
      <c r="AK228" s="70"/>
      <c r="AL228" s="71">
        <f t="shared" si="198"/>
        <v>0</v>
      </c>
    </row>
    <row r="229" spans="1:38" ht="14" x14ac:dyDescent="0.25">
      <c r="A229" s="1">
        <v>217</v>
      </c>
      <c r="B229" s="163"/>
      <c r="C229" s="32"/>
      <c r="D229" s="33" t="s">
        <v>210</v>
      </c>
      <c r="E229" s="26" t="s">
        <v>192</v>
      </c>
      <c r="F229" s="145">
        <f>'annexe 1 AE - BPU'!F229</f>
        <v>0</v>
      </c>
      <c r="G229" s="180">
        <f t="shared" si="186"/>
        <v>0</v>
      </c>
      <c r="J229" s="72">
        <f t="shared" si="187"/>
        <v>0</v>
      </c>
      <c r="K229" s="240"/>
      <c r="L229" s="70"/>
      <c r="M229" s="71">
        <f t="shared" si="188"/>
        <v>0</v>
      </c>
      <c r="O229" s="72">
        <f t="shared" si="189"/>
        <v>0</v>
      </c>
      <c r="P229" s="240"/>
      <c r="Q229" s="70"/>
      <c r="R229" s="71">
        <f t="shared" si="190"/>
        <v>0</v>
      </c>
      <c r="T229" s="72">
        <f t="shared" si="191"/>
        <v>0</v>
      </c>
      <c r="U229" s="240"/>
      <c r="V229" s="70"/>
      <c r="W229" s="71">
        <f t="shared" si="192"/>
        <v>0</v>
      </c>
      <c r="Y229" s="72">
        <f t="shared" si="193"/>
        <v>0</v>
      </c>
      <c r="Z229" s="240"/>
      <c r="AA229" s="70"/>
      <c r="AB229" s="71">
        <f t="shared" si="194"/>
        <v>0</v>
      </c>
      <c r="AD229" s="72">
        <f t="shared" si="195"/>
        <v>0</v>
      </c>
      <c r="AE229" s="240"/>
      <c r="AF229" s="70"/>
      <c r="AG229" s="71">
        <f t="shared" si="196"/>
        <v>0</v>
      </c>
      <c r="AI229" s="72">
        <f t="shared" si="197"/>
        <v>0</v>
      </c>
      <c r="AJ229" s="240"/>
      <c r="AK229" s="70"/>
      <c r="AL229" s="71">
        <f t="shared" si="198"/>
        <v>0</v>
      </c>
    </row>
    <row r="230" spans="1:38" ht="14" x14ac:dyDescent="0.25">
      <c r="A230" s="1">
        <v>218</v>
      </c>
      <c r="B230" s="163"/>
      <c r="C230" s="32"/>
      <c r="D230" s="33" t="s">
        <v>211</v>
      </c>
      <c r="E230" s="26" t="s">
        <v>192</v>
      </c>
      <c r="F230" s="145">
        <f>'annexe 1 AE - BPU'!F230</f>
        <v>0</v>
      </c>
      <c r="G230" s="180">
        <f t="shared" si="186"/>
        <v>0</v>
      </c>
      <c r="J230" s="72">
        <f t="shared" si="187"/>
        <v>0</v>
      </c>
      <c r="K230" s="240"/>
      <c r="L230" s="70"/>
      <c r="M230" s="71">
        <f t="shared" si="188"/>
        <v>0</v>
      </c>
      <c r="O230" s="72">
        <f t="shared" si="189"/>
        <v>0</v>
      </c>
      <c r="P230" s="240"/>
      <c r="Q230" s="70"/>
      <c r="R230" s="71">
        <f t="shared" si="190"/>
        <v>0</v>
      </c>
      <c r="T230" s="72">
        <f t="shared" si="191"/>
        <v>0</v>
      </c>
      <c r="U230" s="240"/>
      <c r="V230" s="70"/>
      <c r="W230" s="71">
        <f t="shared" si="192"/>
        <v>0</v>
      </c>
      <c r="Y230" s="72">
        <f t="shared" si="193"/>
        <v>0</v>
      </c>
      <c r="Z230" s="240"/>
      <c r="AA230" s="70"/>
      <c r="AB230" s="71">
        <f t="shared" si="194"/>
        <v>0</v>
      </c>
      <c r="AD230" s="72">
        <f t="shared" si="195"/>
        <v>0</v>
      </c>
      <c r="AE230" s="240"/>
      <c r="AF230" s="70"/>
      <c r="AG230" s="71">
        <f t="shared" si="196"/>
        <v>0</v>
      </c>
      <c r="AI230" s="72">
        <f t="shared" si="197"/>
        <v>0</v>
      </c>
      <c r="AJ230" s="240"/>
      <c r="AK230" s="70"/>
      <c r="AL230" s="71">
        <f t="shared" si="198"/>
        <v>0</v>
      </c>
    </row>
    <row r="231" spans="1:38" ht="14" x14ac:dyDescent="0.25">
      <c r="A231" s="1">
        <v>219</v>
      </c>
      <c r="B231" s="163"/>
      <c r="C231" s="32"/>
      <c r="D231" s="33" t="s">
        <v>197</v>
      </c>
      <c r="E231" s="26" t="s">
        <v>192</v>
      </c>
      <c r="F231" s="145">
        <f>'annexe 1 AE - BPU'!F231</f>
        <v>0</v>
      </c>
      <c r="G231" s="180">
        <f t="shared" si="186"/>
        <v>0</v>
      </c>
      <c r="J231" s="72">
        <f t="shared" si="187"/>
        <v>0</v>
      </c>
      <c r="K231" s="240"/>
      <c r="L231" s="70"/>
      <c r="M231" s="71">
        <f t="shared" si="188"/>
        <v>0</v>
      </c>
      <c r="O231" s="72">
        <f t="shared" si="189"/>
        <v>0</v>
      </c>
      <c r="P231" s="240"/>
      <c r="Q231" s="70"/>
      <c r="R231" s="71">
        <f t="shared" si="190"/>
        <v>0</v>
      </c>
      <c r="T231" s="72">
        <f t="shared" si="191"/>
        <v>0</v>
      </c>
      <c r="U231" s="240"/>
      <c r="V231" s="70"/>
      <c r="W231" s="71">
        <f t="shared" si="192"/>
        <v>0</v>
      </c>
      <c r="Y231" s="72">
        <f t="shared" si="193"/>
        <v>0</v>
      </c>
      <c r="Z231" s="240"/>
      <c r="AA231" s="70"/>
      <c r="AB231" s="71">
        <f t="shared" si="194"/>
        <v>0</v>
      </c>
      <c r="AD231" s="72">
        <f t="shared" si="195"/>
        <v>0</v>
      </c>
      <c r="AE231" s="240"/>
      <c r="AF231" s="70"/>
      <c r="AG231" s="71">
        <f t="shared" si="196"/>
        <v>0</v>
      </c>
      <c r="AI231" s="72">
        <f t="shared" si="197"/>
        <v>0</v>
      </c>
      <c r="AJ231" s="240"/>
      <c r="AK231" s="70"/>
      <c r="AL231" s="71">
        <f t="shared" si="198"/>
        <v>0</v>
      </c>
    </row>
    <row r="232" spans="1:38" ht="14" x14ac:dyDescent="0.25">
      <c r="A232" s="1">
        <v>220</v>
      </c>
      <c r="B232" s="152"/>
      <c r="D232" s="23" t="s">
        <v>216</v>
      </c>
      <c r="E232" s="14"/>
      <c r="F232" s="130"/>
      <c r="G232" s="178"/>
      <c r="J232" s="69"/>
      <c r="K232" s="240"/>
      <c r="L232" s="70"/>
      <c r="M232" s="71"/>
      <c r="O232" s="69"/>
      <c r="P232" s="240"/>
      <c r="Q232" s="70"/>
      <c r="R232" s="71"/>
      <c r="T232" s="69"/>
      <c r="U232" s="240"/>
      <c r="V232" s="70"/>
      <c r="W232" s="71"/>
      <c r="Y232" s="69"/>
      <c r="Z232" s="240"/>
      <c r="AA232" s="70"/>
      <c r="AB232" s="71"/>
      <c r="AD232" s="69"/>
      <c r="AE232" s="240"/>
      <c r="AF232" s="70"/>
      <c r="AG232" s="71"/>
      <c r="AI232" s="69"/>
      <c r="AJ232" s="240"/>
      <c r="AK232" s="70"/>
      <c r="AL232" s="71"/>
    </row>
    <row r="233" spans="1:38" ht="14" x14ac:dyDescent="0.25">
      <c r="A233" s="1">
        <v>221</v>
      </c>
      <c r="B233" s="152"/>
      <c r="D233" s="26" t="s">
        <v>217</v>
      </c>
      <c r="E233" s="26" t="s">
        <v>26</v>
      </c>
      <c r="F233" s="127">
        <f>'annexe 1 AE - BPU'!F233</f>
        <v>0</v>
      </c>
      <c r="G233" s="179">
        <f t="shared" ref="G233:G237" si="199">F233*(1+$G$9)</f>
        <v>0</v>
      </c>
      <c r="J233" s="69">
        <f>F233</f>
        <v>0</v>
      </c>
      <c r="K233" s="240"/>
      <c r="L233" s="70"/>
      <c r="M233" s="71">
        <f>K233*J233</f>
        <v>0</v>
      </c>
      <c r="O233" s="69">
        <f>J233</f>
        <v>0</v>
      </c>
      <c r="P233" s="240"/>
      <c r="Q233" s="70"/>
      <c r="R233" s="71">
        <f>P233*O233</f>
        <v>0</v>
      </c>
      <c r="T233" s="69">
        <f>O233</f>
        <v>0</v>
      </c>
      <c r="U233" s="240"/>
      <c r="V233" s="70"/>
      <c r="W233" s="71">
        <f>U233*T233</f>
        <v>0</v>
      </c>
      <c r="Y233" s="69">
        <f>T233</f>
        <v>0</v>
      </c>
      <c r="Z233" s="240"/>
      <c r="AA233" s="70"/>
      <c r="AB233" s="71">
        <f>Z233*Y233</f>
        <v>0</v>
      </c>
      <c r="AD233" s="69">
        <f>Y233</f>
        <v>0</v>
      </c>
      <c r="AE233" s="240"/>
      <c r="AF233" s="70"/>
      <c r="AG233" s="71">
        <f>AE233*AD233</f>
        <v>0</v>
      </c>
      <c r="AI233" s="69">
        <f>AD233</f>
        <v>0</v>
      </c>
      <c r="AJ233" s="240"/>
      <c r="AK233" s="70"/>
      <c r="AL233" s="71">
        <f>AJ233*AI233</f>
        <v>0</v>
      </c>
    </row>
    <row r="234" spans="1:38" ht="14" x14ac:dyDescent="0.25">
      <c r="A234" s="1">
        <v>222</v>
      </c>
      <c r="B234" s="152"/>
      <c r="D234" s="26" t="s">
        <v>213</v>
      </c>
      <c r="E234" s="26" t="s">
        <v>26</v>
      </c>
      <c r="F234" s="127">
        <f>'annexe 1 AE - BPU'!F234</f>
        <v>0</v>
      </c>
      <c r="G234" s="179">
        <f t="shared" si="199"/>
        <v>0</v>
      </c>
      <c r="J234" s="69">
        <f>F234</f>
        <v>0</v>
      </c>
      <c r="K234" s="240"/>
      <c r="L234" s="70"/>
      <c r="M234" s="71">
        <f>K234*J234</f>
        <v>0</v>
      </c>
      <c r="O234" s="69">
        <f>J234</f>
        <v>0</v>
      </c>
      <c r="P234" s="240"/>
      <c r="Q234" s="70"/>
      <c r="R234" s="71">
        <f>P234*O234</f>
        <v>0</v>
      </c>
      <c r="T234" s="69">
        <f>O234</f>
        <v>0</v>
      </c>
      <c r="U234" s="240"/>
      <c r="V234" s="70"/>
      <c r="W234" s="71">
        <f>U234*T234</f>
        <v>0</v>
      </c>
      <c r="Y234" s="69">
        <f>T234</f>
        <v>0</v>
      </c>
      <c r="Z234" s="240"/>
      <c r="AA234" s="70"/>
      <c r="AB234" s="71">
        <f>Z234*Y234</f>
        <v>0</v>
      </c>
      <c r="AD234" s="69">
        <f>Y234</f>
        <v>0</v>
      </c>
      <c r="AE234" s="240"/>
      <c r="AF234" s="70"/>
      <c r="AG234" s="71">
        <f>AE234*AD234</f>
        <v>0</v>
      </c>
      <c r="AI234" s="69">
        <f>AD234</f>
        <v>0</v>
      </c>
      <c r="AJ234" s="240"/>
      <c r="AK234" s="70"/>
      <c r="AL234" s="71">
        <f>AJ234*AI234</f>
        <v>0</v>
      </c>
    </row>
    <row r="235" spans="1:38" ht="14" x14ac:dyDescent="0.25">
      <c r="A235" s="1">
        <v>223</v>
      </c>
      <c r="B235" s="152"/>
      <c r="D235" s="26" t="s">
        <v>218</v>
      </c>
      <c r="E235" s="26" t="s">
        <v>26</v>
      </c>
      <c r="F235" s="127">
        <f>'annexe 1 AE - BPU'!F235</f>
        <v>0</v>
      </c>
      <c r="G235" s="179">
        <f t="shared" si="199"/>
        <v>0</v>
      </c>
      <c r="J235" s="69">
        <f>F235</f>
        <v>0</v>
      </c>
      <c r="K235" s="240"/>
      <c r="L235" s="70"/>
      <c r="M235" s="71">
        <f>K235*J235</f>
        <v>0</v>
      </c>
      <c r="O235" s="69">
        <f>J235</f>
        <v>0</v>
      </c>
      <c r="P235" s="240"/>
      <c r="Q235" s="70"/>
      <c r="R235" s="71">
        <f>P235*O235</f>
        <v>0</v>
      </c>
      <c r="T235" s="69">
        <f>O235</f>
        <v>0</v>
      </c>
      <c r="U235" s="240"/>
      <c r="V235" s="70"/>
      <c r="W235" s="71">
        <f>U235*T235</f>
        <v>0</v>
      </c>
      <c r="Y235" s="69">
        <f>T235</f>
        <v>0</v>
      </c>
      <c r="Z235" s="240"/>
      <c r="AA235" s="70"/>
      <c r="AB235" s="71">
        <f>Z235*Y235</f>
        <v>0</v>
      </c>
      <c r="AD235" s="69">
        <f>Y235</f>
        <v>0</v>
      </c>
      <c r="AE235" s="240"/>
      <c r="AF235" s="70"/>
      <c r="AG235" s="71">
        <f>AE235*AD235</f>
        <v>0</v>
      </c>
      <c r="AI235" s="69">
        <f>AD235</f>
        <v>0</v>
      </c>
      <c r="AJ235" s="240"/>
      <c r="AK235" s="70"/>
      <c r="AL235" s="71">
        <f>AJ235*AI235</f>
        <v>0</v>
      </c>
    </row>
    <row r="236" spans="1:38" ht="14" x14ac:dyDescent="0.25">
      <c r="A236" s="1">
        <v>224</v>
      </c>
      <c r="B236" s="152"/>
      <c r="D236" s="26" t="s">
        <v>201</v>
      </c>
      <c r="E236" s="26" t="s">
        <v>26</v>
      </c>
      <c r="F236" s="127">
        <f>'annexe 1 AE - BPU'!F236</f>
        <v>0</v>
      </c>
      <c r="G236" s="179">
        <f t="shared" si="199"/>
        <v>0</v>
      </c>
      <c r="J236" s="69">
        <f>F236</f>
        <v>0</v>
      </c>
      <c r="K236" s="240"/>
      <c r="L236" s="70"/>
      <c r="M236" s="71">
        <f>K236*J236</f>
        <v>0</v>
      </c>
      <c r="O236" s="69">
        <f>J236</f>
        <v>0</v>
      </c>
      <c r="P236" s="240"/>
      <c r="Q236" s="70"/>
      <c r="R236" s="71">
        <f>P236*O236</f>
        <v>0</v>
      </c>
      <c r="T236" s="69">
        <f>O236</f>
        <v>0</v>
      </c>
      <c r="U236" s="240"/>
      <c r="V236" s="70"/>
      <c r="W236" s="71">
        <f>U236*T236</f>
        <v>0</v>
      </c>
      <c r="Y236" s="69">
        <f>T236</f>
        <v>0</v>
      </c>
      <c r="Z236" s="240"/>
      <c r="AA236" s="70"/>
      <c r="AB236" s="71">
        <f>Z236*Y236</f>
        <v>0</v>
      </c>
      <c r="AD236" s="69">
        <f>Y236</f>
        <v>0</v>
      </c>
      <c r="AE236" s="240"/>
      <c r="AF236" s="70"/>
      <c r="AG236" s="71">
        <f>AE236*AD236</f>
        <v>0</v>
      </c>
      <c r="AI236" s="69">
        <f>AD236</f>
        <v>0</v>
      </c>
      <c r="AJ236" s="240"/>
      <c r="AK236" s="70"/>
      <c r="AL236" s="71">
        <f>AJ236*AI236</f>
        <v>0</v>
      </c>
    </row>
    <row r="237" spans="1:38" ht="14" x14ac:dyDescent="0.25">
      <c r="A237" s="1">
        <v>225</v>
      </c>
      <c r="B237" s="152"/>
      <c r="D237" s="26" t="s">
        <v>214</v>
      </c>
      <c r="E237" s="26" t="s">
        <v>26</v>
      </c>
      <c r="F237" s="127">
        <f>'annexe 1 AE - BPU'!F237</f>
        <v>0</v>
      </c>
      <c r="G237" s="179">
        <f t="shared" si="199"/>
        <v>0</v>
      </c>
      <c r="J237" s="69">
        <f>F237</f>
        <v>0</v>
      </c>
      <c r="K237" s="240"/>
      <c r="L237" s="70"/>
      <c r="M237" s="71">
        <f>K237*J237</f>
        <v>0</v>
      </c>
      <c r="O237" s="69">
        <f>J237</f>
        <v>0</v>
      </c>
      <c r="P237" s="240"/>
      <c r="Q237" s="70"/>
      <c r="R237" s="71">
        <f>P237*O237</f>
        <v>0</v>
      </c>
      <c r="T237" s="69">
        <f>O237</f>
        <v>0</v>
      </c>
      <c r="U237" s="240"/>
      <c r="V237" s="70"/>
      <c r="W237" s="71">
        <f>U237*T237</f>
        <v>0</v>
      </c>
      <c r="Y237" s="69">
        <f>T237</f>
        <v>0</v>
      </c>
      <c r="Z237" s="240"/>
      <c r="AA237" s="70"/>
      <c r="AB237" s="71">
        <f>Z237*Y237</f>
        <v>0</v>
      </c>
      <c r="AD237" s="69">
        <f>Y237</f>
        <v>0</v>
      </c>
      <c r="AE237" s="240"/>
      <c r="AF237" s="70"/>
      <c r="AG237" s="71">
        <f>AE237*AD237</f>
        <v>0</v>
      </c>
      <c r="AI237" s="69">
        <f>AD237</f>
        <v>0</v>
      </c>
      <c r="AJ237" s="240"/>
      <c r="AK237" s="70"/>
      <c r="AL237" s="71">
        <f>AJ237*AI237</f>
        <v>0</v>
      </c>
    </row>
    <row r="238" spans="1:38" ht="14" x14ac:dyDescent="0.25">
      <c r="A238" s="1">
        <v>226</v>
      </c>
      <c r="B238" s="152"/>
      <c r="C238" s="22"/>
      <c r="D238" s="23" t="s">
        <v>848</v>
      </c>
      <c r="E238" s="14"/>
      <c r="F238" s="127"/>
      <c r="G238" s="178"/>
      <c r="J238" s="69"/>
      <c r="K238" s="240"/>
      <c r="L238" s="70"/>
      <c r="M238" s="71"/>
      <c r="O238" s="69"/>
      <c r="P238" s="240"/>
      <c r="Q238" s="70"/>
      <c r="R238" s="71"/>
      <c r="T238" s="69"/>
      <c r="U238" s="240"/>
      <c r="V238" s="70"/>
      <c r="W238" s="71"/>
      <c r="Y238" s="69"/>
      <c r="Z238" s="240"/>
      <c r="AA238" s="70"/>
      <c r="AB238" s="71"/>
      <c r="AD238" s="69"/>
      <c r="AE238" s="240"/>
      <c r="AF238" s="70"/>
      <c r="AG238" s="71"/>
      <c r="AI238" s="69"/>
      <c r="AJ238" s="240"/>
      <c r="AK238" s="70"/>
      <c r="AL238" s="71"/>
    </row>
    <row r="239" spans="1:38" ht="14" x14ac:dyDescent="0.25">
      <c r="A239" s="1">
        <v>227</v>
      </c>
      <c r="B239" s="152"/>
      <c r="C239" s="22"/>
      <c r="D239" s="26" t="s">
        <v>217</v>
      </c>
      <c r="E239" s="26" t="s">
        <v>26</v>
      </c>
      <c r="F239" s="127">
        <f>'annexe 1 AE - BPU'!F239</f>
        <v>0</v>
      </c>
      <c r="G239" s="179">
        <f t="shared" ref="G239:G245" si="200">F239*(1+$G$9)</f>
        <v>0</v>
      </c>
      <c r="J239" s="69">
        <f t="shared" ref="J239:J245" si="201">F239</f>
        <v>0</v>
      </c>
      <c r="K239" s="240"/>
      <c r="L239" s="70"/>
      <c r="M239" s="71">
        <f t="shared" ref="M239:M245" si="202">K239*J239</f>
        <v>0</v>
      </c>
      <c r="O239" s="69">
        <f t="shared" ref="O239:O245" si="203">J239</f>
        <v>0</v>
      </c>
      <c r="P239" s="240"/>
      <c r="Q239" s="70"/>
      <c r="R239" s="71">
        <f t="shared" ref="R239:R245" si="204">P239*O239</f>
        <v>0</v>
      </c>
      <c r="T239" s="69">
        <f t="shared" ref="T239:T245" si="205">O239</f>
        <v>0</v>
      </c>
      <c r="U239" s="240"/>
      <c r="V239" s="70"/>
      <c r="W239" s="71">
        <f t="shared" ref="W239:W245" si="206">U239*T239</f>
        <v>0</v>
      </c>
      <c r="Y239" s="69">
        <f t="shared" ref="Y239:Y245" si="207">T239</f>
        <v>0</v>
      </c>
      <c r="Z239" s="240"/>
      <c r="AA239" s="70"/>
      <c r="AB239" s="71">
        <f t="shared" ref="AB239:AB245" si="208">Z239*Y239</f>
        <v>0</v>
      </c>
      <c r="AD239" s="69">
        <f t="shared" ref="AD239:AD245" si="209">Y239</f>
        <v>0</v>
      </c>
      <c r="AE239" s="240"/>
      <c r="AF239" s="70"/>
      <c r="AG239" s="71">
        <f t="shared" ref="AG239:AG245" si="210">AE239*AD239</f>
        <v>0</v>
      </c>
      <c r="AI239" s="69">
        <f t="shared" ref="AI239:AI245" si="211">AD239</f>
        <v>0</v>
      </c>
      <c r="AJ239" s="240"/>
      <c r="AK239" s="70"/>
      <c r="AL239" s="71">
        <f t="shared" ref="AL239:AL245" si="212">AJ239*AI239</f>
        <v>0</v>
      </c>
    </row>
    <row r="240" spans="1:38" ht="14" x14ac:dyDescent="0.25">
      <c r="A240" s="1">
        <v>228</v>
      </c>
      <c r="B240" s="152"/>
      <c r="C240" s="22"/>
      <c r="D240" s="26" t="s">
        <v>213</v>
      </c>
      <c r="E240" s="26" t="s">
        <v>26</v>
      </c>
      <c r="F240" s="127">
        <f>'annexe 1 AE - BPU'!F240</f>
        <v>0</v>
      </c>
      <c r="G240" s="179">
        <f t="shared" si="200"/>
        <v>0</v>
      </c>
      <c r="J240" s="69">
        <f t="shared" si="201"/>
        <v>0</v>
      </c>
      <c r="K240" s="240"/>
      <c r="L240" s="70"/>
      <c r="M240" s="71">
        <f t="shared" si="202"/>
        <v>0</v>
      </c>
      <c r="O240" s="69">
        <f t="shared" si="203"/>
        <v>0</v>
      </c>
      <c r="P240" s="240"/>
      <c r="Q240" s="70"/>
      <c r="R240" s="71">
        <f t="shared" si="204"/>
        <v>0</v>
      </c>
      <c r="T240" s="69">
        <f t="shared" si="205"/>
        <v>0</v>
      </c>
      <c r="U240" s="240"/>
      <c r="V240" s="70"/>
      <c r="W240" s="71">
        <f t="shared" si="206"/>
        <v>0</v>
      </c>
      <c r="Y240" s="69">
        <f t="shared" si="207"/>
        <v>0</v>
      </c>
      <c r="Z240" s="240"/>
      <c r="AA240" s="70"/>
      <c r="AB240" s="71">
        <f t="shared" si="208"/>
        <v>0</v>
      </c>
      <c r="AD240" s="69">
        <f t="shared" si="209"/>
        <v>0</v>
      </c>
      <c r="AE240" s="240"/>
      <c r="AF240" s="70"/>
      <c r="AG240" s="71">
        <f t="shared" si="210"/>
        <v>0</v>
      </c>
      <c r="AI240" s="69">
        <f t="shared" si="211"/>
        <v>0</v>
      </c>
      <c r="AJ240" s="240"/>
      <c r="AK240" s="70"/>
      <c r="AL240" s="71">
        <f t="shared" si="212"/>
        <v>0</v>
      </c>
    </row>
    <row r="241" spans="1:38" ht="14" x14ac:dyDescent="0.25">
      <c r="A241" s="1">
        <v>229</v>
      </c>
      <c r="B241" s="152"/>
      <c r="C241" s="22"/>
      <c r="D241" s="26" t="s">
        <v>218</v>
      </c>
      <c r="E241" s="26" t="s">
        <v>26</v>
      </c>
      <c r="F241" s="127">
        <f>'annexe 1 AE - BPU'!F241</f>
        <v>0</v>
      </c>
      <c r="G241" s="179">
        <f t="shared" si="200"/>
        <v>0</v>
      </c>
      <c r="J241" s="69">
        <f t="shared" si="201"/>
        <v>0</v>
      </c>
      <c r="K241" s="240"/>
      <c r="L241" s="70"/>
      <c r="M241" s="71">
        <f t="shared" si="202"/>
        <v>0</v>
      </c>
      <c r="O241" s="69">
        <f t="shared" si="203"/>
        <v>0</v>
      </c>
      <c r="P241" s="240"/>
      <c r="Q241" s="70"/>
      <c r="R241" s="71">
        <f t="shared" si="204"/>
        <v>0</v>
      </c>
      <c r="T241" s="69">
        <f t="shared" si="205"/>
        <v>0</v>
      </c>
      <c r="U241" s="240"/>
      <c r="V241" s="70"/>
      <c r="W241" s="71">
        <f t="shared" si="206"/>
        <v>0</v>
      </c>
      <c r="Y241" s="69">
        <f t="shared" si="207"/>
        <v>0</v>
      </c>
      <c r="Z241" s="240"/>
      <c r="AA241" s="70"/>
      <c r="AB241" s="71">
        <f t="shared" si="208"/>
        <v>0</v>
      </c>
      <c r="AD241" s="69">
        <f t="shared" si="209"/>
        <v>0</v>
      </c>
      <c r="AE241" s="240"/>
      <c r="AF241" s="70"/>
      <c r="AG241" s="71">
        <f t="shared" si="210"/>
        <v>0</v>
      </c>
      <c r="AI241" s="69">
        <f t="shared" si="211"/>
        <v>0</v>
      </c>
      <c r="AJ241" s="240"/>
      <c r="AK241" s="70"/>
      <c r="AL241" s="71">
        <f t="shared" si="212"/>
        <v>0</v>
      </c>
    </row>
    <row r="242" spans="1:38" ht="14" x14ac:dyDescent="0.25">
      <c r="A242" s="1">
        <v>230</v>
      </c>
      <c r="B242" s="152"/>
      <c r="C242" s="22"/>
      <c r="D242" s="26" t="s">
        <v>201</v>
      </c>
      <c r="E242" s="26" t="s">
        <v>26</v>
      </c>
      <c r="F242" s="127">
        <f>'annexe 1 AE - BPU'!F242</f>
        <v>0</v>
      </c>
      <c r="G242" s="179">
        <f t="shared" si="200"/>
        <v>0</v>
      </c>
      <c r="J242" s="69">
        <f t="shared" si="201"/>
        <v>0</v>
      </c>
      <c r="K242" s="240"/>
      <c r="L242" s="70"/>
      <c r="M242" s="71">
        <f t="shared" si="202"/>
        <v>0</v>
      </c>
      <c r="O242" s="69">
        <f t="shared" si="203"/>
        <v>0</v>
      </c>
      <c r="P242" s="240"/>
      <c r="Q242" s="70"/>
      <c r="R242" s="71">
        <f t="shared" si="204"/>
        <v>0</v>
      </c>
      <c r="T242" s="69">
        <f t="shared" si="205"/>
        <v>0</v>
      </c>
      <c r="U242" s="240"/>
      <c r="V242" s="70"/>
      <c r="W242" s="71">
        <f t="shared" si="206"/>
        <v>0</v>
      </c>
      <c r="Y242" s="69">
        <f t="shared" si="207"/>
        <v>0</v>
      </c>
      <c r="Z242" s="240"/>
      <c r="AA242" s="70"/>
      <c r="AB242" s="71">
        <f t="shared" si="208"/>
        <v>0</v>
      </c>
      <c r="AD242" s="69">
        <f t="shared" si="209"/>
        <v>0</v>
      </c>
      <c r="AE242" s="240"/>
      <c r="AF242" s="70"/>
      <c r="AG242" s="71">
        <f t="shared" si="210"/>
        <v>0</v>
      </c>
      <c r="AI242" s="69">
        <f t="shared" si="211"/>
        <v>0</v>
      </c>
      <c r="AJ242" s="240"/>
      <c r="AK242" s="70"/>
      <c r="AL242" s="71">
        <f t="shared" si="212"/>
        <v>0</v>
      </c>
    </row>
    <row r="243" spans="1:38" ht="14" x14ac:dyDescent="0.25">
      <c r="A243" s="1">
        <v>231</v>
      </c>
      <c r="B243" s="152"/>
      <c r="C243" s="22"/>
      <c r="D243" s="26" t="s">
        <v>214</v>
      </c>
      <c r="E243" s="26" t="s">
        <v>26</v>
      </c>
      <c r="F243" s="127">
        <f>'annexe 1 AE - BPU'!F243</f>
        <v>0</v>
      </c>
      <c r="G243" s="179">
        <f t="shared" si="200"/>
        <v>0</v>
      </c>
      <c r="J243" s="69">
        <f t="shared" si="201"/>
        <v>0</v>
      </c>
      <c r="K243" s="240"/>
      <c r="L243" s="70"/>
      <c r="M243" s="71">
        <f t="shared" si="202"/>
        <v>0</v>
      </c>
      <c r="O243" s="69">
        <f t="shared" si="203"/>
        <v>0</v>
      </c>
      <c r="P243" s="240"/>
      <c r="Q243" s="70"/>
      <c r="R243" s="71">
        <f t="shared" si="204"/>
        <v>0</v>
      </c>
      <c r="T243" s="69">
        <f t="shared" si="205"/>
        <v>0</v>
      </c>
      <c r="U243" s="240"/>
      <c r="V243" s="70"/>
      <c r="W243" s="71">
        <f t="shared" si="206"/>
        <v>0</v>
      </c>
      <c r="Y243" s="69">
        <f t="shared" si="207"/>
        <v>0</v>
      </c>
      <c r="Z243" s="240"/>
      <c r="AA243" s="70"/>
      <c r="AB243" s="71">
        <f t="shared" si="208"/>
        <v>0</v>
      </c>
      <c r="AD243" s="69">
        <f t="shared" si="209"/>
        <v>0</v>
      </c>
      <c r="AE243" s="240"/>
      <c r="AF243" s="70"/>
      <c r="AG243" s="71">
        <f t="shared" si="210"/>
        <v>0</v>
      </c>
      <c r="AI243" s="69">
        <f t="shared" si="211"/>
        <v>0</v>
      </c>
      <c r="AJ243" s="240"/>
      <c r="AK243" s="70"/>
      <c r="AL243" s="71">
        <f t="shared" si="212"/>
        <v>0</v>
      </c>
    </row>
    <row r="244" spans="1:38" ht="28" x14ac:dyDescent="0.25">
      <c r="A244" s="1">
        <v>232</v>
      </c>
      <c r="B244" s="152"/>
      <c r="C244" s="22"/>
      <c r="D244" s="23" t="s">
        <v>219</v>
      </c>
      <c r="E244" s="26" t="s">
        <v>26</v>
      </c>
      <c r="F244" s="127">
        <f>'annexe 1 AE - BPU'!F244</f>
        <v>0</v>
      </c>
      <c r="G244" s="179">
        <f t="shared" si="200"/>
        <v>0</v>
      </c>
      <c r="J244" s="69">
        <f t="shared" si="201"/>
        <v>0</v>
      </c>
      <c r="K244" s="240"/>
      <c r="L244" s="70"/>
      <c r="M244" s="71">
        <f t="shared" si="202"/>
        <v>0</v>
      </c>
      <c r="O244" s="69">
        <f t="shared" si="203"/>
        <v>0</v>
      </c>
      <c r="P244" s="240"/>
      <c r="Q244" s="70"/>
      <c r="R244" s="71">
        <f t="shared" si="204"/>
        <v>0</v>
      </c>
      <c r="T244" s="69">
        <f t="shared" si="205"/>
        <v>0</v>
      </c>
      <c r="U244" s="240"/>
      <c r="V244" s="70"/>
      <c r="W244" s="71">
        <f t="shared" si="206"/>
        <v>0</v>
      </c>
      <c r="Y244" s="69">
        <f t="shared" si="207"/>
        <v>0</v>
      </c>
      <c r="Z244" s="240"/>
      <c r="AA244" s="70"/>
      <c r="AB244" s="71">
        <f t="shared" si="208"/>
        <v>0</v>
      </c>
      <c r="AD244" s="69">
        <f t="shared" si="209"/>
        <v>0</v>
      </c>
      <c r="AE244" s="240"/>
      <c r="AF244" s="70"/>
      <c r="AG244" s="71">
        <f t="shared" si="210"/>
        <v>0</v>
      </c>
      <c r="AI244" s="69">
        <f t="shared" si="211"/>
        <v>0</v>
      </c>
      <c r="AJ244" s="240"/>
      <c r="AK244" s="70"/>
      <c r="AL244" s="71">
        <f t="shared" si="212"/>
        <v>0</v>
      </c>
    </row>
    <row r="245" spans="1:38" ht="28" x14ac:dyDescent="0.25">
      <c r="A245" s="1">
        <v>233</v>
      </c>
      <c r="B245" s="152"/>
      <c r="C245" s="22"/>
      <c r="D245" s="23" t="s">
        <v>220</v>
      </c>
      <c r="E245" s="26" t="s">
        <v>26</v>
      </c>
      <c r="F245" s="127">
        <f>'annexe 1 AE - BPU'!F245</f>
        <v>0</v>
      </c>
      <c r="G245" s="179">
        <f t="shared" si="200"/>
        <v>0</v>
      </c>
      <c r="J245" s="69">
        <f t="shared" si="201"/>
        <v>0</v>
      </c>
      <c r="K245" s="240"/>
      <c r="L245" s="70"/>
      <c r="M245" s="71">
        <f t="shared" si="202"/>
        <v>0</v>
      </c>
      <c r="O245" s="69">
        <f t="shared" si="203"/>
        <v>0</v>
      </c>
      <c r="P245" s="240"/>
      <c r="Q245" s="70"/>
      <c r="R245" s="71">
        <f t="shared" si="204"/>
        <v>0</v>
      </c>
      <c r="T245" s="69">
        <f t="shared" si="205"/>
        <v>0</v>
      </c>
      <c r="U245" s="240"/>
      <c r="V245" s="70"/>
      <c r="W245" s="71">
        <f t="shared" si="206"/>
        <v>0</v>
      </c>
      <c r="Y245" s="69">
        <f t="shared" si="207"/>
        <v>0</v>
      </c>
      <c r="Z245" s="240"/>
      <c r="AA245" s="70"/>
      <c r="AB245" s="71">
        <f t="shared" si="208"/>
        <v>0</v>
      </c>
      <c r="AD245" s="69">
        <f t="shared" si="209"/>
        <v>0</v>
      </c>
      <c r="AE245" s="240"/>
      <c r="AF245" s="70"/>
      <c r="AG245" s="71">
        <f t="shared" si="210"/>
        <v>0</v>
      </c>
      <c r="AI245" s="69">
        <f t="shared" si="211"/>
        <v>0</v>
      </c>
      <c r="AJ245" s="240"/>
      <c r="AK245" s="70"/>
      <c r="AL245" s="71">
        <f t="shared" si="212"/>
        <v>0</v>
      </c>
    </row>
    <row r="246" spans="1:38" ht="14" x14ac:dyDescent="0.25">
      <c r="A246" s="1">
        <v>234</v>
      </c>
      <c r="B246" s="152" t="s">
        <v>221</v>
      </c>
      <c r="C246" s="22"/>
      <c r="D246" s="23" t="s">
        <v>222</v>
      </c>
      <c r="E246" s="14"/>
      <c r="F246" s="127"/>
      <c r="G246" s="178"/>
      <c r="J246" s="69"/>
      <c r="K246" s="240"/>
      <c r="L246" s="70"/>
      <c r="M246" s="71"/>
      <c r="O246" s="69"/>
      <c r="P246" s="240"/>
      <c r="Q246" s="70"/>
      <c r="R246" s="71"/>
      <c r="T246" s="69"/>
      <c r="U246" s="240"/>
      <c r="V246" s="70"/>
      <c r="W246" s="71"/>
      <c r="Y246" s="69"/>
      <c r="Z246" s="240"/>
      <c r="AA246" s="70"/>
      <c r="AB246" s="71"/>
      <c r="AD246" s="69"/>
      <c r="AE246" s="240"/>
      <c r="AF246" s="70"/>
      <c r="AG246" s="71"/>
      <c r="AI246" s="69"/>
      <c r="AJ246" s="240"/>
      <c r="AK246" s="70"/>
      <c r="AL246" s="71"/>
    </row>
    <row r="247" spans="1:38" ht="14" x14ac:dyDescent="0.25">
      <c r="A247" s="1">
        <v>235</v>
      </c>
      <c r="B247" s="152"/>
      <c r="C247" s="22"/>
      <c r="D247" s="23" t="s">
        <v>223</v>
      </c>
      <c r="E247" s="14" t="s">
        <v>17</v>
      </c>
      <c r="F247" s="127">
        <f>'annexe 1 AE - BPU'!F247</f>
        <v>0</v>
      </c>
      <c r="G247" s="179">
        <f t="shared" ref="G247" si="213">F247*(1+$G$9)</f>
        <v>0</v>
      </c>
      <c r="J247" s="69">
        <f>F247</f>
        <v>0</v>
      </c>
      <c r="K247" s="240"/>
      <c r="L247" s="70"/>
      <c r="M247" s="71">
        <f>K247*J247</f>
        <v>0</v>
      </c>
      <c r="O247" s="69">
        <f>J247</f>
        <v>0</v>
      </c>
      <c r="P247" s="240"/>
      <c r="Q247" s="70"/>
      <c r="R247" s="71">
        <f>P247*O247</f>
        <v>0</v>
      </c>
      <c r="T247" s="69">
        <f>O247</f>
        <v>0</v>
      </c>
      <c r="U247" s="240"/>
      <c r="V247" s="70"/>
      <c r="W247" s="71">
        <f>U247*T247</f>
        <v>0</v>
      </c>
      <c r="Y247" s="69">
        <f>T247</f>
        <v>0</v>
      </c>
      <c r="Z247" s="240"/>
      <c r="AA247" s="70"/>
      <c r="AB247" s="71">
        <f>Z247*Y247</f>
        <v>0</v>
      </c>
      <c r="AD247" s="69">
        <f>Y247</f>
        <v>0</v>
      </c>
      <c r="AE247" s="240"/>
      <c r="AF247" s="70"/>
      <c r="AG247" s="71">
        <f>AE247*AD247</f>
        <v>0</v>
      </c>
      <c r="AI247" s="69">
        <f>AD247</f>
        <v>0</v>
      </c>
      <c r="AJ247" s="240"/>
      <c r="AK247" s="70"/>
      <c r="AL247" s="71">
        <f>AJ247*AI247</f>
        <v>0</v>
      </c>
    </row>
    <row r="248" spans="1:38" ht="14" x14ac:dyDescent="0.25">
      <c r="A248" s="1">
        <v>236</v>
      </c>
      <c r="B248" s="152"/>
      <c r="C248" s="22"/>
      <c r="D248" s="23" t="s">
        <v>224</v>
      </c>
      <c r="E248" s="14"/>
      <c r="F248" s="127"/>
      <c r="G248" s="178"/>
      <c r="J248" s="69"/>
      <c r="K248" s="240"/>
      <c r="L248" s="70"/>
      <c r="M248" s="71"/>
      <c r="O248" s="69"/>
      <c r="P248" s="240"/>
      <c r="Q248" s="70"/>
      <c r="R248" s="71"/>
      <c r="T248" s="69"/>
      <c r="U248" s="240"/>
      <c r="V248" s="70"/>
      <c r="W248" s="71"/>
      <c r="Y248" s="69"/>
      <c r="Z248" s="240"/>
      <c r="AA248" s="70"/>
      <c r="AB248" s="71"/>
      <c r="AD248" s="69"/>
      <c r="AE248" s="240"/>
      <c r="AF248" s="70"/>
      <c r="AG248" s="71"/>
      <c r="AI248" s="69"/>
      <c r="AJ248" s="240"/>
      <c r="AK248" s="70"/>
      <c r="AL248" s="71"/>
    </row>
    <row r="249" spans="1:38" ht="14" x14ac:dyDescent="0.25">
      <c r="A249" s="1">
        <v>237</v>
      </c>
      <c r="B249" s="152"/>
      <c r="C249" s="22"/>
      <c r="D249" s="26" t="s">
        <v>225</v>
      </c>
      <c r="E249" s="26" t="s">
        <v>17</v>
      </c>
      <c r="F249" s="127">
        <f>'annexe 1 AE - BPU'!F249</f>
        <v>0</v>
      </c>
      <c r="G249" s="179">
        <f t="shared" ref="G249:G258" si="214">F249*(1+$G$9)</f>
        <v>0</v>
      </c>
      <c r="J249" s="69">
        <f t="shared" ref="J249:J258" si="215">F249</f>
        <v>0</v>
      </c>
      <c r="K249" s="240"/>
      <c r="L249" s="70"/>
      <c r="M249" s="71">
        <f t="shared" ref="M249:M258" si="216">K249*J249</f>
        <v>0</v>
      </c>
      <c r="O249" s="69">
        <f t="shared" ref="O249:O258" si="217">J249</f>
        <v>0</v>
      </c>
      <c r="P249" s="240"/>
      <c r="Q249" s="70"/>
      <c r="R249" s="71">
        <f t="shared" ref="R249:R258" si="218">P249*O249</f>
        <v>0</v>
      </c>
      <c r="T249" s="69">
        <f t="shared" ref="T249:T258" si="219">O249</f>
        <v>0</v>
      </c>
      <c r="U249" s="240"/>
      <c r="V249" s="70"/>
      <c r="W249" s="71">
        <f t="shared" ref="W249:W258" si="220">U249*T249</f>
        <v>0</v>
      </c>
      <c r="Y249" s="69">
        <f t="shared" ref="Y249:Y258" si="221">T249</f>
        <v>0</v>
      </c>
      <c r="Z249" s="240"/>
      <c r="AA249" s="70"/>
      <c r="AB249" s="71">
        <f t="shared" ref="AB249:AB258" si="222">Z249*Y249</f>
        <v>0</v>
      </c>
      <c r="AD249" s="69">
        <f t="shared" ref="AD249:AD258" si="223">Y249</f>
        <v>0</v>
      </c>
      <c r="AE249" s="240"/>
      <c r="AF249" s="70"/>
      <c r="AG249" s="71">
        <f t="shared" ref="AG249:AG258" si="224">AE249*AD249</f>
        <v>0</v>
      </c>
      <c r="AI249" s="69">
        <f t="shared" ref="AI249:AI258" si="225">AD249</f>
        <v>0</v>
      </c>
      <c r="AJ249" s="240"/>
      <c r="AK249" s="70"/>
      <c r="AL249" s="71">
        <f t="shared" ref="AL249:AL258" si="226">AJ249*AI249</f>
        <v>0</v>
      </c>
    </row>
    <row r="250" spans="1:38" ht="14" x14ac:dyDescent="0.25">
      <c r="A250" s="1">
        <v>238</v>
      </c>
      <c r="B250" s="152"/>
      <c r="C250" s="22"/>
      <c r="D250" s="26" t="s">
        <v>226</v>
      </c>
      <c r="E250" s="26" t="s">
        <v>17</v>
      </c>
      <c r="F250" s="127">
        <f>'annexe 1 AE - BPU'!F250</f>
        <v>0</v>
      </c>
      <c r="G250" s="179">
        <f t="shared" si="214"/>
        <v>0</v>
      </c>
      <c r="J250" s="69">
        <f t="shared" si="215"/>
        <v>0</v>
      </c>
      <c r="K250" s="240"/>
      <c r="L250" s="70"/>
      <c r="M250" s="71">
        <f t="shared" si="216"/>
        <v>0</v>
      </c>
      <c r="O250" s="69">
        <f t="shared" si="217"/>
        <v>0</v>
      </c>
      <c r="P250" s="240"/>
      <c r="Q250" s="70"/>
      <c r="R250" s="71">
        <f t="shared" si="218"/>
        <v>0</v>
      </c>
      <c r="T250" s="69">
        <f t="shared" si="219"/>
        <v>0</v>
      </c>
      <c r="U250" s="240"/>
      <c r="V250" s="70"/>
      <c r="W250" s="71">
        <f t="shared" si="220"/>
        <v>0</v>
      </c>
      <c r="Y250" s="69">
        <f t="shared" si="221"/>
        <v>0</v>
      </c>
      <c r="Z250" s="240"/>
      <c r="AA250" s="70"/>
      <c r="AB250" s="71">
        <f t="shared" si="222"/>
        <v>0</v>
      </c>
      <c r="AD250" s="69">
        <f t="shared" si="223"/>
        <v>0</v>
      </c>
      <c r="AE250" s="240"/>
      <c r="AF250" s="70"/>
      <c r="AG250" s="71">
        <f t="shared" si="224"/>
        <v>0</v>
      </c>
      <c r="AI250" s="69">
        <f t="shared" si="225"/>
        <v>0</v>
      </c>
      <c r="AJ250" s="240"/>
      <c r="AK250" s="70"/>
      <c r="AL250" s="71">
        <f t="shared" si="226"/>
        <v>0</v>
      </c>
    </row>
    <row r="251" spans="1:38" ht="14" x14ac:dyDescent="0.25">
      <c r="A251" s="1">
        <v>239</v>
      </c>
      <c r="B251" s="152"/>
      <c r="C251" s="22"/>
      <c r="D251" s="26" t="s">
        <v>227</v>
      </c>
      <c r="E251" s="26" t="s">
        <v>17</v>
      </c>
      <c r="F251" s="127">
        <f>'annexe 1 AE - BPU'!F251</f>
        <v>0</v>
      </c>
      <c r="G251" s="179">
        <f t="shared" si="214"/>
        <v>0</v>
      </c>
      <c r="H251" s="36"/>
      <c r="I251" s="36"/>
      <c r="J251" s="69">
        <f t="shared" si="215"/>
        <v>0</v>
      </c>
      <c r="K251" s="240"/>
      <c r="L251" s="70"/>
      <c r="M251" s="71">
        <f t="shared" si="216"/>
        <v>0</v>
      </c>
      <c r="O251" s="69">
        <f t="shared" si="217"/>
        <v>0</v>
      </c>
      <c r="P251" s="240"/>
      <c r="Q251" s="70"/>
      <c r="R251" s="71">
        <f t="shared" si="218"/>
        <v>0</v>
      </c>
      <c r="T251" s="69">
        <f t="shared" si="219"/>
        <v>0</v>
      </c>
      <c r="U251" s="240"/>
      <c r="V251" s="70"/>
      <c r="W251" s="71">
        <f t="shared" si="220"/>
        <v>0</v>
      </c>
      <c r="Y251" s="69">
        <f t="shared" si="221"/>
        <v>0</v>
      </c>
      <c r="Z251" s="240"/>
      <c r="AA251" s="70"/>
      <c r="AB251" s="71">
        <f t="shared" si="222"/>
        <v>0</v>
      </c>
      <c r="AD251" s="69">
        <f t="shared" si="223"/>
        <v>0</v>
      </c>
      <c r="AE251" s="240"/>
      <c r="AF251" s="70"/>
      <c r="AG251" s="71">
        <f t="shared" si="224"/>
        <v>0</v>
      </c>
      <c r="AI251" s="69">
        <f t="shared" si="225"/>
        <v>0</v>
      </c>
      <c r="AJ251" s="240"/>
      <c r="AK251" s="70"/>
      <c r="AL251" s="71">
        <f t="shared" si="226"/>
        <v>0</v>
      </c>
    </row>
    <row r="252" spans="1:38" ht="14" x14ac:dyDescent="0.25">
      <c r="A252" s="1">
        <v>240</v>
      </c>
      <c r="B252" s="152"/>
      <c r="C252" s="22"/>
      <c r="D252" s="26" t="s">
        <v>226</v>
      </c>
      <c r="E252" s="26" t="s">
        <v>17</v>
      </c>
      <c r="F252" s="127">
        <f>'annexe 1 AE - BPU'!F252</f>
        <v>0</v>
      </c>
      <c r="G252" s="179">
        <f t="shared" si="214"/>
        <v>0</v>
      </c>
      <c r="H252" s="36"/>
      <c r="I252" s="36"/>
      <c r="J252" s="69">
        <f t="shared" si="215"/>
        <v>0</v>
      </c>
      <c r="K252" s="240"/>
      <c r="L252" s="70"/>
      <c r="M252" s="71">
        <f t="shared" si="216"/>
        <v>0</v>
      </c>
      <c r="O252" s="69">
        <f t="shared" si="217"/>
        <v>0</v>
      </c>
      <c r="P252" s="240"/>
      <c r="Q252" s="70"/>
      <c r="R252" s="71">
        <f t="shared" si="218"/>
        <v>0</v>
      </c>
      <c r="T252" s="69">
        <f t="shared" si="219"/>
        <v>0</v>
      </c>
      <c r="U252" s="240"/>
      <c r="V252" s="70"/>
      <c r="W252" s="71">
        <f t="shared" si="220"/>
        <v>0</v>
      </c>
      <c r="Y252" s="69">
        <f t="shared" si="221"/>
        <v>0</v>
      </c>
      <c r="Z252" s="240"/>
      <c r="AA252" s="70"/>
      <c r="AB252" s="71">
        <f t="shared" si="222"/>
        <v>0</v>
      </c>
      <c r="AD252" s="69">
        <f t="shared" si="223"/>
        <v>0</v>
      </c>
      <c r="AE252" s="240"/>
      <c r="AF252" s="70"/>
      <c r="AG252" s="71">
        <f t="shared" si="224"/>
        <v>0</v>
      </c>
      <c r="AI252" s="69">
        <f t="shared" si="225"/>
        <v>0</v>
      </c>
      <c r="AJ252" s="240"/>
      <c r="AK252" s="70"/>
      <c r="AL252" s="71">
        <f t="shared" si="226"/>
        <v>0</v>
      </c>
    </row>
    <row r="253" spans="1:38" ht="14" x14ac:dyDescent="0.25">
      <c r="A253" s="1">
        <v>241</v>
      </c>
      <c r="B253" s="152"/>
      <c r="C253" s="22"/>
      <c r="D253" s="26" t="s">
        <v>228</v>
      </c>
      <c r="E253" s="26" t="s">
        <v>17</v>
      </c>
      <c r="F253" s="127">
        <f>'annexe 1 AE - BPU'!F253</f>
        <v>0</v>
      </c>
      <c r="G253" s="179">
        <f t="shared" si="214"/>
        <v>0</v>
      </c>
      <c r="J253" s="69">
        <f t="shared" si="215"/>
        <v>0</v>
      </c>
      <c r="K253" s="240"/>
      <c r="L253" s="70"/>
      <c r="M253" s="71">
        <f t="shared" si="216"/>
        <v>0</v>
      </c>
      <c r="O253" s="69">
        <f t="shared" si="217"/>
        <v>0</v>
      </c>
      <c r="P253" s="240"/>
      <c r="Q253" s="70"/>
      <c r="R253" s="71">
        <f t="shared" si="218"/>
        <v>0</v>
      </c>
      <c r="T253" s="69">
        <f t="shared" si="219"/>
        <v>0</v>
      </c>
      <c r="U253" s="240"/>
      <c r="V253" s="70"/>
      <c r="W253" s="71">
        <f t="shared" si="220"/>
        <v>0</v>
      </c>
      <c r="Y253" s="69">
        <f t="shared" si="221"/>
        <v>0</v>
      </c>
      <c r="Z253" s="240"/>
      <c r="AA253" s="70"/>
      <c r="AB253" s="71">
        <f t="shared" si="222"/>
        <v>0</v>
      </c>
      <c r="AD253" s="69">
        <f t="shared" si="223"/>
        <v>0</v>
      </c>
      <c r="AE253" s="240"/>
      <c r="AF253" s="70"/>
      <c r="AG253" s="71">
        <f t="shared" si="224"/>
        <v>0</v>
      </c>
      <c r="AI253" s="69">
        <f t="shared" si="225"/>
        <v>0</v>
      </c>
      <c r="AJ253" s="240"/>
      <c r="AK253" s="70"/>
      <c r="AL253" s="71">
        <f t="shared" si="226"/>
        <v>0</v>
      </c>
    </row>
    <row r="254" spans="1:38" ht="14" x14ac:dyDescent="0.25">
      <c r="A254" s="1">
        <v>242</v>
      </c>
      <c r="B254" s="152"/>
      <c r="C254" s="22"/>
      <c r="D254" s="26" t="s">
        <v>226</v>
      </c>
      <c r="E254" s="26" t="s">
        <v>17</v>
      </c>
      <c r="F254" s="127">
        <f>'annexe 1 AE - BPU'!F254</f>
        <v>0</v>
      </c>
      <c r="G254" s="179">
        <f t="shared" si="214"/>
        <v>0</v>
      </c>
      <c r="J254" s="69">
        <f t="shared" si="215"/>
        <v>0</v>
      </c>
      <c r="K254" s="240"/>
      <c r="L254" s="70"/>
      <c r="M254" s="71">
        <f t="shared" si="216"/>
        <v>0</v>
      </c>
      <c r="O254" s="69">
        <f t="shared" si="217"/>
        <v>0</v>
      </c>
      <c r="P254" s="240"/>
      <c r="Q254" s="70"/>
      <c r="R254" s="71">
        <f t="shared" si="218"/>
        <v>0</v>
      </c>
      <c r="T254" s="69">
        <f t="shared" si="219"/>
        <v>0</v>
      </c>
      <c r="U254" s="240"/>
      <c r="V254" s="70"/>
      <c r="W254" s="71">
        <f t="shared" si="220"/>
        <v>0</v>
      </c>
      <c r="Y254" s="69">
        <f t="shared" si="221"/>
        <v>0</v>
      </c>
      <c r="Z254" s="240"/>
      <c r="AA254" s="70"/>
      <c r="AB254" s="71">
        <f t="shared" si="222"/>
        <v>0</v>
      </c>
      <c r="AD254" s="69">
        <f t="shared" si="223"/>
        <v>0</v>
      </c>
      <c r="AE254" s="240"/>
      <c r="AF254" s="70"/>
      <c r="AG254" s="71">
        <f t="shared" si="224"/>
        <v>0</v>
      </c>
      <c r="AI254" s="69">
        <f t="shared" si="225"/>
        <v>0</v>
      </c>
      <c r="AJ254" s="240"/>
      <c r="AK254" s="70"/>
      <c r="AL254" s="71">
        <f t="shared" si="226"/>
        <v>0</v>
      </c>
    </row>
    <row r="255" spans="1:38" ht="14" x14ac:dyDescent="0.25">
      <c r="A255" s="1">
        <v>243</v>
      </c>
      <c r="B255" s="152"/>
      <c r="C255" s="22"/>
      <c r="D255" s="26" t="s">
        <v>229</v>
      </c>
      <c r="E255" s="26" t="s">
        <v>17</v>
      </c>
      <c r="F255" s="127">
        <f>'annexe 1 AE - BPU'!F255</f>
        <v>0</v>
      </c>
      <c r="G255" s="179">
        <f t="shared" si="214"/>
        <v>0</v>
      </c>
      <c r="J255" s="69">
        <f t="shared" si="215"/>
        <v>0</v>
      </c>
      <c r="K255" s="240"/>
      <c r="L255" s="70"/>
      <c r="M255" s="71">
        <f t="shared" si="216"/>
        <v>0</v>
      </c>
      <c r="O255" s="69">
        <f t="shared" si="217"/>
        <v>0</v>
      </c>
      <c r="P255" s="240"/>
      <c r="Q255" s="70"/>
      <c r="R255" s="71">
        <f t="shared" si="218"/>
        <v>0</v>
      </c>
      <c r="T255" s="69">
        <f t="shared" si="219"/>
        <v>0</v>
      </c>
      <c r="U255" s="240"/>
      <c r="V255" s="70"/>
      <c r="W255" s="71">
        <f t="shared" si="220"/>
        <v>0</v>
      </c>
      <c r="Y255" s="69">
        <f t="shared" si="221"/>
        <v>0</v>
      </c>
      <c r="Z255" s="240"/>
      <c r="AA255" s="70"/>
      <c r="AB255" s="71">
        <f t="shared" si="222"/>
        <v>0</v>
      </c>
      <c r="AD255" s="69">
        <f t="shared" si="223"/>
        <v>0</v>
      </c>
      <c r="AE255" s="240"/>
      <c r="AF255" s="70"/>
      <c r="AG255" s="71">
        <f t="shared" si="224"/>
        <v>0</v>
      </c>
      <c r="AI255" s="69">
        <f t="shared" si="225"/>
        <v>0</v>
      </c>
      <c r="AJ255" s="240"/>
      <c r="AK255" s="70"/>
      <c r="AL255" s="71">
        <f t="shared" si="226"/>
        <v>0</v>
      </c>
    </row>
    <row r="256" spans="1:38" ht="14" x14ac:dyDescent="0.25">
      <c r="A256" s="1">
        <v>244</v>
      </c>
      <c r="B256" s="152"/>
      <c r="C256" s="22"/>
      <c r="D256" s="26" t="s">
        <v>226</v>
      </c>
      <c r="E256" s="26" t="s">
        <v>17</v>
      </c>
      <c r="F256" s="127">
        <f>'annexe 1 AE - BPU'!F256</f>
        <v>0</v>
      </c>
      <c r="G256" s="179">
        <f t="shared" si="214"/>
        <v>0</v>
      </c>
      <c r="J256" s="69">
        <f t="shared" si="215"/>
        <v>0</v>
      </c>
      <c r="K256" s="240"/>
      <c r="L256" s="70"/>
      <c r="M256" s="71">
        <f t="shared" si="216"/>
        <v>0</v>
      </c>
      <c r="O256" s="69">
        <f t="shared" si="217"/>
        <v>0</v>
      </c>
      <c r="P256" s="240"/>
      <c r="Q256" s="70"/>
      <c r="R256" s="71">
        <f t="shared" si="218"/>
        <v>0</v>
      </c>
      <c r="T256" s="69">
        <f t="shared" si="219"/>
        <v>0</v>
      </c>
      <c r="U256" s="240"/>
      <c r="V256" s="70"/>
      <c r="W256" s="71">
        <f t="shared" si="220"/>
        <v>0</v>
      </c>
      <c r="Y256" s="69">
        <f t="shared" si="221"/>
        <v>0</v>
      </c>
      <c r="Z256" s="240"/>
      <c r="AA256" s="70"/>
      <c r="AB256" s="71">
        <f t="shared" si="222"/>
        <v>0</v>
      </c>
      <c r="AD256" s="69">
        <f t="shared" si="223"/>
        <v>0</v>
      </c>
      <c r="AE256" s="240"/>
      <c r="AF256" s="70"/>
      <c r="AG256" s="71">
        <f t="shared" si="224"/>
        <v>0</v>
      </c>
      <c r="AI256" s="69">
        <f t="shared" si="225"/>
        <v>0</v>
      </c>
      <c r="AJ256" s="240"/>
      <c r="AK256" s="70"/>
      <c r="AL256" s="71">
        <f t="shared" si="226"/>
        <v>0</v>
      </c>
    </row>
    <row r="257" spans="1:38" ht="15.5" x14ac:dyDescent="0.25">
      <c r="A257" s="1">
        <v>245</v>
      </c>
      <c r="B257" s="152"/>
      <c r="C257" s="22"/>
      <c r="D257" s="26" t="s">
        <v>230</v>
      </c>
      <c r="E257" s="26" t="s">
        <v>17</v>
      </c>
      <c r="F257" s="127">
        <f>'annexe 1 AE - BPU'!F257</f>
        <v>0</v>
      </c>
      <c r="G257" s="179">
        <f t="shared" si="214"/>
        <v>0</v>
      </c>
      <c r="J257" s="98">
        <f t="shared" si="215"/>
        <v>0</v>
      </c>
      <c r="K257" s="174">
        <v>2</v>
      </c>
      <c r="L257" s="99"/>
      <c r="M257" s="100">
        <f t="shared" si="216"/>
        <v>0</v>
      </c>
      <c r="O257" s="69">
        <f t="shared" si="217"/>
        <v>0</v>
      </c>
      <c r="P257" s="240"/>
      <c r="Q257" s="70"/>
      <c r="R257" s="71">
        <f t="shared" si="218"/>
        <v>0</v>
      </c>
      <c r="T257" s="69">
        <f t="shared" si="219"/>
        <v>0</v>
      </c>
      <c r="U257" s="240"/>
      <c r="V257" s="70"/>
      <c r="W257" s="71">
        <f t="shared" si="220"/>
        <v>0</v>
      </c>
      <c r="Y257" s="69">
        <f t="shared" si="221"/>
        <v>0</v>
      </c>
      <c r="Z257" s="240"/>
      <c r="AA257" s="70"/>
      <c r="AB257" s="71">
        <f t="shared" si="222"/>
        <v>0</v>
      </c>
      <c r="AD257" s="69">
        <f t="shared" si="223"/>
        <v>0</v>
      </c>
      <c r="AE257" s="240"/>
      <c r="AF257" s="70"/>
      <c r="AG257" s="71">
        <f t="shared" si="224"/>
        <v>0</v>
      </c>
      <c r="AI257" s="69">
        <f t="shared" si="225"/>
        <v>0</v>
      </c>
      <c r="AJ257" s="240"/>
      <c r="AK257" s="70"/>
      <c r="AL257" s="71">
        <f t="shared" si="226"/>
        <v>0</v>
      </c>
    </row>
    <row r="258" spans="1:38" ht="15.5" x14ac:dyDescent="0.25">
      <c r="A258" s="1">
        <v>246</v>
      </c>
      <c r="B258" s="152"/>
      <c r="C258" s="22"/>
      <c r="D258" s="26" t="s">
        <v>226</v>
      </c>
      <c r="E258" s="26" t="s">
        <v>17</v>
      </c>
      <c r="F258" s="127">
        <f>'annexe 1 AE - BPU'!F258</f>
        <v>0</v>
      </c>
      <c r="G258" s="179">
        <f t="shared" si="214"/>
        <v>0</v>
      </c>
      <c r="J258" s="98">
        <f t="shared" si="215"/>
        <v>0</v>
      </c>
      <c r="K258" s="174">
        <v>10</v>
      </c>
      <c r="L258" s="99"/>
      <c r="M258" s="100">
        <f t="shared" si="216"/>
        <v>0</v>
      </c>
      <c r="O258" s="69">
        <f t="shared" si="217"/>
        <v>0</v>
      </c>
      <c r="P258" s="240"/>
      <c r="Q258" s="70"/>
      <c r="R258" s="71">
        <f t="shared" si="218"/>
        <v>0</v>
      </c>
      <c r="T258" s="69">
        <f t="shared" si="219"/>
        <v>0</v>
      </c>
      <c r="U258" s="240"/>
      <c r="V258" s="70"/>
      <c r="W258" s="71">
        <f t="shared" si="220"/>
        <v>0</v>
      </c>
      <c r="Y258" s="69">
        <f t="shared" si="221"/>
        <v>0</v>
      </c>
      <c r="Z258" s="240"/>
      <c r="AA258" s="70"/>
      <c r="AB258" s="71">
        <f t="shared" si="222"/>
        <v>0</v>
      </c>
      <c r="AD258" s="69">
        <f t="shared" si="223"/>
        <v>0</v>
      </c>
      <c r="AE258" s="240"/>
      <c r="AF258" s="70"/>
      <c r="AG258" s="71">
        <f t="shared" si="224"/>
        <v>0</v>
      </c>
      <c r="AI258" s="69">
        <f t="shared" si="225"/>
        <v>0</v>
      </c>
      <c r="AJ258" s="240"/>
      <c r="AK258" s="70"/>
      <c r="AL258" s="71">
        <f t="shared" si="226"/>
        <v>0</v>
      </c>
    </row>
    <row r="259" spans="1:38" ht="14" x14ac:dyDescent="0.25">
      <c r="A259" s="1">
        <v>247</v>
      </c>
      <c r="B259" s="152"/>
      <c r="C259" s="22"/>
      <c r="D259" s="23" t="s">
        <v>231</v>
      </c>
      <c r="E259" s="14"/>
      <c r="F259" s="127"/>
      <c r="G259" s="178"/>
      <c r="J259" s="69"/>
      <c r="K259" s="240"/>
      <c r="L259" s="70"/>
      <c r="M259" s="71"/>
      <c r="O259" s="69"/>
      <c r="P259" s="240"/>
      <c r="Q259" s="70"/>
      <c r="R259" s="71"/>
      <c r="T259" s="69"/>
      <c r="U259" s="240"/>
      <c r="V259" s="70"/>
      <c r="W259" s="71"/>
      <c r="Y259" s="69"/>
      <c r="Z259" s="240"/>
      <c r="AA259" s="70"/>
      <c r="AB259" s="71"/>
      <c r="AD259" s="69"/>
      <c r="AE259" s="240"/>
      <c r="AF259" s="70"/>
      <c r="AG259" s="71"/>
      <c r="AI259" s="69"/>
      <c r="AJ259" s="240"/>
      <c r="AK259" s="70"/>
      <c r="AL259" s="71"/>
    </row>
    <row r="260" spans="1:38" ht="14" x14ac:dyDescent="0.25">
      <c r="A260" s="1">
        <v>248</v>
      </c>
      <c r="B260" s="152"/>
      <c r="C260" s="22"/>
      <c r="D260" s="26" t="s">
        <v>232</v>
      </c>
      <c r="E260" s="26" t="s">
        <v>17</v>
      </c>
      <c r="F260" s="127">
        <f>'annexe 1 AE - BPU'!F260</f>
        <v>0</v>
      </c>
      <c r="G260" s="179">
        <f t="shared" ref="G260:G263" si="227">F260*(1+$G$9)</f>
        <v>0</v>
      </c>
      <c r="J260" s="69">
        <f>F260</f>
        <v>0</v>
      </c>
      <c r="K260" s="240"/>
      <c r="L260" s="70"/>
      <c r="M260" s="71">
        <f>K260*J260</f>
        <v>0</v>
      </c>
      <c r="O260" s="69">
        <f>J260</f>
        <v>0</v>
      </c>
      <c r="P260" s="240"/>
      <c r="Q260" s="70"/>
      <c r="R260" s="71">
        <f>P260*O260</f>
        <v>0</v>
      </c>
      <c r="T260" s="69">
        <f>O260</f>
        <v>0</v>
      </c>
      <c r="U260" s="240"/>
      <c r="V260" s="70"/>
      <c r="W260" s="71">
        <f>U260*T260</f>
        <v>0</v>
      </c>
      <c r="Y260" s="69">
        <f>T260</f>
        <v>0</v>
      </c>
      <c r="Z260" s="240"/>
      <c r="AA260" s="70"/>
      <c r="AB260" s="71">
        <f>Z260*Y260</f>
        <v>0</v>
      </c>
      <c r="AD260" s="69">
        <f>Y260</f>
        <v>0</v>
      </c>
      <c r="AE260" s="240"/>
      <c r="AF260" s="70"/>
      <c r="AG260" s="71">
        <f>AE260*AD260</f>
        <v>0</v>
      </c>
      <c r="AI260" s="69">
        <f>AD260</f>
        <v>0</v>
      </c>
      <c r="AJ260" s="240"/>
      <c r="AK260" s="70"/>
      <c r="AL260" s="71">
        <f>AJ260*AI260</f>
        <v>0</v>
      </c>
    </row>
    <row r="261" spans="1:38" ht="14" x14ac:dyDescent="0.25">
      <c r="A261" s="1">
        <v>249</v>
      </c>
      <c r="B261" s="152"/>
      <c r="C261" s="22"/>
      <c r="D261" s="26" t="s">
        <v>226</v>
      </c>
      <c r="E261" s="26" t="s">
        <v>17</v>
      </c>
      <c r="F261" s="127">
        <f>'annexe 1 AE - BPU'!F261</f>
        <v>0</v>
      </c>
      <c r="G261" s="179">
        <f t="shared" si="227"/>
        <v>0</v>
      </c>
      <c r="J261" s="69">
        <f>F261</f>
        <v>0</v>
      </c>
      <c r="K261" s="240"/>
      <c r="L261" s="70"/>
      <c r="M261" s="71">
        <f>K261*J261</f>
        <v>0</v>
      </c>
      <c r="O261" s="69">
        <f>J261</f>
        <v>0</v>
      </c>
      <c r="P261" s="240"/>
      <c r="Q261" s="70"/>
      <c r="R261" s="71">
        <f>P261*O261</f>
        <v>0</v>
      </c>
      <c r="T261" s="69">
        <f>O261</f>
        <v>0</v>
      </c>
      <c r="U261" s="240"/>
      <c r="V261" s="70"/>
      <c r="W261" s="71">
        <f>U261*T261</f>
        <v>0</v>
      </c>
      <c r="Y261" s="69">
        <f>T261</f>
        <v>0</v>
      </c>
      <c r="Z261" s="240"/>
      <c r="AA261" s="70"/>
      <c r="AB261" s="71">
        <f>Z261*Y261</f>
        <v>0</v>
      </c>
      <c r="AD261" s="69">
        <f>Y261</f>
        <v>0</v>
      </c>
      <c r="AE261" s="240"/>
      <c r="AF261" s="70"/>
      <c r="AG261" s="71">
        <f>AE261*AD261</f>
        <v>0</v>
      </c>
      <c r="AI261" s="69">
        <f>AD261</f>
        <v>0</v>
      </c>
      <c r="AJ261" s="240"/>
      <c r="AK261" s="70"/>
      <c r="AL261" s="71">
        <f>AJ261*AI261</f>
        <v>0</v>
      </c>
    </row>
    <row r="262" spans="1:38" ht="14" x14ac:dyDescent="0.25">
      <c r="A262" s="1">
        <v>250</v>
      </c>
      <c r="B262" s="152"/>
      <c r="C262" s="22"/>
      <c r="D262" s="26" t="s">
        <v>233</v>
      </c>
      <c r="E262" s="26" t="s">
        <v>17</v>
      </c>
      <c r="F262" s="127">
        <f>'annexe 1 AE - BPU'!F262</f>
        <v>0</v>
      </c>
      <c r="G262" s="179">
        <f t="shared" si="227"/>
        <v>0</v>
      </c>
      <c r="J262" s="69">
        <f>F262</f>
        <v>0</v>
      </c>
      <c r="K262" s="240"/>
      <c r="L262" s="70"/>
      <c r="M262" s="71">
        <f>K262*J262</f>
        <v>0</v>
      </c>
      <c r="O262" s="69">
        <f>J262</f>
        <v>0</v>
      </c>
      <c r="P262" s="240"/>
      <c r="Q262" s="70"/>
      <c r="R262" s="71">
        <f>P262*O262</f>
        <v>0</v>
      </c>
      <c r="T262" s="69">
        <f>O262</f>
        <v>0</v>
      </c>
      <c r="U262" s="240"/>
      <c r="V262" s="70"/>
      <c r="W262" s="71">
        <f>U262*T262</f>
        <v>0</v>
      </c>
      <c r="Y262" s="69">
        <f>T262</f>
        <v>0</v>
      </c>
      <c r="Z262" s="240"/>
      <c r="AA262" s="70"/>
      <c r="AB262" s="71">
        <f>Z262*Y262</f>
        <v>0</v>
      </c>
      <c r="AD262" s="69">
        <f>Y262</f>
        <v>0</v>
      </c>
      <c r="AE262" s="240"/>
      <c r="AF262" s="70"/>
      <c r="AG262" s="71">
        <f>AE262*AD262</f>
        <v>0</v>
      </c>
      <c r="AI262" s="69">
        <f>AD262</f>
        <v>0</v>
      </c>
      <c r="AJ262" s="240"/>
      <c r="AK262" s="70"/>
      <c r="AL262" s="71">
        <f>AJ262*AI262</f>
        <v>0</v>
      </c>
    </row>
    <row r="263" spans="1:38" ht="14" x14ac:dyDescent="0.25">
      <c r="A263" s="1">
        <v>251</v>
      </c>
      <c r="B263" s="152"/>
      <c r="C263" s="22"/>
      <c r="D263" s="26" t="s">
        <v>226</v>
      </c>
      <c r="E263" s="26" t="s">
        <v>17</v>
      </c>
      <c r="F263" s="127">
        <f>'annexe 1 AE - BPU'!F263</f>
        <v>0</v>
      </c>
      <c r="G263" s="179">
        <f t="shared" si="227"/>
        <v>0</v>
      </c>
      <c r="J263" s="69">
        <f>F263</f>
        <v>0</v>
      </c>
      <c r="K263" s="240"/>
      <c r="L263" s="70"/>
      <c r="M263" s="71">
        <f>K263*J263</f>
        <v>0</v>
      </c>
      <c r="O263" s="69">
        <f>J263</f>
        <v>0</v>
      </c>
      <c r="P263" s="240"/>
      <c r="Q263" s="70"/>
      <c r="R263" s="71">
        <f>P263*O263</f>
        <v>0</v>
      </c>
      <c r="T263" s="69">
        <f>O263</f>
        <v>0</v>
      </c>
      <c r="U263" s="240"/>
      <c r="V263" s="70"/>
      <c r="W263" s="71">
        <f>U263*T263</f>
        <v>0</v>
      </c>
      <c r="Y263" s="69">
        <f>T263</f>
        <v>0</v>
      </c>
      <c r="Z263" s="240"/>
      <c r="AA263" s="70"/>
      <c r="AB263" s="71">
        <f>Z263*Y263</f>
        <v>0</v>
      </c>
      <c r="AD263" s="69">
        <f>Y263</f>
        <v>0</v>
      </c>
      <c r="AE263" s="240"/>
      <c r="AF263" s="70"/>
      <c r="AG263" s="71">
        <f>AE263*AD263</f>
        <v>0</v>
      </c>
      <c r="AI263" s="69">
        <f>AD263</f>
        <v>0</v>
      </c>
      <c r="AJ263" s="240"/>
      <c r="AK263" s="70"/>
      <c r="AL263" s="71">
        <f>AJ263*AI263</f>
        <v>0</v>
      </c>
    </row>
    <row r="264" spans="1:38" ht="14" x14ac:dyDescent="0.25">
      <c r="A264" s="1">
        <v>252</v>
      </c>
      <c r="B264" s="152"/>
      <c r="C264" s="22"/>
      <c r="D264" s="37" t="s">
        <v>234</v>
      </c>
      <c r="E264" s="14"/>
      <c r="F264" s="130"/>
      <c r="G264" s="178"/>
      <c r="J264" s="69"/>
      <c r="K264" s="240"/>
      <c r="L264" s="70"/>
      <c r="M264" s="71"/>
      <c r="O264" s="69"/>
      <c r="P264" s="240"/>
      <c r="Q264" s="70"/>
      <c r="R264" s="71"/>
      <c r="T264" s="69"/>
      <c r="U264" s="240"/>
      <c r="V264" s="70"/>
      <c r="W264" s="71"/>
      <c r="Y264" s="69"/>
      <c r="Z264" s="240"/>
      <c r="AA264" s="70"/>
      <c r="AB264" s="71"/>
      <c r="AD264" s="69"/>
      <c r="AE264" s="240"/>
      <c r="AF264" s="70"/>
      <c r="AG264" s="71"/>
      <c r="AI264" s="69"/>
      <c r="AJ264" s="240"/>
      <c r="AK264" s="70"/>
      <c r="AL264" s="71"/>
    </row>
    <row r="265" spans="1:38" ht="28" x14ac:dyDescent="0.25">
      <c r="A265" s="1">
        <v>253</v>
      </c>
      <c r="B265" s="152"/>
      <c r="C265" s="22"/>
      <c r="D265" s="26" t="s">
        <v>235</v>
      </c>
      <c r="E265" s="26"/>
      <c r="F265" s="130"/>
      <c r="G265" s="178"/>
      <c r="J265" s="69"/>
      <c r="K265" s="240"/>
      <c r="L265" s="70"/>
      <c r="M265" s="71"/>
      <c r="O265" s="69"/>
      <c r="P265" s="240"/>
      <c r="Q265" s="70"/>
      <c r="R265" s="71"/>
      <c r="T265" s="69"/>
      <c r="U265" s="240"/>
      <c r="V265" s="70"/>
      <c r="W265" s="71"/>
      <c r="Y265" s="69"/>
      <c r="Z265" s="240"/>
      <c r="AA265" s="70"/>
      <c r="AB265" s="71"/>
      <c r="AD265" s="69"/>
      <c r="AE265" s="240"/>
      <c r="AF265" s="70"/>
      <c r="AG265" s="71"/>
      <c r="AI265" s="69"/>
      <c r="AJ265" s="240"/>
      <c r="AK265" s="70"/>
      <c r="AL265" s="71"/>
    </row>
    <row r="266" spans="1:38" ht="28" x14ac:dyDescent="0.25">
      <c r="A266" s="1">
        <v>254</v>
      </c>
      <c r="B266" s="152"/>
      <c r="C266" s="22"/>
      <c r="D266" s="87" t="s">
        <v>236</v>
      </c>
      <c r="E266" s="23"/>
      <c r="F266" s="130"/>
      <c r="G266" s="178"/>
      <c r="J266" s="69"/>
      <c r="K266" s="240"/>
      <c r="L266" s="70"/>
      <c r="M266" s="71"/>
      <c r="O266" s="69"/>
      <c r="P266" s="240"/>
      <c r="Q266" s="70"/>
      <c r="R266" s="71"/>
      <c r="T266" s="69"/>
      <c r="U266" s="240"/>
      <c r="V266" s="70"/>
      <c r="W266" s="71"/>
      <c r="Y266" s="69"/>
      <c r="Z266" s="240"/>
      <c r="AA266" s="70"/>
      <c r="AB266" s="71"/>
      <c r="AD266" s="69"/>
      <c r="AE266" s="240"/>
      <c r="AF266" s="70"/>
      <c r="AG266" s="71"/>
      <c r="AI266" s="69"/>
      <c r="AJ266" s="240"/>
      <c r="AK266" s="70"/>
      <c r="AL266" s="71"/>
    </row>
    <row r="267" spans="1:38" ht="14" x14ac:dyDescent="0.25">
      <c r="A267" s="1">
        <v>255</v>
      </c>
      <c r="B267" s="152"/>
      <c r="C267" s="22"/>
      <c r="D267" s="26" t="s">
        <v>237</v>
      </c>
      <c r="E267" s="26" t="s">
        <v>17</v>
      </c>
      <c r="F267" s="127">
        <f>'annexe 1 AE - BPU'!F267</f>
        <v>0</v>
      </c>
      <c r="G267" s="179">
        <f t="shared" ref="G267:G268" si="228">F267*(1+$G$9)</f>
        <v>0</v>
      </c>
      <c r="J267" s="69">
        <f>F267</f>
        <v>0</v>
      </c>
      <c r="K267" s="240"/>
      <c r="L267" s="70"/>
      <c r="M267" s="71">
        <f>K267*J267</f>
        <v>0</v>
      </c>
      <c r="O267" s="69">
        <f>J267</f>
        <v>0</v>
      </c>
      <c r="P267" s="240"/>
      <c r="Q267" s="70"/>
      <c r="R267" s="71">
        <f>P267*O267</f>
        <v>0</v>
      </c>
      <c r="T267" s="69">
        <f>O267</f>
        <v>0</v>
      </c>
      <c r="U267" s="240"/>
      <c r="V267" s="70"/>
      <c r="W267" s="71">
        <f>U267*T267</f>
        <v>0</v>
      </c>
      <c r="Y267" s="69">
        <f>T267</f>
        <v>0</v>
      </c>
      <c r="Z267" s="240"/>
      <c r="AA267" s="70"/>
      <c r="AB267" s="71">
        <f>Z267*Y267</f>
        <v>0</v>
      </c>
      <c r="AD267" s="69">
        <f>Y267</f>
        <v>0</v>
      </c>
      <c r="AE267" s="240"/>
      <c r="AF267" s="70"/>
      <c r="AG267" s="71">
        <f>AE267*AD267</f>
        <v>0</v>
      </c>
      <c r="AI267" s="69">
        <f>AD267</f>
        <v>0</v>
      </c>
      <c r="AJ267" s="240"/>
      <c r="AK267" s="70"/>
      <c r="AL267" s="71">
        <f>AJ267*AI267</f>
        <v>0</v>
      </c>
    </row>
    <row r="268" spans="1:38" ht="14" x14ac:dyDescent="0.25">
      <c r="A268" s="1">
        <v>256</v>
      </c>
      <c r="B268" s="152"/>
      <c r="C268" s="22"/>
      <c r="D268" s="26" t="s">
        <v>238</v>
      </c>
      <c r="E268" s="26" t="s">
        <v>17</v>
      </c>
      <c r="F268" s="127">
        <f>'annexe 1 AE - BPU'!F268</f>
        <v>0</v>
      </c>
      <c r="G268" s="179">
        <f t="shared" si="228"/>
        <v>0</v>
      </c>
      <c r="J268" s="69">
        <f>F268</f>
        <v>0</v>
      </c>
      <c r="K268" s="240"/>
      <c r="L268" s="70"/>
      <c r="M268" s="71">
        <f>K268*J268</f>
        <v>0</v>
      </c>
      <c r="O268" s="69">
        <f>J268</f>
        <v>0</v>
      </c>
      <c r="P268" s="240"/>
      <c r="Q268" s="70"/>
      <c r="R268" s="71">
        <f>P268*O268</f>
        <v>0</v>
      </c>
      <c r="T268" s="69">
        <f>O268</f>
        <v>0</v>
      </c>
      <c r="U268" s="240"/>
      <c r="V268" s="70"/>
      <c r="W268" s="71">
        <f>U268*T268</f>
        <v>0</v>
      </c>
      <c r="Y268" s="69">
        <f>T268</f>
        <v>0</v>
      </c>
      <c r="Z268" s="240"/>
      <c r="AA268" s="70"/>
      <c r="AB268" s="71">
        <f>Z268*Y268</f>
        <v>0</v>
      </c>
      <c r="AD268" s="69">
        <f>Y268</f>
        <v>0</v>
      </c>
      <c r="AE268" s="240"/>
      <c r="AF268" s="70"/>
      <c r="AG268" s="71">
        <f>AE268*AD268</f>
        <v>0</v>
      </c>
      <c r="AI268" s="69">
        <f>AD268</f>
        <v>0</v>
      </c>
      <c r="AJ268" s="240"/>
      <c r="AK268" s="70"/>
      <c r="AL268" s="71">
        <f>AJ268*AI268</f>
        <v>0</v>
      </c>
    </row>
    <row r="269" spans="1:38" ht="28" x14ac:dyDescent="0.25">
      <c r="A269" s="1">
        <v>257</v>
      </c>
      <c r="B269" s="152"/>
      <c r="C269" s="22"/>
      <c r="D269" s="87" t="s">
        <v>239</v>
      </c>
      <c r="E269" s="23"/>
      <c r="F269" s="127"/>
      <c r="G269" s="178"/>
      <c r="J269" s="69"/>
      <c r="K269" s="240"/>
      <c r="L269" s="70"/>
      <c r="M269" s="71"/>
      <c r="O269" s="69"/>
      <c r="P269" s="240"/>
      <c r="Q269" s="70"/>
      <c r="R269" s="71"/>
      <c r="T269" s="69"/>
      <c r="U269" s="240"/>
      <c r="V269" s="70"/>
      <c r="W269" s="71"/>
      <c r="Y269" s="69"/>
      <c r="Z269" s="240"/>
      <c r="AA269" s="70"/>
      <c r="AB269" s="71"/>
      <c r="AD269" s="69"/>
      <c r="AE269" s="240"/>
      <c r="AF269" s="70"/>
      <c r="AG269" s="71"/>
      <c r="AI269" s="69"/>
      <c r="AJ269" s="240"/>
      <c r="AK269" s="70"/>
      <c r="AL269" s="71"/>
    </row>
    <row r="270" spans="1:38" ht="14" x14ac:dyDescent="0.25">
      <c r="A270" s="1">
        <v>258</v>
      </c>
      <c r="B270" s="152"/>
      <c r="C270" s="22"/>
      <c r="D270" s="26" t="s">
        <v>240</v>
      </c>
      <c r="E270" s="26" t="s">
        <v>17</v>
      </c>
      <c r="F270" s="127">
        <f>'annexe 1 AE - BPU'!F270</f>
        <v>0</v>
      </c>
      <c r="G270" s="179">
        <f t="shared" ref="G270:G271" si="229">F270*(1+$G$9)</f>
        <v>0</v>
      </c>
      <c r="J270" s="69">
        <f>F270</f>
        <v>0</v>
      </c>
      <c r="K270" s="240"/>
      <c r="L270" s="70"/>
      <c r="M270" s="71">
        <f>K270*J270</f>
        <v>0</v>
      </c>
      <c r="O270" s="69">
        <f>J270</f>
        <v>0</v>
      </c>
      <c r="P270" s="240"/>
      <c r="Q270" s="70"/>
      <c r="R270" s="71">
        <f>P270*O270</f>
        <v>0</v>
      </c>
      <c r="T270" s="69">
        <f>O270</f>
        <v>0</v>
      </c>
      <c r="U270" s="240"/>
      <c r="V270" s="70"/>
      <c r="W270" s="71">
        <f>U270*T270</f>
        <v>0</v>
      </c>
      <c r="Y270" s="69">
        <f>T270</f>
        <v>0</v>
      </c>
      <c r="Z270" s="240"/>
      <c r="AA270" s="70"/>
      <c r="AB270" s="71">
        <f>Z270*Y270</f>
        <v>0</v>
      </c>
      <c r="AD270" s="69">
        <f>Y270</f>
        <v>0</v>
      </c>
      <c r="AE270" s="240"/>
      <c r="AF270" s="70"/>
      <c r="AG270" s="71">
        <f>AE270*AD270</f>
        <v>0</v>
      </c>
      <c r="AI270" s="69">
        <f>AD270</f>
        <v>0</v>
      </c>
      <c r="AJ270" s="240"/>
      <c r="AK270" s="70"/>
      <c r="AL270" s="71">
        <f>AJ270*AI270</f>
        <v>0</v>
      </c>
    </row>
    <row r="271" spans="1:38" ht="14" x14ac:dyDescent="0.25">
      <c r="A271" s="1">
        <v>259</v>
      </c>
      <c r="B271" s="152"/>
      <c r="C271" s="22"/>
      <c r="D271" s="26" t="s">
        <v>241</v>
      </c>
      <c r="E271" s="26" t="s">
        <v>17</v>
      </c>
      <c r="F271" s="127">
        <f>'annexe 1 AE - BPU'!F271</f>
        <v>0</v>
      </c>
      <c r="G271" s="179">
        <f t="shared" si="229"/>
        <v>0</v>
      </c>
      <c r="J271" s="69">
        <f>F271</f>
        <v>0</v>
      </c>
      <c r="K271" s="240"/>
      <c r="L271" s="70"/>
      <c r="M271" s="71">
        <f>K271*J271</f>
        <v>0</v>
      </c>
      <c r="O271" s="69">
        <f>J271</f>
        <v>0</v>
      </c>
      <c r="P271" s="240"/>
      <c r="Q271" s="70"/>
      <c r="R271" s="71">
        <f>P271*O271</f>
        <v>0</v>
      </c>
      <c r="T271" s="69">
        <f>O271</f>
        <v>0</v>
      </c>
      <c r="U271" s="240"/>
      <c r="V271" s="70"/>
      <c r="W271" s="71">
        <f>U271*T271</f>
        <v>0</v>
      </c>
      <c r="Y271" s="69">
        <f>T271</f>
        <v>0</v>
      </c>
      <c r="Z271" s="240"/>
      <c r="AA271" s="70"/>
      <c r="AB271" s="71">
        <f>Z271*Y271</f>
        <v>0</v>
      </c>
      <c r="AD271" s="69">
        <f>Y271</f>
        <v>0</v>
      </c>
      <c r="AE271" s="240"/>
      <c r="AF271" s="70"/>
      <c r="AG271" s="71">
        <f>AE271*AD271</f>
        <v>0</v>
      </c>
      <c r="AI271" s="69">
        <f>AD271</f>
        <v>0</v>
      </c>
      <c r="AJ271" s="240"/>
      <c r="AK271" s="70"/>
      <c r="AL271" s="71">
        <f>AJ271*AI271</f>
        <v>0</v>
      </c>
    </row>
    <row r="272" spans="1:38" ht="14" x14ac:dyDescent="0.25">
      <c r="A272" s="1">
        <v>260</v>
      </c>
      <c r="B272" s="152" t="s">
        <v>242</v>
      </c>
      <c r="C272" s="22"/>
      <c r="D272" s="23" t="s">
        <v>243</v>
      </c>
      <c r="E272" s="14"/>
      <c r="F272" s="127"/>
      <c r="G272" s="178"/>
      <c r="J272" s="69"/>
      <c r="K272" s="240"/>
      <c r="L272" s="70"/>
      <c r="M272" s="71"/>
      <c r="O272" s="69"/>
      <c r="P272" s="240"/>
      <c r="Q272" s="70"/>
      <c r="R272" s="71"/>
      <c r="T272" s="69"/>
      <c r="U272" s="240"/>
      <c r="V272" s="70"/>
      <c r="W272" s="71"/>
      <c r="Y272" s="69"/>
      <c r="Z272" s="240"/>
      <c r="AA272" s="70"/>
      <c r="AB272" s="71"/>
      <c r="AD272" s="69"/>
      <c r="AE272" s="240"/>
      <c r="AF272" s="70"/>
      <c r="AG272" s="71"/>
      <c r="AI272" s="69"/>
      <c r="AJ272" s="240"/>
      <c r="AK272" s="70"/>
      <c r="AL272" s="71"/>
    </row>
    <row r="273" spans="1:38" ht="14" x14ac:dyDescent="0.25">
      <c r="A273" s="1">
        <v>261</v>
      </c>
      <c r="B273" s="152"/>
      <c r="C273" s="22"/>
      <c r="D273" s="26" t="s">
        <v>244</v>
      </c>
      <c r="E273" s="26" t="s">
        <v>17</v>
      </c>
      <c r="F273" s="127">
        <f>'annexe 1 AE - BPU'!F273</f>
        <v>0</v>
      </c>
      <c r="G273" s="179">
        <f t="shared" ref="G273:G283" si="230">F273*(1+$G$9)</f>
        <v>0</v>
      </c>
      <c r="J273" s="69">
        <f t="shared" ref="J273:J283" si="231">F273</f>
        <v>0</v>
      </c>
      <c r="K273" s="240"/>
      <c r="L273" s="70"/>
      <c r="M273" s="71">
        <f t="shared" ref="M273:M283" si="232">K273*J273</f>
        <v>0</v>
      </c>
      <c r="O273" s="69">
        <f t="shared" ref="O273:O283" si="233">J273</f>
        <v>0</v>
      </c>
      <c r="P273" s="240"/>
      <c r="Q273" s="70"/>
      <c r="R273" s="71">
        <f t="shared" ref="R273:R283" si="234">P273*O273</f>
        <v>0</v>
      </c>
      <c r="T273" s="69">
        <f t="shared" ref="T273:T283" si="235">O273</f>
        <v>0</v>
      </c>
      <c r="U273" s="240"/>
      <c r="V273" s="70"/>
      <c r="W273" s="71">
        <f t="shared" ref="W273:W283" si="236">U273*T273</f>
        <v>0</v>
      </c>
      <c r="Y273" s="69">
        <f t="shared" ref="Y273:Y283" si="237">T273</f>
        <v>0</v>
      </c>
      <c r="Z273" s="240"/>
      <c r="AA273" s="70"/>
      <c r="AB273" s="71">
        <f t="shared" ref="AB273:AB283" si="238">Z273*Y273</f>
        <v>0</v>
      </c>
      <c r="AD273" s="69">
        <f t="shared" ref="AD273:AD283" si="239">Y273</f>
        <v>0</v>
      </c>
      <c r="AE273" s="240"/>
      <c r="AF273" s="70"/>
      <c r="AG273" s="71">
        <f t="shared" ref="AG273:AG283" si="240">AE273*AD273</f>
        <v>0</v>
      </c>
      <c r="AI273" s="69">
        <f t="shared" ref="AI273:AI283" si="241">AD273</f>
        <v>0</v>
      </c>
      <c r="AJ273" s="240"/>
      <c r="AK273" s="70"/>
      <c r="AL273" s="71">
        <f t="shared" ref="AL273:AL283" si="242">AJ273*AI273</f>
        <v>0</v>
      </c>
    </row>
    <row r="274" spans="1:38" ht="14" x14ac:dyDescent="0.25">
      <c r="A274" s="1">
        <v>262</v>
      </c>
      <c r="B274" s="152"/>
      <c r="C274" s="22"/>
      <c r="D274" s="26" t="s">
        <v>245</v>
      </c>
      <c r="E274" s="26" t="s">
        <v>17</v>
      </c>
      <c r="F274" s="127">
        <f>'annexe 1 AE - BPU'!F274</f>
        <v>0</v>
      </c>
      <c r="G274" s="179">
        <f t="shared" si="230"/>
        <v>0</v>
      </c>
      <c r="J274" s="69">
        <f t="shared" si="231"/>
        <v>0</v>
      </c>
      <c r="K274" s="240"/>
      <c r="L274" s="70"/>
      <c r="M274" s="71">
        <f t="shared" si="232"/>
        <v>0</v>
      </c>
      <c r="O274" s="69">
        <f t="shared" si="233"/>
        <v>0</v>
      </c>
      <c r="P274" s="240"/>
      <c r="Q274" s="70"/>
      <c r="R274" s="71">
        <f t="shared" si="234"/>
        <v>0</v>
      </c>
      <c r="T274" s="69">
        <f t="shared" si="235"/>
        <v>0</v>
      </c>
      <c r="U274" s="240"/>
      <c r="V274" s="70"/>
      <c r="W274" s="71">
        <f t="shared" si="236"/>
        <v>0</v>
      </c>
      <c r="Y274" s="69">
        <f t="shared" si="237"/>
        <v>0</v>
      </c>
      <c r="Z274" s="240"/>
      <c r="AA274" s="70"/>
      <c r="AB274" s="71">
        <f t="shared" si="238"/>
        <v>0</v>
      </c>
      <c r="AD274" s="69">
        <f t="shared" si="239"/>
        <v>0</v>
      </c>
      <c r="AE274" s="240"/>
      <c r="AF274" s="70"/>
      <c r="AG274" s="71">
        <f t="shared" si="240"/>
        <v>0</v>
      </c>
      <c r="AI274" s="69">
        <f t="shared" si="241"/>
        <v>0</v>
      </c>
      <c r="AJ274" s="240"/>
      <c r="AK274" s="70"/>
      <c r="AL274" s="71">
        <f t="shared" si="242"/>
        <v>0</v>
      </c>
    </row>
    <row r="275" spans="1:38" ht="14" x14ac:dyDescent="0.25">
      <c r="A275" s="1">
        <v>263</v>
      </c>
      <c r="B275" s="152"/>
      <c r="C275" s="22"/>
      <c r="D275" s="26" t="s">
        <v>246</v>
      </c>
      <c r="E275" s="26" t="s">
        <v>17</v>
      </c>
      <c r="F275" s="127">
        <f>'annexe 1 AE - BPU'!F275</f>
        <v>0</v>
      </c>
      <c r="G275" s="179">
        <f t="shared" si="230"/>
        <v>0</v>
      </c>
      <c r="J275" s="69">
        <f t="shared" si="231"/>
        <v>0</v>
      </c>
      <c r="K275" s="240"/>
      <c r="L275" s="70"/>
      <c r="M275" s="71">
        <f t="shared" si="232"/>
        <v>0</v>
      </c>
      <c r="O275" s="69">
        <f t="shared" si="233"/>
        <v>0</v>
      </c>
      <c r="P275" s="240"/>
      <c r="Q275" s="70"/>
      <c r="R275" s="71">
        <f t="shared" si="234"/>
        <v>0</v>
      </c>
      <c r="T275" s="69">
        <f t="shared" si="235"/>
        <v>0</v>
      </c>
      <c r="U275" s="240"/>
      <c r="V275" s="70"/>
      <c r="W275" s="71">
        <f t="shared" si="236"/>
        <v>0</v>
      </c>
      <c r="Y275" s="69">
        <f t="shared" si="237"/>
        <v>0</v>
      </c>
      <c r="Z275" s="240"/>
      <c r="AA275" s="70"/>
      <c r="AB275" s="71">
        <f t="shared" si="238"/>
        <v>0</v>
      </c>
      <c r="AD275" s="69">
        <f t="shared" si="239"/>
        <v>0</v>
      </c>
      <c r="AE275" s="240"/>
      <c r="AF275" s="70"/>
      <c r="AG275" s="71">
        <f t="shared" si="240"/>
        <v>0</v>
      </c>
      <c r="AI275" s="69">
        <f t="shared" si="241"/>
        <v>0</v>
      </c>
      <c r="AJ275" s="240"/>
      <c r="AK275" s="70"/>
      <c r="AL275" s="71">
        <f t="shared" si="242"/>
        <v>0</v>
      </c>
    </row>
    <row r="276" spans="1:38" ht="14" x14ac:dyDescent="0.25">
      <c r="A276" s="1">
        <v>264</v>
      </c>
      <c r="B276" s="152"/>
      <c r="C276" s="22"/>
      <c r="D276" s="26" t="s">
        <v>247</v>
      </c>
      <c r="E276" s="26" t="s">
        <v>17</v>
      </c>
      <c r="F276" s="127">
        <f>'annexe 1 AE - BPU'!F276</f>
        <v>0</v>
      </c>
      <c r="G276" s="179">
        <f t="shared" si="230"/>
        <v>0</v>
      </c>
      <c r="J276" s="69">
        <f t="shared" si="231"/>
        <v>0</v>
      </c>
      <c r="K276" s="240"/>
      <c r="L276" s="70"/>
      <c r="M276" s="71">
        <f t="shared" si="232"/>
        <v>0</v>
      </c>
      <c r="O276" s="69">
        <f t="shared" si="233"/>
        <v>0</v>
      </c>
      <c r="P276" s="240"/>
      <c r="Q276" s="70"/>
      <c r="R276" s="71">
        <f t="shared" si="234"/>
        <v>0</v>
      </c>
      <c r="T276" s="69">
        <f t="shared" si="235"/>
        <v>0</v>
      </c>
      <c r="U276" s="240"/>
      <c r="V276" s="70"/>
      <c r="W276" s="71">
        <f t="shared" si="236"/>
        <v>0</v>
      </c>
      <c r="Y276" s="69">
        <f t="shared" si="237"/>
        <v>0</v>
      </c>
      <c r="Z276" s="240"/>
      <c r="AA276" s="70"/>
      <c r="AB276" s="71">
        <f t="shared" si="238"/>
        <v>0</v>
      </c>
      <c r="AD276" s="69">
        <f t="shared" si="239"/>
        <v>0</v>
      </c>
      <c r="AE276" s="240"/>
      <c r="AF276" s="70"/>
      <c r="AG276" s="71">
        <f t="shared" si="240"/>
        <v>0</v>
      </c>
      <c r="AI276" s="69">
        <f t="shared" si="241"/>
        <v>0</v>
      </c>
      <c r="AJ276" s="240"/>
      <c r="AK276" s="70"/>
      <c r="AL276" s="71">
        <f t="shared" si="242"/>
        <v>0</v>
      </c>
    </row>
    <row r="277" spans="1:38" ht="14" x14ac:dyDescent="0.25">
      <c r="A277" s="1">
        <v>265</v>
      </c>
      <c r="B277" s="152"/>
      <c r="C277" s="22"/>
      <c r="D277" s="26" t="s">
        <v>248</v>
      </c>
      <c r="E277" s="26" t="s">
        <v>17</v>
      </c>
      <c r="F277" s="127">
        <f>'annexe 1 AE - BPU'!F277</f>
        <v>0</v>
      </c>
      <c r="G277" s="179">
        <f t="shared" si="230"/>
        <v>0</v>
      </c>
      <c r="J277" s="69">
        <f t="shared" si="231"/>
        <v>0</v>
      </c>
      <c r="K277" s="240"/>
      <c r="L277" s="70"/>
      <c r="M277" s="71">
        <f t="shared" si="232"/>
        <v>0</v>
      </c>
      <c r="O277" s="69">
        <f t="shared" si="233"/>
        <v>0</v>
      </c>
      <c r="P277" s="240"/>
      <c r="Q277" s="70"/>
      <c r="R277" s="71">
        <f t="shared" si="234"/>
        <v>0</v>
      </c>
      <c r="T277" s="69">
        <f t="shared" si="235"/>
        <v>0</v>
      </c>
      <c r="U277" s="240"/>
      <c r="V277" s="70"/>
      <c r="W277" s="71">
        <f t="shared" si="236"/>
        <v>0</v>
      </c>
      <c r="Y277" s="69">
        <f t="shared" si="237"/>
        <v>0</v>
      </c>
      <c r="Z277" s="240"/>
      <c r="AA277" s="70"/>
      <c r="AB277" s="71">
        <f t="shared" si="238"/>
        <v>0</v>
      </c>
      <c r="AD277" s="69">
        <f t="shared" si="239"/>
        <v>0</v>
      </c>
      <c r="AE277" s="240"/>
      <c r="AF277" s="70"/>
      <c r="AG277" s="71">
        <f t="shared" si="240"/>
        <v>0</v>
      </c>
      <c r="AI277" s="69">
        <f t="shared" si="241"/>
        <v>0</v>
      </c>
      <c r="AJ277" s="240"/>
      <c r="AK277" s="70"/>
      <c r="AL277" s="71">
        <f t="shared" si="242"/>
        <v>0</v>
      </c>
    </row>
    <row r="278" spans="1:38" ht="14" x14ac:dyDescent="0.25">
      <c r="A278" s="1">
        <v>266</v>
      </c>
      <c r="B278" s="152"/>
      <c r="C278" s="22"/>
      <c r="D278" s="26" t="s">
        <v>249</v>
      </c>
      <c r="E278" s="26" t="s">
        <v>17</v>
      </c>
      <c r="F278" s="127">
        <f>'annexe 1 AE - BPU'!F278</f>
        <v>0</v>
      </c>
      <c r="G278" s="179">
        <f t="shared" si="230"/>
        <v>0</v>
      </c>
      <c r="J278" s="69">
        <f t="shared" si="231"/>
        <v>0</v>
      </c>
      <c r="K278" s="240"/>
      <c r="L278" s="70"/>
      <c r="M278" s="71">
        <f t="shared" si="232"/>
        <v>0</v>
      </c>
      <c r="O278" s="69">
        <f t="shared" si="233"/>
        <v>0</v>
      </c>
      <c r="P278" s="240"/>
      <c r="Q278" s="70"/>
      <c r="R278" s="71">
        <f t="shared" si="234"/>
        <v>0</v>
      </c>
      <c r="T278" s="69">
        <f t="shared" si="235"/>
        <v>0</v>
      </c>
      <c r="U278" s="240"/>
      <c r="V278" s="70"/>
      <c r="W278" s="71">
        <f t="shared" si="236"/>
        <v>0</v>
      </c>
      <c r="Y278" s="69">
        <f t="shared" si="237"/>
        <v>0</v>
      </c>
      <c r="Z278" s="240"/>
      <c r="AA278" s="70"/>
      <c r="AB278" s="71">
        <f t="shared" si="238"/>
        <v>0</v>
      </c>
      <c r="AD278" s="69">
        <f t="shared" si="239"/>
        <v>0</v>
      </c>
      <c r="AE278" s="240"/>
      <c r="AF278" s="70"/>
      <c r="AG278" s="71">
        <f t="shared" si="240"/>
        <v>0</v>
      </c>
      <c r="AI278" s="69">
        <f t="shared" si="241"/>
        <v>0</v>
      </c>
      <c r="AJ278" s="240"/>
      <c r="AK278" s="70"/>
      <c r="AL278" s="71">
        <f t="shared" si="242"/>
        <v>0</v>
      </c>
    </row>
    <row r="279" spans="1:38" ht="14" x14ac:dyDescent="0.25">
      <c r="A279" s="1">
        <v>267</v>
      </c>
      <c r="B279" s="152"/>
      <c r="C279" s="22"/>
      <c r="D279" s="26" t="s">
        <v>250</v>
      </c>
      <c r="E279" s="26" t="s">
        <v>17</v>
      </c>
      <c r="F279" s="127">
        <f>'annexe 1 AE - BPU'!F279</f>
        <v>0</v>
      </c>
      <c r="G279" s="179">
        <f t="shared" si="230"/>
        <v>0</v>
      </c>
      <c r="J279" s="69">
        <f t="shared" si="231"/>
        <v>0</v>
      </c>
      <c r="K279" s="240"/>
      <c r="L279" s="70"/>
      <c r="M279" s="71">
        <f t="shared" si="232"/>
        <v>0</v>
      </c>
      <c r="O279" s="69">
        <f t="shared" si="233"/>
        <v>0</v>
      </c>
      <c r="P279" s="240"/>
      <c r="Q279" s="70"/>
      <c r="R279" s="71">
        <f t="shared" si="234"/>
        <v>0</v>
      </c>
      <c r="T279" s="69">
        <f t="shared" si="235"/>
        <v>0</v>
      </c>
      <c r="U279" s="240"/>
      <c r="V279" s="70"/>
      <c r="W279" s="71">
        <f t="shared" si="236"/>
        <v>0</v>
      </c>
      <c r="Y279" s="69">
        <f t="shared" si="237"/>
        <v>0</v>
      </c>
      <c r="Z279" s="240"/>
      <c r="AA279" s="70"/>
      <c r="AB279" s="71">
        <f t="shared" si="238"/>
        <v>0</v>
      </c>
      <c r="AD279" s="69">
        <f t="shared" si="239"/>
        <v>0</v>
      </c>
      <c r="AE279" s="240"/>
      <c r="AF279" s="70"/>
      <c r="AG279" s="71">
        <f t="shared" si="240"/>
        <v>0</v>
      </c>
      <c r="AI279" s="69">
        <f t="shared" si="241"/>
        <v>0</v>
      </c>
      <c r="AJ279" s="240"/>
      <c r="AK279" s="70"/>
      <c r="AL279" s="71">
        <f t="shared" si="242"/>
        <v>0</v>
      </c>
    </row>
    <row r="280" spans="1:38" ht="14" x14ac:dyDescent="0.25">
      <c r="A280" s="1">
        <v>268</v>
      </c>
      <c r="B280" s="152"/>
      <c r="C280" s="22"/>
      <c r="D280" s="26" t="s">
        <v>251</v>
      </c>
      <c r="E280" s="26" t="s">
        <v>17</v>
      </c>
      <c r="F280" s="127">
        <f>'annexe 1 AE - BPU'!F280</f>
        <v>0</v>
      </c>
      <c r="G280" s="179">
        <f t="shared" si="230"/>
        <v>0</v>
      </c>
      <c r="J280" s="69">
        <f t="shared" si="231"/>
        <v>0</v>
      </c>
      <c r="K280" s="240"/>
      <c r="L280" s="70"/>
      <c r="M280" s="71">
        <f t="shared" si="232"/>
        <v>0</v>
      </c>
      <c r="O280" s="69">
        <f t="shared" si="233"/>
        <v>0</v>
      </c>
      <c r="P280" s="240"/>
      <c r="Q280" s="70"/>
      <c r="R280" s="71">
        <f t="shared" si="234"/>
        <v>0</v>
      </c>
      <c r="T280" s="69">
        <f t="shared" si="235"/>
        <v>0</v>
      </c>
      <c r="U280" s="240"/>
      <c r="V280" s="70"/>
      <c r="W280" s="71">
        <f t="shared" si="236"/>
        <v>0</v>
      </c>
      <c r="Y280" s="69">
        <f t="shared" si="237"/>
        <v>0</v>
      </c>
      <c r="Z280" s="240"/>
      <c r="AA280" s="70"/>
      <c r="AB280" s="71">
        <f t="shared" si="238"/>
        <v>0</v>
      </c>
      <c r="AD280" s="69">
        <f t="shared" si="239"/>
        <v>0</v>
      </c>
      <c r="AE280" s="240"/>
      <c r="AF280" s="70"/>
      <c r="AG280" s="71">
        <f t="shared" si="240"/>
        <v>0</v>
      </c>
      <c r="AI280" s="69">
        <f t="shared" si="241"/>
        <v>0</v>
      </c>
      <c r="AJ280" s="240"/>
      <c r="AK280" s="70"/>
      <c r="AL280" s="71">
        <f t="shared" si="242"/>
        <v>0</v>
      </c>
    </row>
    <row r="281" spans="1:38" ht="14" x14ac:dyDescent="0.25">
      <c r="A281" s="1">
        <v>269</v>
      </c>
      <c r="B281" s="152"/>
      <c r="C281" s="22"/>
      <c r="D281" s="26" t="s">
        <v>252</v>
      </c>
      <c r="E281" s="26" t="s">
        <v>17</v>
      </c>
      <c r="F281" s="127">
        <f>'annexe 1 AE - BPU'!F281</f>
        <v>0</v>
      </c>
      <c r="G281" s="179">
        <f t="shared" si="230"/>
        <v>0</v>
      </c>
      <c r="J281" s="69">
        <f t="shared" si="231"/>
        <v>0</v>
      </c>
      <c r="K281" s="240"/>
      <c r="L281" s="70"/>
      <c r="M281" s="71">
        <f t="shared" si="232"/>
        <v>0</v>
      </c>
      <c r="O281" s="69">
        <f t="shared" si="233"/>
        <v>0</v>
      </c>
      <c r="P281" s="240"/>
      <c r="Q281" s="70"/>
      <c r="R281" s="71">
        <f t="shared" si="234"/>
        <v>0</v>
      </c>
      <c r="T281" s="69">
        <f t="shared" si="235"/>
        <v>0</v>
      </c>
      <c r="U281" s="240"/>
      <c r="V281" s="70"/>
      <c r="W281" s="71">
        <f t="shared" si="236"/>
        <v>0</v>
      </c>
      <c r="Y281" s="69">
        <f t="shared" si="237"/>
        <v>0</v>
      </c>
      <c r="Z281" s="240"/>
      <c r="AA281" s="70"/>
      <c r="AB281" s="71">
        <f t="shared" si="238"/>
        <v>0</v>
      </c>
      <c r="AD281" s="69">
        <f t="shared" si="239"/>
        <v>0</v>
      </c>
      <c r="AE281" s="240"/>
      <c r="AF281" s="70"/>
      <c r="AG281" s="71">
        <f t="shared" si="240"/>
        <v>0</v>
      </c>
      <c r="AI281" s="69">
        <f t="shared" si="241"/>
        <v>0</v>
      </c>
      <c r="AJ281" s="240"/>
      <c r="AK281" s="70"/>
      <c r="AL281" s="71">
        <f t="shared" si="242"/>
        <v>0</v>
      </c>
    </row>
    <row r="282" spans="1:38" ht="14" x14ac:dyDescent="0.25">
      <c r="A282" s="1">
        <v>270</v>
      </c>
      <c r="B282" s="152"/>
      <c r="C282" s="22"/>
      <c r="D282" s="26" t="s">
        <v>253</v>
      </c>
      <c r="E282" s="26" t="s">
        <v>17</v>
      </c>
      <c r="F282" s="127">
        <f>'annexe 1 AE - BPU'!F282</f>
        <v>0</v>
      </c>
      <c r="G282" s="179">
        <f t="shared" si="230"/>
        <v>0</v>
      </c>
      <c r="J282" s="69">
        <f t="shared" si="231"/>
        <v>0</v>
      </c>
      <c r="K282" s="240"/>
      <c r="L282" s="70"/>
      <c r="M282" s="71">
        <f t="shared" si="232"/>
        <v>0</v>
      </c>
      <c r="O282" s="69">
        <f t="shared" si="233"/>
        <v>0</v>
      </c>
      <c r="P282" s="240"/>
      <c r="Q282" s="70"/>
      <c r="R282" s="71">
        <f t="shared" si="234"/>
        <v>0</v>
      </c>
      <c r="T282" s="69">
        <f t="shared" si="235"/>
        <v>0</v>
      </c>
      <c r="U282" s="240"/>
      <c r="V282" s="70"/>
      <c r="W282" s="71">
        <f t="shared" si="236"/>
        <v>0</v>
      </c>
      <c r="Y282" s="69">
        <f t="shared" si="237"/>
        <v>0</v>
      </c>
      <c r="Z282" s="240"/>
      <c r="AA282" s="70"/>
      <c r="AB282" s="71">
        <f t="shared" si="238"/>
        <v>0</v>
      </c>
      <c r="AD282" s="69">
        <f t="shared" si="239"/>
        <v>0</v>
      </c>
      <c r="AE282" s="240"/>
      <c r="AF282" s="70"/>
      <c r="AG282" s="71">
        <f t="shared" si="240"/>
        <v>0</v>
      </c>
      <c r="AI282" s="69">
        <f t="shared" si="241"/>
        <v>0</v>
      </c>
      <c r="AJ282" s="240"/>
      <c r="AK282" s="70"/>
      <c r="AL282" s="71">
        <f t="shared" si="242"/>
        <v>0</v>
      </c>
    </row>
    <row r="283" spans="1:38" ht="14" x14ac:dyDescent="0.25">
      <c r="A283" s="1">
        <v>271</v>
      </c>
      <c r="B283" s="152"/>
      <c r="C283" s="22"/>
      <c r="D283" s="26" t="s">
        <v>254</v>
      </c>
      <c r="E283" s="26" t="s">
        <v>17</v>
      </c>
      <c r="F283" s="127">
        <f>'annexe 1 AE - BPU'!F283</f>
        <v>0</v>
      </c>
      <c r="G283" s="179">
        <f t="shared" si="230"/>
        <v>0</v>
      </c>
      <c r="J283" s="69">
        <f t="shared" si="231"/>
        <v>0</v>
      </c>
      <c r="K283" s="240"/>
      <c r="L283" s="70"/>
      <c r="M283" s="71">
        <f t="shared" si="232"/>
        <v>0</v>
      </c>
      <c r="O283" s="69">
        <f t="shared" si="233"/>
        <v>0</v>
      </c>
      <c r="P283" s="240"/>
      <c r="Q283" s="70"/>
      <c r="R283" s="71">
        <f t="shared" si="234"/>
        <v>0</v>
      </c>
      <c r="T283" s="69">
        <f t="shared" si="235"/>
        <v>0</v>
      </c>
      <c r="U283" s="240"/>
      <c r="V283" s="70"/>
      <c r="W283" s="71">
        <f t="shared" si="236"/>
        <v>0</v>
      </c>
      <c r="Y283" s="69">
        <f t="shared" si="237"/>
        <v>0</v>
      </c>
      <c r="Z283" s="240"/>
      <c r="AA283" s="70"/>
      <c r="AB283" s="71">
        <f t="shared" si="238"/>
        <v>0</v>
      </c>
      <c r="AD283" s="69">
        <f t="shared" si="239"/>
        <v>0</v>
      </c>
      <c r="AE283" s="240"/>
      <c r="AF283" s="70"/>
      <c r="AG283" s="71">
        <f t="shared" si="240"/>
        <v>0</v>
      </c>
      <c r="AI283" s="69">
        <f t="shared" si="241"/>
        <v>0</v>
      </c>
      <c r="AJ283" s="240"/>
      <c r="AK283" s="70"/>
      <c r="AL283" s="71">
        <f t="shared" si="242"/>
        <v>0</v>
      </c>
    </row>
    <row r="284" spans="1:38" s="3" customFormat="1" ht="14" x14ac:dyDescent="0.25">
      <c r="A284" s="1">
        <v>272</v>
      </c>
      <c r="B284" s="152" t="s">
        <v>255</v>
      </c>
      <c r="C284" s="22"/>
      <c r="D284" s="23" t="s">
        <v>256</v>
      </c>
      <c r="E284" s="26"/>
      <c r="F284" s="129"/>
      <c r="G284" s="178"/>
      <c r="J284" s="69"/>
      <c r="K284" s="240"/>
      <c r="L284" s="70"/>
      <c r="M284" s="71"/>
      <c r="O284" s="69"/>
      <c r="P284" s="240"/>
      <c r="Q284" s="70"/>
      <c r="R284" s="71"/>
      <c r="T284" s="69"/>
      <c r="U284" s="240"/>
      <c r="V284" s="70"/>
      <c r="W284" s="71"/>
      <c r="Y284" s="69"/>
      <c r="Z284" s="240"/>
      <c r="AA284" s="70"/>
      <c r="AB284" s="71"/>
      <c r="AD284" s="69"/>
      <c r="AE284" s="240"/>
      <c r="AF284" s="70"/>
      <c r="AG284" s="71"/>
      <c r="AI284" s="69"/>
      <c r="AJ284" s="240"/>
      <c r="AK284" s="70"/>
      <c r="AL284" s="71"/>
    </row>
    <row r="285" spans="1:38" ht="14" x14ac:dyDescent="0.25">
      <c r="A285" s="1">
        <v>273</v>
      </c>
      <c r="B285" s="153"/>
      <c r="C285" s="22"/>
      <c r="D285" s="23" t="s">
        <v>257</v>
      </c>
      <c r="E285" s="14"/>
      <c r="F285" s="129"/>
      <c r="G285" s="178"/>
      <c r="J285" s="69"/>
      <c r="K285" s="240"/>
      <c r="L285" s="70"/>
      <c r="M285" s="71"/>
      <c r="O285" s="69"/>
      <c r="P285" s="240"/>
      <c r="Q285" s="70"/>
      <c r="R285" s="71"/>
      <c r="T285" s="69"/>
      <c r="U285" s="240"/>
      <c r="V285" s="70"/>
      <c r="W285" s="71"/>
      <c r="Y285" s="69"/>
      <c r="Z285" s="240"/>
      <c r="AA285" s="70"/>
      <c r="AB285" s="71"/>
      <c r="AD285" s="69"/>
      <c r="AE285" s="240"/>
      <c r="AF285" s="70"/>
      <c r="AG285" s="71"/>
      <c r="AI285" s="69"/>
      <c r="AJ285" s="240"/>
      <c r="AK285" s="70"/>
      <c r="AL285" s="71"/>
    </row>
    <row r="286" spans="1:38" ht="14" x14ac:dyDescent="0.25">
      <c r="A286" s="1">
        <v>274</v>
      </c>
      <c r="B286" s="152"/>
      <c r="C286" s="22"/>
      <c r="D286" s="26" t="s">
        <v>258</v>
      </c>
      <c r="E286" s="26" t="s">
        <v>26</v>
      </c>
      <c r="F286" s="127">
        <f>'annexe 1 AE - BPU'!F286</f>
        <v>0</v>
      </c>
      <c r="G286" s="179">
        <f t="shared" ref="G286:G291" si="243">F286*(1+$G$9)</f>
        <v>0</v>
      </c>
      <c r="J286" s="69">
        <f t="shared" ref="J286:J291" si="244">F286</f>
        <v>0</v>
      </c>
      <c r="K286" s="240"/>
      <c r="L286" s="70"/>
      <c r="M286" s="71">
        <f t="shared" ref="M286:M291" si="245">K286*J286</f>
        <v>0</v>
      </c>
      <c r="O286" s="69">
        <f t="shared" ref="O286:O291" si="246">J286</f>
        <v>0</v>
      </c>
      <c r="P286" s="240"/>
      <c r="Q286" s="70"/>
      <c r="R286" s="71">
        <f t="shared" ref="R286:R291" si="247">P286*O286</f>
        <v>0</v>
      </c>
      <c r="T286" s="69">
        <f t="shared" ref="T286:T291" si="248">O286</f>
        <v>0</v>
      </c>
      <c r="U286" s="240"/>
      <c r="V286" s="70"/>
      <c r="W286" s="71">
        <f t="shared" ref="W286:W291" si="249">U286*T286</f>
        <v>0</v>
      </c>
      <c r="Y286" s="69">
        <f t="shared" ref="Y286:Y291" si="250">T286</f>
        <v>0</v>
      </c>
      <c r="Z286" s="240"/>
      <c r="AA286" s="70"/>
      <c r="AB286" s="71">
        <f t="shared" ref="AB286:AB291" si="251">Z286*Y286</f>
        <v>0</v>
      </c>
      <c r="AD286" s="69">
        <f t="shared" ref="AD286:AD291" si="252">Y286</f>
        <v>0</v>
      </c>
      <c r="AE286" s="240"/>
      <c r="AF286" s="70"/>
      <c r="AG286" s="71">
        <f t="shared" ref="AG286:AG291" si="253">AE286*AD286</f>
        <v>0</v>
      </c>
      <c r="AI286" s="69">
        <f t="shared" ref="AI286:AI291" si="254">AD286</f>
        <v>0</v>
      </c>
      <c r="AJ286" s="240"/>
      <c r="AK286" s="70"/>
      <c r="AL286" s="71">
        <f t="shared" ref="AL286:AL291" si="255">AJ286*AI286</f>
        <v>0</v>
      </c>
    </row>
    <row r="287" spans="1:38" ht="14" x14ac:dyDescent="0.25">
      <c r="A287" s="1">
        <v>275</v>
      </c>
      <c r="B287" s="152"/>
      <c r="C287" s="22"/>
      <c r="D287" s="26" t="s">
        <v>259</v>
      </c>
      <c r="E287" s="26" t="s">
        <v>26</v>
      </c>
      <c r="F287" s="127">
        <f>'annexe 1 AE - BPU'!F287</f>
        <v>0</v>
      </c>
      <c r="G287" s="179">
        <f t="shared" si="243"/>
        <v>0</v>
      </c>
      <c r="J287" s="69">
        <f t="shared" si="244"/>
        <v>0</v>
      </c>
      <c r="K287" s="240"/>
      <c r="L287" s="70"/>
      <c r="M287" s="71">
        <f t="shared" si="245"/>
        <v>0</v>
      </c>
      <c r="O287" s="69">
        <f t="shared" si="246"/>
        <v>0</v>
      </c>
      <c r="P287" s="240"/>
      <c r="Q287" s="70"/>
      <c r="R287" s="71">
        <f t="shared" si="247"/>
        <v>0</v>
      </c>
      <c r="T287" s="69">
        <f t="shared" si="248"/>
        <v>0</v>
      </c>
      <c r="U287" s="240"/>
      <c r="V287" s="70"/>
      <c r="W287" s="71">
        <f t="shared" si="249"/>
        <v>0</v>
      </c>
      <c r="Y287" s="69">
        <f t="shared" si="250"/>
        <v>0</v>
      </c>
      <c r="Z287" s="240"/>
      <c r="AA287" s="70"/>
      <c r="AB287" s="71">
        <f t="shared" si="251"/>
        <v>0</v>
      </c>
      <c r="AD287" s="69">
        <f t="shared" si="252"/>
        <v>0</v>
      </c>
      <c r="AE287" s="240"/>
      <c r="AF287" s="70"/>
      <c r="AG287" s="71">
        <f t="shared" si="253"/>
        <v>0</v>
      </c>
      <c r="AI287" s="69">
        <f t="shared" si="254"/>
        <v>0</v>
      </c>
      <c r="AJ287" s="240"/>
      <c r="AK287" s="70"/>
      <c r="AL287" s="71">
        <f t="shared" si="255"/>
        <v>0</v>
      </c>
    </row>
    <row r="288" spans="1:38" ht="14" x14ac:dyDescent="0.25">
      <c r="A288" s="1">
        <v>276</v>
      </c>
      <c r="B288" s="152"/>
      <c r="C288" s="22"/>
      <c r="D288" s="26" t="s">
        <v>260</v>
      </c>
      <c r="E288" s="26" t="s">
        <v>26</v>
      </c>
      <c r="F288" s="127">
        <f>'annexe 1 AE - BPU'!F288</f>
        <v>0</v>
      </c>
      <c r="G288" s="179">
        <f t="shared" si="243"/>
        <v>0</v>
      </c>
      <c r="J288" s="69">
        <f t="shared" si="244"/>
        <v>0</v>
      </c>
      <c r="K288" s="240"/>
      <c r="L288" s="70"/>
      <c r="M288" s="71">
        <f t="shared" si="245"/>
        <v>0</v>
      </c>
      <c r="O288" s="69">
        <f t="shared" si="246"/>
        <v>0</v>
      </c>
      <c r="P288" s="240"/>
      <c r="Q288" s="70"/>
      <c r="R288" s="71">
        <f t="shared" si="247"/>
        <v>0</v>
      </c>
      <c r="T288" s="69">
        <f t="shared" si="248"/>
        <v>0</v>
      </c>
      <c r="U288" s="240"/>
      <c r="V288" s="70"/>
      <c r="W288" s="71">
        <f t="shared" si="249"/>
        <v>0</v>
      </c>
      <c r="Y288" s="69">
        <f t="shared" si="250"/>
        <v>0</v>
      </c>
      <c r="Z288" s="240"/>
      <c r="AA288" s="70"/>
      <c r="AB288" s="71">
        <f t="shared" si="251"/>
        <v>0</v>
      </c>
      <c r="AD288" s="69">
        <f t="shared" si="252"/>
        <v>0</v>
      </c>
      <c r="AE288" s="240"/>
      <c r="AF288" s="70"/>
      <c r="AG288" s="71">
        <f t="shared" si="253"/>
        <v>0</v>
      </c>
      <c r="AI288" s="69">
        <f t="shared" si="254"/>
        <v>0</v>
      </c>
      <c r="AJ288" s="240"/>
      <c r="AK288" s="70"/>
      <c r="AL288" s="71">
        <f t="shared" si="255"/>
        <v>0</v>
      </c>
    </row>
    <row r="289" spans="1:38" ht="14" x14ac:dyDescent="0.25">
      <c r="A289" s="1">
        <v>277</v>
      </c>
      <c r="B289" s="152"/>
      <c r="C289" s="22"/>
      <c r="D289" s="26" t="s">
        <v>261</v>
      </c>
      <c r="E289" s="26" t="s">
        <v>26</v>
      </c>
      <c r="F289" s="127">
        <f>'annexe 1 AE - BPU'!F289</f>
        <v>0</v>
      </c>
      <c r="G289" s="179">
        <f t="shared" si="243"/>
        <v>0</v>
      </c>
      <c r="J289" s="69">
        <f t="shared" si="244"/>
        <v>0</v>
      </c>
      <c r="K289" s="240"/>
      <c r="L289" s="70"/>
      <c r="M289" s="71">
        <f t="shared" si="245"/>
        <v>0</v>
      </c>
      <c r="O289" s="69">
        <f t="shared" si="246"/>
        <v>0</v>
      </c>
      <c r="P289" s="240"/>
      <c r="Q289" s="70"/>
      <c r="R289" s="71">
        <f t="shared" si="247"/>
        <v>0</v>
      </c>
      <c r="T289" s="69">
        <f t="shared" si="248"/>
        <v>0</v>
      </c>
      <c r="U289" s="240"/>
      <c r="V289" s="70"/>
      <c r="W289" s="71">
        <f t="shared" si="249"/>
        <v>0</v>
      </c>
      <c r="Y289" s="69">
        <f t="shared" si="250"/>
        <v>0</v>
      </c>
      <c r="Z289" s="240"/>
      <c r="AA289" s="70"/>
      <c r="AB289" s="71">
        <f t="shared" si="251"/>
        <v>0</v>
      </c>
      <c r="AD289" s="69">
        <f t="shared" si="252"/>
        <v>0</v>
      </c>
      <c r="AE289" s="240"/>
      <c r="AF289" s="70"/>
      <c r="AG289" s="71">
        <f t="shared" si="253"/>
        <v>0</v>
      </c>
      <c r="AI289" s="69">
        <f t="shared" si="254"/>
        <v>0</v>
      </c>
      <c r="AJ289" s="240"/>
      <c r="AK289" s="70"/>
      <c r="AL289" s="71">
        <f t="shared" si="255"/>
        <v>0</v>
      </c>
    </row>
    <row r="290" spans="1:38" ht="14" x14ac:dyDescent="0.25">
      <c r="A290" s="1">
        <v>278</v>
      </c>
      <c r="B290" s="152"/>
      <c r="C290" s="22"/>
      <c r="D290" s="26" t="s">
        <v>262</v>
      </c>
      <c r="E290" s="26" t="s">
        <v>26</v>
      </c>
      <c r="F290" s="127">
        <f>'annexe 1 AE - BPU'!F290</f>
        <v>0</v>
      </c>
      <c r="G290" s="179">
        <f t="shared" si="243"/>
        <v>0</v>
      </c>
      <c r="J290" s="69">
        <f t="shared" si="244"/>
        <v>0</v>
      </c>
      <c r="K290" s="240"/>
      <c r="L290" s="70"/>
      <c r="M290" s="71">
        <f t="shared" si="245"/>
        <v>0</v>
      </c>
      <c r="O290" s="69">
        <f t="shared" si="246"/>
        <v>0</v>
      </c>
      <c r="P290" s="240"/>
      <c r="Q290" s="70"/>
      <c r="R290" s="71">
        <f t="shared" si="247"/>
        <v>0</v>
      </c>
      <c r="T290" s="69">
        <f t="shared" si="248"/>
        <v>0</v>
      </c>
      <c r="U290" s="240"/>
      <c r="V290" s="70"/>
      <c r="W290" s="71">
        <f t="shared" si="249"/>
        <v>0</v>
      </c>
      <c r="Y290" s="69">
        <f t="shared" si="250"/>
        <v>0</v>
      </c>
      <c r="Z290" s="240"/>
      <c r="AA290" s="70"/>
      <c r="AB290" s="71">
        <f t="shared" si="251"/>
        <v>0</v>
      </c>
      <c r="AD290" s="69">
        <f t="shared" si="252"/>
        <v>0</v>
      </c>
      <c r="AE290" s="240"/>
      <c r="AF290" s="70"/>
      <c r="AG290" s="71">
        <f t="shared" si="253"/>
        <v>0</v>
      </c>
      <c r="AI290" s="69">
        <f t="shared" si="254"/>
        <v>0</v>
      </c>
      <c r="AJ290" s="240"/>
      <c r="AK290" s="70"/>
      <c r="AL290" s="71">
        <f t="shared" si="255"/>
        <v>0</v>
      </c>
    </row>
    <row r="291" spans="1:38" ht="14" x14ac:dyDescent="0.25">
      <c r="A291" s="1">
        <v>279</v>
      </c>
      <c r="B291" s="152"/>
      <c r="C291" s="22"/>
      <c r="D291" s="26" t="s">
        <v>263</v>
      </c>
      <c r="E291" s="26" t="s">
        <v>26</v>
      </c>
      <c r="F291" s="127">
        <f>'annexe 1 AE - BPU'!F291</f>
        <v>0</v>
      </c>
      <c r="G291" s="179">
        <f t="shared" si="243"/>
        <v>0</v>
      </c>
      <c r="J291" s="69">
        <f t="shared" si="244"/>
        <v>0</v>
      </c>
      <c r="K291" s="240"/>
      <c r="L291" s="70"/>
      <c r="M291" s="71">
        <f t="shared" si="245"/>
        <v>0</v>
      </c>
      <c r="O291" s="69">
        <f t="shared" si="246"/>
        <v>0</v>
      </c>
      <c r="P291" s="240"/>
      <c r="Q291" s="70"/>
      <c r="R291" s="71">
        <f t="shared" si="247"/>
        <v>0</v>
      </c>
      <c r="T291" s="69">
        <f t="shared" si="248"/>
        <v>0</v>
      </c>
      <c r="U291" s="240"/>
      <c r="V291" s="70"/>
      <c r="W291" s="71">
        <f t="shared" si="249"/>
        <v>0</v>
      </c>
      <c r="Y291" s="69">
        <f t="shared" si="250"/>
        <v>0</v>
      </c>
      <c r="Z291" s="240"/>
      <c r="AA291" s="70"/>
      <c r="AB291" s="71">
        <f t="shared" si="251"/>
        <v>0</v>
      </c>
      <c r="AD291" s="69">
        <f t="shared" si="252"/>
        <v>0</v>
      </c>
      <c r="AE291" s="240"/>
      <c r="AF291" s="70"/>
      <c r="AG291" s="71">
        <f t="shared" si="253"/>
        <v>0</v>
      </c>
      <c r="AI291" s="69">
        <f t="shared" si="254"/>
        <v>0</v>
      </c>
      <c r="AJ291" s="240"/>
      <c r="AK291" s="70"/>
      <c r="AL291" s="71">
        <f t="shared" si="255"/>
        <v>0</v>
      </c>
    </row>
    <row r="292" spans="1:38" ht="14" x14ac:dyDescent="0.25">
      <c r="A292" s="1">
        <v>280</v>
      </c>
      <c r="B292" s="152"/>
      <c r="C292" s="22"/>
      <c r="D292" s="23" t="s">
        <v>264</v>
      </c>
      <c r="E292" s="14"/>
      <c r="F292" s="130"/>
      <c r="G292" s="178"/>
      <c r="J292" s="69"/>
      <c r="K292" s="240"/>
      <c r="L292" s="70"/>
      <c r="M292" s="71"/>
      <c r="O292" s="69"/>
      <c r="P292" s="240"/>
      <c r="Q292" s="70"/>
      <c r="R292" s="71"/>
      <c r="T292" s="69"/>
      <c r="U292" s="240"/>
      <c r="V292" s="70"/>
      <c r="W292" s="71"/>
      <c r="Y292" s="69"/>
      <c r="Z292" s="240"/>
      <c r="AA292" s="70"/>
      <c r="AB292" s="71"/>
      <c r="AD292" s="69"/>
      <c r="AE292" s="240"/>
      <c r="AF292" s="70"/>
      <c r="AG292" s="71"/>
      <c r="AI292" s="69"/>
      <c r="AJ292" s="240"/>
      <c r="AK292" s="70"/>
      <c r="AL292" s="71"/>
    </row>
    <row r="293" spans="1:38" ht="14" x14ac:dyDescent="0.25">
      <c r="A293" s="1">
        <v>281</v>
      </c>
      <c r="B293" s="152"/>
      <c r="C293" s="22"/>
      <c r="D293" s="26" t="s">
        <v>265</v>
      </c>
      <c r="E293" s="14"/>
      <c r="F293" s="130"/>
      <c r="G293" s="182"/>
      <c r="H293" s="36"/>
      <c r="I293" s="36"/>
      <c r="J293" s="69"/>
      <c r="K293" s="240"/>
      <c r="L293" s="70"/>
      <c r="M293" s="71"/>
      <c r="O293" s="69"/>
      <c r="P293" s="240"/>
      <c r="Q293" s="70"/>
      <c r="R293" s="71"/>
      <c r="T293" s="69"/>
      <c r="U293" s="240"/>
      <c r="V293" s="70"/>
      <c r="W293" s="71"/>
      <c r="Y293" s="69"/>
      <c r="Z293" s="240"/>
      <c r="AA293" s="70"/>
      <c r="AB293" s="71"/>
      <c r="AD293" s="69"/>
      <c r="AE293" s="240"/>
      <c r="AF293" s="70"/>
      <c r="AG293" s="71"/>
      <c r="AI293" s="69"/>
      <c r="AJ293" s="240"/>
      <c r="AK293" s="70"/>
      <c r="AL293" s="71"/>
    </row>
    <row r="294" spans="1:38" ht="14" x14ac:dyDescent="0.25">
      <c r="A294" s="1">
        <v>282</v>
      </c>
      <c r="B294" s="152"/>
      <c r="C294" s="22"/>
      <c r="D294" s="26" t="s">
        <v>882</v>
      </c>
      <c r="E294" s="26" t="s">
        <v>26</v>
      </c>
      <c r="F294" s="127">
        <f>'annexe 1 AE - BPU'!F294</f>
        <v>0</v>
      </c>
      <c r="G294" s="179">
        <f t="shared" ref="G294:G305" si="256">F294*(1+$G$9)</f>
        <v>0</v>
      </c>
      <c r="H294" s="36"/>
      <c r="I294" s="36"/>
      <c r="J294" s="69"/>
      <c r="K294" s="240"/>
      <c r="L294" s="70"/>
      <c r="M294" s="71"/>
      <c r="O294" s="69"/>
      <c r="P294" s="240"/>
      <c r="Q294" s="70"/>
      <c r="R294" s="71"/>
      <c r="T294" s="69"/>
      <c r="U294" s="240"/>
      <c r="V294" s="70"/>
      <c r="W294" s="71"/>
      <c r="Y294" s="69"/>
      <c r="Z294" s="240"/>
      <c r="AA294" s="70"/>
      <c r="AB294" s="71"/>
      <c r="AD294" s="69"/>
      <c r="AE294" s="240"/>
      <c r="AF294" s="70"/>
      <c r="AG294" s="71"/>
      <c r="AI294" s="69"/>
      <c r="AJ294" s="240"/>
      <c r="AK294" s="70"/>
      <c r="AL294" s="71"/>
    </row>
    <row r="295" spans="1:38" ht="14" x14ac:dyDescent="0.25">
      <c r="A295" s="1">
        <v>283</v>
      </c>
      <c r="B295" s="152"/>
      <c r="C295" s="22"/>
      <c r="D295" s="26" t="s">
        <v>266</v>
      </c>
      <c r="E295" s="26" t="s">
        <v>26</v>
      </c>
      <c r="F295" s="127">
        <f>'annexe 1 AE - BPU'!F295</f>
        <v>0</v>
      </c>
      <c r="G295" s="179">
        <f t="shared" si="256"/>
        <v>0</v>
      </c>
      <c r="J295" s="69">
        <f t="shared" ref="J295:J305" si="257">F295</f>
        <v>0</v>
      </c>
      <c r="K295" s="240"/>
      <c r="L295" s="70"/>
      <c r="M295" s="71">
        <f t="shared" ref="M295:M305" si="258">K295*J295</f>
        <v>0</v>
      </c>
      <c r="O295" s="69">
        <f t="shared" ref="O295:O305" si="259">J295</f>
        <v>0</v>
      </c>
      <c r="P295" s="240"/>
      <c r="Q295" s="70"/>
      <c r="R295" s="71">
        <f t="shared" ref="R295:R305" si="260">P295*O295</f>
        <v>0</v>
      </c>
      <c r="T295" s="69">
        <f t="shared" ref="T295:T305" si="261">O295</f>
        <v>0</v>
      </c>
      <c r="U295" s="240"/>
      <c r="V295" s="70"/>
      <c r="W295" s="71">
        <f t="shared" ref="W295:W305" si="262">U295*T295</f>
        <v>0</v>
      </c>
      <c r="Y295" s="69">
        <f t="shared" ref="Y295:Y305" si="263">T295</f>
        <v>0</v>
      </c>
      <c r="Z295" s="240"/>
      <c r="AA295" s="70"/>
      <c r="AB295" s="71">
        <f t="shared" ref="AB295:AB305" si="264">Z295*Y295</f>
        <v>0</v>
      </c>
      <c r="AD295" s="69">
        <f t="shared" ref="AD295:AD305" si="265">Y295</f>
        <v>0</v>
      </c>
      <c r="AE295" s="240"/>
      <c r="AF295" s="70"/>
      <c r="AG295" s="71">
        <f t="shared" ref="AG295:AG305" si="266">AE295*AD295</f>
        <v>0</v>
      </c>
      <c r="AI295" s="69">
        <f t="shared" ref="AI295:AI305" si="267">AD295</f>
        <v>0</v>
      </c>
      <c r="AJ295" s="240"/>
      <c r="AK295" s="70"/>
      <c r="AL295" s="71">
        <f t="shared" ref="AL295:AL305" si="268">AJ295*AI295</f>
        <v>0</v>
      </c>
    </row>
    <row r="296" spans="1:38" ht="14" x14ac:dyDescent="0.25">
      <c r="A296" s="1">
        <v>284</v>
      </c>
      <c r="B296" s="152"/>
      <c r="C296" s="22"/>
      <c r="D296" s="26" t="s">
        <v>883</v>
      </c>
      <c r="E296" s="26" t="s">
        <v>26</v>
      </c>
      <c r="F296" s="127">
        <f>'annexe 1 AE - BPU'!F296</f>
        <v>0</v>
      </c>
      <c r="G296" s="179">
        <f t="shared" si="256"/>
        <v>0</v>
      </c>
      <c r="J296" s="69"/>
      <c r="K296" s="240"/>
      <c r="L296" s="70"/>
      <c r="M296" s="71"/>
      <c r="O296" s="69"/>
      <c r="P296" s="240"/>
      <c r="Q296" s="70"/>
      <c r="R296" s="71"/>
      <c r="T296" s="69"/>
      <c r="U296" s="240"/>
      <c r="V296" s="70"/>
      <c r="W296" s="71"/>
      <c r="Y296" s="69"/>
      <c r="Z296" s="240"/>
      <c r="AA296" s="70"/>
      <c r="AB296" s="71"/>
      <c r="AD296" s="69"/>
      <c r="AE296" s="240"/>
      <c r="AF296" s="70"/>
      <c r="AG296" s="71"/>
      <c r="AI296" s="69"/>
      <c r="AJ296" s="240"/>
      <c r="AK296" s="70"/>
      <c r="AL296" s="71"/>
    </row>
    <row r="297" spans="1:38" ht="15.5" x14ac:dyDescent="0.25">
      <c r="A297" s="1">
        <v>285</v>
      </c>
      <c r="B297" s="152"/>
      <c r="C297" s="22"/>
      <c r="D297" s="26" t="s">
        <v>267</v>
      </c>
      <c r="E297" s="26" t="s">
        <v>26</v>
      </c>
      <c r="F297" s="127">
        <f>'annexe 1 AE - BPU'!F297</f>
        <v>0</v>
      </c>
      <c r="G297" s="179">
        <f t="shared" si="256"/>
        <v>0</v>
      </c>
      <c r="J297" s="69">
        <f t="shared" si="257"/>
        <v>0</v>
      </c>
      <c r="K297" s="240"/>
      <c r="L297" s="70"/>
      <c r="M297" s="71">
        <f t="shared" si="258"/>
        <v>0</v>
      </c>
      <c r="O297" s="69">
        <f t="shared" si="259"/>
        <v>0</v>
      </c>
      <c r="P297" s="240"/>
      <c r="Q297" s="70"/>
      <c r="R297" s="71">
        <f t="shared" si="260"/>
        <v>0</v>
      </c>
      <c r="T297" s="69">
        <f t="shared" si="261"/>
        <v>0</v>
      </c>
      <c r="U297" s="240"/>
      <c r="V297" s="70"/>
      <c r="W297" s="71">
        <f t="shared" si="262"/>
        <v>0</v>
      </c>
      <c r="Y297" s="98">
        <f t="shared" si="263"/>
        <v>0</v>
      </c>
      <c r="Z297" s="174">
        <v>100</v>
      </c>
      <c r="AA297" s="99"/>
      <c r="AB297" s="100">
        <f t="shared" si="264"/>
        <v>0</v>
      </c>
      <c r="AD297" s="69">
        <f t="shared" si="265"/>
        <v>0</v>
      </c>
      <c r="AE297" s="240"/>
      <c r="AF297" s="70"/>
      <c r="AG297" s="71">
        <f t="shared" si="266"/>
        <v>0</v>
      </c>
      <c r="AI297" s="69">
        <f t="shared" si="267"/>
        <v>0</v>
      </c>
      <c r="AJ297" s="240"/>
      <c r="AK297" s="70"/>
      <c r="AL297" s="71">
        <f t="shared" si="268"/>
        <v>0</v>
      </c>
    </row>
    <row r="298" spans="1:38" ht="14" x14ac:dyDescent="0.25">
      <c r="A298" s="1">
        <v>286</v>
      </c>
      <c r="B298" s="152"/>
      <c r="C298" s="22"/>
      <c r="D298" s="26" t="s">
        <v>268</v>
      </c>
      <c r="E298" s="26" t="s">
        <v>26</v>
      </c>
      <c r="F298" s="127">
        <f>'annexe 1 AE - BPU'!F298</f>
        <v>0</v>
      </c>
      <c r="G298" s="179">
        <f t="shared" si="256"/>
        <v>0</v>
      </c>
      <c r="J298" s="69">
        <f t="shared" si="257"/>
        <v>0</v>
      </c>
      <c r="K298" s="240"/>
      <c r="L298" s="70"/>
      <c r="M298" s="71">
        <f t="shared" si="258"/>
        <v>0</v>
      </c>
      <c r="O298" s="69">
        <f t="shared" si="259"/>
        <v>0</v>
      </c>
      <c r="P298" s="240"/>
      <c r="Q298" s="70"/>
      <c r="R298" s="71">
        <f t="shared" si="260"/>
        <v>0</v>
      </c>
      <c r="T298" s="69">
        <f t="shared" si="261"/>
        <v>0</v>
      </c>
      <c r="U298" s="240"/>
      <c r="V298" s="70"/>
      <c r="W298" s="71">
        <f t="shared" si="262"/>
        <v>0</v>
      </c>
      <c r="Y298" s="69">
        <f t="shared" si="263"/>
        <v>0</v>
      </c>
      <c r="Z298" s="240"/>
      <c r="AA298" s="70"/>
      <c r="AB298" s="71">
        <f t="shared" si="264"/>
        <v>0</v>
      </c>
      <c r="AD298" s="69">
        <f t="shared" si="265"/>
        <v>0</v>
      </c>
      <c r="AE298" s="240"/>
      <c r="AF298" s="70"/>
      <c r="AG298" s="71">
        <f t="shared" si="266"/>
        <v>0</v>
      </c>
      <c r="AI298" s="69">
        <f t="shared" si="267"/>
        <v>0</v>
      </c>
      <c r="AJ298" s="240"/>
      <c r="AK298" s="70"/>
      <c r="AL298" s="71">
        <f t="shared" si="268"/>
        <v>0</v>
      </c>
    </row>
    <row r="299" spans="1:38" ht="14" x14ac:dyDescent="0.25">
      <c r="A299" s="1">
        <v>287</v>
      </c>
      <c r="B299" s="21"/>
      <c r="C299" s="22"/>
      <c r="D299" s="26" t="s">
        <v>269</v>
      </c>
      <c r="E299" s="26" t="s">
        <v>26</v>
      </c>
      <c r="F299" s="127">
        <f>'annexe 1 AE - BPU'!F299</f>
        <v>0</v>
      </c>
      <c r="G299" s="179">
        <f t="shared" si="256"/>
        <v>0</v>
      </c>
      <c r="J299" s="69">
        <f t="shared" si="257"/>
        <v>0</v>
      </c>
      <c r="K299" s="240"/>
      <c r="L299" s="70"/>
      <c r="M299" s="71">
        <f t="shared" si="258"/>
        <v>0</v>
      </c>
      <c r="O299" s="69">
        <f t="shared" si="259"/>
        <v>0</v>
      </c>
      <c r="P299" s="240"/>
      <c r="Q299" s="70"/>
      <c r="R299" s="71">
        <f t="shared" si="260"/>
        <v>0</v>
      </c>
      <c r="T299" s="69">
        <f t="shared" si="261"/>
        <v>0</v>
      </c>
      <c r="U299" s="240"/>
      <c r="V299" s="70"/>
      <c r="W299" s="71">
        <f t="shared" si="262"/>
        <v>0</v>
      </c>
      <c r="Y299" s="69">
        <f t="shared" si="263"/>
        <v>0</v>
      </c>
      <c r="Z299" s="240"/>
      <c r="AA299" s="70"/>
      <c r="AB299" s="71">
        <f t="shared" si="264"/>
        <v>0</v>
      </c>
      <c r="AD299" s="69">
        <f t="shared" si="265"/>
        <v>0</v>
      </c>
      <c r="AE299" s="240"/>
      <c r="AF299" s="70"/>
      <c r="AG299" s="71">
        <f t="shared" si="266"/>
        <v>0</v>
      </c>
      <c r="AI299" s="69">
        <f t="shared" si="267"/>
        <v>0</v>
      </c>
      <c r="AJ299" s="240"/>
      <c r="AK299" s="70"/>
      <c r="AL299" s="71">
        <f t="shared" si="268"/>
        <v>0</v>
      </c>
    </row>
    <row r="300" spans="1:38" ht="14" x14ac:dyDescent="0.25">
      <c r="A300" s="1">
        <v>288</v>
      </c>
      <c r="B300" s="21"/>
      <c r="C300" s="22"/>
      <c r="D300" s="26" t="s">
        <v>270</v>
      </c>
      <c r="E300" s="26" t="s">
        <v>26</v>
      </c>
      <c r="F300" s="127">
        <f>'annexe 1 AE - BPU'!F300</f>
        <v>0</v>
      </c>
      <c r="G300" s="179">
        <f t="shared" si="256"/>
        <v>0</v>
      </c>
      <c r="J300" s="69">
        <f t="shared" si="257"/>
        <v>0</v>
      </c>
      <c r="K300" s="240"/>
      <c r="L300" s="70"/>
      <c r="M300" s="71">
        <f t="shared" si="258"/>
        <v>0</v>
      </c>
      <c r="O300" s="69">
        <f t="shared" si="259"/>
        <v>0</v>
      </c>
      <c r="P300" s="240"/>
      <c r="Q300" s="70"/>
      <c r="R300" s="71">
        <f t="shared" si="260"/>
        <v>0</v>
      </c>
      <c r="T300" s="69">
        <f t="shared" si="261"/>
        <v>0</v>
      </c>
      <c r="U300" s="240"/>
      <c r="V300" s="70"/>
      <c r="W300" s="71">
        <f t="shared" si="262"/>
        <v>0</v>
      </c>
      <c r="Y300" s="69">
        <f t="shared" si="263"/>
        <v>0</v>
      </c>
      <c r="Z300" s="240"/>
      <c r="AA300" s="70"/>
      <c r="AB300" s="71">
        <f t="shared" si="264"/>
        <v>0</v>
      </c>
      <c r="AD300" s="69">
        <f t="shared" si="265"/>
        <v>0</v>
      </c>
      <c r="AE300" s="240"/>
      <c r="AF300" s="70"/>
      <c r="AG300" s="71">
        <f t="shared" si="266"/>
        <v>0</v>
      </c>
      <c r="AI300" s="69">
        <f t="shared" si="267"/>
        <v>0</v>
      </c>
      <c r="AJ300" s="240"/>
      <c r="AK300" s="70"/>
      <c r="AL300" s="71">
        <f t="shared" si="268"/>
        <v>0</v>
      </c>
    </row>
    <row r="301" spans="1:38" ht="14" x14ac:dyDescent="0.25">
      <c r="A301" s="1">
        <v>289</v>
      </c>
      <c r="B301" s="21"/>
      <c r="C301" s="22"/>
      <c r="D301" s="26" t="s">
        <v>271</v>
      </c>
      <c r="E301" s="26" t="s">
        <v>26</v>
      </c>
      <c r="F301" s="127">
        <f>'annexe 1 AE - BPU'!F301</f>
        <v>0</v>
      </c>
      <c r="G301" s="179">
        <f t="shared" si="256"/>
        <v>0</v>
      </c>
      <c r="J301" s="69">
        <f t="shared" si="257"/>
        <v>0</v>
      </c>
      <c r="K301" s="240"/>
      <c r="L301" s="70"/>
      <c r="M301" s="71">
        <f t="shared" si="258"/>
        <v>0</v>
      </c>
      <c r="O301" s="69">
        <f t="shared" si="259"/>
        <v>0</v>
      </c>
      <c r="P301" s="240"/>
      <c r="Q301" s="70"/>
      <c r="R301" s="71">
        <f t="shared" si="260"/>
        <v>0</v>
      </c>
      <c r="T301" s="69">
        <f t="shared" si="261"/>
        <v>0</v>
      </c>
      <c r="U301" s="240"/>
      <c r="V301" s="70"/>
      <c r="W301" s="71">
        <f t="shared" si="262"/>
        <v>0</v>
      </c>
      <c r="Y301" s="69">
        <f t="shared" si="263"/>
        <v>0</v>
      </c>
      <c r="Z301" s="240"/>
      <c r="AA301" s="70"/>
      <c r="AB301" s="71">
        <f t="shared" si="264"/>
        <v>0</v>
      </c>
      <c r="AD301" s="69">
        <f t="shared" si="265"/>
        <v>0</v>
      </c>
      <c r="AE301" s="240"/>
      <c r="AF301" s="70"/>
      <c r="AG301" s="71">
        <f t="shared" si="266"/>
        <v>0</v>
      </c>
      <c r="AI301" s="69">
        <f t="shared" si="267"/>
        <v>0</v>
      </c>
      <c r="AJ301" s="240"/>
      <c r="AK301" s="70"/>
      <c r="AL301" s="71">
        <f t="shared" si="268"/>
        <v>0</v>
      </c>
    </row>
    <row r="302" spans="1:38" ht="14" x14ac:dyDescent="0.25">
      <c r="A302" s="1">
        <v>290</v>
      </c>
      <c r="B302" s="21"/>
      <c r="C302" s="22"/>
      <c r="D302" s="26" t="s">
        <v>272</v>
      </c>
      <c r="E302" s="26" t="s">
        <v>26</v>
      </c>
      <c r="F302" s="127">
        <f>'annexe 1 AE - BPU'!F302</f>
        <v>0</v>
      </c>
      <c r="G302" s="179">
        <f t="shared" si="256"/>
        <v>0</v>
      </c>
      <c r="J302" s="69">
        <f t="shared" si="257"/>
        <v>0</v>
      </c>
      <c r="K302" s="240"/>
      <c r="L302" s="70"/>
      <c r="M302" s="71">
        <f t="shared" si="258"/>
        <v>0</v>
      </c>
      <c r="O302" s="69">
        <f t="shared" si="259"/>
        <v>0</v>
      </c>
      <c r="P302" s="240"/>
      <c r="Q302" s="70"/>
      <c r="R302" s="71">
        <f t="shared" si="260"/>
        <v>0</v>
      </c>
      <c r="T302" s="69">
        <f t="shared" si="261"/>
        <v>0</v>
      </c>
      <c r="U302" s="240"/>
      <c r="V302" s="70"/>
      <c r="W302" s="71">
        <f t="shared" si="262"/>
        <v>0</v>
      </c>
      <c r="Y302" s="69">
        <f t="shared" si="263"/>
        <v>0</v>
      </c>
      <c r="Z302" s="240"/>
      <c r="AA302" s="70"/>
      <c r="AB302" s="71">
        <f t="shared" si="264"/>
        <v>0</v>
      </c>
      <c r="AD302" s="69">
        <f t="shared" si="265"/>
        <v>0</v>
      </c>
      <c r="AE302" s="240"/>
      <c r="AF302" s="70"/>
      <c r="AG302" s="71">
        <f t="shared" si="266"/>
        <v>0</v>
      </c>
      <c r="AI302" s="69">
        <f t="shared" si="267"/>
        <v>0</v>
      </c>
      <c r="AJ302" s="240"/>
      <c r="AK302" s="70"/>
      <c r="AL302" s="71">
        <f t="shared" si="268"/>
        <v>0</v>
      </c>
    </row>
    <row r="303" spans="1:38" ht="14" x14ac:dyDescent="0.25">
      <c r="A303" s="1">
        <v>291</v>
      </c>
      <c r="B303" s="21"/>
      <c r="C303" s="22"/>
      <c r="D303" s="26" t="s">
        <v>273</v>
      </c>
      <c r="E303" s="26" t="s">
        <v>26</v>
      </c>
      <c r="F303" s="127">
        <f>'annexe 1 AE - BPU'!F303</f>
        <v>0</v>
      </c>
      <c r="G303" s="179">
        <f t="shared" si="256"/>
        <v>0</v>
      </c>
      <c r="J303" s="69">
        <f t="shared" si="257"/>
        <v>0</v>
      </c>
      <c r="K303" s="240"/>
      <c r="L303" s="70"/>
      <c r="M303" s="71">
        <f t="shared" si="258"/>
        <v>0</v>
      </c>
      <c r="O303" s="69">
        <f t="shared" si="259"/>
        <v>0</v>
      </c>
      <c r="P303" s="240"/>
      <c r="Q303" s="70"/>
      <c r="R303" s="71">
        <f t="shared" si="260"/>
        <v>0</v>
      </c>
      <c r="T303" s="69">
        <f t="shared" si="261"/>
        <v>0</v>
      </c>
      <c r="U303" s="240"/>
      <c r="V303" s="70"/>
      <c r="W303" s="71">
        <f t="shared" si="262"/>
        <v>0</v>
      </c>
      <c r="Y303" s="69">
        <f t="shared" si="263"/>
        <v>0</v>
      </c>
      <c r="Z303" s="240"/>
      <c r="AA303" s="70"/>
      <c r="AB303" s="71">
        <f t="shared" si="264"/>
        <v>0</v>
      </c>
      <c r="AD303" s="69">
        <f t="shared" si="265"/>
        <v>0</v>
      </c>
      <c r="AE303" s="240"/>
      <c r="AF303" s="70"/>
      <c r="AG303" s="71">
        <f t="shared" si="266"/>
        <v>0</v>
      </c>
      <c r="AI303" s="69">
        <f t="shared" si="267"/>
        <v>0</v>
      </c>
      <c r="AJ303" s="240"/>
      <c r="AK303" s="70"/>
      <c r="AL303" s="71">
        <f t="shared" si="268"/>
        <v>0</v>
      </c>
    </row>
    <row r="304" spans="1:38" ht="14" x14ac:dyDescent="0.25">
      <c r="A304" s="1">
        <v>292</v>
      </c>
      <c r="B304" s="21"/>
      <c r="C304" s="22"/>
      <c r="D304" s="26" t="s">
        <v>274</v>
      </c>
      <c r="E304" s="26" t="s">
        <v>26</v>
      </c>
      <c r="F304" s="127">
        <f>'annexe 1 AE - BPU'!F304</f>
        <v>0</v>
      </c>
      <c r="G304" s="179">
        <f t="shared" si="256"/>
        <v>0</v>
      </c>
      <c r="J304" s="69">
        <f t="shared" si="257"/>
        <v>0</v>
      </c>
      <c r="K304" s="240"/>
      <c r="L304" s="70"/>
      <c r="M304" s="71">
        <f t="shared" si="258"/>
        <v>0</v>
      </c>
      <c r="O304" s="69">
        <f t="shared" si="259"/>
        <v>0</v>
      </c>
      <c r="P304" s="240"/>
      <c r="Q304" s="70"/>
      <c r="R304" s="71">
        <f t="shared" si="260"/>
        <v>0</v>
      </c>
      <c r="T304" s="69">
        <f t="shared" si="261"/>
        <v>0</v>
      </c>
      <c r="U304" s="240"/>
      <c r="V304" s="70"/>
      <c r="W304" s="71">
        <f t="shared" si="262"/>
        <v>0</v>
      </c>
      <c r="Y304" s="69">
        <f t="shared" si="263"/>
        <v>0</v>
      </c>
      <c r="Z304" s="240"/>
      <c r="AA304" s="70"/>
      <c r="AB304" s="71">
        <f t="shared" si="264"/>
        <v>0</v>
      </c>
      <c r="AD304" s="69">
        <f t="shared" si="265"/>
        <v>0</v>
      </c>
      <c r="AE304" s="240"/>
      <c r="AF304" s="70"/>
      <c r="AG304" s="71">
        <f t="shared" si="266"/>
        <v>0</v>
      </c>
      <c r="AI304" s="69">
        <f t="shared" si="267"/>
        <v>0</v>
      </c>
      <c r="AJ304" s="240"/>
      <c r="AK304" s="70"/>
      <c r="AL304" s="71">
        <f t="shared" si="268"/>
        <v>0</v>
      </c>
    </row>
    <row r="305" spans="1:38" ht="14" x14ac:dyDescent="0.25">
      <c r="A305" s="1">
        <v>293</v>
      </c>
      <c r="B305" s="21"/>
      <c r="C305" s="22"/>
      <c r="D305" s="26" t="s">
        <v>896</v>
      </c>
      <c r="E305" s="26" t="s">
        <v>26</v>
      </c>
      <c r="F305" s="127">
        <f>'annexe 1 AE - BPU'!F305</f>
        <v>0</v>
      </c>
      <c r="G305" s="179">
        <f t="shared" si="256"/>
        <v>0</v>
      </c>
      <c r="H305" s="36"/>
      <c r="I305" s="36"/>
      <c r="J305" s="69">
        <f t="shared" si="257"/>
        <v>0</v>
      </c>
      <c r="K305" s="240"/>
      <c r="L305" s="70"/>
      <c r="M305" s="71">
        <f t="shared" si="258"/>
        <v>0</v>
      </c>
      <c r="O305" s="69">
        <f t="shared" si="259"/>
        <v>0</v>
      </c>
      <c r="P305" s="240"/>
      <c r="Q305" s="70"/>
      <c r="R305" s="71">
        <f t="shared" si="260"/>
        <v>0</v>
      </c>
      <c r="T305" s="69">
        <f t="shared" si="261"/>
        <v>0</v>
      </c>
      <c r="U305" s="240"/>
      <c r="V305" s="70"/>
      <c r="W305" s="71">
        <f t="shared" si="262"/>
        <v>0</v>
      </c>
      <c r="Y305" s="69">
        <f t="shared" si="263"/>
        <v>0</v>
      </c>
      <c r="Z305" s="240"/>
      <c r="AA305" s="70"/>
      <c r="AB305" s="71">
        <f t="shared" si="264"/>
        <v>0</v>
      </c>
      <c r="AD305" s="69">
        <f t="shared" si="265"/>
        <v>0</v>
      </c>
      <c r="AE305" s="240"/>
      <c r="AF305" s="70"/>
      <c r="AG305" s="71">
        <f t="shared" si="266"/>
        <v>0</v>
      </c>
      <c r="AI305" s="69">
        <f t="shared" si="267"/>
        <v>0</v>
      </c>
      <c r="AJ305" s="240"/>
      <c r="AK305" s="70"/>
      <c r="AL305" s="71">
        <f t="shared" si="268"/>
        <v>0</v>
      </c>
    </row>
    <row r="306" spans="1:38" ht="13" x14ac:dyDescent="0.25">
      <c r="A306" s="1">
        <v>294</v>
      </c>
      <c r="B306" s="153"/>
      <c r="C306" s="13"/>
      <c r="D306" s="14"/>
      <c r="E306" s="14"/>
      <c r="F306" s="124"/>
      <c r="G306" s="178"/>
      <c r="J306" s="69"/>
      <c r="K306" s="240"/>
      <c r="L306" s="70"/>
      <c r="M306" s="71"/>
      <c r="O306" s="69"/>
      <c r="P306" s="240"/>
      <c r="Q306" s="70"/>
      <c r="R306" s="71"/>
      <c r="T306" s="69"/>
      <c r="U306" s="240"/>
      <c r="V306" s="70"/>
      <c r="W306" s="71"/>
      <c r="Y306" s="69"/>
      <c r="Z306" s="240"/>
      <c r="AA306" s="70"/>
      <c r="AB306" s="71"/>
      <c r="AD306" s="69"/>
      <c r="AE306" s="240"/>
      <c r="AF306" s="70"/>
      <c r="AG306" s="71"/>
      <c r="AI306" s="69"/>
      <c r="AJ306" s="240"/>
      <c r="AK306" s="70"/>
      <c r="AL306" s="71"/>
    </row>
    <row r="307" spans="1:38" ht="15.5" x14ac:dyDescent="0.25">
      <c r="A307" s="1">
        <v>295</v>
      </c>
      <c r="B307" s="148" t="s">
        <v>276</v>
      </c>
      <c r="C307" s="19"/>
      <c r="D307" s="20" t="s">
        <v>277</v>
      </c>
      <c r="E307" s="14"/>
      <c r="F307" s="124"/>
      <c r="G307" s="178"/>
      <c r="J307" s="69"/>
      <c r="K307" s="240"/>
      <c r="L307" s="70"/>
      <c r="M307" s="71"/>
      <c r="O307" s="69"/>
      <c r="P307" s="240"/>
      <c r="Q307" s="70"/>
      <c r="R307" s="71"/>
      <c r="T307" s="69"/>
      <c r="U307" s="240"/>
      <c r="V307" s="70"/>
      <c r="W307" s="71"/>
      <c r="Y307" s="69"/>
      <c r="Z307" s="240"/>
      <c r="AA307" s="70"/>
      <c r="AB307" s="71"/>
      <c r="AD307" s="69"/>
      <c r="AE307" s="240"/>
      <c r="AF307" s="70"/>
      <c r="AG307" s="71"/>
      <c r="AI307" s="69"/>
      <c r="AJ307" s="240"/>
      <c r="AK307" s="70"/>
      <c r="AL307" s="71"/>
    </row>
    <row r="308" spans="1:38" ht="13" x14ac:dyDescent="0.25">
      <c r="A308" s="1">
        <v>296</v>
      </c>
      <c r="B308" s="153"/>
      <c r="C308" s="13"/>
      <c r="D308" s="14"/>
      <c r="E308" s="14"/>
      <c r="F308" s="124"/>
      <c r="G308" s="178"/>
      <c r="J308" s="69"/>
      <c r="K308" s="240"/>
      <c r="L308" s="70"/>
      <c r="M308" s="71"/>
      <c r="O308" s="69"/>
      <c r="P308" s="240"/>
      <c r="Q308" s="70"/>
      <c r="R308" s="71"/>
      <c r="T308" s="69"/>
      <c r="U308" s="240"/>
      <c r="V308" s="70"/>
      <c r="W308" s="71"/>
      <c r="Y308" s="69"/>
      <c r="Z308" s="240"/>
      <c r="AA308" s="70"/>
      <c r="AB308" s="71"/>
      <c r="AD308" s="69"/>
      <c r="AE308" s="240"/>
      <c r="AF308" s="70"/>
      <c r="AG308" s="71"/>
      <c r="AI308" s="69"/>
      <c r="AJ308" s="240"/>
      <c r="AK308" s="70"/>
      <c r="AL308" s="71"/>
    </row>
    <row r="309" spans="1:38" ht="14" x14ac:dyDescent="0.25">
      <c r="A309" s="1">
        <v>297</v>
      </c>
      <c r="B309" s="152" t="s">
        <v>278</v>
      </c>
      <c r="C309" s="22"/>
      <c r="D309" s="23" t="s">
        <v>279</v>
      </c>
      <c r="E309" s="14"/>
      <c r="F309" s="124"/>
      <c r="G309" s="178"/>
      <c r="J309" s="69"/>
      <c r="K309" s="240"/>
      <c r="L309" s="70"/>
      <c r="M309" s="71"/>
      <c r="O309" s="69"/>
      <c r="P309" s="240"/>
      <c r="Q309" s="70"/>
      <c r="R309" s="71"/>
      <c r="T309" s="69"/>
      <c r="U309" s="240"/>
      <c r="V309" s="70"/>
      <c r="W309" s="71"/>
      <c r="Y309" s="69"/>
      <c r="Z309" s="240"/>
      <c r="AA309" s="70"/>
      <c r="AB309" s="71"/>
      <c r="AD309" s="69"/>
      <c r="AE309" s="240"/>
      <c r="AF309" s="70"/>
      <c r="AG309" s="71"/>
      <c r="AI309" s="69"/>
      <c r="AJ309" s="240"/>
      <c r="AK309" s="70"/>
      <c r="AL309" s="71"/>
    </row>
    <row r="310" spans="1:38" ht="14" x14ac:dyDescent="0.25">
      <c r="A310" s="1">
        <v>298</v>
      </c>
      <c r="B310" s="152" t="s">
        <v>280</v>
      </c>
      <c r="C310" s="22"/>
      <c r="D310" s="23" t="s">
        <v>281</v>
      </c>
      <c r="E310" s="14"/>
      <c r="F310" s="124"/>
      <c r="G310" s="178"/>
      <c r="J310" s="69"/>
      <c r="K310" s="240"/>
      <c r="L310" s="70"/>
      <c r="M310" s="71"/>
      <c r="O310" s="69"/>
      <c r="P310" s="240"/>
      <c r="Q310" s="70"/>
      <c r="R310" s="71"/>
      <c r="T310" s="69"/>
      <c r="U310" s="240"/>
      <c r="V310" s="70"/>
      <c r="W310" s="71"/>
      <c r="Y310" s="69"/>
      <c r="Z310" s="240"/>
      <c r="AA310" s="70"/>
      <c r="AB310" s="71"/>
      <c r="AD310" s="69"/>
      <c r="AE310" s="240"/>
      <c r="AF310" s="70"/>
      <c r="AG310" s="71"/>
      <c r="AI310" s="69"/>
      <c r="AJ310" s="240"/>
      <c r="AK310" s="70"/>
      <c r="AL310" s="71"/>
    </row>
    <row r="311" spans="1:38" ht="14" x14ac:dyDescent="0.25">
      <c r="A311" s="1">
        <v>299</v>
      </c>
      <c r="B311" s="152"/>
      <c r="C311" s="22"/>
      <c r="D311" s="26" t="s">
        <v>282</v>
      </c>
      <c r="E311" s="26" t="s">
        <v>26</v>
      </c>
      <c r="F311" s="127">
        <f>'annexe 1 AE - BPU'!F311</f>
        <v>0</v>
      </c>
      <c r="G311" s="179">
        <f t="shared" ref="G311:G317" si="269">F311*(1+$G$9)</f>
        <v>0</v>
      </c>
      <c r="J311" s="69">
        <f t="shared" ref="J311:J317" si="270">F311</f>
        <v>0</v>
      </c>
      <c r="K311" s="240"/>
      <c r="L311" s="70"/>
      <c r="M311" s="71">
        <f t="shared" ref="M311:M317" si="271">K311*J311</f>
        <v>0</v>
      </c>
      <c r="O311" s="69">
        <f t="shared" ref="O311:O317" si="272">J311</f>
        <v>0</v>
      </c>
      <c r="P311" s="240"/>
      <c r="Q311" s="70"/>
      <c r="R311" s="71">
        <f t="shared" ref="R311:R317" si="273">P311*O311</f>
        <v>0</v>
      </c>
      <c r="T311" s="69">
        <f t="shared" ref="T311:T317" si="274">O311</f>
        <v>0</v>
      </c>
      <c r="U311" s="240"/>
      <c r="V311" s="70"/>
      <c r="W311" s="71">
        <f t="shared" ref="W311:W317" si="275">U311*T311</f>
        <v>0</v>
      </c>
      <c r="Y311" s="69">
        <f t="shared" ref="Y311:Y317" si="276">T311</f>
        <v>0</v>
      </c>
      <c r="Z311" s="240"/>
      <c r="AA311" s="70"/>
      <c r="AB311" s="71">
        <f t="shared" ref="AB311:AB317" si="277">Z311*Y311</f>
        <v>0</v>
      </c>
      <c r="AD311" s="69">
        <f t="shared" ref="AD311:AD317" si="278">Y311</f>
        <v>0</v>
      </c>
      <c r="AE311" s="240"/>
      <c r="AF311" s="70"/>
      <c r="AG311" s="71">
        <f t="shared" ref="AG311:AG317" si="279">AE311*AD311</f>
        <v>0</v>
      </c>
      <c r="AI311" s="69">
        <f t="shared" ref="AI311:AI317" si="280">AD311</f>
        <v>0</v>
      </c>
      <c r="AJ311" s="240"/>
      <c r="AK311" s="70"/>
      <c r="AL311" s="71">
        <f t="shared" ref="AL311:AL317" si="281">AJ311*AI311</f>
        <v>0</v>
      </c>
    </row>
    <row r="312" spans="1:38" ht="14" x14ac:dyDescent="0.25">
      <c r="A312" s="1">
        <v>300</v>
      </c>
      <c r="B312" s="152"/>
      <c r="C312" s="22"/>
      <c r="D312" s="26" t="s">
        <v>283</v>
      </c>
      <c r="E312" s="26" t="s">
        <v>26</v>
      </c>
      <c r="F312" s="127">
        <f>'annexe 1 AE - BPU'!F312</f>
        <v>0</v>
      </c>
      <c r="G312" s="179">
        <f t="shared" si="269"/>
        <v>0</v>
      </c>
      <c r="J312" s="69">
        <f t="shared" si="270"/>
        <v>0</v>
      </c>
      <c r="K312" s="240"/>
      <c r="L312" s="70"/>
      <c r="M312" s="71">
        <f t="shared" si="271"/>
        <v>0</v>
      </c>
      <c r="O312" s="69">
        <f t="shared" si="272"/>
        <v>0</v>
      </c>
      <c r="P312" s="240"/>
      <c r="Q312" s="70"/>
      <c r="R312" s="71">
        <f t="shared" si="273"/>
        <v>0</v>
      </c>
      <c r="T312" s="69">
        <f t="shared" si="274"/>
        <v>0</v>
      </c>
      <c r="U312" s="240"/>
      <c r="V312" s="70"/>
      <c r="W312" s="71">
        <f t="shared" si="275"/>
        <v>0</v>
      </c>
      <c r="Y312" s="69">
        <f t="shared" si="276"/>
        <v>0</v>
      </c>
      <c r="Z312" s="240"/>
      <c r="AA312" s="70"/>
      <c r="AB312" s="71">
        <f t="shared" si="277"/>
        <v>0</v>
      </c>
      <c r="AD312" s="69">
        <f t="shared" si="278"/>
        <v>0</v>
      </c>
      <c r="AE312" s="240"/>
      <c r="AF312" s="70"/>
      <c r="AG312" s="71">
        <f t="shared" si="279"/>
        <v>0</v>
      </c>
      <c r="AI312" s="69">
        <f t="shared" si="280"/>
        <v>0</v>
      </c>
      <c r="AJ312" s="240"/>
      <c r="AK312" s="70"/>
      <c r="AL312" s="71">
        <f t="shared" si="281"/>
        <v>0</v>
      </c>
    </row>
    <row r="313" spans="1:38" ht="14" x14ac:dyDescent="0.25">
      <c r="A313" s="1">
        <v>301</v>
      </c>
      <c r="B313" s="152"/>
      <c r="C313" s="22"/>
      <c r="D313" s="26" t="s">
        <v>284</v>
      </c>
      <c r="E313" s="26" t="s">
        <v>26</v>
      </c>
      <c r="F313" s="127">
        <f>'annexe 1 AE - BPU'!F313</f>
        <v>0</v>
      </c>
      <c r="G313" s="179">
        <f t="shared" si="269"/>
        <v>0</v>
      </c>
      <c r="J313" s="69">
        <f t="shared" si="270"/>
        <v>0</v>
      </c>
      <c r="K313" s="240"/>
      <c r="L313" s="70"/>
      <c r="M313" s="71">
        <f t="shared" si="271"/>
        <v>0</v>
      </c>
      <c r="O313" s="69">
        <f t="shared" si="272"/>
        <v>0</v>
      </c>
      <c r="P313" s="240"/>
      <c r="Q313" s="70"/>
      <c r="R313" s="71">
        <f t="shared" si="273"/>
        <v>0</v>
      </c>
      <c r="T313" s="69">
        <f t="shared" si="274"/>
        <v>0</v>
      </c>
      <c r="U313" s="240"/>
      <c r="V313" s="70"/>
      <c r="W313" s="71">
        <f t="shared" si="275"/>
        <v>0</v>
      </c>
      <c r="Y313" s="69">
        <f t="shared" si="276"/>
        <v>0</v>
      </c>
      <c r="Z313" s="240"/>
      <c r="AA313" s="70"/>
      <c r="AB313" s="71">
        <f t="shared" si="277"/>
        <v>0</v>
      </c>
      <c r="AD313" s="69">
        <f t="shared" si="278"/>
        <v>0</v>
      </c>
      <c r="AE313" s="240"/>
      <c r="AF313" s="70"/>
      <c r="AG313" s="71">
        <f t="shared" si="279"/>
        <v>0</v>
      </c>
      <c r="AI313" s="69">
        <f t="shared" si="280"/>
        <v>0</v>
      </c>
      <c r="AJ313" s="240"/>
      <c r="AK313" s="70"/>
      <c r="AL313" s="71">
        <f t="shared" si="281"/>
        <v>0</v>
      </c>
    </row>
    <row r="314" spans="1:38" ht="14" x14ac:dyDescent="0.25">
      <c r="A314" s="1">
        <v>302</v>
      </c>
      <c r="B314" s="152"/>
      <c r="C314" s="22"/>
      <c r="D314" s="26" t="s">
        <v>262</v>
      </c>
      <c r="E314" s="26" t="s">
        <v>26</v>
      </c>
      <c r="F314" s="127">
        <f>'annexe 1 AE - BPU'!F314</f>
        <v>0</v>
      </c>
      <c r="G314" s="179">
        <f t="shared" si="269"/>
        <v>0</v>
      </c>
      <c r="J314" s="69">
        <f t="shared" si="270"/>
        <v>0</v>
      </c>
      <c r="K314" s="240"/>
      <c r="L314" s="70"/>
      <c r="M314" s="71">
        <f t="shared" si="271"/>
        <v>0</v>
      </c>
      <c r="O314" s="69">
        <f t="shared" si="272"/>
        <v>0</v>
      </c>
      <c r="P314" s="240"/>
      <c r="Q314" s="70"/>
      <c r="R314" s="71">
        <f t="shared" si="273"/>
        <v>0</v>
      </c>
      <c r="T314" s="69">
        <f t="shared" si="274"/>
        <v>0</v>
      </c>
      <c r="U314" s="240"/>
      <c r="V314" s="70"/>
      <c r="W314" s="71">
        <f t="shared" si="275"/>
        <v>0</v>
      </c>
      <c r="Y314" s="69">
        <f t="shared" si="276"/>
        <v>0</v>
      </c>
      <c r="Z314" s="240"/>
      <c r="AA314" s="70"/>
      <c r="AB314" s="71">
        <f t="shared" si="277"/>
        <v>0</v>
      </c>
      <c r="AD314" s="69">
        <f t="shared" si="278"/>
        <v>0</v>
      </c>
      <c r="AE314" s="240"/>
      <c r="AF314" s="70"/>
      <c r="AG314" s="71">
        <f t="shared" si="279"/>
        <v>0</v>
      </c>
      <c r="AI314" s="69">
        <f t="shared" si="280"/>
        <v>0</v>
      </c>
      <c r="AJ314" s="240"/>
      <c r="AK314" s="70"/>
      <c r="AL314" s="71">
        <f t="shared" si="281"/>
        <v>0</v>
      </c>
    </row>
    <row r="315" spans="1:38" ht="14" x14ac:dyDescent="0.25">
      <c r="A315" s="1">
        <v>303</v>
      </c>
      <c r="B315" s="152"/>
      <c r="C315" s="22"/>
      <c r="D315" s="26" t="s">
        <v>263</v>
      </c>
      <c r="E315" s="26" t="s">
        <v>26</v>
      </c>
      <c r="F315" s="127">
        <f>'annexe 1 AE - BPU'!F315</f>
        <v>0</v>
      </c>
      <c r="G315" s="179">
        <f t="shared" si="269"/>
        <v>0</v>
      </c>
      <c r="J315" s="69">
        <f t="shared" si="270"/>
        <v>0</v>
      </c>
      <c r="K315" s="240"/>
      <c r="L315" s="70"/>
      <c r="M315" s="71">
        <f t="shared" si="271"/>
        <v>0</v>
      </c>
      <c r="O315" s="69">
        <f t="shared" si="272"/>
        <v>0</v>
      </c>
      <c r="P315" s="240"/>
      <c r="Q315" s="70"/>
      <c r="R315" s="71">
        <f t="shared" si="273"/>
        <v>0</v>
      </c>
      <c r="T315" s="69">
        <f t="shared" si="274"/>
        <v>0</v>
      </c>
      <c r="U315" s="240"/>
      <c r="V315" s="70"/>
      <c r="W315" s="71">
        <f t="shared" si="275"/>
        <v>0</v>
      </c>
      <c r="Y315" s="69">
        <f t="shared" si="276"/>
        <v>0</v>
      </c>
      <c r="Z315" s="240"/>
      <c r="AA315" s="70"/>
      <c r="AB315" s="71">
        <f t="shared" si="277"/>
        <v>0</v>
      </c>
      <c r="AD315" s="69">
        <f t="shared" si="278"/>
        <v>0</v>
      </c>
      <c r="AE315" s="240"/>
      <c r="AF315" s="70"/>
      <c r="AG315" s="71">
        <f t="shared" si="279"/>
        <v>0</v>
      </c>
      <c r="AI315" s="69">
        <f t="shared" si="280"/>
        <v>0</v>
      </c>
      <c r="AJ315" s="240"/>
      <c r="AK315" s="70"/>
      <c r="AL315" s="71">
        <f t="shared" si="281"/>
        <v>0</v>
      </c>
    </row>
    <row r="316" spans="1:38" ht="14" x14ac:dyDescent="0.25">
      <c r="A316" s="1">
        <v>304</v>
      </c>
      <c r="B316" s="152"/>
      <c r="C316" s="22"/>
      <c r="D316" s="26" t="s">
        <v>285</v>
      </c>
      <c r="E316" s="26" t="s">
        <v>26</v>
      </c>
      <c r="F316" s="127">
        <f>'annexe 1 AE - BPU'!F316</f>
        <v>0</v>
      </c>
      <c r="G316" s="179">
        <f t="shared" si="269"/>
        <v>0</v>
      </c>
      <c r="J316" s="69">
        <f t="shared" si="270"/>
        <v>0</v>
      </c>
      <c r="K316" s="240"/>
      <c r="L316" s="70"/>
      <c r="M316" s="71">
        <f t="shared" si="271"/>
        <v>0</v>
      </c>
      <c r="O316" s="69">
        <f t="shared" si="272"/>
        <v>0</v>
      </c>
      <c r="P316" s="240"/>
      <c r="Q316" s="70"/>
      <c r="R316" s="71">
        <f t="shared" si="273"/>
        <v>0</v>
      </c>
      <c r="T316" s="69">
        <f t="shared" si="274"/>
        <v>0</v>
      </c>
      <c r="U316" s="240"/>
      <c r="V316" s="70"/>
      <c r="W316" s="71">
        <f t="shared" si="275"/>
        <v>0</v>
      </c>
      <c r="Y316" s="69">
        <f t="shared" si="276"/>
        <v>0</v>
      </c>
      <c r="Z316" s="240"/>
      <c r="AA316" s="70"/>
      <c r="AB316" s="71">
        <f t="shared" si="277"/>
        <v>0</v>
      </c>
      <c r="AD316" s="69">
        <f t="shared" si="278"/>
        <v>0</v>
      </c>
      <c r="AE316" s="240"/>
      <c r="AF316" s="70"/>
      <c r="AG316" s="71">
        <f t="shared" si="279"/>
        <v>0</v>
      </c>
      <c r="AI316" s="69">
        <f t="shared" si="280"/>
        <v>0</v>
      </c>
      <c r="AJ316" s="240"/>
      <c r="AK316" s="70"/>
      <c r="AL316" s="71">
        <f t="shared" si="281"/>
        <v>0</v>
      </c>
    </row>
    <row r="317" spans="1:38" ht="14" x14ac:dyDescent="0.25">
      <c r="A317" s="1">
        <v>305</v>
      </c>
      <c r="B317" s="152"/>
      <c r="C317" s="22"/>
      <c r="D317" s="26" t="s">
        <v>286</v>
      </c>
      <c r="E317" s="26" t="s">
        <v>26</v>
      </c>
      <c r="F317" s="127">
        <f>'annexe 1 AE - BPU'!F317</f>
        <v>0</v>
      </c>
      <c r="G317" s="179">
        <f t="shared" si="269"/>
        <v>0</v>
      </c>
      <c r="J317" s="69">
        <f t="shared" si="270"/>
        <v>0</v>
      </c>
      <c r="K317" s="240"/>
      <c r="L317" s="70"/>
      <c r="M317" s="71">
        <f t="shared" si="271"/>
        <v>0</v>
      </c>
      <c r="O317" s="69">
        <f t="shared" si="272"/>
        <v>0</v>
      </c>
      <c r="P317" s="240"/>
      <c r="Q317" s="70"/>
      <c r="R317" s="71">
        <f t="shared" si="273"/>
        <v>0</v>
      </c>
      <c r="T317" s="69">
        <f t="shared" si="274"/>
        <v>0</v>
      </c>
      <c r="U317" s="240"/>
      <c r="V317" s="70"/>
      <c r="W317" s="71">
        <f t="shared" si="275"/>
        <v>0</v>
      </c>
      <c r="Y317" s="69">
        <f t="shared" si="276"/>
        <v>0</v>
      </c>
      <c r="Z317" s="240"/>
      <c r="AA317" s="70"/>
      <c r="AB317" s="71">
        <f t="shared" si="277"/>
        <v>0</v>
      </c>
      <c r="AD317" s="69">
        <f t="shared" si="278"/>
        <v>0</v>
      </c>
      <c r="AE317" s="240"/>
      <c r="AF317" s="70"/>
      <c r="AG317" s="71">
        <f t="shared" si="279"/>
        <v>0</v>
      </c>
      <c r="AI317" s="69">
        <f t="shared" si="280"/>
        <v>0</v>
      </c>
      <c r="AJ317" s="240"/>
      <c r="AK317" s="70"/>
      <c r="AL317" s="71">
        <f t="shared" si="281"/>
        <v>0</v>
      </c>
    </row>
    <row r="318" spans="1:38" ht="14" x14ac:dyDescent="0.25">
      <c r="A318" s="1">
        <v>306</v>
      </c>
      <c r="B318" s="152" t="s">
        <v>287</v>
      </c>
      <c r="C318" s="22"/>
      <c r="D318" s="23" t="s">
        <v>288</v>
      </c>
      <c r="E318" s="14"/>
      <c r="F318" s="127"/>
      <c r="G318" s="178"/>
      <c r="J318" s="69"/>
      <c r="K318" s="240"/>
      <c r="L318" s="70"/>
      <c r="M318" s="71"/>
      <c r="O318" s="69"/>
      <c r="P318" s="240"/>
      <c r="Q318" s="70"/>
      <c r="R318" s="71"/>
      <c r="T318" s="69"/>
      <c r="U318" s="240"/>
      <c r="V318" s="70"/>
      <c r="W318" s="71"/>
      <c r="Y318" s="69"/>
      <c r="Z318" s="240"/>
      <c r="AA318" s="70"/>
      <c r="AB318" s="71"/>
      <c r="AD318" s="69"/>
      <c r="AE318" s="240"/>
      <c r="AF318" s="70"/>
      <c r="AG318" s="71"/>
      <c r="AI318" s="69"/>
      <c r="AJ318" s="240"/>
      <c r="AK318" s="70"/>
      <c r="AL318" s="71"/>
    </row>
    <row r="319" spans="1:38" ht="14" x14ac:dyDescent="0.25">
      <c r="A319" s="1">
        <v>307</v>
      </c>
      <c r="B319" s="152"/>
      <c r="C319" s="22"/>
      <c r="D319" s="26" t="s">
        <v>285</v>
      </c>
      <c r="E319" s="26" t="s">
        <v>26</v>
      </c>
      <c r="F319" s="127">
        <f>'annexe 1 AE - BPU'!F319</f>
        <v>0</v>
      </c>
      <c r="G319" s="179">
        <f t="shared" ref="G319:G326" si="282">F319*(1+$G$9)</f>
        <v>0</v>
      </c>
      <c r="J319" s="69">
        <f t="shared" ref="J319:J326" si="283">F319</f>
        <v>0</v>
      </c>
      <c r="K319" s="240"/>
      <c r="L319" s="70"/>
      <c r="M319" s="71">
        <f t="shared" ref="M319:M326" si="284">K319*J319</f>
        <v>0</v>
      </c>
      <c r="O319" s="69">
        <f t="shared" ref="O319:O326" si="285">J319</f>
        <v>0</v>
      </c>
      <c r="P319" s="240"/>
      <c r="Q319" s="70"/>
      <c r="R319" s="71">
        <f t="shared" ref="R319:R326" si="286">P319*O319</f>
        <v>0</v>
      </c>
      <c r="T319" s="69">
        <f t="shared" ref="T319:T326" si="287">O319</f>
        <v>0</v>
      </c>
      <c r="U319" s="240"/>
      <c r="V319" s="70"/>
      <c r="W319" s="71">
        <f t="shared" ref="W319:W326" si="288">U319*T319</f>
        <v>0</v>
      </c>
      <c r="Y319" s="69">
        <f t="shared" ref="Y319:Y326" si="289">T319</f>
        <v>0</v>
      </c>
      <c r="Z319" s="240"/>
      <c r="AA319" s="70"/>
      <c r="AB319" s="71">
        <f t="shared" ref="AB319:AB326" si="290">Z319*Y319</f>
        <v>0</v>
      </c>
      <c r="AD319" s="69">
        <f t="shared" ref="AD319:AD326" si="291">Y319</f>
        <v>0</v>
      </c>
      <c r="AE319" s="240"/>
      <c r="AF319" s="70"/>
      <c r="AG319" s="71">
        <f t="shared" ref="AG319:AG326" si="292">AE319*AD319</f>
        <v>0</v>
      </c>
      <c r="AI319" s="69">
        <f t="shared" ref="AI319:AI326" si="293">AD319</f>
        <v>0</v>
      </c>
      <c r="AJ319" s="240"/>
      <c r="AK319" s="70"/>
      <c r="AL319" s="71">
        <f t="shared" ref="AL319:AL326" si="294">AJ319*AI319</f>
        <v>0</v>
      </c>
    </row>
    <row r="320" spans="1:38" ht="14" x14ac:dyDescent="0.25">
      <c r="A320" s="1">
        <v>308</v>
      </c>
      <c r="B320" s="152"/>
      <c r="C320" s="22"/>
      <c r="D320" s="26" t="s">
        <v>286</v>
      </c>
      <c r="E320" s="26" t="s">
        <v>26</v>
      </c>
      <c r="F320" s="127">
        <f>'annexe 1 AE - BPU'!F320</f>
        <v>0</v>
      </c>
      <c r="G320" s="179">
        <f t="shared" si="282"/>
        <v>0</v>
      </c>
      <c r="J320" s="69">
        <f t="shared" si="283"/>
        <v>0</v>
      </c>
      <c r="K320" s="240"/>
      <c r="L320" s="70"/>
      <c r="M320" s="71">
        <f t="shared" si="284"/>
        <v>0</v>
      </c>
      <c r="O320" s="69">
        <f t="shared" si="285"/>
        <v>0</v>
      </c>
      <c r="P320" s="240"/>
      <c r="Q320" s="70"/>
      <c r="R320" s="71">
        <f t="shared" si="286"/>
        <v>0</v>
      </c>
      <c r="T320" s="69">
        <f t="shared" si="287"/>
        <v>0</v>
      </c>
      <c r="U320" s="240"/>
      <c r="V320" s="70"/>
      <c r="W320" s="71">
        <f t="shared" si="288"/>
        <v>0</v>
      </c>
      <c r="Y320" s="69">
        <f t="shared" si="289"/>
        <v>0</v>
      </c>
      <c r="Z320" s="240"/>
      <c r="AA320" s="70"/>
      <c r="AB320" s="71">
        <f t="shared" si="290"/>
        <v>0</v>
      </c>
      <c r="AD320" s="69">
        <f t="shared" si="291"/>
        <v>0</v>
      </c>
      <c r="AE320" s="240"/>
      <c r="AF320" s="70"/>
      <c r="AG320" s="71">
        <f t="shared" si="292"/>
        <v>0</v>
      </c>
      <c r="AI320" s="69">
        <f t="shared" si="293"/>
        <v>0</v>
      </c>
      <c r="AJ320" s="240"/>
      <c r="AK320" s="70"/>
      <c r="AL320" s="71">
        <f t="shared" si="294"/>
        <v>0</v>
      </c>
    </row>
    <row r="321" spans="1:38" ht="14" x14ac:dyDescent="0.25">
      <c r="A321" s="1">
        <v>309</v>
      </c>
      <c r="B321" s="152"/>
      <c r="C321" s="22"/>
      <c r="D321" s="26" t="s">
        <v>289</v>
      </c>
      <c r="E321" s="26" t="s">
        <v>26</v>
      </c>
      <c r="F321" s="127">
        <f>'annexe 1 AE - BPU'!F321</f>
        <v>0</v>
      </c>
      <c r="G321" s="179">
        <f t="shared" si="282"/>
        <v>0</v>
      </c>
      <c r="J321" s="69">
        <f t="shared" si="283"/>
        <v>0</v>
      </c>
      <c r="K321" s="240"/>
      <c r="L321" s="70"/>
      <c r="M321" s="71">
        <f t="shared" si="284"/>
        <v>0</v>
      </c>
      <c r="O321" s="69">
        <f t="shared" si="285"/>
        <v>0</v>
      </c>
      <c r="P321" s="240"/>
      <c r="Q321" s="70"/>
      <c r="R321" s="71">
        <f t="shared" si="286"/>
        <v>0</v>
      </c>
      <c r="T321" s="69">
        <f t="shared" si="287"/>
        <v>0</v>
      </c>
      <c r="U321" s="240"/>
      <c r="V321" s="70"/>
      <c r="W321" s="71">
        <f t="shared" si="288"/>
        <v>0</v>
      </c>
      <c r="Y321" s="69">
        <f t="shared" si="289"/>
        <v>0</v>
      </c>
      <c r="Z321" s="240"/>
      <c r="AA321" s="70"/>
      <c r="AB321" s="71">
        <f t="shared" si="290"/>
        <v>0</v>
      </c>
      <c r="AD321" s="69">
        <f t="shared" si="291"/>
        <v>0</v>
      </c>
      <c r="AE321" s="240"/>
      <c r="AF321" s="70"/>
      <c r="AG321" s="71">
        <f t="shared" si="292"/>
        <v>0</v>
      </c>
      <c r="AI321" s="69">
        <f t="shared" si="293"/>
        <v>0</v>
      </c>
      <c r="AJ321" s="240"/>
      <c r="AK321" s="70"/>
      <c r="AL321" s="71">
        <f t="shared" si="294"/>
        <v>0</v>
      </c>
    </row>
    <row r="322" spans="1:38" ht="14" x14ac:dyDescent="0.25">
      <c r="A322" s="1">
        <v>310</v>
      </c>
      <c r="B322" s="152"/>
      <c r="C322" s="22"/>
      <c r="D322" s="26" t="s">
        <v>290</v>
      </c>
      <c r="E322" s="26" t="s">
        <v>26</v>
      </c>
      <c r="F322" s="127">
        <f>'annexe 1 AE - BPU'!F322</f>
        <v>0</v>
      </c>
      <c r="G322" s="179">
        <f t="shared" si="282"/>
        <v>0</v>
      </c>
      <c r="J322" s="69">
        <f t="shared" si="283"/>
        <v>0</v>
      </c>
      <c r="K322" s="240"/>
      <c r="L322" s="70"/>
      <c r="M322" s="71">
        <f t="shared" si="284"/>
        <v>0</v>
      </c>
      <c r="O322" s="69">
        <f t="shared" si="285"/>
        <v>0</v>
      </c>
      <c r="P322" s="240"/>
      <c r="Q322" s="70"/>
      <c r="R322" s="71">
        <f t="shared" si="286"/>
        <v>0</v>
      </c>
      <c r="T322" s="69">
        <f t="shared" si="287"/>
        <v>0</v>
      </c>
      <c r="U322" s="240"/>
      <c r="V322" s="70"/>
      <c r="W322" s="71">
        <f t="shared" si="288"/>
        <v>0</v>
      </c>
      <c r="Y322" s="69">
        <f t="shared" si="289"/>
        <v>0</v>
      </c>
      <c r="Z322" s="240"/>
      <c r="AA322" s="70"/>
      <c r="AB322" s="71">
        <f t="shared" si="290"/>
        <v>0</v>
      </c>
      <c r="AD322" s="69">
        <f t="shared" si="291"/>
        <v>0</v>
      </c>
      <c r="AE322" s="240"/>
      <c r="AF322" s="70"/>
      <c r="AG322" s="71">
        <f t="shared" si="292"/>
        <v>0</v>
      </c>
      <c r="AI322" s="69">
        <f t="shared" si="293"/>
        <v>0</v>
      </c>
      <c r="AJ322" s="240"/>
      <c r="AK322" s="70"/>
      <c r="AL322" s="71">
        <f t="shared" si="294"/>
        <v>0</v>
      </c>
    </row>
    <row r="323" spans="1:38" ht="14" x14ac:dyDescent="0.25">
      <c r="A323" s="1">
        <v>311</v>
      </c>
      <c r="B323" s="152"/>
      <c r="C323" s="22"/>
      <c r="D323" s="26" t="s">
        <v>291</v>
      </c>
      <c r="E323" s="26" t="s">
        <v>26</v>
      </c>
      <c r="F323" s="127">
        <f>'annexe 1 AE - BPU'!F323</f>
        <v>0</v>
      </c>
      <c r="G323" s="179">
        <f t="shared" si="282"/>
        <v>0</v>
      </c>
      <c r="J323" s="69">
        <f t="shared" si="283"/>
        <v>0</v>
      </c>
      <c r="K323" s="240"/>
      <c r="L323" s="70"/>
      <c r="M323" s="71">
        <f t="shared" si="284"/>
        <v>0</v>
      </c>
      <c r="O323" s="69">
        <f t="shared" si="285"/>
        <v>0</v>
      </c>
      <c r="P323" s="240"/>
      <c r="Q323" s="70"/>
      <c r="R323" s="71">
        <f t="shared" si="286"/>
        <v>0</v>
      </c>
      <c r="T323" s="69">
        <f t="shared" si="287"/>
        <v>0</v>
      </c>
      <c r="U323" s="240"/>
      <c r="V323" s="70"/>
      <c r="W323" s="71">
        <f t="shared" si="288"/>
        <v>0</v>
      </c>
      <c r="Y323" s="69">
        <f t="shared" si="289"/>
        <v>0</v>
      </c>
      <c r="Z323" s="240"/>
      <c r="AA323" s="70"/>
      <c r="AB323" s="71">
        <f t="shared" si="290"/>
        <v>0</v>
      </c>
      <c r="AD323" s="69">
        <f t="shared" si="291"/>
        <v>0</v>
      </c>
      <c r="AE323" s="240"/>
      <c r="AF323" s="70"/>
      <c r="AG323" s="71">
        <f t="shared" si="292"/>
        <v>0</v>
      </c>
      <c r="AI323" s="69">
        <f t="shared" si="293"/>
        <v>0</v>
      </c>
      <c r="AJ323" s="240"/>
      <c r="AK323" s="70"/>
      <c r="AL323" s="71">
        <f t="shared" si="294"/>
        <v>0</v>
      </c>
    </row>
    <row r="324" spans="1:38" ht="14" x14ac:dyDescent="0.25">
      <c r="A324" s="1">
        <v>312</v>
      </c>
      <c r="B324" s="152"/>
      <c r="C324" s="22"/>
      <c r="D324" s="26" t="s">
        <v>292</v>
      </c>
      <c r="E324" s="26" t="s">
        <v>26</v>
      </c>
      <c r="F324" s="127">
        <f>'annexe 1 AE - BPU'!F324</f>
        <v>0</v>
      </c>
      <c r="G324" s="179">
        <f t="shared" si="282"/>
        <v>0</v>
      </c>
      <c r="J324" s="69">
        <f t="shared" si="283"/>
        <v>0</v>
      </c>
      <c r="K324" s="240"/>
      <c r="L324" s="70"/>
      <c r="M324" s="71">
        <f t="shared" si="284"/>
        <v>0</v>
      </c>
      <c r="O324" s="69">
        <f t="shared" si="285"/>
        <v>0</v>
      </c>
      <c r="P324" s="240"/>
      <c r="Q324" s="70"/>
      <c r="R324" s="71">
        <f t="shared" si="286"/>
        <v>0</v>
      </c>
      <c r="T324" s="69">
        <f t="shared" si="287"/>
        <v>0</v>
      </c>
      <c r="U324" s="240"/>
      <c r="V324" s="70"/>
      <c r="W324" s="71">
        <f t="shared" si="288"/>
        <v>0</v>
      </c>
      <c r="Y324" s="69">
        <f t="shared" si="289"/>
        <v>0</v>
      </c>
      <c r="Z324" s="240"/>
      <c r="AA324" s="70"/>
      <c r="AB324" s="71">
        <f t="shared" si="290"/>
        <v>0</v>
      </c>
      <c r="AD324" s="69">
        <f t="shared" si="291"/>
        <v>0</v>
      </c>
      <c r="AE324" s="240"/>
      <c r="AF324" s="70"/>
      <c r="AG324" s="71">
        <f t="shared" si="292"/>
        <v>0</v>
      </c>
      <c r="AI324" s="69">
        <f t="shared" si="293"/>
        <v>0</v>
      </c>
      <c r="AJ324" s="240"/>
      <c r="AK324" s="70"/>
      <c r="AL324" s="71">
        <f t="shared" si="294"/>
        <v>0</v>
      </c>
    </row>
    <row r="325" spans="1:38" ht="14" x14ac:dyDescent="0.25">
      <c r="A325" s="1">
        <v>313</v>
      </c>
      <c r="B325" s="152"/>
      <c r="C325" s="22"/>
      <c r="D325" s="26" t="s">
        <v>293</v>
      </c>
      <c r="E325" s="26" t="s">
        <v>26</v>
      </c>
      <c r="F325" s="127">
        <f>'annexe 1 AE - BPU'!F325</f>
        <v>0</v>
      </c>
      <c r="G325" s="179">
        <f t="shared" si="282"/>
        <v>0</v>
      </c>
      <c r="J325" s="69">
        <f t="shared" si="283"/>
        <v>0</v>
      </c>
      <c r="K325" s="240"/>
      <c r="L325" s="70"/>
      <c r="M325" s="71">
        <f t="shared" si="284"/>
        <v>0</v>
      </c>
      <c r="O325" s="69">
        <f t="shared" si="285"/>
        <v>0</v>
      </c>
      <c r="P325" s="240"/>
      <c r="Q325" s="70"/>
      <c r="R325" s="71">
        <f t="shared" si="286"/>
        <v>0</v>
      </c>
      <c r="T325" s="69">
        <f t="shared" si="287"/>
        <v>0</v>
      </c>
      <c r="U325" s="240"/>
      <c r="V325" s="70"/>
      <c r="W325" s="71">
        <f t="shared" si="288"/>
        <v>0</v>
      </c>
      <c r="Y325" s="69">
        <f t="shared" si="289"/>
        <v>0</v>
      </c>
      <c r="Z325" s="240"/>
      <c r="AA325" s="70"/>
      <c r="AB325" s="71">
        <f t="shared" si="290"/>
        <v>0</v>
      </c>
      <c r="AD325" s="69">
        <f t="shared" si="291"/>
        <v>0</v>
      </c>
      <c r="AE325" s="240"/>
      <c r="AF325" s="70"/>
      <c r="AG325" s="71">
        <f t="shared" si="292"/>
        <v>0</v>
      </c>
      <c r="AI325" s="69">
        <f t="shared" si="293"/>
        <v>0</v>
      </c>
      <c r="AJ325" s="240"/>
      <c r="AK325" s="70"/>
      <c r="AL325" s="71">
        <f t="shared" si="294"/>
        <v>0</v>
      </c>
    </row>
    <row r="326" spans="1:38" ht="14" x14ac:dyDescent="0.25">
      <c r="A326" s="1">
        <v>314</v>
      </c>
      <c r="B326" s="152"/>
      <c r="C326" s="22"/>
      <c r="D326" s="26" t="s">
        <v>294</v>
      </c>
      <c r="E326" s="26" t="s">
        <v>26</v>
      </c>
      <c r="F326" s="127">
        <f>'annexe 1 AE - BPU'!F326</f>
        <v>0</v>
      </c>
      <c r="G326" s="179">
        <f t="shared" si="282"/>
        <v>0</v>
      </c>
      <c r="J326" s="69">
        <f t="shared" si="283"/>
        <v>0</v>
      </c>
      <c r="K326" s="240"/>
      <c r="L326" s="70"/>
      <c r="M326" s="71">
        <f t="shared" si="284"/>
        <v>0</v>
      </c>
      <c r="O326" s="69">
        <f t="shared" si="285"/>
        <v>0</v>
      </c>
      <c r="P326" s="240"/>
      <c r="Q326" s="70"/>
      <c r="R326" s="71">
        <f t="shared" si="286"/>
        <v>0</v>
      </c>
      <c r="T326" s="69">
        <f t="shared" si="287"/>
        <v>0</v>
      </c>
      <c r="U326" s="240"/>
      <c r="V326" s="70"/>
      <c r="W326" s="71">
        <f t="shared" si="288"/>
        <v>0</v>
      </c>
      <c r="Y326" s="69">
        <f t="shared" si="289"/>
        <v>0</v>
      </c>
      <c r="Z326" s="240"/>
      <c r="AA326" s="70"/>
      <c r="AB326" s="71">
        <f t="shared" si="290"/>
        <v>0</v>
      </c>
      <c r="AD326" s="69">
        <f t="shared" si="291"/>
        <v>0</v>
      </c>
      <c r="AE326" s="240"/>
      <c r="AF326" s="70"/>
      <c r="AG326" s="71">
        <f t="shared" si="292"/>
        <v>0</v>
      </c>
      <c r="AI326" s="69">
        <f t="shared" si="293"/>
        <v>0</v>
      </c>
      <c r="AJ326" s="240"/>
      <c r="AK326" s="70"/>
      <c r="AL326" s="71">
        <f t="shared" si="294"/>
        <v>0</v>
      </c>
    </row>
    <row r="327" spans="1:38" ht="14" x14ac:dyDescent="0.25">
      <c r="A327" s="1">
        <v>315</v>
      </c>
      <c r="B327" s="152" t="s">
        <v>295</v>
      </c>
      <c r="C327" s="22"/>
      <c r="D327" s="23" t="s">
        <v>849</v>
      </c>
      <c r="E327" s="14"/>
      <c r="F327" s="127"/>
      <c r="G327" s="181"/>
      <c r="H327" s="30"/>
      <c r="I327" s="30"/>
      <c r="J327" s="69"/>
      <c r="K327" s="240"/>
      <c r="L327" s="70"/>
      <c r="M327" s="71"/>
      <c r="O327" s="69"/>
      <c r="P327" s="240"/>
      <c r="Q327" s="70"/>
      <c r="R327" s="71"/>
      <c r="T327" s="69"/>
      <c r="U327" s="240"/>
      <c r="V327" s="70"/>
      <c r="W327" s="71"/>
      <c r="Y327" s="69"/>
      <c r="Z327" s="240"/>
      <c r="AA327" s="70"/>
      <c r="AB327" s="71"/>
      <c r="AD327" s="69"/>
      <c r="AE327" s="240"/>
      <c r="AF327" s="70"/>
      <c r="AG327" s="71"/>
      <c r="AI327" s="69"/>
      <c r="AJ327" s="240"/>
      <c r="AK327" s="70"/>
      <c r="AL327" s="71"/>
    </row>
    <row r="328" spans="1:38" ht="14" x14ac:dyDescent="0.25">
      <c r="A328" s="1">
        <v>316</v>
      </c>
      <c r="B328" s="152"/>
      <c r="C328" s="22"/>
      <c r="D328" s="26" t="s">
        <v>289</v>
      </c>
      <c r="E328" s="26" t="s">
        <v>26</v>
      </c>
      <c r="F328" s="127">
        <f>'annexe 1 AE - BPU'!F328</f>
        <v>0</v>
      </c>
      <c r="G328" s="179">
        <f t="shared" ref="G328:G333" si="295">F328*(1+$G$9)</f>
        <v>0</v>
      </c>
      <c r="J328" s="69">
        <f t="shared" ref="J328:J333" si="296">F328</f>
        <v>0</v>
      </c>
      <c r="K328" s="240"/>
      <c r="L328" s="70"/>
      <c r="M328" s="71">
        <f t="shared" ref="M328:M333" si="297">K328*J328</f>
        <v>0</v>
      </c>
      <c r="O328" s="69">
        <f t="shared" ref="O328:O333" si="298">J328</f>
        <v>0</v>
      </c>
      <c r="P328" s="240"/>
      <c r="Q328" s="70"/>
      <c r="R328" s="71">
        <f t="shared" ref="R328:R333" si="299">P328*O328</f>
        <v>0</v>
      </c>
      <c r="T328" s="69">
        <f t="shared" ref="T328:T333" si="300">O328</f>
        <v>0</v>
      </c>
      <c r="U328" s="240"/>
      <c r="V328" s="70"/>
      <c r="W328" s="71">
        <f t="shared" ref="W328:W333" si="301">U328*T328</f>
        <v>0</v>
      </c>
      <c r="Y328" s="69">
        <f t="shared" ref="Y328:Y333" si="302">T328</f>
        <v>0</v>
      </c>
      <c r="Z328" s="240"/>
      <c r="AA328" s="70"/>
      <c r="AB328" s="71">
        <f t="shared" ref="AB328:AB333" si="303">Z328*Y328</f>
        <v>0</v>
      </c>
      <c r="AD328" s="69">
        <f t="shared" ref="AD328:AD333" si="304">Y328</f>
        <v>0</v>
      </c>
      <c r="AE328" s="240"/>
      <c r="AF328" s="70"/>
      <c r="AG328" s="71">
        <f t="shared" ref="AG328:AG333" si="305">AE328*AD328</f>
        <v>0</v>
      </c>
      <c r="AI328" s="69">
        <f t="shared" ref="AI328:AI333" si="306">AD328</f>
        <v>0</v>
      </c>
      <c r="AJ328" s="240"/>
      <c r="AK328" s="70"/>
      <c r="AL328" s="71">
        <f t="shared" ref="AL328:AL333" si="307">AJ328*AI328</f>
        <v>0</v>
      </c>
    </row>
    <row r="329" spans="1:38" ht="14" x14ac:dyDescent="0.25">
      <c r="A329" s="1">
        <v>317</v>
      </c>
      <c r="B329" s="152"/>
      <c r="C329" s="22"/>
      <c r="D329" s="26" t="s">
        <v>290</v>
      </c>
      <c r="E329" s="26" t="s">
        <v>26</v>
      </c>
      <c r="F329" s="127">
        <f>'annexe 1 AE - BPU'!F329</f>
        <v>0</v>
      </c>
      <c r="G329" s="179">
        <f t="shared" si="295"/>
        <v>0</v>
      </c>
      <c r="J329" s="69">
        <f t="shared" si="296"/>
        <v>0</v>
      </c>
      <c r="K329" s="240"/>
      <c r="L329" s="70"/>
      <c r="M329" s="71">
        <f t="shared" si="297"/>
        <v>0</v>
      </c>
      <c r="O329" s="69">
        <f t="shared" si="298"/>
        <v>0</v>
      </c>
      <c r="P329" s="240"/>
      <c r="Q329" s="70"/>
      <c r="R329" s="71">
        <f t="shared" si="299"/>
        <v>0</v>
      </c>
      <c r="T329" s="69">
        <f t="shared" si="300"/>
        <v>0</v>
      </c>
      <c r="U329" s="240"/>
      <c r="V329" s="70"/>
      <c r="W329" s="71">
        <f t="shared" si="301"/>
        <v>0</v>
      </c>
      <c r="Y329" s="69">
        <f t="shared" si="302"/>
        <v>0</v>
      </c>
      <c r="Z329" s="240"/>
      <c r="AA329" s="70"/>
      <c r="AB329" s="71">
        <f t="shared" si="303"/>
        <v>0</v>
      </c>
      <c r="AD329" s="69">
        <f t="shared" si="304"/>
        <v>0</v>
      </c>
      <c r="AE329" s="240"/>
      <c r="AF329" s="70"/>
      <c r="AG329" s="71">
        <f t="shared" si="305"/>
        <v>0</v>
      </c>
      <c r="AI329" s="69">
        <f t="shared" si="306"/>
        <v>0</v>
      </c>
      <c r="AJ329" s="240"/>
      <c r="AK329" s="70"/>
      <c r="AL329" s="71">
        <f t="shared" si="307"/>
        <v>0</v>
      </c>
    </row>
    <row r="330" spans="1:38" ht="14" x14ac:dyDescent="0.25">
      <c r="A330" s="1">
        <v>318</v>
      </c>
      <c r="B330" s="152"/>
      <c r="C330" s="22"/>
      <c r="D330" s="26" t="s">
        <v>291</v>
      </c>
      <c r="E330" s="26" t="s">
        <v>26</v>
      </c>
      <c r="F330" s="127">
        <f>'annexe 1 AE - BPU'!F330</f>
        <v>0</v>
      </c>
      <c r="G330" s="179">
        <f t="shared" si="295"/>
        <v>0</v>
      </c>
      <c r="J330" s="69">
        <f t="shared" si="296"/>
        <v>0</v>
      </c>
      <c r="K330" s="240"/>
      <c r="L330" s="70"/>
      <c r="M330" s="71">
        <f t="shared" si="297"/>
        <v>0</v>
      </c>
      <c r="O330" s="69">
        <f t="shared" si="298"/>
        <v>0</v>
      </c>
      <c r="P330" s="240"/>
      <c r="Q330" s="70"/>
      <c r="R330" s="71">
        <f t="shared" si="299"/>
        <v>0</v>
      </c>
      <c r="T330" s="69">
        <f t="shared" si="300"/>
        <v>0</v>
      </c>
      <c r="U330" s="240"/>
      <c r="V330" s="70"/>
      <c r="W330" s="71">
        <f t="shared" si="301"/>
        <v>0</v>
      </c>
      <c r="Y330" s="69">
        <f t="shared" si="302"/>
        <v>0</v>
      </c>
      <c r="Z330" s="240"/>
      <c r="AA330" s="70"/>
      <c r="AB330" s="71">
        <f t="shared" si="303"/>
        <v>0</v>
      </c>
      <c r="AD330" s="69">
        <f t="shared" si="304"/>
        <v>0</v>
      </c>
      <c r="AE330" s="240"/>
      <c r="AF330" s="70"/>
      <c r="AG330" s="71">
        <f t="shared" si="305"/>
        <v>0</v>
      </c>
      <c r="AI330" s="69">
        <f t="shared" si="306"/>
        <v>0</v>
      </c>
      <c r="AJ330" s="240"/>
      <c r="AK330" s="70"/>
      <c r="AL330" s="71">
        <f t="shared" si="307"/>
        <v>0</v>
      </c>
    </row>
    <row r="331" spans="1:38" ht="14" x14ac:dyDescent="0.25">
      <c r="A331" s="1">
        <v>319</v>
      </c>
      <c r="B331" s="152"/>
      <c r="C331" s="22"/>
      <c r="D331" s="26" t="s">
        <v>292</v>
      </c>
      <c r="E331" s="26" t="s">
        <v>26</v>
      </c>
      <c r="F331" s="127">
        <f>'annexe 1 AE - BPU'!F331</f>
        <v>0</v>
      </c>
      <c r="G331" s="179">
        <f t="shared" si="295"/>
        <v>0</v>
      </c>
      <c r="J331" s="69">
        <f t="shared" si="296"/>
        <v>0</v>
      </c>
      <c r="K331" s="240"/>
      <c r="L331" s="70"/>
      <c r="M331" s="71">
        <f t="shared" si="297"/>
        <v>0</v>
      </c>
      <c r="O331" s="69">
        <f t="shared" si="298"/>
        <v>0</v>
      </c>
      <c r="P331" s="240"/>
      <c r="Q331" s="70"/>
      <c r="R331" s="71">
        <f t="shared" si="299"/>
        <v>0</v>
      </c>
      <c r="T331" s="69">
        <f t="shared" si="300"/>
        <v>0</v>
      </c>
      <c r="U331" s="240"/>
      <c r="V331" s="70"/>
      <c r="W331" s="71">
        <f t="shared" si="301"/>
        <v>0</v>
      </c>
      <c r="Y331" s="69">
        <f t="shared" si="302"/>
        <v>0</v>
      </c>
      <c r="Z331" s="240"/>
      <c r="AA331" s="70"/>
      <c r="AB331" s="71">
        <f t="shared" si="303"/>
        <v>0</v>
      </c>
      <c r="AD331" s="69">
        <f t="shared" si="304"/>
        <v>0</v>
      </c>
      <c r="AE331" s="240"/>
      <c r="AF331" s="70"/>
      <c r="AG331" s="71">
        <f t="shared" si="305"/>
        <v>0</v>
      </c>
      <c r="AI331" s="69">
        <f t="shared" si="306"/>
        <v>0</v>
      </c>
      <c r="AJ331" s="240"/>
      <c r="AK331" s="70"/>
      <c r="AL331" s="71">
        <f t="shared" si="307"/>
        <v>0</v>
      </c>
    </row>
    <row r="332" spans="1:38" ht="14" x14ac:dyDescent="0.25">
      <c r="A332" s="1">
        <v>320</v>
      </c>
      <c r="B332" s="152"/>
      <c r="C332" s="22"/>
      <c r="D332" s="26" t="s">
        <v>293</v>
      </c>
      <c r="E332" s="26" t="s">
        <v>26</v>
      </c>
      <c r="F332" s="127">
        <f>'annexe 1 AE - BPU'!F332</f>
        <v>0</v>
      </c>
      <c r="G332" s="179">
        <f t="shared" si="295"/>
        <v>0</v>
      </c>
      <c r="J332" s="69">
        <f t="shared" si="296"/>
        <v>0</v>
      </c>
      <c r="K332" s="240"/>
      <c r="L332" s="70"/>
      <c r="M332" s="71">
        <f t="shared" si="297"/>
        <v>0</v>
      </c>
      <c r="O332" s="69">
        <f t="shared" si="298"/>
        <v>0</v>
      </c>
      <c r="P332" s="240"/>
      <c r="Q332" s="70"/>
      <c r="R332" s="71">
        <f t="shared" si="299"/>
        <v>0</v>
      </c>
      <c r="T332" s="69">
        <f t="shared" si="300"/>
        <v>0</v>
      </c>
      <c r="U332" s="240"/>
      <c r="V332" s="70"/>
      <c r="W332" s="71">
        <f t="shared" si="301"/>
        <v>0</v>
      </c>
      <c r="Y332" s="69">
        <f t="shared" si="302"/>
        <v>0</v>
      </c>
      <c r="Z332" s="240"/>
      <c r="AA332" s="70"/>
      <c r="AB332" s="71">
        <f t="shared" si="303"/>
        <v>0</v>
      </c>
      <c r="AD332" s="69">
        <f t="shared" si="304"/>
        <v>0</v>
      </c>
      <c r="AE332" s="240"/>
      <c r="AF332" s="70"/>
      <c r="AG332" s="71">
        <f t="shared" si="305"/>
        <v>0</v>
      </c>
      <c r="AI332" s="69">
        <f t="shared" si="306"/>
        <v>0</v>
      </c>
      <c r="AJ332" s="240"/>
      <c r="AK332" s="70"/>
      <c r="AL332" s="71">
        <f t="shared" si="307"/>
        <v>0</v>
      </c>
    </row>
    <row r="333" spans="1:38" ht="14" x14ac:dyDescent="0.25">
      <c r="A333" s="1">
        <v>321</v>
      </c>
      <c r="B333" s="152"/>
      <c r="C333" s="22"/>
      <c r="D333" s="26" t="s">
        <v>294</v>
      </c>
      <c r="E333" s="26" t="s">
        <v>26</v>
      </c>
      <c r="F333" s="127">
        <f>'annexe 1 AE - BPU'!F333</f>
        <v>0</v>
      </c>
      <c r="G333" s="179">
        <f t="shared" si="295"/>
        <v>0</v>
      </c>
      <c r="J333" s="69">
        <f t="shared" si="296"/>
        <v>0</v>
      </c>
      <c r="K333" s="240"/>
      <c r="L333" s="70"/>
      <c r="M333" s="71">
        <f t="shared" si="297"/>
        <v>0</v>
      </c>
      <c r="O333" s="69">
        <f t="shared" si="298"/>
        <v>0</v>
      </c>
      <c r="P333" s="240"/>
      <c r="Q333" s="70"/>
      <c r="R333" s="71">
        <f t="shared" si="299"/>
        <v>0</v>
      </c>
      <c r="T333" s="69">
        <f t="shared" si="300"/>
        <v>0</v>
      </c>
      <c r="U333" s="240"/>
      <c r="V333" s="70"/>
      <c r="W333" s="71">
        <f t="shared" si="301"/>
        <v>0</v>
      </c>
      <c r="Y333" s="69">
        <f t="shared" si="302"/>
        <v>0</v>
      </c>
      <c r="Z333" s="240"/>
      <c r="AA333" s="70"/>
      <c r="AB333" s="71">
        <f t="shared" si="303"/>
        <v>0</v>
      </c>
      <c r="AD333" s="69">
        <f t="shared" si="304"/>
        <v>0</v>
      </c>
      <c r="AE333" s="240"/>
      <c r="AF333" s="70"/>
      <c r="AG333" s="71">
        <f t="shared" si="305"/>
        <v>0</v>
      </c>
      <c r="AI333" s="69">
        <f t="shared" si="306"/>
        <v>0</v>
      </c>
      <c r="AJ333" s="240"/>
      <c r="AK333" s="70"/>
      <c r="AL333" s="71">
        <f t="shared" si="307"/>
        <v>0</v>
      </c>
    </row>
    <row r="334" spans="1:38" ht="14" x14ac:dyDescent="0.25">
      <c r="A334" s="1">
        <v>322</v>
      </c>
      <c r="B334" s="152" t="s">
        <v>296</v>
      </c>
      <c r="C334" s="22"/>
      <c r="D334" s="23" t="s">
        <v>297</v>
      </c>
      <c r="E334" s="14"/>
      <c r="F334" s="127"/>
      <c r="G334" s="178"/>
      <c r="J334" s="69"/>
      <c r="K334" s="240"/>
      <c r="L334" s="70"/>
      <c r="M334" s="71"/>
      <c r="O334" s="69"/>
      <c r="P334" s="240"/>
      <c r="Q334" s="70"/>
      <c r="R334" s="71"/>
      <c r="T334" s="69"/>
      <c r="U334" s="240"/>
      <c r="V334" s="70"/>
      <c r="W334" s="71"/>
      <c r="Y334" s="69"/>
      <c r="Z334" s="240"/>
      <c r="AA334" s="70"/>
      <c r="AB334" s="71"/>
      <c r="AD334" s="69"/>
      <c r="AE334" s="240"/>
      <c r="AF334" s="70"/>
      <c r="AG334" s="71"/>
      <c r="AI334" s="69"/>
      <c r="AJ334" s="240"/>
      <c r="AK334" s="70"/>
      <c r="AL334" s="71"/>
    </row>
    <row r="335" spans="1:38" ht="14" x14ac:dyDescent="0.25">
      <c r="A335" s="1">
        <v>323</v>
      </c>
      <c r="B335" s="152" t="s">
        <v>298</v>
      </c>
      <c r="C335" s="22"/>
      <c r="D335" s="23" t="s">
        <v>299</v>
      </c>
      <c r="E335" s="14"/>
      <c r="F335" s="127"/>
      <c r="G335" s="178"/>
      <c r="J335" s="69"/>
      <c r="K335" s="240"/>
      <c r="L335" s="70"/>
      <c r="M335" s="71"/>
      <c r="O335" s="69"/>
      <c r="P335" s="240"/>
      <c r="Q335" s="70"/>
      <c r="R335" s="71"/>
      <c r="T335" s="69"/>
      <c r="U335" s="240"/>
      <c r="V335" s="70"/>
      <c r="W335" s="71"/>
      <c r="Y335" s="69"/>
      <c r="Z335" s="240"/>
      <c r="AA335" s="70"/>
      <c r="AB335" s="71"/>
      <c r="AD335" s="69"/>
      <c r="AE335" s="240"/>
      <c r="AF335" s="70"/>
      <c r="AG335" s="71"/>
      <c r="AI335" s="69"/>
      <c r="AJ335" s="240"/>
      <c r="AK335" s="70"/>
      <c r="AL335" s="71"/>
    </row>
    <row r="336" spans="1:38" ht="14" x14ac:dyDescent="0.25">
      <c r="A336" s="1">
        <v>324</v>
      </c>
      <c r="B336" s="152"/>
      <c r="C336" s="22"/>
      <c r="D336" s="26" t="s">
        <v>300</v>
      </c>
      <c r="E336" s="26" t="s">
        <v>85</v>
      </c>
      <c r="F336" s="127">
        <f>'annexe 1 AE - BPU'!F336</f>
        <v>0</v>
      </c>
      <c r="G336" s="179">
        <f t="shared" ref="G336:G338" si="308">F336*(1+$G$9)</f>
        <v>0</v>
      </c>
      <c r="J336" s="69">
        <f>F336</f>
        <v>0</v>
      </c>
      <c r="K336" s="240"/>
      <c r="L336" s="70"/>
      <c r="M336" s="71">
        <f>K336*J336</f>
        <v>0</v>
      </c>
      <c r="O336" s="69">
        <f>J336</f>
        <v>0</v>
      </c>
      <c r="P336" s="240"/>
      <c r="Q336" s="70"/>
      <c r="R336" s="71">
        <f>P336*O336</f>
        <v>0</v>
      </c>
      <c r="T336" s="69">
        <f>O336</f>
        <v>0</v>
      </c>
      <c r="U336" s="240"/>
      <c r="V336" s="70"/>
      <c r="W336" s="71">
        <f>U336*T336</f>
        <v>0</v>
      </c>
      <c r="Y336" s="69">
        <f>T336</f>
        <v>0</v>
      </c>
      <c r="Z336" s="240"/>
      <c r="AA336" s="70"/>
      <c r="AB336" s="71">
        <f>Z336*Y336</f>
        <v>0</v>
      </c>
      <c r="AD336" s="69">
        <f>Y336</f>
        <v>0</v>
      </c>
      <c r="AE336" s="240"/>
      <c r="AF336" s="70"/>
      <c r="AG336" s="71">
        <f>AE336*AD336</f>
        <v>0</v>
      </c>
      <c r="AI336" s="69">
        <f>AD336</f>
        <v>0</v>
      </c>
      <c r="AJ336" s="240"/>
      <c r="AK336" s="70"/>
      <c r="AL336" s="71">
        <f>AJ336*AI336</f>
        <v>0</v>
      </c>
    </row>
    <row r="337" spans="1:38" ht="14" x14ac:dyDescent="0.25">
      <c r="A337" s="1">
        <v>325</v>
      </c>
      <c r="B337" s="152"/>
      <c r="C337" s="22"/>
      <c r="D337" s="26" t="s">
        <v>301</v>
      </c>
      <c r="E337" s="26" t="s">
        <v>85</v>
      </c>
      <c r="F337" s="127">
        <f>'annexe 1 AE - BPU'!F337</f>
        <v>0</v>
      </c>
      <c r="G337" s="179">
        <f t="shared" si="308"/>
        <v>0</v>
      </c>
      <c r="J337" s="69">
        <f>F337</f>
        <v>0</v>
      </c>
      <c r="K337" s="240"/>
      <c r="L337" s="70"/>
      <c r="M337" s="71">
        <f>K337*J337</f>
        <v>0</v>
      </c>
      <c r="O337" s="69">
        <f>J337</f>
        <v>0</v>
      </c>
      <c r="P337" s="240"/>
      <c r="Q337" s="70"/>
      <c r="R337" s="71">
        <f>P337*O337</f>
        <v>0</v>
      </c>
      <c r="T337" s="69">
        <f>O337</f>
        <v>0</v>
      </c>
      <c r="U337" s="240"/>
      <c r="V337" s="70"/>
      <c r="W337" s="71">
        <f>U337*T337</f>
        <v>0</v>
      </c>
      <c r="Y337" s="69">
        <f>T337</f>
        <v>0</v>
      </c>
      <c r="Z337" s="240"/>
      <c r="AA337" s="70"/>
      <c r="AB337" s="71">
        <f>Z337*Y337</f>
        <v>0</v>
      </c>
      <c r="AD337" s="69">
        <f>Y337</f>
        <v>0</v>
      </c>
      <c r="AE337" s="240"/>
      <c r="AF337" s="70"/>
      <c r="AG337" s="71">
        <f>AE337*AD337</f>
        <v>0</v>
      </c>
      <c r="AI337" s="69">
        <f>AD337</f>
        <v>0</v>
      </c>
      <c r="AJ337" s="240"/>
      <c r="AK337" s="70"/>
      <c r="AL337" s="71">
        <f>AJ337*AI337</f>
        <v>0</v>
      </c>
    </row>
    <row r="338" spans="1:38" ht="14" x14ac:dyDescent="0.25">
      <c r="A338" s="1">
        <v>326</v>
      </c>
      <c r="B338" s="152"/>
      <c r="C338" s="22"/>
      <c r="D338" s="26" t="s">
        <v>302</v>
      </c>
      <c r="E338" s="26" t="s">
        <v>85</v>
      </c>
      <c r="F338" s="127">
        <f>'annexe 1 AE - BPU'!F338</f>
        <v>0</v>
      </c>
      <c r="G338" s="179">
        <f t="shared" si="308"/>
        <v>0</v>
      </c>
      <c r="J338" s="69">
        <f>F338</f>
        <v>0</v>
      </c>
      <c r="K338" s="240"/>
      <c r="L338" s="70"/>
      <c r="M338" s="71">
        <f>K338*J338</f>
        <v>0</v>
      </c>
      <c r="O338" s="69">
        <f>J338</f>
        <v>0</v>
      </c>
      <c r="P338" s="240"/>
      <c r="Q338" s="70"/>
      <c r="R338" s="71">
        <f>P338*O338</f>
        <v>0</v>
      </c>
      <c r="T338" s="69">
        <f>O338</f>
        <v>0</v>
      </c>
      <c r="U338" s="240"/>
      <c r="V338" s="70"/>
      <c r="W338" s="71">
        <f>U338*T338</f>
        <v>0</v>
      </c>
      <c r="Y338" s="69">
        <f>T338</f>
        <v>0</v>
      </c>
      <c r="Z338" s="240"/>
      <c r="AA338" s="70"/>
      <c r="AB338" s="71">
        <f>Z338*Y338</f>
        <v>0</v>
      </c>
      <c r="AD338" s="69">
        <f>Y338</f>
        <v>0</v>
      </c>
      <c r="AE338" s="240"/>
      <c r="AF338" s="70"/>
      <c r="AG338" s="71">
        <f>AE338*AD338</f>
        <v>0</v>
      </c>
      <c r="AI338" s="69">
        <f>AD338</f>
        <v>0</v>
      </c>
      <c r="AJ338" s="240"/>
      <c r="AK338" s="70"/>
      <c r="AL338" s="71">
        <f>AJ338*AI338</f>
        <v>0</v>
      </c>
    </row>
    <row r="339" spans="1:38" ht="14" x14ac:dyDescent="0.25">
      <c r="A339" s="1">
        <v>327</v>
      </c>
      <c r="B339" s="152" t="s">
        <v>303</v>
      </c>
      <c r="C339" s="22"/>
      <c r="D339" s="23" t="s">
        <v>222</v>
      </c>
      <c r="E339" s="14"/>
      <c r="F339" s="129"/>
      <c r="G339" s="178"/>
      <c r="J339" s="69"/>
      <c r="K339" s="240"/>
      <c r="L339" s="70"/>
      <c r="M339" s="71"/>
      <c r="O339" s="69"/>
      <c r="P339" s="240"/>
      <c r="Q339" s="70"/>
      <c r="R339" s="71"/>
      <c r="T339" s="69"/>
      <c r="U339" s="240"/>
      <c r="V339" s="70"/>
      <c r="W339" s="71"/>
      <c r="Y339" s="69"/>
      <c r="Z339" s="240"/>
      <c r="AA339" s="70"/>
      <c r="AB339" s="71"/>
      <c r="AD339" s="69"/>
      <c r="AE339" s="240"/>
      <c r="AF339" s="70"/>
      <c r="AG339" s="71"/>
      <c r="AI339" s="69"/>
      <c r="AJ339" s="240"/>
      <c r="AK339" s="70"/>
      <c r="AL339" s="71"/>
    </row>
    <row r="340" spans="1:38" ht="14" x14ac:dyDescent="0.25">
      <c r="A340" s="1">
        <v>328</v>
      </c>
      <c r="B340" s="152" t="s">
        <v>304</v>
      </c>
      <c r="C340" s="22"/>
      <c r="D340" s="23" t="s">
        <v>305</v>
      </c>
      <c r="E340" s="26" t="s">
        <v>85</v>
      </c>
      <c r="F340" s="127">
        <f>'annexe 1 AE - BPU'!F340</f>
        <v>0</v>
      </c>
      <c r="G340" s="179">
        <f t="shared" ref="G340" si="309">F340*(1+$G$9)</f>
        <v>0</v>
      </c>
      <c r="J340" s="69">
        <f>F340</f>
        <v>0</v>
      </c>
      <c r="K340" s="240"/>
      <c r="L340" s="70"/>
      <c r="M340" s="71">
        <f>K340*J340</f>
        <v>0</v>
      </c>
      <c r="O340" s="69">
        <f>J340</f>
        <v>0</v>
      </c>
      <c r="P340" s="240"/>
      <c r="Q340" s="70"/>
      <c r="R340" s="71">
        <f>P340*O340</f>
        <v>0</v>
      </c>
      <c r="T340" s="69">
        <f>O340</f>
        <v>0</v>
      </c>
      <c r="U340" s="240"/>
      <c r="V340" s="70"/>
      <c r="W340" s="71">
        <f>U340*T340</f>
        <v>0</v>
      </c>
      <c r="Y340" s="69">
        <f>T340</f>
        <v>0</v>
      </c>
      <c r="Z340" s="240"/>
      <c r="AA340" s="70"/>
      <c r="AB340" s="71">
        <f>Z340*Y340</f>
        <v>0</v>
      </c>
      <c r="AD340" s="69">
        <f>Y340</f>
        <v>0</v>
      </c>
      <c r="AE340" s="240"/>
      <c r="AF340" s="70"/>
      <c r="AG340" s="71">
        <f>AE340*AD340</f>
        <v>0</v>
      </c>
      <c r="AI340" s="69">
        <f>AD340</f>
        <v>0</v>
      </c>
      <c r="AJ340" s="240"/>
      <c r="AK340" s="70"/>
      <c r="AL340" s="71">
        <f>AJ340*AI340</f>
        <v>0</v>
      </c>
    </row>
    <row r="341" spans="1:38" ht="28" x14ac:dyDescent="0.25">
      <c r="A341" s="1">
        <v>329</v>
      </c>
      <c r="B341" s="152" t="s">
        <v>306</v>
      </c>
      <c r="C341" s="22"/>
      <c r="D341" s="23" t="s">
        <v>850</v>
      </c>
      <c r="E341" s="14"/>
      <c r="F341" s="130"/>
      <c r="G341" s="178"/>
      <c r="J341" s="69"/>
      <c r="K341" s="240"/>
      <c r="L341" s="70"/>
      <c r="M341" s="71"/>
      <c r="O341" s="69"/>
      <c r="P341" s="240"/>
      <c r="Q341" s="70"/>
      <c r="R341" s="71"/>
      <c r="T341" s="69"/>
      <c r="U341" s="240"/>
      <c r="V341" s="70"/>
      <c r="W341" s="71"/>
      <c r="Y341" s="69"/>
      <c r="Z341" s="240"/>
      <c r="AA341" s="70"/>
      <c r="AB341" s="71"/>
      <c r="AD341" s="69"/>
      <c r="AE341" s="240"/>
      <c r="AF341" s="70"/>
      <c r="AG341" s="71"/>
      <c r="AI341" s="69"/>
      <c r="AJ341" s="240"/>
      <c r="AK341" s="70"/>
      <c r="AL341" s="71"/>
    </row>
    <row r="342" spans="1:38" ht="14" x14ac:dyDescent="0.25">
      <c r="A342" s="1">
        <v>330</v>
      </c>
      <c r="B342" s="152"/>
      <c r="C342" s="22"/>
      <c r="D342" s="26" t="s">
        <v>307</v>
      </c>
      <c r="E342" s="26" t="s">
        <v>26</v>
      </c>
      <c r="F342" s="127">
        <f>'annexe 1 AE - BPU'!F342</f>
        <v>0</v>
      </c>
      <c r="G342" s="179">
        <f t="shared" ref="G342:G345" si="310">F342*(1+$G$9)</f>
        <v>0</v>
      </c>
      <c r="J342" s="69">
        <f>F342</f>
        <v>0</v>
      </c>
      <c r="K342" s="240"/>
      <c r="L342" s="70"/>
      <c r="M342" s="71">
        <f>K342*J342</f>
        <v>0</v>
      </c>
      <c r="O342" s="69">
        <f>J342</f>
        <v>0</v>
      </c>
      <c r="P342" s="240"/>
      <c r="Q342" s="70"/>
      <c r="R342" s="71">
        <f>P342*O342</f>
        <v>0</v>
      </c>
      <c r="T342" s="69">
        <f>O342</f>
        <v>0</v>
      </c>
      <c r="U342" s="240"/>
      <c r="V342" s="70"/>
      <c r="W342" s="71">
        <f>U342*T342</f>
        <v>0</v>
      </c>
      <c r="Y342" s="69">
        <f>T342</f>
        <v>0</v>
      </c>
      <c r="Z342" s="240"/>
      <c r="AA342" s="70"/>
      <c r="AB342" s="71">
        <f>Z342*Y342</f>
        <v>0</v>
      </c>
      <c r="AD342" s="69">
        <f>Y342</f>
        <v>0</v>
      </c>
      <c r="AE342" s="240"/>
      <c r="AF342" s="70"/>
      <c r="AG342" s="71">
        <f>AE342*AD342</f>
        <v>0</v>
      </c>
      <c r="AI342" s="69">
        <f>AD342</f>
        <v>0</v>
      </c>
      <c r="AJ342" s="240"/>
      <c r="AK342" s="70"/>
      <c r="AL342" s="71">
        <f>AJ342*AI342</f>
        <v>0</v>
      </c>
    </row>
    <row r="343" spans="1:38" ht="14" x14ac:dyDescent="0.25">
      <c r="A343" s="1">
        <v>331</v>
      </c>
      <c r="B343" s="152"/>
      <c r="C343" s="22"/>
      <c r="D343" s="26" t="s">
        <v>308</v>
      </c>
      <c r="E343" s="26" t="s">
        <v>26</v>
      </c>
      <c r="F343" s="127">
        <f>'annexe 1 AE - BPU'!F343</f>
        <v>0</v>
      </c>
      <c r="G343" s="179">
        <f t="shared" si="310"/>
        <v>0</v>
      </c>
      <c r="J343" s="69">
        <f>F343</f>
        <v>0</v>
      </c>
      <c r="K343" s="240"/>
      <c r="L343" s="70"/>
      <c r="M343" s="71">
        <f>K343*J343</f>
        <v>0</v>
      </c>
      <c r="O343" s="69">
        <f>J343</f>
        <v>0</v>
      </c>
      <c r="P343" s="240"/>
      <c r="Q343" s="70"/>
      <c r="R343" s="71">
        <f>P343*O343</f>
        <v>0</v>
      </c>
      <c r="T343" s="69">
        <f>O343</f>
        <v>0</v>
      </c>
      <c r="U343" s="240"/>
      <c r="V343" s="70"/>
      <c r="W343" s="71">
        <f>U343*T343</f>
        <v>0</v>
      </c>
      <c r="Y343" s="69">
        <f>T343</f>
        <v>0</v>
      </c>
      <c r="Z343" s="240"/>
      <c r="AA343" s="70"/>
      <c r="AB343" s="71">
        <f>Z343*Y343</f>
        <v>0</v>
      </c>
      <c r="AD343" s="69">
        <f>Y343</f>
        <v>0</v>
      </c>
      <c r="AE343" s="240"/>
      <c r="AF343" s="70"/>
      <c r="AG343" s="71">
        <f>AE343*AD343</f>
        <v>0</v>
      </c>
      <c r="AI343" s="69">
        <f>AD343</f>
        <v>0</v>
      </c>
      <c r="AJ343" s="240"/>
      <c r="AK343" s="70"/>
      <c r="AL343" s="71">
        <f>AJ343*AI343</f>
        <v>0</v>
      </c>
    </row>
    <row r="344" spans="1:38" ht="14" x14ac:dyDescent="0.25">
      <c r="A344" s="1">
        <v>332</v>
      </c>
      <c r="B344" s="152"/>
      <c r="C344" s="22"/>
      <c r="D344" s="26" t="s">
        <v>309</v>
      </c>
      <c r="E344" s="26" t="s">
        <v>26</v>
      </c>
      <c r="F344" s="127">
        <f>'annexe 1 AE - BPU'!F344</f>
        <v>0</v>
      </c>
      <c r="G344" s="179">
        <f t="shared" si="310"/>
        <v>0</v>
      </c>
      <c r="J344" s="69">
        <f>F344</f>
        <v>0</v>
      </c>
      <c r="K344" s="240"/>
      <c r="L344" s="70"/>
      <c r="M344" s="71">
        <f>K344*J344</f>
        <v>0</v>
      </c>
      <c r="O344" s="69">
        <f>J344</f>
        <v>0</v>
      </c>
      <c r="P344" s="240"/>
      <c r="Q344" s="70"/>
      <c r="R344" s="71">
        <f>P344*O344</f>
        <v>0</v>
      </c>
      <c r="T344" s="69">
        <f>O344</f>
        <v>0</v>
      </c>
      <c r="U344" s="240"/>
      <c r="V344" s="70"/>
      <c r="W344" s="71">
        <f>U344*T344</f>
        <v>0</v>
      </c>
      <c r="Y344" s="69">
        <f>T344</f>
        <v>0</v>
      </c>
      <c r="Z344" s="240"/>
      <c r="AA344" s="70"/>
      <c r="AB344" s="71">
        <f>Z344*Y344</f>
        <v>0</v>
      </c>
      <c r="AD344" s="69">
        <f>Y344</f>
        <v>0</v>
      </c>
      <c r="AE344" s="240"/>
      <c r="AF344" s="70"/>
      <c r="AG344" s="71">
        <f>AE344*AD344</f>
        <v>0</v>
      </c>
      <c r="AI344" s="69">
        <f>AD344</f>
        <v>0</v>
      </c>
      <c r="AJ344" s="240"/>
      <c r="AK344" s="70"/>
      <c r="AL344" s="71">
        <f>AJ344*AI344</f>
        <v>0</v>
      </c>
    </row>
    <row r="345" spans="1:38" ht="14" x14ac:dyDescent="0.25">
      <c r="A345" s="1">
        <v>333</v>
      </c>
      <c r="B345" s="152"/>
      <c r="C345" s="22"/>
      <c r="D345" s="26" t="s">
        <v>310</v>
      </c>
      <c r="E345" s="26" t="s">
        <v>26</v>
      </c>
      <c r="F345" s="127">
        <f>'annexe 1 AE - BPU'!F345</f>
        <v>0</v>
      </c>
      <c r="G345" s="179">
        <f t="shared" si="310"/>
        <v>0</v>
      </c>
      <c r="J345" s="69">
        <f>F345</f>
        <v>0</v>
      </c>
      <c r="K345" s="240"/>
      <c r="L345" s="70"/>
      <c r="M345" s="71">
        <f>K345*J345</f>
        <v>0</v>
      </c>
      <c r="O345" s="69">
        <f>J345</f>
        <v>0</v>
      </c>
      <c r="P345" s="240"/>
      <c r="Q345" s="70"/>
      <c r="R345" s="71">
        <f>P345*O345</f>
        <v>0</v>
      </c>
      <c r="T345" s="69">
        <f>O345</f>
        <v>0</v>
      </c>
      <c r="U345" s="240"/>
      <c r="V345" s="70"/>
      <c r="W345" s="71">
        <f>U345*T345</f>
        <v>0</v>
      </c>
      <c r="Y345" s="69">
        <f>T345</f>
        <v>0</v>
      </c>
      <c r="Z345" s="240"/>
      <c r="AA345" s="70"/>
      <c r="AB345" s="71">
        <f>Z345*Y345</f>
        <v>0</v>
      </c>
      <c r="AD345" s="69">
        <f>Y345</f>
        <v>0</v>
      </c>
      <c r="AE345" s="240"/>
      <c r="AF345" s="70"/>
      <c r="AG345" s="71">
        <f>AE345*AD345</f>
        <v>0</v>
      </c>
      <c r="AI345" s="69">
        <f>AD345</f>
        <v>0</v>
      </c>
      <c r="AJ345" s="240"/>
      <c r="AK345" s="70"/>
      <c r="AL345" s="71">
        <f>AJ345*AI345</f>
        <v>0</v>
      </c>
    </row>
    <row r="346" spans="1:38" ht="14" x14ac:dyDescent="0.25">
      <c r="A346" s="1">
        <v>334</v>
      </c>
      <c r="B346" s="152" t="s">
        <v>311</v>
      </c>
      <c r="C346" s="22"/>
      <c r="D346" s="23" t="s">
        <v>312</v>
      </c>
      <c r="E346" s="14"/>
      <c r="F346" s="129"/>
      <c r="G346" s="178"/>
      <c r="J346" s="69"/>
      <c r="K346" s="240"/>
      <c r="L346" s="70"/>
      <c r="M346" s="71"/>
      <c r="O346" s="69"/>
      <c r="P346" s="240"/>
      <c r="Q346" s="70"/>
      <c r="R346" s="71"/>
      <c r="T346" s="69"/>
      <c r="U346" s="240"/>
      <c r="V346" s="70"/>
      <c r="W346" s="71"/>
      <c r="Y346" s="69"/>
      <c r="Z346" s="240"/>
      <c r="AA346" s="70"/>
      <c r="AB346" s="71"/>
      <c r="AD346" s="69"/>
      <c r="AE346" s="240"/>
      <c r="AF346" s="70"/>
      <c r="AG346" s="71"/>
      <c r="AI346" s="69"/>
      <c r="AJ346" s="240"/>
      <c r="AK346" s="70"/>
      <c r="AL346" s="71"/>
    </row>
    <row r="347" spans="1:38" ht="14" x14ac:dyDescent="0.25">
      <c r="A347" s="1">
        <v>335</v>
      </c>
      <c r="B347" s="152"/>
      <c r="C347" s="22"/>
      <c r="D347" s="26" t="s">
        <v>313</v>
      </c>
      <c r="E347" s="14"/>
      <c r="F347" s="129"/>
      <c r="G347" s="178"/>
      <c r="J347" s="69"/>
      <c r="K347" s="240"/>
      <c r="L347" s="70"/>
      <c r="M347" s="71"/>
      <c r="O347" s="69"/>
      <c r="P347" s="240"/>
      <c r="Q347" s="70"/>
      <c r="R347" s="71"/>
      <c r="T347" s="69"/>
      <c r="U347" s="240"/>
      <c r="V347" s="70"/>
      <c r="W347" s="71"/>
      <c r="Y347" s="69"/>
      <c r="Z347" s="240"/>
      <c r="AA347" s="70"/>
      <c r="AB347" s="71"/>
      <c r="AD347" s="69"/>
      <c r="AE347" s="240"/>
      <c r="AF347" s="70"/>
      <c r="AG347" s="71"/>
      <c r="AI347" s="69"/>
      <c r="AJ347" s="240"/>
      <c r="AK347" s="70"/>
      <c r="AL347" s="71"/>
    </row>
    <row r="348" spans="1:38" ht="15.5" x14ac:dyDescent="0.25">
      <c r="A348" s="1">
        <v>336</v>
      </c>
      <c r="B348" s="152"/>
      <c r="C348" s="22"/>
      <c r="D348" s="26" t="s">
        <v>314</v>
      </c>
      <c r="E348" s="26" t="s">
        <v>85</v>
      </c>
      <c r="F348" s="127">
        <f>'annexe 1 AE - BPU'!F348</f>
        <v>0</v>
      </c>
      <c r="G348" s="179">
        <f t="shared" ref="G348:G352" si="311">F348*(1+$G$9)</f>
        <v>0</v>
      </c>
      <c r="J348" s="69">
        <f>F348</f>
        <v>0</v>
      </c>
      <c r="K348" s="240"/>
      <c r="L348" s="70"/>
      <c r="M348" s="71">
        <f>K348*J348</f>
        <v>0</v>
      </c>
      <c r="O348" s="69">
        <f>J348</f>
        <v>0</v>
      </c>
      <c r="P348" s="240"/>
      <c r="Q348" s="70"/>
      <c r="R348" s="71">
        <f>P348*O348</f>
        <v>0</v>
      </c>
      <c r="T348" s="98">
        <f>O348</f>
        <v>0</v>
      </c>
      <c r="U348" s="174">
        <v>6</v>
      </c>
      <c r="V348" s="99"/>
      <c r="W348" s="100">
        <f>U348*T348</f>
        <v>0</v>
      </c>
      <c r="Y348" s="69">
        <f>T348</f>
        <v>0</v>
      </c>
      <c r="Z348" s="240"/>
      <c r="AA348" s="70"/>
      <c r="AB348" s="71">
        <f>Z348*Y348</f>
        <v>0</v>
      </c>
      <c r="AD348" s="69">
        <f>Y348</f>
        <v>0</v>
      </c>
      <c r="AE348" s="240"/>
      <c r="AF348" s="70"/>
      <c r="AG348" s="71">
        <f>AE348*AD348</f>
        <v>0</v>
      </c>
      <c r="AI348" s="69">
        <f>AD348</f>
        <v>0</v>
      </c>
      <c r="AJ348" s="240"/>
      <c r="AK348" s="70"/>
      <c r="AL348" s="71">
        <f>AJ348*AI348</f>
        <v>0</v>
      </c>
    </row>
    <row r="349" spans="1:38" ht="14" x14ac:dyDescent="0.25">
      <c r="A349" s="1">
        <v>337</v>
      </c>
      <c r="B349" s="152"/>
      <c r="C349" s="22"/>
      <c r="D349" s="26" t="s">
        <v>315</v>
      </c>
      <c r="E349" s="26" t="s">
        <v>85</v>
      </c>
      <c r="F349" s="127">
        <f>'annexe 1 AE - BPU'!F349</f>
        <v>0</v>
      </c>
      <c r="G349" s="179">
        <f t="shared" si="311"/>
        <v>0</v>
      </c>
      <c r="J349" s="69">
        <f>F349</f>
        <v>0</v>
      </c>
      <c r="K349" s="240"/>
      <c r="L349" s="70"/>
      <c r="M349" s="71">
        <f>K349*J349</f>
        <v>0</v>
      </c>
      <c r="O349" s="69">
        <f>J349</f>
        <v>0</v>
      </c>
      <c r="P349" s="240"/>
      <c r="Q349" s="70"/>
      <c r="R349" s="71">
        <f>P349*O349</f>
        <v>0</v>
      </c>
      <c r="T349" s="69">
        <f>O349</f>
        <v>0</v>
      </c>
      <c r="U349" s="240"/>
      <c r="V349" s="70"/>
      <c r="W349" s="71">
        <f>U349*T349</f>
        <v>0</v>
      </c>
      <c r="Y349" s="69">
        <f>T349</f>
        <v>0</v>
      </c>
      <c r="Z349" s="240"/>
      <c r="AA349" s="70"/>
      <c r="AB349" s="71">
        <f>Z349*Y349</f>
        <v>0</v>
      </c>
      <c r="AD349" s="69">
        <f>Y349</f>
        <v>0</v>
      </c>
      <c r="AE349" s="240"/>
      <c r="AF349" s="70"/>
      <c r="AG349" s="71">
        <f>AE349*AD349</f>
        <v>0</v>
      </c>
      <c r="AI349" s="69">
        <f>AD349</f>
        <v>0</v>
      </c>
      <c r="AJ349" s="240"/>
      <c r="AK349" s="70"/>
      <c r="AL349" s="71">
        <f>AJ349*AI349</f>
        <v>0</v>
      </c>
    </row>
    <row r="350" spans="1:38" ht="14" x14ac:dyDescent="0.25">
      <c r="A350" s="1">
        <v>338</v>
      </c>
      <c r="B350" s="152"/>
      <c r="C350" s="22"/>
      <c r="D350" s="26" t="s">
        <v>316</v>
      </c>
      <c r="E350" s="26" t="s">
        <v>85</v>
      </c>
      <c r="F350" s="127">
        <f>'annexe 1 AE - BPU'!F350</f>
        <v>0</v>
      </c>
      <c r="G350" s="179">
        <f t="shared" si="311"/>
        <v>0</v>
      </c>
      <c r="J350" s="69">
        <f>F350</f>
        <v>0</v>
      </c>
      <c r="K350" s="240"/>
      <c r="L350" s="70"/>
      <c r="M350" s="71">
        <f>K350*J350</f>
        <v>0</v>
      </c>
      <c r="O350" s="69">
        <f>J350</f>
        <v>0</v>
      </c>
      <c r="P350" s="240"/>
      <c r="Q350" s="70"/>
      <c r="R350" s="71">
        <f>P350*O350</f>
        <v>0</v>
      </c>
      <c r="T350" s="69">
        <f>O350</f>
        <v>0</v>
      </c>
      <c r="U350" s="240"/>
      <c r="V350" s="70"/>
      <c r="W350" s="71">
        <f>U350*T350</f>
        <v>0</v>
      </c>
      <c r="Y350" s="69">
        <f>T350</f>
        <v>0</v>
      </c>
      <c r="Z350" s="240"/>
      <c r="AA350" s="70"/>
      <c r="AB350" s="71">
        <f>Z350*Y350</f>
        <v>0</v>
      </c>
      <c r="AD350" s="69">
        <f>Y350</f>
        <v>0</v>
      </c>
      <c r="AE350" s="240"/>
      <c r="AF350" s="70"/>
      <c r="AG350" s="71">
        <f>AE350*AD350</f>
        <v>0</v>
      </c>
      <c r="AI350" s="69">
        <f>AD350</f>
        <v>0</v>
      </c>
      <c r="AJ350" s="240"/>
      <c r="AK350" s="70"/>
      <c r="AL350" s="71">
        <f>AJ350*AI350</f>
        <v>0</v>
      </c>
    </row>
    <row r="351" spans="1:38" ht="14" x14ac:dyDescent="0.25">
      <c r="A351" s="1">
        <v>339</v>
      </c>
      <c r="B351" s="152"/>
      <c r="C351" s="22"/>
      <c r="D351" s="26" t="s">
        <v>317</v>
      </c>
      <c r="E351" s="26" t="s">
        <v>85</v>
      </c>
      <c r="F351" s="127">
        <f>'annexe 1 AE - BPU'!F351</f>
        <v>0</v>
      </c>
      <c r="G351" s="179">
        <f t="shared" si="311"/>
        <v>0</v>
      </c>
      <c r="J351" s="69">
        <f>F351</f>
        <v>0</v>
      </c>
      <c r="K351" s="240"/>
      <c r="L351" s="70"/>
      <c r="M351" s="71">
        <f>K351*J351</f>
        <v>0</v>
      </c>
      <c r="O351" s="69">
        <f>J351</f>
        <v>0</v>
      </c>
      <c r="P351" s="240"/>
      <c r="Q351" s="70"/>
      <c r="R351" s="71">
        <f>P351*O351</f>
        <v>0</v>
      </c>
      <c r="T351" s="69">
        <f>O351</f>
        <v>0</v>
      </c>
      <c r="U351" s="240"/>
      <c r="V351" s="70"/>
      <c r="W351" s="71">
        <f>U351*T351</f>
        <v>0</v>
      </c>
      <c r="Y351" s="69">
        <f>T351</f>
        <v>0</v>
      </c>
      <c r="Z351" s="240"/>
      <c r="AA351" s="70"/>
      <c r="AB351" s="71">
        <f>Z351*Y351</f>
        <v>0</v>
      </c>
      <c r="AD351" s="69">
        <f>Y351</f>
        <v>0</v>
      </c>
      <c r="AE351" s="240"/>
      <c r="AF351" s="70"/>
      <c r="AG351" s="71">
        <f>AE351*AD351</f>
        <v>0</v>
      </c>
      <c r="AI351" s="69">
        <f>AD351</f>
        <v>0</v>
      </c>
      <c r="AJ351" s="240"/>
      <c r="AK351" s="70"/>
      <c r="AL351" s="71">
        <f>AJ351*AI351</f>
        <v>0</v>
      </c>
    </row>
    <row r="352" spans="1:38" ht="15.5" x14ac:dyDescent="0.25">
      <c r="A352" s="1">
        <v>340</v>
      </c>
      <c r="B352" s="152"/>
      <c r="C352" s="22"/>
      <c r="D352" s="26" t="s">
        <v>318</v>
      </c>
      <c r="E352" s="26" t="s">
        <v>85</v>
      </c>
      <c r="F352" s="127">
        <f>'annexe 1 AE - BPU'!F352</f>
        <v>0</v>
      </c>
      <c r="G352" s="179">
        <f t="shared" si="311"/>
        <v>0</v>
      </c>
      <c r="J352" s="69">
        <f>F352</f>
        <v>0</v>
      </c>
      <c r="K352" s="240"/>
      <c r="L352" s="70"/>
      <c r="M352" s="71">
        <f>K352*J352</f>
        <v>0</v>
      </c>
      <c r="O352" s="69">
        <f>J352</f>
        <v>0</v>
      </c>
      <c r="P352" s="240"/>
      <c r="Q352" s="70"/>
      <c r="R352" s="71">
        <f>P352*O352</f>
        <v>0</v>
      </c>
      <c r="T352" s="98">
        <f>O352</f>
        <v>0</v>
      </c>
      <c r="U352" s="174">
        <v>6</v>
      </c>
      <c r="V352" s="99"/>
      <c r="W352" s="100">
        <f>U352*T352</f>
        <v>0</v>
      </c>
      <c r="Y352" s="69">
        <f>T352</f>
        <v>0</v>
      </c>
      <c r="Z352" s="240"/>
      <c r="AA352" s="70"/>
      <c r="AB352" s="71">
        <f>Z352*Y352</f>
        <v>0</v>
      </c>
      <c r="AD352" s="69">
        <f>Y352</f>
        <v>0</v>
      </c>
      <c r="AE352" s="240"/>
      <c r="AF352" s="70"/>
      <c r="AG352" s="71">
        <f>AE352*AD352</f>
        <v>0</v>
      </c>
      <c r="AI352" s="69">
        <f>AD352</f>
        <v>0</v>
      </c>
      <c r="AJ352" s="240"/>
      <c r="AK352" s="70"/>
      <c r="AL352" s="71">
        <f>AJ352*AI352</f>
        <v>0</v>
      </c>
    </row>
    <row r="353" spans="1:38" ht="14" x14ac:dyDescent="0.25">
      <c r="A353" s="1">
        <v>341</v>
      </c>
      <c r="B353" s="152"/>
      <c r="C353" s="22"/>
      <c r="D353" s="23" t="s">
        <v>319</v>
      </c>
      <c r="E353" s="14"/>
      <c r="F353" s="127"/>
      <c r="G353" s="178"/>
      <c r="J353" s="69"/>
      <c r="K353" s="240"/>
      <c r="L353" s="70"/>
      <c r="M353" s="71"/>
      <c r="O353" s="69"/>
      <c r="P353" s="240"/>
      <c r="Q353" s="70"/>
      <c r="R353" s="71"/>
      <c r="T353" s="69"/>
      <c r="U353" s="240"/>
      <c r="V353" s="70"/>
      <c r="W353" s="71"/>
      <c r="Y353" s="69"/>
      <c r="Z353" s="240"/>
      <c r="AA353" s="70"/>
      <c r="AB353" s="71"/>
      <c r="AD353" s="69"/>
      <c r="AE353" s="240"/>
      <c r="AF353" s="70"/>
      <c r="AG353" s="71"/>
      <c r="AI353" s="69"/>
      <c r="AJ353" s="240"/>
      <c r="AK353" s="70"/>
      <c r="AL353" s="71"/>
    </row>
    <row r="354" spans="1:38" ht="14" x14ac:dyDescent="0.25">
      <c r="A354" s="1">
        <v>342</v>
      </c>
      <c r="B354" s="152"/>
      <c r="C354" s="22"/>
      <c r="D354" s="26" t="s">
        <v>314</v>
      </c>
      <c r="E354" s="26" t="s">
        <v>85</v>
      </c>
      <c r="F354" s="127">
        <f>'annexe 1 AE - BPU'!F354</f>
        <v>0</v>
      </c>
      <c r="G354" s="179">
        <f t="shared" ref="G354:G358" si="312">F354*(1+$G$9)</f>
        <v>0</v>
      </c>
      <c r="J354" s="69">
        <f>F354</f>
        <v>0</v>
      </c>
      <c r="K354" s="240"/>
      <c r="L354" s="70"/>
      <c r="M354" s="71">
        <f>K354*J354</f>
        <v>0</v>
      </c>
      <c r="O354" s="69">
        <f>J354</f>
        <v>0</v>
      </c>
      <c r="P354" s="240"/>
      <c r="Q354" s="70"/>
      <c r="R354" s="71">
        <f>P354*O354</f>
        <v>0</v>
      </c>
      <c r="T354" s="69">
        <f>O354</f>
        <v>0</v>
      </c>
      <c r="U354" s="240"/>
      <c r="V354" s="70"/>
      <c r="W354" s="71">
        <f>U354*T354</f>
        <v>0</v>
      </c>
      <c r="Y354" s="69">
        <f>T354</f>
        <v>0</v>
      </c>
      <c r="Z354" s="240"/>
      <c r="AA354" s="70"/>
      <c r="AB354" s="71">
        <f>Z354*Y354</f>
        <v>0</v>
      </c>
      <c r="AD354" s="69">
        <f>Y354</f>
        <v>0</v>
      </c>
      <c r="AE354" s="240"/>
      <c r="AF354" s="70"/>
      <c r="AG354" s="71">
        <f>AE354*AD354</f>
        <v>0</v>
      </c>
      <c r="AI354" s="69">
        <f>AD354</f>
        <v>0</v>
      </c>
      <c r="AJ354" s="240"/>
      <c r="AK354" s="70"/>
      <c r="AL354" s="71">
        <f>AJ354*AI354</f>
        <v>0</v>
      </c>
    </row>
    <row r="355" spans="1:38" ht="14" x14ac:dyDescent="0.25">
      <c r="A355" s="1">
        <v>343</v>
      </c>
      <c r="B355" s="152"/>
      <c r="C355" s="22"/>
      <c r="D355" s="26" t="s">
        <v>315</v>
      </c>
      <c r="E355" s="26" t="s">
        <v>85</v>
      </c>
      <c r="F355" s="127">
        <f>'annexe 1 AE - BPU'!F355</f>
        <v>0</v>
      </c>
      <c r="G355" s="179">
        <f t="shared" si="312"/>
        <v>0</v>
      </c>
      <c r="J355" s="69">
        <f>F355</f>
        <v>0</v>
      </c>
      <c r="K355" s="240"/>
      <c r="L355" s="70"/>
      <c r="M355" s="71">
        <f>K355*J355</f>
        <v>0</v>
      </c>
      <c r="O355" s="69">
        <f>J355</f>
        <v>0</v>
      </c>
      <c r="P355" s="240"/>
      <c r="Q355" s="70"/>
      <c r="R355" s="71">
        <f>P355*O355</f>
        <v>0</v>
      </c>
      <c r="T355" s="69">
        <f>O355</f>
        <v>0</v>
      </c>
      <c r="U355" s="240"/>
      <c r="V355" s="70"/>
      <c r="W355" s="71">
        <f>U355*T355</f>
        <v>0</v>
      </c>
      <c r="Y355" s="69">
        <f>T355</f>
        <v>0</v>
      </c>
      <c r="Z355" s="240"/>
      <c r="AA355" s="70"/>
      <c r="AB355" s="71">
        <f>Z355*Y355</f>
        <v>0</v>
      </c>
      <c r="AD355" s="69">
        <f>Y355</f>
        <v>0</v>
      </c>
      <c r="AE355" s="240"/>
      <c r="AF355" s="70"/>
      <c r="AG355" s="71">
        <f>AE355*AD355</f>
        <v>0</v>
      </c>
      <c r="AI355" s="69">
        <f>AD355</f>
        <v>0</v>
      </c>
      <c r="AJ355" s="240"/>
      <c r="AK355" s="70"/>
      <c r="AL355" s="71">
        <f>AJ355*AI355</f>
        <v>0</v>
      </c>
    </row>
    <row r="356" spans="1:38" ht="14" x14ac:dyDescent="0.25">
      <c r="A356" s="1">
        <v>344</v>
      </c>
      <c r="B356" s="152"/>
      <c r="C356" s="22"/>
      <c r="D356" s="26" t="s">
        <v>316</v>
      </c>
      <c r="E356" s="26" t="s">
        <v>85</v>
      </c>
      <c r="F356" s="127">
        <f>'annexe 1 AE - BPU'!F356</f>
        <v>0</v>
      </c>
      <c r="G356" s="179">
        <f t="shared" si="312"/>
        <v>0</v>
      </c>
      <c r="J356" s="69">
        <f>F356</f>
        <v>0</v>
      </c>
      <c r="K356" s="240"/>
      <c r="L356" s="70"/>
      <c r="M356" s="71">
        <f>K356*J356</f>
        <v>0</v>
      </c>
      <c r="O356" s="69">
        <f>J356</f>
        <v>0</v>
      </c>
      <c r="P356" s="240"/>
      <c r="Q356" s="70"/>
      <c r="R356" s="71">
        <f>P356*O356</f>
        <v>0</v>
      </c>
      <c r="T356" s="69">
        <f>O356</f>
        <v>0</v>
      </c>
      <c r="U356" s="240"/>
      <c r="V356" s="70"/>
      <c r="W356" s="71">
        <f>U356*T356</f>
        <v>0</v>
      </c>
      <c r="Y356" s="69">
        <f>T356</f>
        <v>0</v>
      </c>
      <c r="Z356" s="240"/>
      <c r="AA356" s="70"/>
      <c r="AB356" s="71">
        <f>Z356*Y356</f>
        <v>0</v>
      </c>
      <c r="AD356" s="69">
        <f>Y356</f>
        <v>0</v>
      </c>
      <c r="AE356" s="240"/>
      <c r="AF356" s="70"/>
      <c r="AG356" s="71">
        <f>AE356*AD356</f>
        <v>0</v>
      </c>
      <c r="AI356" s="69">
        <f>AD356</f>
        <v>0</v>
      </c>
      <c r="AJ356" s="240"/>
      <c r="AK356" s="70"/>
      <c r="AL356" s="71">
        <f>AJ356*AI356</f>
        <v>0</v>
      </c>
    </row>
    <row r="357" spans="1:38" ht="14" x14ac:dyDescent="0.25">
      <c r="A357" s="1">
        <v>345</v>
      </c>
      <c r="B357" s="152"/>
      <c r="C357" s="22"/>
      <c r="D357" s="26" t="s">
        <v>317</v>
      </c>
      <c r="E357" s="26" t="s">
        <v>85</v>
      </c>
      <c r="F357" s="127">
        <f>'annexe 1 AE - BPU'!F357</f>
        <v>0</v>
      </c>
      <c r="G357" s="179">
        <f t="shared" si="312"/>
        <v>0</v>
      </c>
      <c r="J357" s="69">
        <f>F357</f>
        <v>0</v>
      </c>
      <c r="K357" s="240"/>
      <c r="L357" s="70"/>
      <c r="M357" s="71">
        <f>K357*J357</f>
        <v>0</v>
      </c>
      <c r="O357" s="69">
        <f>J357</f>
        <v>0</v>
      </c>
      <c r="P357" s="240"/>
      <c r="Q357" s="70"/>
      <c r="R357" s="71">
        <f>P357*O357</f>
        <v>0</v>
      </c>
      <c r="T357" s="69">
        <f>O357</f>
        <v>0</v>
      </c>
      <c r="U357" s="240"/>
      <c r="V357" s="70"/>
      <c r="W357" s="71">
        <f>U357*T357</f>
        <v>0</v>
      </c>
      <c r="Y357" s="69">
        <f>T357</f>
        <v>0</v>
      </c>
      <c r="Z357" s="240"/>
      <c r="AA357" s="70"/>
      <c r="AB357" s="71">
        <f>Z357*Y357</f>
        <v>0</v>
      </c>
      <c r="AD357" s="69">
        <f>Y357</f>
        <v>0</v>
      </c>
      <c r="AE357" s="240"/>
      <c r="AF357" s="70"/>
      <c r="AG357" s="71">
        <f>AE357*AD357</f>
        <v>0</v>
      </c>
      <c r="AI357" s="69">
        <f>AD357</f>
        <v>0</v>
      </c>
      <c r="AJ357" s="240"/>
      <c r="AK357" s="70"/>
      <c r="AL357" s="71">
        <f>AJ357*AI357</f>
        <v>0</v>
      </c>
    </row>
    <row r="358" spans="1:38" ht="14" x14ac:dyDescent="0.25">
      <c r="A358" s="1">
        <v>346</v>
      </c>
      <c r="B358" s="152"/>
      <c r="C358" s="22"/>
      <c r="D358" s="26" t="s">
        <v>318</v>
      </c>
      <c r="E358" s="26" t="s">
        <v>85</v>
      </c>
      <c r="F358" s="127">
        <f>'annexe 1 AE - BPU'!F358</f>
        <v>0</v>
      </c>
      <c r="G358" s="179">
        <f t="shared" si="312"/>
        <v>0</v>
      </c>
      <c r="J358" s="69">
        <f>F358</f>
        <v>0</v>
      </c>
      <c r="K358" s="240"/>
      <c r="L358" s="70"/>
      <c r="M358" s="71">
        <f>K358*J358</f>
        <v>0</v>
      </c>
      <c r="O358" s="69">
        <f>J358</f>
        <v>0</v>
      </c>
      <c r="P358" s="240"/>
      <c r="Q358" s="70"/>
      <c r="R358" s="71">
        <f>P358*O358</f>
        <v>0</v>
      </c>
      <c r="T358" s="69">
        <f>O358</f>
        <v>0</v>
      </c>
      <c r="U358" s="240"/>
      <c r="V358" s="70"/>
      <c r="W358" s="71">
        <f>U358*T358</f>
        <v>0</v>
      </c>
      <c r="Y358" s="69">
        <f>T358</f>
        <v>0</v>
      </c>
      <c r="Z358" s="240"/>
      <c r="AA358" s="70"/>
      <c r="AB358" s="71">
        <f>Z358*Y358</f>
        <v>0</v>
      </c>
      <c r="AD358" s="69">
        <f>Y358</f>
        <v>0</v>
      </c>
      <c r="AE358" s="240"/>
      <c r="AF358" s="70"/>
      <c r="AG358" s="71">
        <f>AE358*AD358</f>
        <v>0</v>
      </c>
      <c r="AI358" s="69">
        <f>AD358</f>
        <v>0</v>
      </c>
      <c r="AJ358" s="240"/>
      <c r="AK358" s="70"/>
      <c r="AL358" s="71">
        <f>AJ358*AI358</f>
        <v>0</v>
      </c>
    </row>
    <row r="359" spans="1:38" ht="14" x14ac:dyDescent="0.25">
      <c r="A359" s="1">
        <v>347</v>
      </c>
      <c r="B359" s="152" t="s">
        <v>320</v>
      </c>
      <c r="C359" s="22"/>
      <c r="D359" s="23" t="s">
        <v>321</v>
      </c>
      <c r="E359" s="14"/>
      <c r="F359" s="127"/>
      <c r="G359" s="178"/>
      <c r="J359" s="69"/>
      <c r="K359" s="240"/>
      <c r="L359" s="70"/>
      <c r="M359" s="71"/>
      <c r="O359" s="69"/>
      <c r="P359" s="240"/>
      <c r="Q359" s="70"/>
      <c r="R359" s="71"/>
      <c r="T359" s="69"/>
      <c r="U359" s="240"/>
      <c r="V359" s="70"/>
      <c r="W359" s="71"/>
      <c r="Y359" s="69"/>
      <c r="Z359" s="240"/>
      <c r="AA359" s="70"/>
      <c r="AB359" s="71"/>
      <c r="AD359" s="69"/>
      <c r="AE359" s="240"/>
      <c r="AF359" s="70"/>
      <c r="AG359" s="71"/>
      <c r="AI359" s="69"/>
      <c r="AJ359" s="240"/>
      <c r="AK359" s="70"/>
      <c r="AL359" s="71"/>
    </row>
    <row r="360" spans="1:38" ht="14" x14ac:dyDescent="0.25">
      <c r="A360" s="1">
        <v>348</v>
      </c>
      <c r="B360" s="152" t="s">
        <v>322</v>
      </c>
      <c r="C360" s="22"/>
      <c r="D360" s="23" t="s">
        <v>323</v>
      </c>
      <c r="E360" s="14"/>
      <c r="F360" s="127"/>
      <c r="G360" s="178"/>
      <c r="J360" s="69"/>
      <c r="K360" s="240"/>
      <c r="L360" s="70"/>
      <c r="M360" s="71"/>
      <c r="O360" s="69"/>
      <c r="P360" s="240"/>
      <c r="Q360" s="70"/>
      <c r="R360" s="71"/>
      <c r="T360" s="69"/>
      <c r="U360" s="240"/>
      <c r="V360" s="70"/>
      <c r="W360" s="71"/>
      <c r="Y360" s="69"/>
      <c r="Z360" s="240"/>
      <c r="AA360" s="70"/>
      <c r="AB360" s="71"/>
      <c r="AD360" s="69"/>
      <c r="AE360" s="240"/>
      <c r="AF360" s="70"/>
      <c r="AG360" s="71"/>
      <c r="AI360" s="69"/>
      <c r="AJ360" s="240"/>
      <c r="AK360" s="70"/>
      <c r="AL360" s="71"/>
    </row>
    <row r="361" spans="1:38" ht="14" x14ac:dyDescent="0.25">
      <c r="A361" s="1">
        <v>349</v>
      </c>
      <c r="B361" s="152"/>
      <c r="C361" s="22"/>
      <c r="D361" s="26" t="s">
        <v>324</v>
      </c>
      <c r="E361" s="26" t="s">
        <v>85</v>
      </c>
      <c r="F361" s="127">
        <f>'annexe 1 AE - BPU'!F361</f>
        <v>0</v>
      </c>
      <c r="G361" s="179">
        <f t="shared" ref="G361:G362" si="313">F361*(1+$G$9)</f>
        <v>0</v>
      </c>
      <c r="J361" s="69">
        <f>F361</f>
        <v>0</v>
      </c>
      <c r="K361" s="240"/>
      <c r="L361" s="70"/>
      <c r="M361" s="71">
        <f>K361*J361</f>
        <v>0</v>
      </c>
      <c r="O361" s="69">
        <f>J361</f>
        <v>0</v>
      </c>
      <c r="P361" s="240"/>
      <c r="Q361" s="70"/>
      <c r="R361" s="71">
        <f>P361*O361</f>
        <v>0</v>
      </c>
      <c r="T361" s="69">
        <f>O361</f>
        <v>0</v>
      </c>
      <c r="U361" s="240"/>
      <c r="V361" s="70"/>
      <c r="W361" s="71">
        <f>U361*T361</f>
        <v>0</v>
      </c>
      <c r="Y361" s="69">
        <f>T361</f>
        <v>0</v>
      </c>
      <c r="Z361" s="240"/>
      <c r="AA361" s="70"/>
      <c r="AB361" s="71">
        <f>Z361*Y361</f>
        <v>0</v>
      </c>
      <c r="AD361" s="69">
        <f>Y361</f>
        <v>0</v>
      </c>
      <c r="AE361" s="240"/>
      <c r="AF361" s="70"/>
      <c r="AG361" s="71">
        <f>AE361*AD361</f>
        <v>0</v>
      </c>
      <c r="AI361" s="69">
        <f>AD361</f>
        <v>0</v>
      </c>
      <c r="AJ361" s="240"/>
      <c r="AK361" s="70"/>
      <c r="AL361" s="71">
        <f>AJ361*AI361</f>
        <v>0</v>
      </c>
    </row>
    <row r="362" spans="1:38" ht="14" x14ac:dyDescent="0.25">
      <c r="A362" s="1">
        <v>350</v>
      </c>
      <c r="B362" s="152"/>
      <c r="C362" s="22"/>
      <c r="D362" s="26" t="s">
        <v>325</v>
      </c>
      <c r="E362" s="26" t="s">
        <v>85</v>
      </c>
      <c r="F362" s="127">
        <f>'annexe 1 AE - BPU'!F362</f>
        <v>0</v>
      </c>
      <c r="G362" s="179">
        <f t="shared" si="313"/>
        <v>0</v>
      </c>
      <c r="J362" s="69">
        <f>F362</f>
        <v>0</v>
      </c>
      <c r="K362" s="240"/>
      <c r="L362" s="70"/>
      <c r="M362" s="71">
        <f>K362*J362</f>
        <v>0</v>
      </c>
      <c r="O362" s="69">
        <f>J362</f>
        <v>0</v>
      </c>
      <c r="P362" s="240"/>
      <c r="Q362" s="70"/>
      <c r="R362" s="71">
        <f>P362*O362</f>
        <v>0</v>
      </c>
      <c r="T362" s="69">
        <f>O362</f>
        <v>0</v>
      </c>
      <c r="U362" s="240"/>
      <c r="V362" s="70"/>
      <c r="W362" s="71">
        <f>U362*T362</f>
        <v>0</v>
      </c>
      <c r="Y362" s="69">
        <f>T362</f>
        <v>0</v>
      </c>
      <c r="Z362" s="240"/>
      <c r="AA362" s="70"/>
      <c r="AB362" s="71">
        <f>Z362*Y362</f>
        <v>0</v>
      </c>
      <c r="AD362" s="69">
        <f>Y362</f>
        <v>0</v>
      </c>
      <c r="AE362" s="240"/>
      <c r="AF362" s="70"/>
      <c r="AG362" s="71">
        <f>AE362*AD362</f>
        <v>0</v>
      </c>
      <c r="AI362" s="69">
        <f>AD362</f>
        <v>0</v>
      </c>
      <c r="AJ362" s="240"/>
      <c r="AK362" s="70"/>
      <c r="AL362" s="71">
        <f>AJ362*AI362</f>
        <v>0</v>
      </c>
    </row>
    <row r="363" spans="1:38" ht="14" x14ac:dyDescent="0.25">
      <c r="A363" s="1">
        <v>351</v>
      </c>
      <c r="B363" s="152" t="s">
        <v>326</v>
      </c>
      <c r="C363" s="22"/>
      <c r="D363" s="23" t="s">
        <v>327</v>
      </c>
      <c r="E363" s="14"/>
      <c r="F363" s="127"/>
      <c r="G363" s="178"/>
      <c r="J363" s="69"/>
      <c r="K363" s="240"/>
      <c r="L363" s="70"/>
      <c r="M363" s="71"/>
      <c r="O363" s="69"/>
      <c r="P363" s="240"/>
      <c r="Q363" s="70"/>
      <c r="R363" s="71"/>
      <c r="T363" s="69"/>
      <c r="U363" s="240"/>
      <c r="V363" s="70"/>
      <c r="W363" s="71"/>
      <c r="Y363" s="69"/>
      <c r="Z363" s="240"/>
      <c r="AA363" s="70"/>
      <c r="AB363" s="71"/>
      <c r="AD363" s="69"/>
      <c r="AE363" s="240"/>
      <c r="AF363" s="70"/>
      <c r="AG363" s="71"/>
      <c r="AI363" s="69"/>
      <c r="AJ363" s="240"/>
      <c r="AK363" s="70"/>
      <c r="AL363" s="71"/>
    </row>
    <row r="364" spans="1:38" ht="14" x14ac:dyDescent="0.25">
      <c r="A364" s="1">
        <v>352</v>
      </c>
      <c r="B364" s="152"/>
      <c r="C364" s="22"/>
      <c r="D364" s="26" t="s">
        <v>328</v>
      </c>
      <c r="E364" s="26" t="s">
        <v>329</v>
      </c>
      <c r="F364" s="127">
        <f>'annexe 1 AE - BPU'!F364</f>
        <v>0</v>
      </c>
      <c r="G364" s="179">
        <f t="shared" ref="G364:G367" si="314">F364*(1+$G$9)</f>
        <v>0</v>
      </c>
      <c r="J364" s="69">
        <f>F364</f>
        <v>0</v>
      </c>
      <c r="K364" s="240"/>
      <c r="L364" s="70"/>
      <c r="M364" s="71">
        <f>K364*J364</f>
        <v>0</v>
      </c>
      <c r="O364" s="69">
        <f>J364</f>
        <v>0</v>
      </c>
      <c r="P364" s="240"/>
      <c r="Q364" s="70"/>
      <c r="R364" s="71">
        <f>P364*O364</f>
        <v>0</v>
      </c>
      <c r="T364" s="69">
        <f>O364</f>
        <v>0</v>
      </c>
      <c r="U364" s="240"/>
      <c r="V364" s="70"/>
      <c r="W364" s="71">
        <f>U364*T364</f>
        <v>0</v>
      </c>
      <c r="Y364" s="69">
        <f>T364</f>
        <v>0</v>
      </c>
      <c r="Z364" s="240"/>
      <c r="AA364" s="70"/>
      <c r="AB364" s="71">
        <f>Z364*Y364</f>
        <v>0</v>
      </c>
      <c r="AD364" s="69">
        <f>Y364</f>
        <v>0</v>
      </c>
      <c r="AE364" s="240"/>
      <c r="AF364" s="70"/>
      <c r="AG364" s="71">
        <f>AE364*AD364</f>
        <v>0</v>
      </c>
      <c r="AI364" s="69">
        <f>AD364</f>
        <v>0</v>
      </c>
      <c r="AJ364" s="240"/>
      <c r="AK364" s="70"/>
      <c r="AL364" s="71">
        <f>AJ364*AI364</f>
        <v>0</v>
      </c>
    </row>
    <row r="365" spans="1:38" ht="14" x14ac:dyDescent="0.25">
      <c r="A365" s="1">
        <v>353</v>
      </c>
      <c r="B365" s="152"/>
      <c r="C365" s="22"/>
      <c r="D365" s="26" t="s">
        <v>330</v>
      </c>
      <c r="E365" s="26" t="s">
        <v>329</v>
      </c>
      <c r="F365" s="127">
        <f>'annexe 1 AE - BPU'!F365</f>
        <v>0</v>
      </c>
      <c r="G365" s="179">
        <f t="shared" si="314"/>
        <v>0</v>
      </c>
      <c r="J365" s="69">
        <f>F365</f>
        <v>0</v>
      </c>
      <c r="K365" s="240"/>
      <c r="L365" s="70"/>
      <c r="M365" s="71">
        <f>K365*J365</f>
        <v>0</v>
      </c>
      <c r="O365" s="69">
        <f>J365</f>
        <v>0</v>
      </c>
      <c r="P365" s="240"/>
      <c r="Q365" s="70"/>
      <c r="R365" s="71">
        <f>P365*O365</f>
        <v>0</v>
      </c>
      <c r="T365" s="69">
        <f>O365</f>
        <v>0</v>
      </c>
      <c r="U365" s="240"/>
      <c r="V365" s="70"/>
      <c r="W365" s="71">
        <f>U365*T365</f>
        <v>0</v>
      </c>
      <c r="Y365" s="69">
        <f>T365</f>
        <v>0</v>
      </c>
      <c r="Z365" s="240"/>
      <c r="AA365" s="70"/>
      <c r="AB365" s="71">
        <f>Z365*Y365</f>
        <v>0</v>
      </c>
      <c r="AD365" s="69">
        <f>Y365</f>
        <v>0</v>
      </c>
      <c r="AE365" s="240"/>
      <c r="AF365" s="70"/>
      <c r="AG365" s="71">
        <f>AE365*AD365</f>
        <v>0</v>
      </c>
      <c r="AI365" s="69">
        <f>AD365</f>
        <v>0</v>
      </c>
      <c r="AJ365" s="240"/>
      <c r="AK365" s="70"/>
      <c r="AL365" s="71">
        <f>AJ365*AI365</f>
        <v>0</v>
      </c>
    </row>
    <row r="366" spans="1:38" ht="14" x14ac:dyDescent="0.25">
      <c r="A366" s="1">
        <v>354</v>
      </c>
      <c r="B366" s="152"/>
      <c r="C366" s="22"/>
      <c r="D366" s="26" t="s">
        <v>897</v>
      </c>
      <c r="E366" s="26" t="s">
        <v>329</v>
      </c>
      <c r="F366" s="127">
        <f>'annexe 1 AE - BPU'!F366</f>
        <v>0</v>
      </c>
      <c r="G366" s="179">
        <f t="shared" si="314"/>
        <v>0</v>
      </c>
      <c r="J366" s="69">
        <f>F366</f>
        <v>0</v>
      </c>
      <c r="K366" s="240"/>
      <c r="L366" s="70"/>
      <c r="M366" s="71">
        <f>K366*J366</f>
        <v>0</v>
      </c>
      <c r="O366" s="69">
        <f>J366</f>
        <v>0</v>
      </c>
      <c r="P366" s="240"/>
      <c r="Q366" s="70"/>
      <c r="R366" s="71">
        <f>P366*O366</f>
        <v>0</v>
      </c>
      <c r="T366" s="69">
        <f>O366</f>
        <v>0</v>
      </c>
      <c r="U366" s="240"/>
      <c r="V366" s="70"/>
      <c r="W366" s="71">
        <f>U366*T366</f>
        <v>0</v>
      </c>
      <c r="Y366" s="69">
        <f>T366</f>
        <v>0</v>
      </c>
      <c r="Z366" s="240"/>
      <c r="AA366" s="70"/>
      <c r="AB366" s="71">
        <f>Z366*Y366</f>
        <v>0</v>
      </c>
      <c r="AD366" s="69">
        <f>Y366</f>
        <v>0</v>
      </c>
      <c r="AE366" s="240"/>
      <c r="AF366" s="70"/>
      <c r="AG366" s="71">
        <f>AE366*AD366</f>
        <v>0</v>
      </c>
      <c r="AI366" s="69">
        <f>AD366</f>
        <v>0</v>
      </c>
      <c r="AJ366" s="240"/>
      <c r="AK366" s="70"/>
      <c r="AL366" s="71">
        <f>AJ366*AI366</f>
        <v>0</v>
      </c>
    </row>
    <row r="367" spans="1:38" ht="14" x14ac:dyDescent="0.25">
      <c r="A367" s="1">
        <v>355</v>
      </c>
      <c r="B367" s="152"/>
      <c r="C367" s="22"/>
      <c r="D367" s="26" t="s">
        <v>898</v>
      </c>
      <c r="E367" s="26" t="s">
        <v>329</v>
      </c>
      <c r="F367" s="127">
        <f>'annexe 1 AE - BPU'!F367</f>
        <v>0</v>
      </c>
      <c r="G367" s="179">
        <f t="shared" si="314"/>
        <v>0</v>
      </c>
      <c r="J367" s="69">
        <f>F367</f>
        <v>0</v>
      </c>
      <c r="K367" s="240"/>
      <c r="L367" s="70"/>
      <c r="M367" s="71">
        <f>K367*J367</f>
        <v>0</v>
      </c>
      <c r="O367" s="69">
        <f>J367</f>
        <v>0</v>
      </c>
      <c r="P367" s="240"/>
      <c r="Q367" s="70"/>
      <c r="R367" s="71">
        <f>P367*O367</f>
        <v>0</v>
      </c>
      <c r="T367" s="69">
        <f>O367</f>
        <v>0</v>
      </c>
      <c r="U367" s="240"/>
      <c r="V367" s="70"/>
      <c r="W367" s="71">
        <f>U367*T367</f>
        <v>0</v>
      </c>
      <c r="Y367" s="69">
        <f>T367</f>
        <v>0</v>
      </c>
      <c r="Z367" s="240"/>
      <c r="AA367" s="70"/>
      <c r="AB367" s="71">
        <f>Z367*Y367</f>
        <v>0</v>
      </c>
      <c r="AD367" s="69">
        <f>Y367</f>
        <v>0</v>
      </c>
      <c r="AE367" s="240"/>
      <c r="AF367" s="70"/>
      <c r="AG367" s="71">
        <f>AE367*AD367</f>
        <v>0</v>
      </c>
      <c r="AI367" s="69">
        <f>AD367</f>
        <v>0</v>
      </c>
      <c r="AJ367" s="240"/>
      <c r="AK367" s="70"/>
      <c r="AL367" s="71">
        <f>AJ367*AI367</f>
        <v>0</v>
      </c>
    </row>
    <row r="368" spans="1:38" ht="14" x14ac:dyDescent="0.25">
      <c r="A368" s="1">
        <v>356</v>
      </c>
      <c r="B368" s="152" t="s">
        <v>331</v>
      </c>
      <c r="C368" s="22"/>
      <c r="D368" s="23" t="s">
        <v>332</v>
      </c>
      <c r="E368" s="14"/>
      <c r="F368" s="127"/>
      <c r="G368" s="178"/>
      <c r="J368" s="69"/>
      <c r="K368" s="240"/>
      <c r="L368" s="70"/>
      <c r="M368" s="71"/>
      <c r="O368" s="69"/>
      <c r="P368" s="240"/>
      <c r="Q368" s="70"/>
      <c r="R368" s="71"/>
      <c r="T368" s="69"/>
      <c r="U368" s="240"/>
      <c r="V368" s="70"/>
      <c r="W368" s="71"/>
      <c r="Y368" s="69"/>
      <c r="Z368" s="240"/>
      <c r="AA368" s="70"/>
      <c r="AB368" s="71"/>
      <c r="AD368" s="69"/>
      <c r="AE368" s="240"/>
      <c r="AF368" s="70"/>
      <c r="AG368" s="71"/>
      <c r="AI368" s="69"/>
      <c r="AJ368" s="240"/>
      <c r="AK368" s="70"/>
      <c r="AL368" s="71"/>
    </row>
    <row r="369" spans="1:38" ht="14" x14ac:dyDescent="0.25">
      <c r="A369" s="1">
        <v>357</v>
      </c>
      <c r="B369" s="152"/>
      <c r="C369" s="22"/>
      <c r="D369" s="26" t="s">
        <v>333</v>
      </c>
      <c r="E369" s="26" t="s">
        <v>85</v>
      </c>
      <c r="F369" s="127">
        <f>'annexe 1 AE - BPU'!F369</f>
        <v>0</v>
      </c>
      <c r="G369" s="179">
        <f t="shared" ref="G369:G370" si="315">F369*(1+$G$9)</f>
        <v>0</v>
      </c>
      <c r="J369" s="69">
        <f>F369</f>
        <v>0</v>
      </c>
      <c r="K369" s="240"/>
      <c r="L369" s="70"/>
      <c r="M369" s="71">
        <f>K369*J369</f>
        <v>0</v>
      </c>
      <c r="O369" s="69">
        <f>J369</f>
        <v>0</v>
      </c>
      <c r="P369" s="240"/>
      <c r="Q369" s="70"/>
      <c r="R369" s="71">
        <f>P369*O369</f>
        <v>0</v>
      </c>
      <c r="T369" s="69">
        <f>O369</f>
        <v>0</v>
      </c>
      <c r="U369" s="240"/>
      <c r="V369" s="70"/>
      <c r="W369" s="71">
        <f>U369*T369</f>
        <v>0</v>
      </c>
      <c r="Y369" s="69">
        <f>T369</f>
        <v>0</v>
      </c>
      <c r="Z369" s="240"/>
      <c r="AA369" s="70"/>
      <c r="AB369" s="71">
        <f>Z369*Y369</f>
        <v>0</v>
      </c>
      <c r="AD369" s="69">
        <f>Y369</f>
        <v>0</v>
      </c>
      <c r="AE369" s="240"/>
      <c r="AF369" s="70"/>
      <c r="AG369" s="71">
        <f>AE369*AD369</f>
        <v>0</v>
      </c>
      <c r="AI369" s="69">
        <f>AD369</f>
        <v>0</v>
      </c>
      <c r="AJ369" s="240"/>
      <c r="AK369" s="70"/>
      <c r="AL369" s="71">
        <f>AJ369*AI369</f>
        <v>0</v>
      </c>
    </row>
    <row r="370" spans="1:38" ht="14" x14ac:dyDescent="0.25">
      <c r="A370" s="1">
        <v>358</v>
      </c>
      <c r="B370" s="152"/>
      <c r="C370" s="22"/>
      <c r="D370" s="26" t="s">
        <v>334</v>
      </c>
      <c r="E370" s="26" t="s">
        <v>85</v>
      </c>
      <c r="F370" s="127">
        <f>'annexe 1 AE - BPU'!F370</f>
        <v>0</v>
      </c>
      <c r="G370" s="179">
        <f t="shared" si="315"/>
        <v>0</v>
      </c>
      <c r="J370" s="69">
        <f>F370</f>
        <v>0</v>
      </c>
      <c r="K370" s="240"/>
      <c r="L370" s="70"/>
      <c r="M370" s="71">
        <f>K370*J370</f>
        <v>0</v>
      </c>
      <c r="O370" s="69">
        <f>J370</f>
        <v>0</v>
      </c>
      <c r="P370" s="240"/>
      <c r="Q370" s="70"/>
      <c r="R370" s="71">
        <f>P370*O370</f>
        <v>0</v>
      </c>
      <c r="T370" s="69">
        <f>O370</f>
        <v>0</v>
      </c>
      <c r="U370" s="240"/>
      <c r="V370" s="70"/>
      <c r="W370" s="71">
        <f>U370*T370</f>
        <v>0</v>
      </c>
      <c r="Y370" s="69">
        <f>T370</f>
        <v>0</v>
      </c>
      <c r="Z370" s="240"/>
      <c r="AA370" s="70"/>
      <c r="AB370" s="71">
        <f>Z370*Y370</f>
        <v>0</v>
      </c>
      <c r="AD370" s="69">
        <f>Y370</f>
        <v>0</v>
      </c>
      <c r="AE370" s="240"/>
      <c r="AF370" s="70"/>
      <c r="AG370" s="71">
        <f>AE370*AD370</f>
        <v>0</v>
      </c>
      <c r="AI370" s="69">
        <f>AD370</f>
        <v>0</v>
      </c>
      <c r="AJ370" s="240"/>
      <c r="AK370" s="70"/>
      <c r="AL370" s="71">
        <f>AJ370*AI370</f>
        <v>0</v>
      </c>
    </row>
    <row r="371" spans="1:38" ht="14" x14ac:dyDescent="0.25">
      <c r="A371" s="1">
        <v>359</v>
      </c>
      <c r="B371" s="152"/>
      <c r="C371" s="22"/>
      <c r="D371" s="26" t="s">
        <v>335</v>
      </c>
      <c r="E371" s="14"/>
      <c r="F371" s="130"/>
      <c r="G371" s="178"/>
      <c r="J371" s="69"/>
      <c r="K371" s="240"/>
      <c r="L371" s="70"/>
      <c r="M371" s="71"/>
      <c r="O371" s="69"/>
      <c r="P371" s="240"/>
      <c r="Q371" s="70"/>
      <c r="R371" s="71"/>
      <c r="T371" s="69"/>
      <c r="U371" s="240"/>
      <c r="V371" s="70"/>
      <c r="W371" s="71"/>
      <c r="Y371" s="69"/>
      <c r="Z371" s="240"/>
      <c r="AA371" s="70"/>
      <c r="AB371" s="71"/>
      <c r="AD371" s="69"/>
      <c r="AE371" s="240"/>
      <c r="AF371" s="70"/>
      <c r="AG371" s="71"/>
      <c r="AI371" s="69"/>
      <c r="AJ371" s="240"/>
      <c r="AK371" s="70"/>
      <c r="AL371" s="71"/>
    </row>
    <row r="372" spans="1:38" ht="14" x14ac:dyDescent="0.25">
      <c r="A372" s="1">
        <v>360</v>
      </c>
      <c r="B372" s="152"/>
      <c r="C372" s="22"/>
      <c r="D372" s="26" t="s">
        <v>336</v>
      </c>
      <c r="E372" s="26" t="s">
        <v>85</v>
      </c>
      <c r="F372" s="127">
        <f>'annexe 1 AE - BPU'!F372</f>
        <v>0</v>
      </c>
      <c r="G372" s="179">
        <f t="shared" ref="G372:G376" si="316">F372*(1+$G$9)</f>
        <v>0</v>
      </c>
      <c r="J372" s="69">
        <f>F372</f>
        <v>0</v>
      </c>
      <c r="K372" s="240"/>
      <c r="L372" s="70"/>
      <c r="M372" s="71">
        <f>K372*J372</f>
        <v>0</v>
      </c>
      <c r="O372" s="69">
        <f>J372</f>
        <v>0</v>
      </c>
      <c r="P372" s="240"/>
      <c r="Q372" s="70"/>
      <c r="R372" s="71">
        <f>P372*O372</f>
        <v>0</v>
      </c>
      <c r="T372" s="69">
        <f>O372</f>
        <v>0</v>
      </c>
      <c r="U372" s="240"/>
      <c r="V372" s="70"/>
      <c r="W372" s="71">
        <f>U372*T372</f>
        <v>0</v>
      </c>
      <c r="Y372" s="69">
        <f>T372</f>
        <v>0</v>
      </c>
      <c r="Z372" s="240"/>
      <c r="AA372" s="70"/>
      <c r="AB372" s="71">
        <f>Z372*Y372</f>
        <v>0</v>
      </c>
      <c r="AD372" s="69">
        <f>Y372</f>
        <v>0</v>
      </c>
      <c r="AE372" s="240"/>
      <c r="AF372" s="70"/>
      <c r="AG372" s="71">
        <f>AE372*AD372</f>
        <v>0</v>
      </c>
      <c r="AI372" s="69">
        <f>AD372</f>
        <v>0</v>
      </c>
      <c r="AJ372" s="240"/>
      <c r="AK372" s="70"/>
      <c r="AL372" s="71">
        <f>AJ372*AI372</f>
        <v>0</v>
      </c>
    </row>
    <row r="373" spans="1:38" ht="14" x14ac:dyDescent="0.25">
      <c r="A373" s="1">
        <v>361</v>
      </c>
      <c r="B373" s="152"/>
      <c r="C373" s="22"/>
      <c r="D373" s="26" t="s">
        <v>337</v>
      </c>
      <c r="E373" s="26" t="s">
        <v>85</v>
      </c>
      <c r="F373" s="127">
        <f>'annexe 1 AE - BPU'!F373</f>
        <v>0</v>
      </c>
      <c r="G373" s="179">
        <f t="shared" si="316"/>
        <v>0</v>
      </c>
      <c r="J373" s="69">
        <f>F373</f>
        <v>0</v>
      </c>
      <c r="K373" s="240"/>
      <c r="L373" s="70"/>
      <c r="M373" s="71">
        <f>K373*J373</f>
        <v>0</v>
      </c>
      <c r="O373" s="69">
        <f>J373</f>
        <v>0</v>
      </c>
      <c r="P373" s="240"/>
      <c r="Q373" s="70"/>
      <c r="R373" s="71">
        <f>P373*O373</f>
        <v>0</v>
      </c>
      <c r="T373" s="69">
        <f>O373</f>
        <v>0</v>
      </c>
      <c r="U373" s="240"/>
      <c r="V373" s="70"/>
      <c r="W373" s="71">
        <f>U373*T373</f>
        <v>0</v>
      </c>
      <c r="Y373" s="69">
        <f>T373</f>
        <v>0</v>
      </c>
      <c r="Z373" s="240"/>
      <c r="AA373" s="70"/>
      <c r="AB373" s="71">
        <f>Z373*Y373</f>
        <v>0</v>
      </c>
      <c r="AD373" s="69">
        <f>Y373</f>
        <v>0</v>
      </c>
      <c r="AE373" s="240"/>
      <c r="AF373" s="70"/>
      <c r="AG373" s="71">
        <f>AE373*AD373</f>
        <v>0</v>
      </c>
      <c r="AI373" s="69">
        <f>AD373</f>
        <v>0</v>
      </c>
      <c r="AJ373" s="240"/>
      <c r="AK373" s="70"/>
      <c r="AL373" s="71">
        <f>AJ373*AI373</f>
        <v>0</v>
      </c>
    </row>
    <row r="374" spans="1:38" ht="14" x14ac:dyDescent="0.25">
      <c r="A374" s="1">
        <v>362</v>
      </c>
      <c r="B374" s="152"/>
      <c r="C374" s="22"/>
      <c r="D374" s="26" t="s">
        <v>338</v>
      </c>
      <c r="E374" s="26" t="s">
        <v>85</v>
      </c>
      <c r="F374" s="127">
        <f>'annexe 1 AE - BPU'!F374</f>
        <v>0</v>
      </c>
      <c r="G374" s="179">
        <f t="shared" si="316"/>
        <v>0</v>
      </c>
      <c r="J374" s="69">
        <f>F374</f>
        <v>0</v>
      </c>
      <c r="K374" s="240"/>
      <c r="L374" s="70"/>
      <c r="M374" s="71">
        <f>K374*J374</f>
        <v>0</v>
      </c>
      <c r="O374" s="69">
        <f>J374</f>
        <v>0</v>
      </c>
      <c r="P374" s="240"/>
      <c r="Q374" s="70"/>
      <c r="R374" s="71">
        <f>P374*O374</f>
        <v>0</v>
      </c>
      <c r="T374" s="69">
        <f>O374</f>
        <v>0</v>
      </c>
      <c r="U374" s="240"/>
      <c r="V374" s="70"/>
      <c r="W374" s="71">
        <f>U374*T374</f>
        <v>0</v>
      </c>
      <c r="Y374" s="69">
        <f>T374</f>
        <v>0</v>
      </c>
      <c r="Z374" s="240"/>
      <c r="AA374" s="70"/>
      <c r="AB374" s="71">
        <f>Z374*Y374</f>
        <v>0</v>
      </c>
      <c r="AD374" s="69">
        <f>Y374</f>
        <v>0</v>
      </c>
      <c r="AE374" s="240"/>
      <c r="AF374" s="70"/>
      <c r="AG374" s="71">
        <f>AE374*AD374</f>
        <v>0</v>
      </c>
      <c r="AI374" s="69">
        <f>AD374</f>
        <v>0</v>
      </c>
      <c r="AJ374" s="240"/>
      <c r="AK374" s="70"/>
      <c r="AL374" s="71">
        <f>AJ374*AI374</f>
        <v>0</v>
      </c>
    </row>
    <row r="375" spans="1:38" ht="14" x14ac:dyDescent="0.25">
      <c r="A375" s="1">
        <v>363</v>
      </c>
      <c r="B375" s="152"/>
      <c r="C375" s="22"/>
      <c r="D375" s="26" t="s">
        <v>292</v>
      </c>
      <c r="E375" s="26" t="s">
        <v>85</v>
      </c>
      <c r="F375" s="127">
        <f>'annexe 1 AE - BPU'!F375</f>
        <v>0</v>
      </c>
      <c r="G375" s="179">
        <f t="shared" si="316"/>
        <v>0</v>
      </c>
      <c r="J375" s="69">
        <f>F375</f>
        <v>0</v>
      </c>
      <c r="K375" s="240"/>
      <c r="L375" s="70"/>
      <c r="M375" s="71">
        <f>K375*J375</f>
        <v>0</v>
      </c>
      <c r="O375" s="69">
        <f>J375</f>
        <v>0</v>
      </c>
      <c r="P375" s="240"/>
      <c r="Q375" s="70"/>
      <c r="R375" s="71">
        <f>P375*O375</f>
        <v>0</v>
      </c>
      <c r="T375" s="69">
        <f>O375</f>
        <v>0</v>
      </c>
      <c r="U375" s="240"/>
      <c r="V375" s="70"/>
      <c r="W375" s="71">
        <f>U375*T375</f>
        <v>0</v>
      </c>
      <c r="Y375" s="69">
        <f>T375</f>
        <v>0</v>
      </c>
      <c r="Z375" s="240"/>
      <c r="AA375" s="70"/>
      <c r="AB375" s="71">
        <f>Z375*Y375</f>
        <v>0</v>
      </c>
      <c r="AD375" s="69">
        <f>Y375</f>
        <v>0</v>
      </c>
      <c r="AE375" s="240"/>
      <c r="AF375" s="70"/>
      <c r="AG375" s="71">
        <f>AE375*AD375</f>
        <v>0</v>
      </c>
      <c r="AI375" s="69">
        <f>AD375</f>
        <v>0</v>
      </c>
      <c r="AJ375" s="240"/>
      <c r="AK375" s="70"/>
      <c r="AL375" s="71">
        <f>AJ375*AI375</f>
        <v>0</v>
      </c>
    </row>
    <row r="376" spans="1:38" ht="14" x14ac:dyDescent="0.25">
      <c r="A376" s="1">
        <v>364</v>
      </c>
      <c r="B376" s="152"/>
      <c r="C376" s="22"/>
      <c r="D376" s="26" t="s">
        <v>294</v>
      </c>
      <c r="E376" s="26" t="s">
        <v>85</v>
      </c>
      <c r="F376" s="127">
        <f>'annexe 1 AE - BPU'!F376</f>
        <v>0</v>
      </c>
      <c r="G376" s="179">
        <f t="shared" si="316"/>
        <v>0</v>
      </c>
      <c r="J376" s="69">
        <f>F376</f>
        <v>0</v>
      </c>
      <c r="K376" s="240"/>
      <c r="L376" s="70"/>
      <c r="M376" s="71">
        <f>K376*J376</f>
        <v>0</v>
      </c>
      <c r="O376" s="69">
        <f>J376</f>
        <v>0</v>
      </c>
      <c r="P376" s="240"/>
      <c r="Q376" s="70"/>
      <c r="R376" s="71">
        <f>P376*O376</f>
        <v>0</v>
      </c>
      <c r="T376" s="69">
        <f>O376</f>
        <v>0</v>
      </c>
      <c r="U376" s="240"/>
      <c r="V376" s="70"/>
      <c r="W376" s="71">
        <f>U376*T376</f>
        <v>0</v>
      </c>
      <c r="Y376" s="69">
        <f>T376</f>
        <v>0</v>
      </c>
      <c r="Z376" s="240"/>
      <c r="AA376" s="70"/>
      <c r="AB376" s="71">
        <f>Z376*Y376</f>
        <v>0</v>
      </c>
      <c r="AD376" s="69">
        <f>Y376</f>
        <v>0</v>
      </c>
      <c r="AE376" s="240"/>
      <c r="AF376" s="70"/>
      <c r="AG376" s="71">
        <f>AE376*AD376</f>
        <v>0</v>
      </c>
      <c r="AI376" s="69">
        <f>AD376</f>
        <v>0</v>
      </c>
      <c r="AJ376" s="240"/>
      <c r="AK376" s="70"/>
      <c r="AL376" s="71">
        <f>AJ376*AI376</f>
        <v>0</v>
      </c>
    </row>
    <row r="377" spans="1:38" ht="14" x14ac:dyDescent="0.25">
      <c r="A377" s="1">
        <v>365</v>
      </c>
      <c r="B377" s="152" t="s">
        <v>339</v>
      </c>
      <c r="C377" s="38"/>
      <c r="D377" s="23" t="s">
        <v>340</v>
      </c>
      <c r="E377" s="39"/>
      <c r="F377" s="129"/>
      <c r="G377" s="178"/>
      <c r="J377" s="69"/>
      <c r="K377" s="240"/>
      <c r="L377" s="70"/>
      <c r="M377" s="71"/>
      <c r="O377" s="69"/>
      <c r="P377" s="240"/>
      <c r="Q377" s="70"/>
      <c r="R377" s="71"/>
      <c r="T377" s="69"/>
      <c r="U377" s="240"/>
      <c r="V377" s="70"/>
      <c r="W377" s="71"/>
      <c r="Y377" s="69"/>
      <c r="Z377" s="240"/>
      <c r="AA377" s="70"/>
      <c r="AB377" s="71"/>
      <c r="AD377" s="69"/>
      <c r="AE377" s="240"/>
      <c r="AF377" s="70"/>
      <c r="AG377" s="71"/>
      <c r="AI377" s="69"/>
      <c r="AJ377" s="240"/>
      <c r="AK377" s="70"/>
      <c r="AL377" s="71"/>
    </row>
    <row r="378" spans="1:38" ht="15.5" x14ac:dyDescent="0.25">
      <c r="A378" s="1">
        <v>366</v>
      </c>
      <c r="B378" s="154"/>
      <c r="C378" s="40"/>
      <c r="D378" s="88" t="s">
        <v>341</v>
      </c>
      <c r="E378" s="39" t="s">
        <v>342</v>
      </c>
      <c r="F378" s="127">
        <f>'annexe 1 AE - BPU'!F378</f>
        <v>0</v>
      </c>
      <c r="G378" s="179">
        <f t="shared" ref="G378:G380" si="317">F378*(1+$G$9)</f>
        <v>0</v>
      </c>
      <c r="J378" s="69">
        <f>F378</f>
        <v>0</v>
      </c>
      <c r="K378" s="240"/>
      <c r="L378" s="70"/>
      <c r="M378" s="71">
        <f>K378*J378</f>
        <v>0</v>
      </c>
      <c r="O378" s="98">
        <f>J378</f>
        <v>0</v>
      </c>
      <c r="P378" s="174">
        <v>2</v>
      </c>
      <c r="Q378" s="99"/>
      <c r="R378" s="100">
        <f>P378*O378</f>
        <v>0</v>
      </c>
      <c r="T378" s="69">
        <f>O378</f>
        <v>0</v>
      </c>
      <c r="U378" s="240"/>
      <c r="V378" s="70"/>
      <c r="W378" s="71">
        <f>U378*T378</f>
        <v>0</v>
      </c>
      <c r="Y378" s="69">
        <f>T378</f>
        <v>0</v>
      </c>
      <c r="Z378" s="240"/>
      <c r="AA378" s="70"/>
      <c r="AB378" s="71">
        <f>Z378*Y378</f>
        <v>0</v>
      </c>
      <c r="AD378" s="69">
        <f>Y378</f>
        <v>0</v>
      </c>
      <c r="AE378" s="240"/>
      <c r="AF378" s="70"/>
      <c r="AG378" s="71">
        <f>AE378*AD378</f>
        <v>0</v>
      </c>
      <c r="AI378" s="69">
        <f>AD378</f>
        <v>0</v>
      </c>
      <c r="AJ378" s="240"/>
      <c r="AK378" s="70"/>
      <c r="AL378" s="71">
        <f>AJ378*AI378</f>
        <v>0</v>
      </c>
    </row>
    <row r="379" spans="1:38" ht="15.5" x14ac:dyDescent="0.25">
      <c r="A379" s="1">
        <v>367</v>
      </c>
      <c r="B379" s="154"/>
      <c r="C379" s="40"/>
      <c r="D379" s="88" t="s">
        <v>343</v>
      </c>
      <c r="E379" s="39" t="s">
        <v>342</v>
      </c>
      <c r="F379" s="127">
        <f>'annexe 1 AE - BPU'!F379</f>
        <v>0</v>
      </c>
      <c r="G379" s="179">
        <f t="shared" si="317"/>
        <v>0</v>
      </c>
      <c r="J379" s="69">
        <f>F379</f>
        <v>0</v>
      </c>
      <c r="K379" s="240"/>
      <c r="L379" s="70"/>
      <c r="M379" s="71">
        <f>K379*J379</f>
        <v>0</v>
      </c>
      <c r="O379" s="98">
        <f>J379</f>
        <v>0</v>
      </c>
      <c r="P379" s="174">
        <v>1</v>
      </c>
      <c r="Q379" s="99"/>
      <c r="R379" s="100">
        <f>P379*O379</f>
        <v>0</v>
      </c>
      <c r="T379" s="69">
        <f>O379</f>
        <v>0</v>
      </c>
      <c r="U379" s="240"/>
      <c r="V379" s="70"/>
      <c r="W379" s="71">
        <f>U379*T379</f>
        <v>0</v>
      </c>
      <c r="Y379" s="69">
        <f>T379</f>
        <v>0</v>
      </c>
      <c r="Z379" s="240"/>
      <c r="AA379" s="70"/>
      <c r="AB379" s="71">
        <f>Z379*Y379</f>
        <v>0</v>
      </c>
      <c r="AD379" s="69">
        <f>Y379</f>
        <v>0</v>
      </c>
      <c r="AE379" s="240"/>
      <c r="AF379" s="70"/>
      <c r="AG379" s="71">
        <f>AE379*AD379</f>
        <v>0</v>
      </c>
      <c r="AI379" s="69">
        <f>AD379</f>
        <v>0</v>
      </c>
      <c r="AJ379" s="240"/>
      <c r="AK379" s="70"/>
      <c r="AL379" s="71">
        <f>AJ379*AI379</f>
        <v>0</v>
      </c>
    </row>
    <row r="380" spans="1:38" ht="28" x14ac:dyDescent="0.25">
      <c r="A380" s="1">
        <v>368</v>
      </c>
      <c r="B380" s="154"/>
      <c r="C380" s="40"/>
      <c r="D380" s="88" t="s">
        <v>344</v>
      </c>
      <c r="E380" s="39" t="s">
        <v>342</v>
      </c>
      <c r="F380" s="127">
        <f>'annexe 1 AE - BPU'!F380</f>
        <v>0</v>
      </c>
      <c r="G380" s="179">
        <f t="shared" si="317"/>
        <v>0</v>
      </c>
      <c r="J380" s="69">
        <f>F380</f>
        <v>0</v>
      </c>
      <c r="K380" s="240"/>
      <c r="L380" s="70"/>
      <c r="M380" s="71">
        <f>K380*J380</f>
        <v>0</v>
      </c>
      <c r="O380" s="98">
        <f>J380</f>
        <v>0</v>
      </c>
      <c r="P380" s="174">
        <v>2</v>
      </c>
      <c r="Q380" s="99"/>
      <c r="R380" s="100">
        <f>P380*O380</f>
        <v>0</v>
      </c>
      <c r="T380" s="69">
        <f>O380</f>
        <v>0</v>
      </c>
      <c r="U380" s="240"/>
      <c r="V380" s="70"/>
      <c r="W380" s="71">
        <f>U380*T380</f>
        <v>0</v>
      </c>
      <c r="Y380" s="69">
        <f>T380</f>
        <v>0</v>
      </c>
      <c r="Z380" s="240"/>
      <c r="AA380" s="70"/>
      <c r="AB380" s="71">
        <f>Z380*Y380</f>
        <v>0</v>
      </c>
      <c r="AD380" s="69">
        <f>Y380</f>
        <v>0</v>
      </c>
      <c r="AE380" s="240"/>
      <c r="AF380" s="70"/>
      <c r="AG380" s="71">
        <f>AE380*AD380</f>
        <v>0</v>
      </c>
      <c r="AI380" s="69">
        <f>AD380</f>
        <v>0</v>
      </c>
      <c r="AJ380" s="240"/>
      <c r="AK380" s="70"/>
      <c r="AL380" s="71">
        <f>AJ380*AI380</f>
        <v>0</v>
      </c>
    </row>
    <row r="381" spans="1:38" ht="14" x14ac:dyDescent="0.25">
      <c r="A381" s="1">
        <v>369</v>
      </c>
      <c r="B381" s="154"/>
      <c r="C381" s="40"/>
      <c r="D381" s="89" t="s">
        <v>345</v>
      </c>
      <c r="E381" s="90"/>
      <c r="F381" s="136"/>
      <c r="G381" s="178"/>
      <c r="J381" s="69"/>
      <c r="K381" s="240"/>
      <c r="L381" s="70"/>
      <c r="M381" s="71"/>
      <c r="O381" s="69"/>
      <c r="P381" s="240"/>
      <c r="Q381" s="70"/>
      <c r="R381" s="71"/>
      <c r="T381" s="69"/>
      <c r="U381" s="240"/>
      <c r="V381" s="70"/>
      <c r="W381" s="71"/>
      <c r="Y381" s="69"/>
      <c r="Z381" s="240"/>
      <c r="AA381" s="70"/>
      <c r="AB381" s="71"/>
      <c r="AD381" s="69"/>
      <c r="AE381" s="240"/>
      <c r="AF381" s="70"/>
      <c r="AG381" s="71"/>
      <c r="AI381" s="69"/>
      <c r="AJ381" s="240"/>
      <c r="AK381" s="70"/>
      <c r="AL381" s="71"/>
    </row>
    <row r="382" spans="1:38" ht="14" x14ac:dyDescent="0.25">
      <c r="A382" s="1">
        <v>370</v>
      </c>
      <c r="B382" s="154"/>
      <c r="C382" s="40"/>
      <c r="D382" s="88" t="s">
        <v>346</v>
      </c>
      <c r="E382" s="39" t="s">
        <v>17</v>
      </c>
      <c r="F382" s="127">
        <f>'annexe 1 AE - BPU'!F382</f>
        <v>0</v>
      </c>
      <c r="G382" s="179">
        <f t="shared" ref="G382:G397" si="318">F382*(1+$G$9)</f>
        <v>0</v>
      </c>
      <c r="J382" s="69">
        <f t="shared" ref="J382:J397" si="319">F382</f>
        <v>0</v>
      </c>
      <c r="K382" s="240"/>
      <c r="L382" s="70"/>
      <c r="M382" s="71">
        <f t="shared" ref="M382:M397" si="320">K382*J382</f>
        <v>0</v>
      </c>
      <c r="O382" s="69">
        <f t="shared" ref="O382:O397" si="321">J382</f>
        <v>0</v>
      </c>
      <c r="P382" s="240"/>
      <c r="Q382" s="70"/>
      <c r="R382" s="71">
        <f t="shared" ref="R382:R397" si="322">P382*O382</f>
        <v>0</v>
      </c>
      <c r="T382" s="69">
        <f t="shared" ref="T382:T397" si="323">O382</f>
        <v>0</v>
      </c>
      <c r="U382" s="240"/>
      <c r="V382" s="70"/>
      <c r="W382" s="71">
        <f t="shared" ref="W382:W397" si="324">U382*T382</f>
        <v>0</v>
      </c>
      <c r="Y382" s="69">
        <f t="shared" ref="Y382:Y397" si="325">T382</f>
        <v>0</v>
      </c>
      <c r="Z382" s="240"/>
      <c r="AA382" s="70"/>
      <c r="AB382" s="71">
        <f t="shared" ref="AB382:AB397" si="326">Z382*Y382</f>
        <v>0</v>
      </c>
      <c r="AD382" s="69">
        <f t="shared" ref="AD382:AD397" si="327">Y382</f>
        <v>0</v>
      </c>
      <c r="AE382" s="240"/>
      <c r="AF382" s="70"/>
      <c r="AG382" s="71">
        <f t="shared" ref="AG382:AG397" si="328">AE382*AD382</f>
        <v>0</v>
      </c>
      <c r="AI382" s="69">
        <f t="shared" ref="AI382:AI397" si="329">AD382</f>
        <v>0</v>
      </c>
      <c r="AJ382" s="240"/>
      <c r="AK382" s="70"/>
      <c r="AL382" s="71">
        <f t="shared" ref="AL382:AL397" si="330">AJ382*AI382</f>
        <v>0</v>
      </c>
    </row>
    <row r="383" spans="1:38" ht="14" x14ac:dyDescent="0.25">
      <c r="A383" s="1">
        <v>371</v>
      </c>
      <c r="B383" s="154"/>
      <c r="C383" s="40"/>
      <c r="D383" s="88" t="s">
        <v>347</v>
      </c>
      <c r="E383" s="39" t="s">
        <v>17</v>
      </c>
      <c r="F383" s="127">
        <f>'annexe 1 AE - BPU'!F383</f>
        <v>0</v>
      </c>
      <c r="G383" s="179">
        <f t="shared" si="318"/>
        <v>0</v>
      </c>
      <c r="J383" s="69">
        <f t="shared" si="319"/>
        <v>0</v>
      </c>
      <c r="K383" s="240"/>
      <c r="L383" s="70"/>
      <c r="M383" s="71">
        <f t="shared" si="320"/>
        <v>0</v>
      </c>
      <c r="O383" s="69">
        <f t="shared" si="321"/>
        <v>0</v>
      </c>
      <c r="P383" s="240"/>
      <c r="Q383" s="70"/>
      <c r="R383" s="71">
        <f t="shared" si="322"/>
        <v>0</v>
      </c>
      <c r="T383" s="69">
        <f t="shared" si="323"/>
        <v>0</v>
      </c>
      <c r="U383" s="240"/>
      <c r="V383" s="70"/>
      <c r="W383" s="71">
        <f t="shared" si="324"/>
        <v>0</v>
      </c>
      <c r="Y383" s="69">
        <f t="shared" si="325"/>
        <v>0</v>
      </c>
      <c r="Z383" s="240"/>
      <c r="AA383" s="70"/>
      <c r="AB383" s="71">
        <f t="shared" si="326"/>
        <v>0</v>
      </c>
      <c r="AD383" s="69">
        <f t="shared" si="327"/>
        <v>0</v>
      </c>
      <c r="AE383" s="240"/>
      <c r="AF383" s="70"/>
      <c r="AG383" s="71">
        <f t="shared" si="328"/>
        <v>0</v>
      </c>
      <c r="AI383" s="69">
        <f t="shared" si="329"/>
        <v>0</v>
      </c>
      <c r="AJ383" s="240"/>
      <c r="AK383" s="70"/>
      <c r="AL383" s="71">
        <f t="shared" si="330"/>
        <v>0</v>
      </c>
    </row>
    <row r="384" spans="1:38" ht="14" x14ac:dyDescent="0.25">
      <c r="A384" s="1">
        <v>372</v>
      </c>
      <c r="B384" s="154"/>
      <c r="C384" s="40"/>
      <c r="D384" s="88" t="s">
        <v>348</v>
      </c>
      <c r="E384" s="39" t="s">
        <v>17</v>
      </c>
      <c r="F384" s="127">
        <f>'annexe 1 AE - BPU'!F384</f>
        <v>0</v>
      </c>
      <c r="G384" s="179">
        <f t="shared" si="318"/>
        <v>0</v>
      </c>
      <c r="J384" s="69">
        <f t="shared" si="319"/>
        <v>0</v>
      </c>
      <c r="K384" s="240"/>
      <c r="L384" s="70"/>
      <c r="M384" s="71">
        <f t="shared" si="320"/>
        <v>0</v>
      </c>
      <c r="O384" s="69">
        <f t="shared" si="321"/>
        <v>0</v>
      </c>
      <c r="P384" s="240"/>
      <c r="Q384" s="70"/>
      <c r="R384" s="71">
        <f t="shared" si="322"/>
        <v>0</v>
      </c>
      <c r="T384" s="69">
        <f t="shared" si="323"/>
        <v>0</v>
      </c>
      <c r="U384" s="240"/>
      <c r="V384" s="70"/>
      <c r="W384" s="71">
        <f t="shared" si="324"/>
        <v>0</v>
      </c>
      <c r="Y384" s="69">
        <f t="shared" si="325"/>
        <v>0</v>
      </c>
      <c r="Z384" s="240"/>
      <c r="AA384" s="70"/>
      <c r="AB384" s="71">
        <f t="shared" si="326"/>
        <v>0</v>
      </c>
      <c r="AD384" s="69">
        <f t="shared" si="327"/>
        <v>0</v>
      </c>
      <c r="AE384" s="240"/>
      <c r="AF384" s="70"/>
      <c r="AG384" s="71">
        <f t="shared" si="328"/>
        <v>0</v>
      </c>
      <c r="AI384" s="69">
        <f t="shared" si="329"/>
        <v>0</v>
      </c>
      <c r="AJ384" s="240"/>
      <c r="AK384" s="70"/>
      <c r="AL384" s="71">
        <f t="shared" si="330"/>
        <v>0</v>
      </c>
    </row>
    <row r="385" spans="1:38" ht="14" x14ac:dyDescent="0.25">
      <c r="A385" s="1">
        <v>373</v>
      </c>
      <c r="B385" s="154"/>
      <c r="C385" s="40"/>
      <c r="D385" s="88" t="s">
        <v>349</v>
      </c>
      <c r="E385" s="39" t="s">
        <v>17</v>
      </c>
      <c r="F385" s="127">
        <f>'annexe 1 AE - BPU'!F385</f>
        <v>0</v>
      </c>
      <c r="G385" s="179">
        <f t="shared" si="318"/>
        <v>0</v>
      </c>
      <c r="J385" s="69">
        <f t="shared" si="319"/>
        <v>0</v>
      </c>
      <c r="K385" s="240"/>
      <c r="L385" s="70"/>
      <c r="M385" s="71">
        <f t="shared" si="320"/>
        <v>0</v>
      </c>
      <c r="O385" s="69">
        <f t="shared" si="321"/>
        <v>0</v>
      </c>
      <c r="P385" s="240"/>
      <c r="Q385" s="70"/>
      <c r="R385" s="71">
        <f t="shared" si="322"/>
        <v>0</v>
      </c>
      <c r="T385" s="69">
        <f t="shared" si="323"/>
        <v>0</v>
      </c>
      <c r="U385" s="240"/>
      <c r="V385" s="70"/>
      <c r="W385" s="71">
        <f t="shared" si="324"/>
        <v>0</v>
      </c>
      <c r="Y385" s="69">
        <f t="shared" si="325"/>
        <v>0</v>
      </c>
      <c r="Z385" s="240"/>
      <c r="AA385" s="70"/>
      <c r="AB385" s="71">
        <f t="shared" si="326"/>
        <v>0</v>
      </c>
      <c r="AD385" s="69">
        <f t="shared" si="327"/>
        <v>0</v>
      </c>
      <c r="AE385" s="240"/>
      <c r="AF385" s="70"/>
      <c r="AG385" s="71">
        <f t="shared" si="328"/>
        <v>0</v>
      </c>
      <c r="AI385" s="69">
        <f t="shared" si="329"/>
        <v>0</v>
      </c>
      <c r="AJ385" s="240"/>
      <c r="AK385" s="70"/>
      <c r="AL385" s="71">
        <f t="shared" si="330"/>
        <v>0</v>
      </c>
    </row>
    <row r="386" spans="1:38" ht="14" x14ac:dyDescent="0.25">
      <c r="A386" s="1">
        <v>374</v>
      </c>
      <c r="B386" s="154"/>
      <c r="C386" s="40"/>
      <c r="D386" s="88" t="s">
        <v>350</v>
      </c>
      <c r="E386" s="39" t="s">
        <v>17</v>
      </c>
      <c r="F386" s="127">
        <f>'annexe 1 AE - BPU'!F386</f>
        <v>0</v>
      </c>
      <c r="G386" s="179">
        <f t="shared" si="318"/>
        <v>0</v>
      </c>
      <c r="J386" s="69">
        <f t="shared" si="319"/>
        <v>0</v>
      </c>
      <c r="K386" s="240"/>
      <c r="L386" s="70"/>
      <c r="M386" s="71">
        <f t="shared" si="320"/>
        <v>0</v>
      </c>
      <c r="O386" s="69">
        <f t="shared" si="321"/>
        <v>0</v>
      </c>
      <c r="P386" s="240"/>
      <c r="Q386" s="70"/>
      <c r="R386" s="71">
        <f t="shared" si="322"/>
        <v>0</v>
      </c>
      <c r="T386" s="69">
        <f t="shared" si="323"/>
        <v>0</v>
      </c>
      <c r="U386" s="240"/>
      <c r="V386" s="70"/>
      <c r="W386" s="71">
        <f t="shared" si="324"/>
        <v>0</v>
      </c>
      <c r="Y386" s="69">
        <f t="shared" si="325"/>
        <v>0</v>
      </c>
      <c r="Z386" s="240"/>
      <c r="AA386" s="70"/>
      <c r="AB386" s="71">
        <f t="shared" si="326"/>
        <v>0</v>
      </c>
      <c r="AD386" s="69">
        <f t="shared" si="327"/>
        <v>0</v>
      </c>
      <c r="AE386" s="240"/>
      <c r="AF386" s="70"/>
      <c r="AG386" s="71">
        <f t="shared" si="328"/>
        <v>0</v>
      </c>
      <c r="AI386" s="69">
        <f t="shared" si="329"/>
        <v>0</v>
      </c>
      <c r="AJ386" s="240"/>
      <c r="AK386" s="70"/>
      <c r="AL386" s="71">
        <f t="shared" si="330"/>
        <v>0</v>
      </c>
    </row>
    <row r="387" spans="1:38" ht="14" x14ac:dyDescent="0.25">
      <c r="A387" s="1">
        <v>375</v>
      </c>
      <c r="B387" s="154"/>
      <c r="C387" s="40"/>
      <c r="D387" s="88" t="s">
        <v>351</v>
      </c>
      <c r="E387" s="39" t="s">
        <v>17</v>
      </c>
      <c r="F387" s="127">
        <f>'annexe 1 AE - BPU'!F387</f>
        <v>0</v>
      </c>
      <c r="G387" s="179">
        <f t="shared" si="318"/>
        <v>0</v>
      </c>
      <c r="J387" s="69">
        <f t="shared" si="319"/>
        <v>0</v>
      </c>
      <c r="K387" s="240"/>
      <c r="L387" s="70"/>
      <c r="M387" s="71">
        <f t="shared" si="320"/>
        <v>0</v>
      </c>
      <c r="O387" s="69">
        <f t="shared" si="321"/>
        <v>0</v>
      </c>
      <c r="P387" s="240"/>
      <c r="Q387" s="70"/>
      <c r="R387" s="71">
        <f t="shared" si="322"/>
        <v>0</v>
      </c>
      <c r="T387" s="69">
        <f t="shared" si="323"/>
        <v>0</v>
      </c>
      <c r="U387" s="240"/>
      <c r="V387" s="70"/>
      <c r="W387" s="71">
        <f t="shared" si="324"/>
        <v>0</v>
      </c>
      <c r="Y387" s="69">
        <f t="shared" si="325"/>
        <v>0</v>
      </c>
      <c r="Z387" s="240"/>
      <c r="AA387" s="70"/>
      <c r="AB387" s="71">
        <f t="shared" si="326"/>
        <v>0</v>
      </c>
      <c r="AD387" s="69">
        <f t="shared" si="327"/>
        <v>0</v>
      </c>
      <c r="AE387" s="240"/>
      <c r="AF387" s="70"/>
      <c r="AG387" s="71">
        <f t="shared" si="328"/>
        <v>0</v>
      </c>
      <c r="AI387" s="69">
        <f t="shared" si="329"/>
        <v>0</v>
      </c>
      <c r="AJ387" s="240"/>
      <c r="AK387" s="70"/>
      <c r="AL387" s="71">
        <f t="shared" si="330"/>
        <v>0</v>
      </c>
    </row>
    <row r="388" spans="1:38" ht="14" x14ac:dyDescent="0.25">
      <c r="A388" s="1">
        <v>376</v>
      </c>
      <c r="B388" s="154"/>
      <c r="C388" s="40"/>
      <c r="D388" s="88" t="s">
        <v>352</v>
      </c>
      <c r="E388" s="39" t="s">
        <v>17</v>
      </c>
      <c r="F388" s="127">
        <f>'annexe 1 AE - BPU'!F388</f>
        <v>0</v>
      </c>
      <c r="G388" s="179">
        <f t="shared" si="318"/>
        <v>0</v>
      </c>
      <c r="J388" s="69">
        <f t="shared" si="319"/>
        <v>0</v>
      </c>
      <c r="K388" s="240"/>
      <c r="L388" s="70"/>
      <c r="M388" s="71">
        <f t="shared" si="320"/>
        <v>0</v>
      </c>
      <c r="O388" s="69">
        <f t="shared" si="321"/>
        <v>0</v>
      </c>
      <c r="P388" s="240"/>
      <c r="Q388" s="70"/>
      <c r="R388" s="71">
        <f t="shared" si="322"/>
        <v>0</v>
      </c>
      <c r="T388" s="69">
        <f t="shared" si="323"/>
        <v>0</v>
      </c>
      <c r="U388" s="240"/>
      <c r="V388" s="70"/>
      <c r="W388" s="71">
        <f t="shared" si="324"/>
        <v>0</v>
      </c>
      <c r="Y388" s="69">
        <f t="shared" si="325"/>
        <v>0</v>
      </c>
      <c r="Z388" s="240"/>
      <c r="AA388" s="70"/>
      <c r="AB388" s="71">
        <f t="shared" si="326"/>
        <v>0</v>
      </c>
      <c r="AD388" s="69">
        <f t="shared" si="327"/>
        <v>0</v>
      </c>
      <c r="AE388" s="240"/>
      <c r="AF388" s="70"/>
      <c r="AG388" s="71">
        <f t="shared" si="328"/>
        <v>0</v>
      </c>
      <c r="AI388" s="69">
        <f t="shared" si="329"/>
        <v>0</v>
      </c>
      <c r="AJ388" s="240"/>
      <c r="AK388" s="70"/>
      <c r="AL388" s="71">
        <f t="shared" si="330"/>
        <v>0</v>
      </c>
    </row>
    <row r="389" spans="1:38" ht="14" x14ac:dyDescent="0.25">
      <c r="A389" s="1">
        <v>377</v>
      </c>
      <c r="B389" s="154"/>
      <c r="C389" s="40"/>
      <c r="D389" s="88" t="s">
        <v>353</v>
      </c>
      <c r="E389" s="39" t="s">
        <v>17</v>
      </c>
      <c r="F389" s="127">
        <f>'annexe 1 AE - BPU'!F389</f>
        <v>0</v>
      </c>
      <c r="G389" s="179">
        <f t="shared" si="318"/>
        <v>0</v>
      </c>
      <c r="J389" s="69">
        <f t="shared" si="319"/>
        <v>0</v>
      </c>
      <c r="K389" s="240"/>
      <c r="L389" s="70"/>
      <c r="M389" s="71">
        <f t="shared" si="320"/>
        <v>0</v>
      </c>
      <c r="O389" s="69">
        <f t="shared" si="321"/>
        <v>0</v>
      </c>
      <c r="P389" s="240"/>
      <c r="Q389" s="70"/>
      <c r="R389" s="71">
        <f t="shared" si="322"/>
        <v>0</v>
      </c>
      <c r="T389" s="69">
        <f t="shared" si="323"/>
        <v>0</v>
      </c>
      <c r="U389" s="240"/>
      <c r="V389" s="70"/>
      <c r="W389" s="71">
        <f t="shared" si="324"/>
        <v>0</v>
      </c>
      <c r="Y389" s="69">
        <f t="shared" si="325"/>
        <v>0</v>
      </c>
      <c r="Z389" s="240"/>
      <c r="AA389" s="70"/>
      <c r="AB389" s="71">
        <f t="shared" si="326"/>
        <v>0</v>
      </c>
      <c r="AD389" s="69">
        <f t="shared" si="327"/>
        <v>0</v>
      </c>
      <c r="AE389" s="240"/>
      <c r="AF389" s="70"/>
      <c r="AG389" s="71">
        <f t="shared" si="328"/>
        <v>0</v>
      </c>
      <c r="AI389" s="69">
        <f t="shared" si="329"/>
        <v>0</v>
      </c>
      <c r="AJ389" s="240"/>
      <c r="AK389" s="70"/>
      <c r="AL389" s="71">
        <f t="shared" si="330"/>
        <v>0</v>
      </c>
    </row>
    <row r="390" spans="1:38" ht="14" x14ac:dyDescent="0.25">
      <c r="A390" s="1">
        <v>378</v>
      </c>
      <c r="B390" s="154"/>
      <c r="C390" s="40"/>
      <c r="D390" s="88" t="s">
        <v>354</v>
      </c>
      <c r="E390" s="39" t="s">
        <v>17</v>
      </c>
      <c r="F390" s="127">
        <f>'annexe 1 AE - BPU'!F390</f>
        <v>0</v>
      </c>
      <c r="G390" s="179">
        <f t="shared" si="318"/>
        <v>0</v>
      </c>
      <c r="J390" s="69">
        <f t="shared" si="319"/>
        <v>0</v>
      </c>
      <c r="K390" s="240"/>
      <c r="L390" s="70"/>
      <c r="M390" s="71">
        <f t="shared" si="320"/>
        <v>0</v>
      </c>
      <c r="O390" s="69">
        <f t="shared" si="321"/>
        <v>0</v>
      </c>
      <c r="P390" s="240"/>
      <c r="Q390" s="70"/>
      <c r="R390" s="71">
        <f t="shared" si="322"/>
        <v>0</v>
      </c>
      <c r="T390" s="69">
        <f t="shared" si="323"/>
        <v>0</v>
      </c>
      <c r="U390" s="240"/>
      <c r="V390" s="70"/>
      <c r="W390" s="71">
        <f t="shared" si="324"/>
        <v>0</v>
      </c>
      <c r="Y390" s="69">
        <f t="shared" si="325"/>
        <v>0</v>
      </c>
      <c r="Z390" s="240"/>
      <c r="AA390" s="70"/>
      <c r="AB390" s="71">
        <f t="shared" si="326"/>
        <v>0</v>
      </c>
      <c r="AD390" s="69">
        <f t="shared" si="327"/>
        <v>0</v>
      </c>
      <c r="AE390" s="240"/>
      <c r="AF390" s="70"/>
      <c r="AG390" s="71">
        <f t="shared" si="328"/>
        <v>0</v>
      </c>
      <c r="AI390" s="69">
        <f t="shared" si="329"/>
        <v>0</v>
      </c>
      <c r="AJ390" s="240"/>
      <c r="AK390" s="70"/>
      <c r="AL390" s="71">
        <f t="shared" si="330"/>
        <v>0</v>
      </c>
    </row>
    <row r="391" spans="1:38" ht="14" x14ac:dyDescent="0.25">
      <c r="A391" s="1">
        <v>379</v>
      </c>
      <c r="B391" s="154"/>
      <c r="C391" s="40"/>
      <c r="D391" s="88" t="s">
        <v>355</v>
      </c>
      <c r="E391" s="39" t="s">
        <v>17</v>
      </c>
      <c r="F391" s="127">
        <f>'annexe 1 AE - BPU'!F391</f>
        <v>0</v>
      </c>
      <c r="G391" s="179">
        <f t="shared" si="318"/>
        <v>0</v>
      </c>
      <c r="J391" s="69">
        <f t="shared" si="319"/>
        <v>0</v>
      </c>
      <c r="K391" s="240"/>
      <c r="L391" s="70"/>
      <c r="M391" s="71">
        <f t="shared" si="320"/>
        <v>0</v>
      </c>
      <c r="O391" s="69">
        <f t="shared" si="321"/>
        <v>0</v>
      </c>
      <c r="P391" s="240"/>
      <c r="Q391" s="70"/>
      <c r="R391" s="71">
        <f t="shared" si="322"/>
        <v>0</v>
      </c>
      <c r="T391" s="69">
        <f t="shared" si="323"/>
        <v>0</v>
      </c>
      <c r="U391" s="240"/>
      <c r="V391" s="70"/>
      <c r="W391" s="71">
        <f t="shared" si="324"/>
        <v>0</v>
      </c>
      <c r="Y391" s="69">
        <f t="shared" si="325"/>
        <v>0</v>
      </c>
      <c r="Z391" s="240"/>
      <c r="AA391" s="70"/>
      <c r="AB391" s="71">
        <f t="shared" si="326"/>
        <v>0</v>
      </c>
      <c r="AD391" s="69">
        <f t="shared" si="327"/>
        <v>0</v>
      </c>
      <c r="AE391" s="240"/>
      <c r="AF391" s="70"/>
      <c r="AG391" s="71">
        <f t="shared" si="328"/>
        <v>0</v>
      </c>
      <c r="AI391" s="69">
        <f t="shared" si="329"/>
        <v>0</v>
      </c>
      <c r="AJ391" s="240"/>
      <c r="AK391" s="70"/>
      <c r="AL391" s="71">
        <f t="shared" si="330"/>
        <v>0</v>
      </c>
    </row>
    <row r="392" spans="1:38" ht="14" x14ac:dyDescent="0.25">
      <c r="A392" s="1">
        <v>380</v>
      </c>
      <c r="B392" s="154"/>
      <c r="C392" s="40"/>
      <c r="D392" s="88" t="s">
        <v>356</v>
      </c>
      <c r="E392" s="39" t="s">
        <v>17</v>
      </c>
      <c r="F392" s="127">
        <f>'annexe 1 AE - BPU'!F392</f>
        <v>0</v>
      </c>
      <c r="G392" s="179">
        <f t="shared" si="318"/>
        <v>0</v>
      </c>
      <c r="J392" s="69">
        <f t="shared" si="319"/>
        <v>0</v>
      </c>
      <c r="K392" s="240"/>
      <c r="L392" s="70"/>
      <c r="M392" s="71">
        <f t="shared" si="320"/>
        <v>0</v>
      </c>
      <c r="O392" s="69">
        <f t="shared" si="321"/>
        <v>0</v>
      </c>
      <c r="P392" s="240"/>
      <c r="Q392" s="70"/>
      <c r="R392" s="71">
        <f t="shared" si="322"/>
        <v>0</v>
      </c>
      <c r="T392" s="69">
        <f t="shared" si="323"/>
        <v>0</v>
      </c>
      <c r="U392" s="240"/>
      <c r="V392" s="70"/>
      <c r="W392" s="71">
        <f t="shared" si="324"/>
        <v>0</v>
      </c>
      <c r="Y392" s="69">
        <f t="shared" si="325"/>
        <v>0</v>
      </c>
      <c r="Z392" s="240"/>
      <c r="AA392" s="70"/>
      <c r="AB392" s="71">
        <f t="shared" si="326"/>
        <v>0</v>
      </c>
      <c r="AD392" s="69">
        <f t="shared" si="327"/>
        <v>0</v>
      </c>
      <c r="AE392" s="240"/>
      <c r="AF392" s="70"/>
      <c r="AG392" s="71">
        <f t="shared" si="328"/>
        <v>0</v>
      </c>
      <c r="AI392" s="69">
        <f t="shared" si="329"/>
        <v>0</v>
      </c>
      <c r="AJ392" s="240"/>
      <c r="AK392" s="70"/>
      <c r="AL392" s="71">
        <f t="shared" si="330"/>
        <v>0</v>
      </c>
    </row>
    <row r="393" spans="1:38" ht="14" x14ac:dyDescent="0.25">
      <c r="A393" s="1">
        <v>381</v>
      </c>
      <c r="B393" s="154"/>
      <c r="C393" s="40"/>
      <c r="D393" s="88" t="s">
        <v>357</v>
      </c>
      <c r="E393" s="39" t="s">
        <v>17</v>
      </c>
      <c r="F393" s="127">
        <f>'annexe 1 AE - BPU'!F393</f>
        <v>0</v>
      </c>
      <c r="G393" s="179">
        <f t="shared" si="318"/>
        <v>0</v>
      </c>
      <c r="J393" s="69">
        <f t="shared" si="319"/>
        <v>0</v>
      </c>
      <c r="K393" s="240"/>
      <c r="L393" s="70"/>
      <c r="M393" s="71">
        <f t="shared" si="320"/>
        <v>0</v>
      </c>
      <c r="O393" s="69">
        <f t="shared" si="321"/>
        <v>0</v>
      </c>
      <c r="P393" s="240"/>
      <c r="Q393" s="70"/>
      <c r="R393" s="71">
        <f t="shared" si="322"/>
        <v>0</v>
      </c>
      <c r="T393" s="69">
        <f t="shared" si="323"/>
        <v>0</v>
      </c>
      <c r="U393" s="240"/>
      <c r="V393" s="70"/>
      <c r="W393" s="71">
        <f t="shared" si="324"/>
        <v>0</v>
      </c>
      <c r="Y393" s="69">
        <f t="shared" si="325"/>
        <v>0</v>
      </c>
      <c r="Z393" s="240"/>
      <c r="AA393" s="70"/>
      <c r="AB393" s="71">
        <f t="shared" si="326"/>
        <v>0</v>
      </c>
      <c r="AD393" s="69">
        <f t="shared" si="327"/>
        <v>0</v>
      </c>
      <c r="AE393" s="240"/>
      <c r="AF393" s="70"/>
      <c r="AG393" s="71">
        <f t="shared" si="328"/>
        <v>0</v>
      </c>
      <c r="AI393" s="69">
        <f t="shared" si="329"/>
        <v>0</v>
      </c>
      <c r="AJ393" s="240"/>
      <c r="AK393" s="70"/>
      <c r="AL393" s="71">
        <f t="shared" si="330"/>
        <v>0</v>
      </c>
    </row>
    <row r="394" spans="1:38" ht="14" x14ac:dyDescent="0.25">
      <c r="A394" s="1">
        <v>382</v>
      </c>
      <c r="B394" s="154"/>
      <c r="C394" s="40"/>
      <c r="D394" s="88" t="s">
        <v>358</v>
      </c>
      <c r="E394" s="39" t="s">
        <v>17</v>
      </c>
      <c r="F394" s="127">
        <f>'annexe 1 AE - BPU'!F394</f>
        <v>0</v>
      </c>
      <c r="G394" s="179">
        <f t="shared" si="318"/>
        <v>0</v>
      </c>
      <c r="J394" s="69">
        <f t="shared" si="319"/>
        <v>0</v>
      </c>
      <c r="K394" s="240"/>
      <c r="L394" s="70"/>
      <c r="M394" s="71">
        <f t="shared" si="320"/>
        <v>0</v>
      </c>
      <c r="O394" s="69">
        <f t="shared" si="321"/>
        <v>0</v>
      </c>
      <c r="P394" s="240"/>
      <c r="Q394" s="70"/>
      <c r="R394" s="71">
        <f t="shared" si="322"/>
        <v>0</v>
      </c>
      <c r="T394" s="69">
        <f t="shared" si="323"/>
        <v>0</v>
      </c>
      <c r="U394" s="240"/>
      <c r="V394" s="70"/>
      <c r="W394" s="71">
        <f t="shared" si="324"/>
        <v>0</v>
      </c>
      <c r="Y394" s="69">
        <f t="shared" si="325"/>
        <v>0</v>
      </c>
      <c r="Z394" s="240"/>
      <c r="AA394" s="70"/>
      <c r="AB394" s="71">
        <f t="shared" si="326"/>
        <v>0</v>
      </c>
      <c r="AD394" s="69">
        <f t="shared" si="327"/>
        <v>0</v>
      </c>
      <c r="AE394" s="240"/>
      <c r="AF394" s="70"/>
      <c r="AG394" s="71">
        <f t="shared" si="328"/>
        <v>0</v>
      </c>
      <c r="AI394" s="69">
        <f t="shared" si="329"/>
        <v>0</v>
      </c>
      <c r="AJ394" s="240"/>
      <c r="AK394" s="70"/>
      <c r="AL394" s="71">
        <f t="shared" si="330"/>
        <v>0</v>
      </c>
    </row>
    <row r="395" spans="1:38" ht="14" x14ac:dyDescent="0.25">
      <c r="A395" s="1">
        <v>383</v>
      </c>
      <c r="B395" s="154"/>
      <c r="C395" s="40"/>
      <c r="D395" s="88" t="s">
        <v>359</v>
      </c>
      <c r="E395" s="39" t="s">
        <v>17</v>
      </c>
      <c r="F395" s="127">
        <f>'annexe 1 AE - BPU'!F395</f>
        <v>0</v>
      </c>
      <c r="G395" s="179">
        <f t="shared" si="318"/>
        <v>0</v>
      </c>
      <c r="J395" s="69">
        <f t="shared" si="319"/>
        <v>0</v>
      </c>
      <c r="K395" s="240"/>
      <c r="L395" s="70"/>
      <c r="M395" s="71">
        <f t="shared" si="320"/>
        <v>0</v>
      </c>
      <c r="O395" s="69">
        <f t="shared" si="321"/>
        <v>0</v>
      </c>
      <c r="P395" s="240"/>
      <c r="Q395" s="70"/>
      <c r="R395" s="71">
        <f t="shared" si="322"/>
        <v>0</v>
      </c>
      <c r="T395" s="69">
        <f t="shared" si="323"/>
        <v>0</v>
      </c>
      <c r="U395" s="240"/>
      <c r="V395" s="70"/>
      <c r="W395" s="71">
        <f t="shared" si="324"/>
        <v>0</v>
      </c>
      <c r="Y395" s="69">
        <f t="shared" si="325"/>
        <v>0</v>
      </c>
      <c r="Z395" s="240"/>
      <c r="AA395" s="70"/>
      <c r="AB395" s="71">
        <f t="shared" si="326"/>
        <v>0</v>
      </c>
      <c r="AD395" s="69">
        <f t="shared" si="327"/>
        <v>0</v>
      </c>
      <c r="AE395" s="240"/>
      <c r="AF395" s="70"/>
      <c r="AG395" s="71">
        <f t="shared" si="328"/>
        <v>0</v>
      </c>
      <c r="AI395" s="69">
        <f t="shared" si="329"/>
        <v>0</v>
      </c>
      <c r="AJ395" s="240"/>
      <c r="AK395" s="70"/>
      <c r="AL395" s="71">
        <f t="shared" si="330"/>
        <v>0</v>
      </c>
    </row>
    <row r="396" spans="1:38" ht="14" x14ac:dyDescent="0.25">
      <c r="A396" s="1">
        <v>384</v>
      </c>
      <c r="B396" s="154"/>
      <c r="C396" s="40"/>
      <c r="D396" s="88" t="s">
        <v>360</v>
      </c>
      <c r="E396" s="39" t="s">
        <v>17</v>
      </c>
      <c r="F396" s="127">
        <f>'annexe 1 AE - BPU'!F396</f>
        <v>0</v>
      </c>
      <c r="G396" s="179">
        <f t="shared" si="318"/>
        <v>0</v>
      </c>
      <c r="J396" s="69">
        <f t="shared" si="319"/>
        <v>0</v>
      </c>
      <c r="K396" s="240"/>
      <c r="L396" s="70"/>
      <c r="M396" s="71">
        <f t="shared" si="320"/>
        <v>0</v>
      </c>
      <c r="O396" s="69">
        <f t="shared" si="321"/>
        <v>0</v>
      </c>
      <c r="P396" s="240"/>
      <c r="Q396" s="70"/>
      <c r="R396" s="71">
        <f t="shared" si="322"/>
        <v>0</v>
      </c>
      <c r="T396" s="69">
        <f t="shared" si="323"/>
        <v>0</v>
      </c>
      <c r="U396" s="240"/>
      <c r="V396" s="70"/>
      <c r="W396" s="71">
        <f t="shared" si="324"/>
        <v>0</v>
      </c>
      <c r="Y396" s="69">
        <f t="shared" si="325"/>
        <v>0</v>
      </c>
      <c r="Z396" s="240"/>
      <c r="AA396" s="70"/>
      <c r="AB396" s="71">
        <f t="shared" si="326"/>
        <v>0</v>
      </c>
      <c r="AD396" s="69">
        <f t="shared" si="327"/>
        <v>0</v>
      </c>
      <c r="AE396" s="240"/>
      <c r="AF396" s="70"/>
      <c r="AG396" s="71">
        <f t="shared" si="328"/>
        <v>0</v>
      </c>
      <c r="AI396" s="69">
        <f t="shared" si="329"/>
        <v>0</v>
      </c>
      <c r="AJ396" s="240"/>
      <c r="AK396" s="70"/>
      <c r="AL396" s="71">
        <f t="shared" si="330"/>
        <v>0</v>
      </c>
    </row>
    <row r="397" spans="1:38" ht="14" x14ac:dyDescent="0.25">
      <c r="A397" s="1">
        <v>385</v>
      </c>
      <c r="B397" s="154"/>
      <c r="C397" s="40"/>
      <c r="D397" s="88" t="s">
        <v>361</v>
      </c>
      <c r="E397" s="39" t="s">
        <v>17</v>
      </c>
      <c r="F397" s="127">
        <f>'annexe 1 AE - BPU'!F397</f>
        <v>0</v>
      </c>
      <c r="G397" s="179">
        <f t="shared" si="318"/>
        <v>0</v>
      </c>
      <c r="J397" s="69">
        <f t="shared" si="319"/>
        <v>0</v>
      </c>
      <c r="K397" s="240"/>
      <c r="L397" s="70"/>
      <c r="M397" s="71">
        <f t="shared" si="320"/>
        <v>0</v>
      </c>
      <c r="O397" s="69">
        <f t="shared" si="321"/>
        <v>0</v>
      </c>
      <c r="P397" s="240"/>
      <c r="Q397" s="70"/>
      <c r="R397" s="71">
        <f t="shared" si="322"/>
        <v>0</v>
      </c>
      <c r="T397" s="69">
        <f t="shared" si="323"/>
        <v>0</v>
      </c>
      <c r="U397" s="240"/>
      <c r="V397" s="70"/>
      <c r="W397" s="71">
        <f t="shared" si="324"/>
        <v>0</v>
      </c>
      <c r="Y397" s="69">
        <f t="shared" si="325"/>
        <v>0</v>
      </c>
      <c r="Z397" s="240"/>
      <c r="AA397" s="70"/>
      <c r="AB397" s="71">
        <f t="shared" si="326"/>
        <v>0</v>
      </c>
      <c r="AD397" s="69">
        <f t="shared" si="327"/>
        <v>0</v>
      </c>
      <c r="AE397" s="240"/>
      <c r="AF397" s="70"/>
      <c r="AG397" s="71">
        <f t="shared" si="328"/>
        <v>0</v>
      </c>
      <c r="AI397" s="69">
        <f t="shared" si="329"/>
        <v>0</v>
      </c>
      <c r="AJ397" s="240"/>
      <c r="AK397" s="70"/>
      <c r="AL397" s="71">
        <f t="shared" si="330"/>
        <v>0</v>
      </c>
    </row>
    <row r="398" spans="1:38" ht="14" x14ac:dyDescent="0.25">
      <c r="A398" s="1">
        <v>386</v>
      </c>
      <c r="B398" s="154"/>
      <c r="C398" s="40"/>
      <c r="D398" s="91" t="s">
        <v>362</v>
      </c>
      <c r="E398" s="90"/>
      <c r="F398" s="136"/>
      <c r="G398" s="178"/>
      <c r="J398" s="69"/>
      <c r="K398" s="240"/>
      <c r="L398" s="70"/>
      <c r="M398" s="71"/>
      <c r="O398" s="69"/>
      <c r="P398" s="240"/>
      <c r="Q398" s="70"/>
      <c r="R398" s="71"/>
      <c r="T398" s="69"/>
      <c r="U398" s="240"/>
      <c r="V398" s="70"/>
      <c r="W398" s="71"/>
      <c r="Y398" s="69"/>
      <c r="Z398" s="240"/>
      <c r="AA398" s="70"/>
      <c r="AB398" s="71"/>
      <c r="AD398" s="69"/>
      <c r="AE398" s="240"/>
      <c r="AF398" s="70"/>
      <c r="AG398" s="71"/>
      <c r="AI398" s="69"/>
      <c r="AJ398" s="240"/>
      <c r="AK398" s="70"/>
      <c r="AL398" s="71"/>
    </row>
    <row r="399" spans="1:38" ht="14" x14ac:dyDescent="0.25">
      <c r="A399" s="1">
        <v>387</v>
      </c>
      <c r="B399" s="154"/>
      <c r="C399" s="40"/>
      <c r="D399" s="88" t="s">
        <v>346</v>
      </c>
      <c r="E399" s="39" t="s">
        <v>26</v>
      </c>
      <c r="F399" s="127">
        <f>'annexe 1 AE - BPU'!F399</f>
        <v>0</v>
      </c>
      <c r="G399" s="179">
        <f t="shared" ref="G399:G416" si="331">F399*(1+$G$9)</f>
        <v>0</v>
      </c>
      <c r="J399" s="69">
        <f t="shared" ref="J399:J416" si="332">F399</f>
        <v>0</v>
      </c>
      <c r="K399" s="240"/>
      <c r="L399" s="70"/>
      <c r="M399" s="71">
        <f t="shared" ref="M399:M416" si="333">K399*J399</f>
        <v>0</v>
      </c>
      <c r="O399" s="69">
        <f t="shared" ref="O399:O416" si="334">J399</f>
        <v>0</v>
      </c>
      <c r="P399" s="240"/>
      <c r="Q399" s="70"/>
      <c r="R399" s="71">
        <f t="shared" ref="R399:R416" si="335">P399*O399</f>
        <v>0</v>
      </c>
      <c r="T399" s="69">
        <f t="shared" ref="T399:T416" si="336">O399</f>
        <v>0</v>
      </c>
      <c r="U399" s="240"/>
      <c r="V399" s="70"/>
      <c r="W399" s="71">
        <f t="shared" ref="W399:W416" si="337">U399*T399</f>
        <v>0</v>
      </c>
      <c r="Y399" s="69">
        <f t="shared" ref="Y399:Y416" si="338">T399</f>
        <v>0</v>
      </c>
      <c r="Z399" s="240"/>
      <c r="AA399" s="70"/>
      <c r="AB399" s="71">
        <f t="shared" ref="AB399:AB416" si="339">Z399*Y399</f>
        <v>0</v>
      </c>
      <c r="AD399" s="69">
        <f t="shared" ref="AD399:AD416" si="340">Y399</f>
        <v>0</v>
      </c>
      <c r="AE399" s="240"/>
      <c r="AF399" s="70"/>
      <c r="AG399" s="71">
        <f t="shared" ref="AG399:AG416" si="341">AE399*AD399</f>
        <v>0</v>
      </c>
      <c r="AI399" s="69">
        <f t="shared" ref="AI399:AI416" si="342">AD399</f>
        <v>0</v>
      </c>
      <c r="AJ399" s="240"/>
      <c r="AK399" s="70"/>
      <c r="AL399" s="71">
        <f t="shared" ref="AL399:AL416" si="343">AJ399*AI399</f>
        <v>0</v>
      </c>
    </row>
    <row r="400" spans="1:38" ht="14" x14ac:dyDescent="0.25">
      <c r="A400" s="1">
        <v>388</v>
      </c>
      <c r="B400" s="154"/>
      <c r="C400" s="40"/>
      <c r="D400" s="88" t="s">
        <v>347</v>
      </c>
      <c r="E400" s="39" t="s">
        <v>26</v>
      </c>
      <c r="F400" s="127">
        <f>'annexe 1 AE - BPU'!F400</f>
        <v>0</v>
      </c>
      <c r="G400" s="179">
        <f t="shared" si="331"/>
        <v>0</v>
      </c>
      <c r="J400" s="69">
        <f t="shared" si="332"/>
        <v>0</v>
      </c>
      <c r="K400" s="240"/>
      <c r="L400" s="70"/>
      <c r="M400" s="71">
        <f t="shared" si="333"/>
        <v>0</v>
      </c>
      <c r="O400" s="69">
        <f t="shared" si="334"/>
        <v>0</v>
      </c>
      <c r="P400" s="240"/>
      <c r="Q400" s="70"/>
      <c r="R400" s="71">
        <f t="shared" si="335"/>
        <v>0</v>
      </c>
      <c r="T400" s="69">
        <f t="shared" si="336"/>
        <v>0</v>
      </c>
      <c r="U400" s="240"/>
      <c r="V400" s="70"/>
      <c r="W400" s="71">
        <f t="shared" si="337"/>
        <v>0</v>
      </c>
      <c r="Y400" s="69">
        <f t="shared" si="338"/>
        <v>0</v>
      </c>
      <c r="Z400" s="240"/>
      <c r="AA400" s="70"/>
      <c r="AB400" s="71">
        <f t="shared" si="339"/>
        <v>0</v>
      </c>
      <c r="AD400" s="69">
        <f t="shared" si="340"/>
        <v>0</v>
      </c>
      <c r="AE400" s="240"/>
      <c r="AF400" s="70"/>
      <c r="AG400" s="71">
        <f t="shared" si="341"/>
        <v>0</v>
      </c>
      <c r="AI400" s="69">
        <f t="shared" si="342"/>
        <v>0</v>
      </c>
      <c r="AJ400" s="240"/>
      <c r="AK400" s="70"/>
      <c r="AL400" s="71">
        <f t="shared" si="343"/>
        <v>0</v>
      </c>
    </row>
    <row r="401" spans="1:38" ht="14" x14ac:dyDescent="0.25">
      <c r="A401" s="1">
        <v>389</v>
      </c>
      <c r="B401" s="154"/>
      <c r="C401" s="40"/>
      <c r="D401" s="88" t="s">
        <v>348</v>
      </c>
      <c r="E401" s="39" t="s">
        <v>26</v>
      </c>
      <c r="F401" s="127">
        <f>'annexe 1 AE - BPU'!F401</f>
        <v>0</v>
      </c>
      <c r="G401" s="179">
        <f t="shared" si="331"/>
        <v>0</v>
      </c>
      <c r="J401" s="69">
        <f t="shared" si="332"/>
        <v>0</v>
      </c>
      <c r="K401" s="240"/>
      <c r="L401" s="70"/>
      <c r="M401" s="71">
        <f t="shared" si="333"/>
        <v>0</v>
      </c>
      <c r="O401" s="69">
        <f t="shared" si="334"/>
        <v>0</v>
      </c>
      <c r="P401" s="240"/>
      <c r="Q401" s="70"/>
      <c r="R401" s="71">
        <f t="shared" si="335"/>
        <v>0</v>
      </c>
      <c r="T401" s="69">
        <f t="shared" si="336"/>
        <v>0</v>
      </c>
      <c r="U401" s="240"/>
      <c r="V401" s="70"/>
      <c r="W401" s="71">
        <f t="shared" si="337"/>
        <v>0</v>
      </c>
      <c r="Y401" s="69">
        <f t="shared" si="338"/>
        <v>0</v>
      </c>
      <c r="Z401" s="240"/>
      <c r="AA401" s="70"/>
      <c r="AB401" s="71">
        <f t="shared" si="339"/>
        <v>0</v>
      </c>
      <c r="AD401" s="69">
        <f t="shared" si="340"/>
        <v>0</v>
      </c>
      <c r="AE401" s="240"/>
      <c r="AF401" s="70"/>
      <c r="AG401" s="71">
        <f t="shared" si="341"/>
        <v>0</v>
      </c>
      <c r="AI401" s="69">
        <f t="shared" si="342"/>
        <v>0</v>
      </c>
      <c r="AJ401" s="240"/>
      <c r="AK401" s="70"/>
      <c r="AL401" s="71">
        <f t="shared" si="343"/>
        <v>0</v>
      </c>
    </row>
    <row r="402" spans="1:38" ht="15.5" x14ac:dyDescent="0.25">
      <c r="A402" s="1">
        <v>390</v>
      </c>
      <c r="B402" s="154"/>
      <c r="C402" s="40"/>
      <c r="D402" s="88" t="s">
        <v>349</v>
      </c>
      <c r="E402" s="39" t="s">
        <v>26</v>
      </c>
      <c r="F402" s="127">
        <f>'annexe 1 AE - BPU'!F402</f>
        <v>0</v>
      </c>
      <c r="G402" s="179">
        <f t="shared" si="331"/>
        <v>0</v>
      </c>
      <c r="J402" s="69">
        <f t="shared" si="332"/>
        <v>0</v>
      </c>
      <c r="K402" s="240"/>
      <c r="L402" s="70"/>
      <c r="M402" s="71">
        <f t="shared" si="333"/>
        <v>0</v>
      </c>
      <c r="O402" s="98">
        <f t="shared" si="334"/>
        <v>0</v>
      </c>
      <c r="P402" s="174">
        <v>40</v>
      </c>
      <c r="Q402" s="99"/>
      <c r="R402" s="100">
        <f t="shared" si="335"/>
        <v>0</v>
      </c>
      <c r="T402" s="69">
        <f t="shared" si="336"/>
        <v>0</v>
      </c>
      <c r="U402" s="240"/>
      <c r="V402" s="70"/>
      <c r="W402" s="71">
        <f t="shared" si="337"/>
        <v>0</v>
      </c>
      <c r="Y402" s="69">
        <f t="shared" si="338"/>
        <v>0</v>
      </c>
      <c r="Z402" s="240"/>
      <c r="AA402" s="70"/>
      <c r="AB402" s="71">
        <f t="shared" si="339"/>
        <v>0</v>
      </c>
      <c r="AD402" s="69">
        <f t="shared" si="340"/>
        <v>0</v>
      </c>
      <c r="AE402" s="240"/>
      <c r="AF402" s="70"/>
      <c r="AG402" s="71">
        <f t="shared" si="341"/>
        <v>0</v>
      </c>
      <c r="AI402" s="69">
        <f t="shared" si="342"/>
        <v>0</v>
      </c>
      <c r="AJ402" s="240"/>
      <c r="AK402" s="70"/>
      <c r="AL402" s="71">
        <f t="shared" si="343"/>
        <v>0</v>
      </c>
    </row>
    <row r="403" spans="1:38" ht="15.5" x14ac:dyDescent="0.25">
      <c r="A403" s="1">
        <v>391</v>
      </c>
      <c r="B403" s="154"/>
      <c r="C403" s="40"/>
      <c r="D403" s="88" t="s">
        <v>350</v>
      </c>
      <c r="E403" s="39" t="s">
        <v>26</v>
      </c>
      <c r="F403" s="127">
        <f>'annexe 1 AE - BPU'!F403</f>
        <v>0</v>
      </c>
      <c r="G403" s="179">
        <f t="shared" si="331"/>
        <v>0</v>
      </c>
      <c r="J403" s="69">
        <f t="shared" si="332"/>
        <v>0</v>
      </c>
      <c r="K403" s="240"/>
      <c r="L403" s="70"/>
      <c r="M403" s="71">
        <f t="shared" si="333"/>
        <v>0</v>
      </c>
      <c r="O403" s="98">
        <f t="shared" si="334"/>
        <v>0</v>
      </c>
      <c r="P403" s="174">
        <v>30</v>
      </c>
      <c r="Q403" s="99"/>
      <c r="R403" s="100">
        <f t="shared" si="335"/>
        <v>0</v>
      </c>
      <c r="T403" s="69">
        <f t="shared" si="336"/>
        <v>0</v>
      </c>
      <c r="U403" s="240"/>
      <c r="V403" s="70"/>
      <c r="W403" s="71">
        <f t="shared" si="337"/>
        <v>0</v>
      </c>
      <c r="Y403" s="69">
        <f t="shared" si="338"/>
        <v>0</v>
      </c>
      <c r="Z403" s="240"/>
      <c r="AA403" s="70"/>
      <c r="AB403" s="71">
        <f t="shared" si="339"/>
        <v>0</v>
      </c>
      <c r="AD403" s="69">
        <f t="shared" si="340"/>
        <v>0</v>
      </c>
      <c r="AE403" s="240"/>
      <c r="AF403" s="70"/>
      <c r="AG403" s="71">
        <f t="shared" si="341"/>
        <v>0</v>
      </c>
      <c r="AI403" s="69">
        <f t="shared" si="342"/>
        <v>0</v>
      </c>
      <c r="AJ403" s="240"/>
      <c r="AK403" s="70"/>
      <c r="AL403" s="71">
        <f t="shared" si="343"/>
        <v>0</v>
      </c>
    </row>
    <row r="404" spans="1:38" ht="15.5" x14ac:dyDescent="0.25">
      <c r="A404" s="1">
        <v>392</v>
      </c>
      <c r="B404" s="154"/>
      <c r="C404" s="40"/>
      <c r="D404" s="88" t="s">
        <v>351</v>
      </c>
      <c r="E404" s="39" t="s">
        <v>26</v>
      </c>
      <c r="F404" s="127">
        <f>'annexe 1 AE - BPU'!F404</f>
        <v>0</v>
      </c>
      <c r="G404" s="179">
        <f t="shared" si="331"/>
        <v>0</v>
      </c>
      <c r="J404" s="69">
        <f t="shared" si="332"/>
        <v>0</v>
      </c>
      <c r="K404" s="240"/>
      <c r="L404" s="70"/>
      <c r="M404" s="71">
        <f t="shared" si="333"/>
        <v>0</v>
      </c>
      <c r="O404" s="98">
        <f t="shared" si="334"/>
        <v>0</v>
      </c>
      <c r="P404" s="174">
        <v>15</v>
      </c>
      <c r="Q404" s="99"/>
      <c r="R404" s="100">
        <f t="shared" si="335"/>
        <v>0</v>
      </c>
      <c r="T404" s="69">
        <f t="shared" si="336"/>
        <v>0</v>
      </c>
      <c r="U404" s="240"/>
      <c r="V404" s="70"/>
      <c r="W404" s="71">
        <f t="shared" si="337"/>
        <v>0</v>
      </c>
      <c r="Y404" s="69">
        <f t="shared" si="338"/>
        <v>0</v>
      </c>
      <c r="Z404" s="240"/>
      <c r="AA404" s="70"/>
      <c r="AB404" s="71">
        <f t="shared" si="339"/>
        <v>0</v>
      </c>
      <c r="AD404" s="69">
        <f t="shared" si="340"/>
        <v>0</v>
      </c>
      <c r="AE404" s="240"/>
      <c r="AF404" s="70"/>
      <c r="AG404" s="71">
        <f t="shared" si="341"/>
        <v>0</v>
      </c>
      <c r="AI404" s="69">
        <f t="shared" si="342"/>
        <v>0</v>
      </c>
      <c r="AJ404" s="240"/>
      <c r="AK404" s="70"/>
      <c r="AL404" s="71">
        <f t="shared" si="343"/>
        <v>0</v>
      </c>
    </row>
    <row r="405" spans="1:38" ht="15.5" x14ac:dyDescent="0.25">
      <c r="A405" s="1">
        <v>393</v>
      </c>
      <c r="B405" s="154"/>
      <c r="C405" s="40"/>
      <c r="D405" s="88" t="s">
        <v>352</v>
      </c>
      <c r="E405" s="39" t="s">
        <v>26</v>
      </c>
      <c r="F405" s="127">
        <f>'annexe 1 AE - BPU'!F405</f>
        <v>0</v>
      </c>
      <c r="G405" s="179">
        <f t="shared" si="331"/>
        <v>0</v>
      </c>
      <c r="J405" s="69">
        <f t="shared" si="332"/>
        <v>0</v>
      </c>
      <c r="K405" s="240"/>
      <c r="L405" s="70"/>
      <c r="M405" s="71">
        <f t="shared" si="333"/>
        <v>0</v>
      </c>
      <c r="O405" s="98">
        <f t="shared" si="334"/>
        <v>0</v>
      </c>
      <c r="P405" s="174">
        <v>10</v>
      </c>
      <c r="Q405" s="99"/>
      <c r="R405" s="100">
        <f t="shared" si="335"/>
        <v>0</v>
      </c>
      <c r="T405" s="69">
        <f t="shared" si="336"/>
        <v>0</v>
      </c>
      <c r="U405" s="240"/>
      <c r="V405" s="70"/>
      <c r="W405" s="71">
        <f t="shared" si="337"/>
        <v>0</v>
      </c>
      <c r="Y405" s="69">
        <f t="shared" si="338"/>
        <v>0</v>
      </c>
      <c r="Z405" s="240"/>
      <c r="AA405" s="70"/>
      <c r="AB405" s="71">
        <f t="shared" si="339"/>
        <v>0</v>
      </c>
      <c r="AD405" s="69">
        <f t="shared" si="340"/>
        <v>0</v>
      </c>
      <c r="AE405" s="240"/>
      <c r="AF405" s="70"/>
      <c r="AG405" s="71">
        <f t="shared" si="341"/>
        <v>0</v>
      </c>
      <c r="AI405" s="69">
        <f t="shared" si="342"/>
        <v>0</v>
      </c>
      <c r="AJ405" s="240"/>
      <c r="AK405" s="70"/>
      <c r="AL405" s="71">
        <f t="shared" si="343"/>
        <v>0</v>
      </c>
    </row>
    <row r="406" spans="1:38" ht="14" x14ac:dyDescent="0.25">
      <c r="A406" s="1">
        <v>394</v>
      </c>
      <c r="B406" s="154"/>
      <c r="C406" s="40"/>
      <c r="D406" s="88" t="s">
        <v>353</v>
      </c>
      <c r="E406" s="39" t="s">
        <v>26</v>
      </c>
      <c r="F406" s="127">
        <f>'annexe 1 AE - BPU'!F406</f>
        <v>0</v>
      </c>
      <c r="G406" s="179">
        <f t="shared" si="331"/>
        <v>0</v>
      </c>
      <c r="J406" s="69">
        <f t="shared" si="332"/>
        <v>0</v>
      </c>
      <c r="K406" s="240"/>
      <c r="L406" s="70"/>
      <c r="M406" s="71">
        <f t="shared" si="333"/>
        <v>0</v>
      </c>
      <c r="O406" s="69">
        <f t="shared" si="334"/>
        <v>0</v>
      </c>
      <c r="P406" s="240"/>
      <c r="Q406" s="70"/>
      <c r="R406" s="71">
        <f t="shared" si="335"/>
        <v>0</v>
      </c>
      <c r="T406" s="69">
        <f t="shared" si="336"/>
        <v>0</v>
      </c>
      <c r="U406" s="240"/>
      <c r="V406" s="70"/>
      <c r="W406" s="71">
        <f t="shared" si="337"/>
        <v>0</v>
      </c>
      <c r="Y406" s="69">
        <f t="shared" si="338"/>
        <v>0</v>
      </c>
      <c r="Z406" s="240"/>
      <c r="AA406" s="70"/>
      <c r="AB406" s="71">
        <f t="shared" si="339"/>
        <v>0</v>
      </c>
      <c r="AD406" s="69">
        <f t="shared" si="340"/>
        <v>0</v>
      </c>
      <c r="AE406" s="240"/>
      <c r="AF406" s="70"/>
      <c r="AG406" s="71">
        <f t="shared" si="341"/>
        <v>0</v>
      </c>
      <c r="AI406" s="69">
        <f t="shared" si="342"/>
        <v>0</v>
      </c>
      <c r="AJ406" s="240"/>
      <c r="AK406" s="70"/>
      <c r="AL406" s="71">
        <f t="shared" si="343"/>
        <v>0</v>
      </c>
    </row>
    <row r="407" spans="1:38" ht="14" x14ac:dyDescent="0.25">
      <c r="A407" s="1">
        <v>395</v>
      </c>
      <c r="B407" s="154"/>
      <c r="C407" s="40"/>
      <c r="D407" s="88" t="s">
        <v>354</v>
      </c>
      <c r="E407" s="39" t="s">
        <v>26</v>
      </c>
      <c r="F407" s="127">
        <f>'annexe 1 AE - BPU'!F407</f>
        <v>0</v>
      </c>
      <c r="G407" s="179">
        <f t="shared" si="331"/>
        <v>0</v>
      </c>
      <c r="J407" s="69">
        <f t="shared" si="332"/>
        <v>0</v>
      </c>
      <c r="K407" s="240"/>
      <c r="L407" s="70"/>
      <c r="M407" s="71">
        <f t="shared" si="333"/>
        <v>0</v>
      </c>
      <c r="O407" s="69">
        <f t="shared" si="334"/>
        <v>0</v>
      </c>
      <c r="P407" s="240"/>
      <c r="Q407" s="70"/>
      <c r="R407" s="71">
        <f t="shared" si="335"/>
        <v>0</v>
      </c>
      <c r="T407" s="69">
        <f t="shared" si="336"/>
        <v>0</v>
      </c>
      <c r="U407" s="240"/>
      <c r="V407" s="70"/>
      <c r="W407" s="71">
        <f t="shared" si="337"/>
        <v>0</v>
      </c>
      <c r="Y407" s="69">
        <f t="shared" si="338"/>
        <v>0</v>
      </c>
      <c r="Z407" s="240"/>
      <c r="AA407" s="70"/>
      <c r="AB407" s="71">
        <f t="shared" si="339"/>
        <v>0</v>
      </c>
      <c r="AD407" s="69">
        <f t="shared" si="340"/>
        <v>0</v>
      </c>
      <c r="AE407" s="240"/>
      <c r="AF407" s="70"/>
      <c r="AG407" s="71">
        <f t="shared" si="341"/>
        <v>0</v>
      </c>
      <c r="AI407" s="69">
        <f t="shared" si="342"/>
        <v>0</v>
      </c>
      <c r="AJ407" s="240"/>
      <c r="AK407" s="70"/>
      <c r="AL407" s="71">
        <f t="shared" si="343"/>
        <v>0</v>
      </c>
    </row>
    <row r="408" spans="1:38" ht="14" x14ac:dyDescent="0.25">
      <c r="A408" s="1">
        <v>396</v>
      </c>
      <c r="B408" s="154"/>
      <c r="C408" s="40"/>
      <c r="D408" s="88" t="s">
        <v>355</v>
      </c>
      <c r="E408" s="39" t="s">
        <v>26</v>
      </c>
      <c r="F408" s="127">
        <f>'annexe 1 AE - BPU'!F408</f>
        <v>0</v>
      </c>
      <c r="G408" s="179">
        <f t="shared" si="331"/>
        <v>0</v>
      </c>
      <c r="J408" s="69">
        <f t="shared" si="332"/>
        <v>0</v>
      </c>
      <c r="K408" s="240"/>
      <c r="L408" s="70"/>
      <c r="M408" s="71">
        <f t="shared" si="333"/>
        <v>0</v>
      </c>
      <c r="O408" s="69">
        <f t="shared" si="334"/>
        <v>0</v>
      </c>
      <c r="P408" s="240"/>
      <c r="Q408" s="70"/>
      <c r="R408" s="71">
        <f t="shared" si="335"/>
        <v>0</v>
      </c>
      <c r="T408" s="69">
        <f t="shared" si="336"/>
        <v>0</v>
      </c>
      <c r="U408" s="240"/>
      <c r="V408" s="70"/>
      <c r="W408" s="71">
        <f t="shared" si="337"/>
        <v>0</v>
      </c>
      <c r="Y408" s="69">
        <f t="shared" si="338"/>
        <v>0</v>
      </c>
      <c r="Z408" s="240"/>
      <c r="AA408" s="70"/>
      <c r="AB408" s="71">
        <f t="shared" si="339"/>
        <v>0</v>
      </c>
      <c r="AD408" s="69">
        <f t="shared" si="340"/>
        <v>0</v>
      </c>
      <c r="AE408" s="240"/>
      <c r="AF408" s="70"/>
      <c r="AG408" s="71">
        <f t="shared" si="341"/>
        <v>0</v>
      </c>
      <c r="AI408" s="69">
        <f t="shared" si="342"/>
        <v>0</v>
      </c>
      <c r="AJ408" s="240"/>
      <c r="AK408" s="70"/>
      <c r="AL408" s="71">
        <f t="shared" si="343"/>
        <v>0</v>
      </c>
    </row>
    <row r="409" spans="1:38" ht="14" x14ac:dyDescent="0.25">
      <c r="A409" s="1">
        <v>397</v>
      </c>
      <c r="B409" s="154"/>
      <c r="C409" s="40"/>
      <c r="D409" s="88" t="s">
        <v>356</v>
      </c>
      <c r="E409" s="39" t="s">
        <v>26</v>
      </c>
      <c r="F409" s="127">
        <f>'annexe 1 AE - BPU'!F409</f>
        <v>0</v>
      </c>
      <c r="G409" s="179">
        <f t="shared" si="331"/>
        <v>0</v>
      </c>
      <c r="J409" s="69">
        <f t="shared" si="332"/>
        <v>0</v>
      </c>
      <c r="K409" s="240"/>
      <c r="L409" s="70"/>
      <c r="M409" s="71">
        <f t="shared" si="333"/>
        <v>0</v>
      </c>
      <c r="O409" s="69">
        <f t="shared" si="334"/>
        <v>0</v>
      </c>
      <c r="P409" s="240"/>
      <c r="Q409" s="70"/>
      <c r="R409" s="71">
        <f t="shared" si="335"/>
        <v>0</v>
      </c>
      <c r="T409" s="69">
        <f t="shared" si="336"/>
        <v>0</v>
      </c>
      <c r="U409" s="240"/>
      <c r="V409" s="70"/>
      <c r="W409" s="71">
        <f t="shared" si="337"/>
        <v>0</v>
      </c>
      <c r="Y409" s="69">
        <f t="shared" si="338"/>
        <v>0</v>
      </c>
      <c r="Z409" s="240"/>
      <c r="AA409" s="70"/>
      <c r="AB409" s="71">
        <f t="shared" si="339"/>
        <v>0</v>
      </c>
      <c r="AD409" s="69">
        <f t="shared" si="340"/>
        <v>0</v>
      </c>
      <c r="AE409" s="240"/>
      <c r="AF409" s="70"/>
      <c r="AG409" s="71">
        <f t="shared" si="341"/>
        <v>0</v>
      </c>
      <c r="AI409" s="69">
        <f t="shared" si="342"/>
        <v>0</v>
      </c>
      <c r="AJ409" s="240"/>
      <c r="AK409" s="70"/>
      <c r="AL409" s="71">
        <f t="shared" si="343"/>
        <v>0</v>
      </c>
    </row>
    <row r="410" spans="1:38" ht="14" x14ac:dyDescent="0.25">
      <c r="A410" s="1">
        <v>398</v>
      </c>
      <c r="B410" s="154"/>
      <c r="C410" s="40"/>
      <c r="D410" s="88" t="s">
        <v>357</v>
      </c>
      <c r="E410" s="39" t="s">
        <v>26</v>
      </c>
      <c r="F410" s="127">
        <f>'annexe 1 AE - BPU'!F410</f>
        <v>0</v>
      </c>
      <c r="G410" s="179">
        <f t="shared" si="331"/>
        <v>0</v>
      </c>
      <c r="J410" s="69">
        <f t="shared" si="332"/>
        <v>0</v>
      </c>
      <c r="K410" s="240"/>
      <c r="L410" s="70"/>
      <c r="M410" s="71">
        <f t="shared" si="333"/>
        <v>0</v>
      </c>
      <c r="O410" s="69">
        <f t="shared" si="334"/>
        <v>0</v>
      </c>
      <c r="P410" s="240"/>
      <c r="Q410" s="70"/>
      <c r="R410" s="71">
        <f t="shared" si="335"/>
        <v>0</v>
      </c>
      <c r="T410" s="69">
        <f t="shared" si="336"/>
        <v>0</v>
      </c>
      <c r="U410" s="240"/>
      <c r="V410" s="70"/>
      <c r="W410" s="71">
        <f t="shared" si="337"/>
        <v>0</v>
      </c>
      <c r="Y410" s="69">
        <f t="shared" si="338"/>
        <v>0</v>
      </c>
      <c r="Z410" s="240"/>
      <c r="AA410" s="70"/>
      <c r="AB410" s="71">
        <f t="shared" si="339"/>
        <v>0</v>
      </c>
      <c r="AD410" s="69">
        <f t="shared" si="340"/>
        <v>0</v>
      </c>
      <c r="AE410" s="240"/>
      <c r="AF410" s="70"/>
      <c r="AG410" s="71">
        <f t="shared" si="341"/>
        <v>0</v>
      </c>
      <c r="AI410" s="69">
        <f t="shared" si="342"/>
        <v>0</v>
      </c>
      <c r="AJ410" s="240"/>
      <c r="AK410" s="70"/>
      <c r="AL410" s="71">
        <f t="shared" si="343"/>
        <v>0</v>
      </c>
    </row>
    <row r="411" spans="1:38" ht="14" x14ac:dyDescent="0.25">
      <c r="A411" s="1">
        <v>399</v>
      </c>
      <c r="B411" s="154"/>
      <c r="C411" s="40"/>
      <c r="D411" s="88" t="s">
        <v>358</v>
      </c>
      <c r="E411" s="39" t="s">
        <v>26</v>
      </c>
      <c r="F411" s="127">
        <f>'annexe 1 AE - BPU'!F411</f>
        <v>0</v>
      </c>
      <c r="G411" s="179">
        <f t="shared" si="331"/>
        <v>0</v>
      </c>
      <c r="J411" s="69">
        <f t="shared" si="332"/>
        <v>0</v>
      </c>
      <c r="K411" s="240"/>
      <c r="L411" s="70"/>
      <c r="M411" s="71">
        <f t="shared" si="333"/>
        <v>0</v>
      </c>
      <c r="O411" s="69">
        <f t="shared" si="334"/>
        <v>0</v>
      </c>
      <c r="P411" s="240"/>
      <c r="Q411" s="70"/>
      <c r="R411" s="71">
        <f t="shared" si="335"/>
        <v>0</v>
      </c>
      <c r="T411" s="69">
        <f t="shared" si="336"/>
        <v>0</v>
      </c>
      <c r="U411" s="240"/>
      <c r="V411" s="70"/>
      <c r="W411" s="71">
        <f t="shared" si="337"/>
        <v>0</v>
      </c>
      <c r="Y411" s="69">
        <f t="shared" si="338"/>
        <v>0</v>
      </c>
      <c r="Z411" s="240"/>
      <c r="AA411" s="70"/>
      <c r="AB411" s="71">
        <f t="shared" si="339"/>
        <v>0</v>
      </c>
      <c r="AD411" s="69">
        <f t="shared" si="340"/>
        <v>0</v>
      </c>
      <c r="AE411" s="240"/>
      <c r="AF411" s="70"/>
      <c r="AG411" s="71">
        <f t="shared" si="341"/>
        <v>0</v>
      </c>
      <c r="AI411" s="69">
        <f t="shared" si="342"/>
        <v>0</v>
      </c>
      <c r="AJ411" s="240"/>
      <c r="AK411" s="70"/>
      <c r="AL411" s="71">
        <f t="shared" si="343"/>
        <v>0</v>
      </c>
    </row>
    <row r="412" spans="1:38" ht="14" x14ac:dyDescent="0.25">
      <c r="A412" s="1">
        <v>400</v>
      </c>
      <c r="B412" s="154"/>
      <c r="C412" s="40"/>
      <c r="D412" s="88" t="s">
        <v>359</v>
      </c>
      <c r="E412" s="39" t="s">
        <v>26</v>
      </c>
      <c r="F412" s="127">
        <f>'annexe 1 AE - BPU'!F412</f>
        <v>0</v>
      </c>
      <c r="G412" s="179">
        <f t="shared" si="331"/>
        <v>0</v>
      </c>
      <c r="J412" s="69">
        <f t="shared" si="332"/>
        <v>0</v>
      </c>
      <c r="K412" s="240"/>
      <c r="L412" s="70"/>
      <c r="M412" s="71">
        <f t="shared" si="333"/>
        <v>0</v>
      </c>
      <c r="O412" s="69">
        <f t="shared" si="334"/>
        <v>0</v>
      </c>
      <c r="P412" s="240"/>
      <c r="Q412" s="70"/>
      <c r="R412" s="71">
        <f t="shared" si="335"/>
        <v>0</v>
      </c>
      <c r="T412" s="69">
        <f t="shared" si="336"/>
        <v>0</v>
      </c>
      <c r="U412" s="240"/>
      <c r="V412" s="70"/>
      <c r="W412" s="71">
        <f t="shared" si="337"/>
        <v>0</v>
      </c>
      <c r="Y412" s="69">
        <f t="shared" si="338"/>
        <v>0</v>
      </c>
      <c r="Z412" s="240"/>
      <c r="AA412" s="70"/>
      <c r="AB412" s="71">
        <f t="shared" si="339"/>
        <v>0</v>
      </c>
      <c r="AD412" s="69">
        <f t="shared" si="340"/>
        <v>0</v>
      </c>
      <c r="AE412" s="240"/>
      <c r="AF412" s="70"/>
      <c r="AG412" s="71">
        <f t="shared" si="341"/>
        <v>0</v>
      </c>
      <c r="AI412" s="69">
        <f t="shared" si="342"/>
        <v>0</v>
      </c>
      <c r="AJ412" s="240"/>
      <c r="AK412" s="70"/>
      <c r="AL412" s="71">
        <f t="shared" si="343"/>
        <v>0</v>
      </c>
    </row>
    <row r="413" spans="1:38" ht="14" x14ac:dyDescent="0.25">
      <c r="A413" s="1">
        <v>401</v>
      </c>
      <c r="B413" s="154"/>
      <c r="C413" s="40"/>
      <c r="D413" s="88" t="s">
        <v>360</v>
      </c>
      <c r="E413" s="39" t="s">
        <v>26</v>
      </c>
      <c r="F413" s="127">
        <f>'annexe 1 AE - BPU'!F413</f>
        <v>0</v>
      </c>
      <c r="G413" s="179">
        <f t="shared" si="331"/>
        <v>0</v>
      </c>
      <c r="J413" s="69">
        <f t="shared" si="332"/>
        <v>0</v>
      </c>
      <c r="K413" s="240"/>
      <c r="L413" s="70"/>
      <c r="M413" s="71">
        <f t="shared" si="333"/>
        <v>0</v>
      </c>
      <c r="O413" s="69">
        <f t="shared" si="334"/>
        <v>0</v>
      </c>
      <c r="P413" s="240"/>
      <c r="Q413" s="70"/>
      <c r="R413" s="71">
        <f t="shared" si="335"/>
        <v>0</v>
      </c>
      <c r="T413" s="69">
        <f t="shared" si="336"/>
        <v>0</v>
      </c>
      <c r="U413" s="240"/>
      <c r="V413" s="70"/>
      <c r="W413" s="71">
        <f t="shared" si="337"/>
        <v>0</v>
      </c>
      <c r="Y413" s="69">
        <f t="shared" si="338"/>
        <v>0</v>
      </c>
      <c r="Z413" s="240"/>
      <c r="AA413" s="70"/>
      <c r="AB413" s="71">
        <f t="shared" si="339"/>
        <v>0</v>
      </c>
      <c r="AD413" s="69">
        <f t="shared" si="340"/>
        <v>0</v>
      </c>
      <c r="AE413" s="240"/>
      <c r="AF413" s="70"/>
      <c r="AG413" s="71">
        <f t="shared" si="341"/>
        <v>0</v>
      </c>
      <c r="AI413" s="69">
        <f t="shared" si="342"/>
        <v>0</v>
      </c>
      <c r="AJ413" s="240"/>
      <c r="AK413" s="70"/>
      <c r="AL413" s="71">
        <f t="shared" si="343"/>
        <v>0</v>
      </c>
    </row>
    <row r="414" spans="1:38" ht="14" x14ac:dyDescent="0.25">
      <c r="A414" s="1">
        <v>402</v>
      </c>
      <c r="B414" s="154"/>
      <c r="C414" s="40"/>
      <c r="D414" s="88" t="s">
        <v>361</v>
      </c>
      <c r="E414" s="39" t="s">
        <v>26</v>
      </c>
      <c r="F414" s="127">
        <f>'annexe 1 AE - BPU'!F414</f>
        <v>0</v>
      </c>
      <c r="G414" s="179">
        <f t="shared" si="331"/>
        <v>0</v>
      </c>
      <c r="J414" s="69">
        <f t="shared" si="332"/>
        <v>0</v>
      </c>
      <c r="K414" s="240"/>
      <c r="L414" s="70"/>
      <c r="M414" s="71">
        <f t="shared" si="333"/>
        <v>0</v>
      </c>
      <c r="O414" s="69">
        <f t="shared" si="334"/>
        <v>0</v>
      </c>
      <c r="P414" s="240"/>
      <c r="Q414" s="70"/>
      <c r="R414" s="71">
        <f t="shared" si="335"/>
        <v>0</v>
      </c>
      <c r="T414" s="69">
        <f t="shared" si="336"/>
        <v>0</v>
      </c>
      <c r="U414" s="240"/>
      <c r="V414" s="70"/>
      <c r="W414" s="71">
        <f t="shared" si="337"/>
        <v>0</v>
      </c>
      <c r="Y414" s="69">
        <f t="shared" si="338"/>
        <v>0</v>
      </c>
      <c r="Z414" s="240"/>
      <c r="AA414" s="70"/>
      <c r="AB414" s="71">
        <f t="shared" si="339"/>
        <v>0</v>
      </c>
      <c r="AD414" s="69">
        <f t="shared" si="340"/>
        <v>0</v>
      </c>
      <c r="AE414" s="240"/>
      <c r="AF414" s="70"/>
      <c r="AG414" s="71">
        <f t="shared" si="341"/>
        <v>0</v>
      </c>
      <c r="AI414" s="69">
        <f t="shared" si="342"/>
        <v>0</v>
      </c>
      <c r="AJ414" s="240"/>
      <c r="AK414" s="70"/>
      <c r="AL414" s="71">
        <f t="shared" si="343"/>
        <v>0</v>
      </c>
    </row>
    <row r="415" spans="1:38" ht="15.5" x14ac:dyDescent="0.25">
      <c r="A415" s="1">
        <v>403</v>
      </c>
      <c r="B415" s="154"/>
      <c r="C415" s="40"/>
      <c r="D415" s="88" t="s">
        <v>363</v>
      </c>
      <c r="E415" s="39" t="s">
        <v>17</v>
      </c>
      <c r="F415" s="127">
        <f>'annexe 1 AE - BPU'!F415</f>
        <v>0</v>
      </c>
      <c r="G415" s="179">
        <f t="shared" si="331"/>
        <v>0</v>
      </c>
      <c r="J415" s="69">
        <f t="shared" si="332"/>
        <v>0</v>
      </c>
      <c r="K415" s="240"/>
      <c r="L415" s="70"/>
      <c r="M415" s="71">
        <f t="shared" si="333"/>
        <v>0</v>
      </c>
      <c r="O415" s="98">
        <f t="shared" si="334"/>
        <v>0</v>
      </c>
      <c r="P415" s="174">
        <v>1</v>
      </c>
      <c r="Q415" s="99"/>
      <c r="R415" s="100">
        <f t="shared" si="335"/>
        <v>0</v>
      </c>
      <c r="T415" s="69">
        <f t="shared" si="336"/>
        <v>0</v>
      </c>
      <c r="U415" s="240"/>
      <c r="V415" s="70"/>
      <c r="W415" s="71">
        <f t="shared" si="337"/>
        <v>0</v>
      </c>
      <c r="Y415" s="69">
        <f t="shared" si="338"/>
        <v>0</v>
      </c>
      <c r="Z415" s="240"/>
      <c r="AA415" s="70"/>
      <c r="AB415" s="71">
        <f t="shared" si="339"/>
        <v>0</v>
      </c>
      <c r="AD415" s="69">
        <f t="shared" si="340"/>
        <v>0</v>
      </c>
      <c r="AE415" s="240"/>
      <c r="AF415" s="70"/>
      <c r="AG415" s="71">
        <f t="shared" si="341"/>
        <v>0</v>
      </c>
      <c r="AI415" s="69">
        <f t="shared" si="342"/>
        <v>0</v>
      </c>
      <c r="AJ415" s="240"/>
      <c r="AK415" s="70"/>
      <c r="AL415" s="71">
        <f t="shared" si="343"/>
        <v>0</v>
      </c>
    </row>
    <row r="416" spans="1:38" ht="15.5" x14ac:dyDescent="0.25">
      <c r="A416" s="1">
        <v>404</v>
      </c>
      <c r="B416" s="154"/>
      <c r="C416" s="40"/>
      <c r="D416" s="88" t="s">
        <v>364</v>
      </c>
      <c r="E416" s="39" t="s">
        <v>17</v>
      </c>
      <c r="F416" s="127">
        <f>'annexe 1 AE - BPU'!F416</f>
        <v>0</v>
      </c>
      <c r="G416" s="179">
        <f t="shared" si="331"/>
        <v>0</v>
      </c>
      <c r="J416" s="69">
        <f t="shared" si="332"/>
        <v>0</v>
      </c>
      <c r="K416" s="240"/>
      <c r="L416" s="70"/>
      <c r="M416" s="71">
        <f t="shared" si="333"/>
        <v>0</v>
      </c>
      <c r="O416" s="98">
        <f t="shared" si="334"/>
        <v>0</v>
      </c>
      <c r="P416" s="174">
        <v>1</v>
      </c>
      <c r="Q416" s="99"/>
      <c r="R416" s="100">
        <f t="shared" si="335"/>
        <v>0</v>
      </c>
      <c r="T416" s="69">
        <f t="shared" si="336"/>
        <v>0</v>
      </c>
      <c r="U416" s="240"/>
      <c r="V416" s="70"/>
      <c r="W416" s="71">
        <f t="shared" si="337"/>
        <v>0</v>
      </c>
      <c r="Y416" s="69">
        <f t="shared" si="338"/>
        <v>0</v>
      </c>
      <c r="Z416" s="240"/>
      <c r="AA416" s="70"/>
      <c r="AB416" s="71">
        <f t="shared" si="339"/>
        <v>0</v>
      </c>
      <c r="AD416" s="69">
        <f t="shared" si="340"/>
        <v>0</v>
      </c>
      <c r="AE416" s="240"/>
      <c r="AF416" s="70"/>
      <c r="AG416" s="71">
        <f t="shared" si="341"/>
        <v>0</v>
      </c>
      <c r="AI416" s="69">
        <f t="shared" si="342"/>
        <v>0</v>
      </c>
      <c r="AJ416" s="240"/>
      <c r="AK416" s="70"/>
      <c r="AL416" s="71">
        <f t="shared" si="343"/>
        <v>0</v>
      </c>
    </row>
    <row r="417" spans="1:38" ht="13" x14ac:dyDescent="0.25">
      <c r="A417" s="1">
        <v>405</v>
      </c>
      <c r="B417" s="153"/>
      <c r="C417" s="13"/>
      <c r="D417" s="14"/>
      <c r="E417" s="14"/>
      <c r="F417" s="124"/>
      <c r="G417" s="178"/>
      <c r="J417" s="69"/>
      <c r="K417" s="240"/>
      <c r="L417" s="70"/>
      <c r="M417" s="71"/>
      <c r="O417" s="69"/>
      <c r="P417" s="240"/>
      <c r="Q417" s="70"/>
      <c r="R417" s="71"/>
      <c r="T417" s="69"/>
      <c r="U417" s="240"/>
      <c r="V417" s="70"/>
      <c r="W417" s="71"/>
      <c r="Y417" s="69"/>
      <c r="Z417" s="240"/>
      <c r="AA417" s="70"/>
      <c r="AB417" s="71"/>
      <c r="AD417" s="69"/>
      <c r="AE417" s="240"/>
      <c r="AF417" s="70"/>
      <c r="AG417" s="71"/>
      <c r="AI417" s="69"/>
      <c r="AJ417" s="240"/>
      <c r="AK417" s="70"/>
      <c r="AL417" s="71"/>
    </row>
    <row r="418" spans="1:38" ht="15.5" x14ac:dyDescent="0.25">
      <c r="A418" s="1">
        <v>406</v>
      </c>
      <c r="B418" s="148" t="s">
        <v>365</v>
      </c>
      <c r="C418" s="19"/>
      <c r="D418" s="20" t="s">
        <v>366</v>
      </c>
      <c r="E418" s="14"/>
      <c r="F418" s="124"/>
      <c r="G418" s="178"/>
      <c r="J418" s="69"/>
      <c r="K418" s="240"/>
      <c r="L418" s="70"/>
      <c r="M418" s="71"/>
      <c r="O418" s="69"/>
      <c r="P418" s="240"/>
      <c r="Q418" s="70"/>
      <c r="R418" s="71"/>
      <c r="T418" s="69"/>
      <c r="U418" s="240"/>
      <c r="V418" s="70"/>
      <c r="W418" s="71"/>
      <c r="Y418" s="69"/>
      <c r="Z418" s="240"/>
      <c r="AA418" s="70"/>
      <c r="AB418" s="71"/>
      <c r="AD418" s="69"/>
      <c r="AE418" s="240"/>
      <c r="AF418" s="70"/>
      <c r="AG418" s="71"/>
      <c r="AI418" s="69"/>
      <c r="AJ418" s="240"/>
      <c r="AK418" s="70"/>
      <c r="AL418" s="71"/>
    </row>
    <row r="419" spans="1:38" ht="13" x14ac:dyDescent="0.25">
      <c r="A419" s="1">
        <v>407</v>
      </c>
      <c r="B419" s="153"/>
      <c r="C419" s="13"/>
      <c r="D419" s="14"/>
      <c r="E419" s="14"/>
      <c r="F419" s="124"/>
      <c r="G419" s="178"/>
      <c r="J419" s="69"/>
      <c r="K419" s="240"/>
      <c r="L419" s="70"/>
      <c r="M419" s="71"/>
      <c r="O419" s="69"/>
      <c r="P419" s="240"/>
      <c r="Q419" s="70"/>
      <c r="R419" s="71"/>
      <c r="T419" s="69"/>
      <c r="U419" s="240"/>
      <c r="V419" s="70"/>
      <c r="W419" s="71"/>
      <c r="Y419" s="69"/>
      <c r="Z419" s="240"/>
      <c r="AA419" s="70"/>
      <c r="AB419" s="71"/>
      <c r="AD419" s="69"/>
      <c r="AE419" s="240"/>
      <c r="AF419" s="70"/>
      <c r="AG419" s="71"/>
      <c r="AI419" s="69"/>
      <c r="AJ419" s="240"/>
      <c r="AK419" s="70"/>
      <c r="AL419" s="71"/>
    </row>
    <row r="420" spans="1:38" ht="14" x14ac:dyDescent="0.25">
      <c r="A420" s="1">
        <v>408</v>
      </c>
      <c r="B420" s="152" t="s">
        <v>367</v>
      </c>
      <c r="C420" s="22"/>
      <c r="D420" s="26" t="s">
        <v>279</v>
      </c>
      <c r="E420" s="14"/>
      <c r="F420" s="124"/>
      <c r="G420" s="178"/>
      <c r="J420" s="69"/>
      <c r="K420" s="240"/>
      <c r="L420" s="70"/>
      <c r="M420" s="71"/>
      <c r="O420" s="69"/>
      <c r="P420" s="240"/>
      <c r="Q420" s="70"/>
      <c r="R420" s="71"/>
      <c r="T420" s="69"/>
      <c r="U420" s="240"/>
      <c r="V420" s="70"/>
      <c r="W420" s="71"/>
      <c r="Y420" s="69"/>
      <c r="Z420" s="240"/>
      <c r="AA420" s="70"/>
      <c r="AB420" s="71"/>
      <c r="AD420" s="69"/>
      <c r="AE420" s="240"/>
      <c r="AF420" s="70"/>
      <c r="AG420" s="71"/>
      <c r="AI420" s="69"/>
      <c r="AJ420" s="240"/>
      <c r="AK420" s="70"/>
      <c r="AL420" s="71"/>
    </row>
    <row r="421" spans="1:38" ht="14" x14ac:dyDescent="0.25">
      <c r="A421" s="1">
        <v>409</v>
      </c>
      <c r="B421" s="152" t="s">
        <v>368</v>
      </c>
      <c r="C421" s="22"/>
      <c r="D421" s="23" t="s">
        <v>369</v>
      </c>
      <c r="E421" s="14"/>
      <c r="F421" s="124"/>
      <c r="G421" s="178"/>
      <c r="J421" s="69"/>
      <c r="K421" s="240"/>
      <c r="L421" s="70"/>
      <c r="M421" s="71"/>
      <c r="O421" s="69"/>
      <c r="P421" s="240"/>
      <c r="Q421" s="70"/>
      <c r="R421" s="71"/>
      <c r="T421" s="69"/>
      <c r="U421" s="240"/>
      <c r="V421" s="70"/>
      <c r="W421" s="71"/>
      <c r="Y421" s="69"/>
      <c r="Z421" s="240"/>
      <c r="AA421" s="70"/>
      <c r="AB421" s="71"/>
      <c r="AD421" s="69"/>
      <c r="AE421" s="240"/>
      <c r="AF421" s="70"/>
      <c r="AG421" s="71"/>
      <c r="AI421" s="69"/>
      <c r="AJ421" s="240"/>
      <c r="AK421" s="70"/>
      <c r="AL421" s="71"/>
    </row>
    <row r="422" spans="1:38" ht="14" x14ac:dyDescent="0.25">
      <c r="A422" s="1">
        <v>410</v>
      </c>
      <c r="B422" s="152"/>
      <c r="C422" s="22"/>
      <c r="D422" s="26" t="s">
        <v>370</v>
      </c>
      <c r="E422" s="26" t="s">
        <v>26</v>
      </c>
      <c r="F422" s="127">
        <f>'annexe 1 AE - BPU'!F422</f>
        <v>0</v>
      </c>
      <c r="G422" s="179">
        <f t="shared" ref="G422:G429" si="344">F422*(1+$G$9)</f>
        <v>0</v>
      </c>
      <c r="J422" s="69">
        <f t="shared" ref="J422:J434" si="345">F422</f>
        <v>0</v>
      </c>
      <c r="K422" s="240"/>
      <c r="L422" s="70"/>
      <c r="M422" s="71">
        <f t="shared" ref="M422:M429" si="346">K422*J422</f>
        <v>0</v>
      </c>
      <c r="O422" s="69">
        <f t="shared" ref="O422:O434" si="347">J422</f>
        <v>0</v>
      </c>
      <c r="P422" s="240"/>
      <c r="Q422" s="70"/>
      <c r="R422" s="71">
        <f t="shared" ref="R422:R429" si="348">P422*O422</f>
        <v>0</v>
      </c>
      <c r="T422" s="69">
        <f t="shared" ref="T422:T434" si="349">O422</f>
        <v>0</v>
      </c>
      <c r="U422" s="240"/>
      <c r="V422" s="70"/>
      <c r="W422" s="71">
        <f t="shared" ref="W422:W429" si="350">U422*T422</f>
        <v>0</v>
      </c>
      <c r="Y422" s="69">
        <f t="shared" ref="Y422:Y434" si="351">T422</f>
        <v>0</v>
      </c>
      <c r="Z422" s="240"/>
      <c r="AA422" s="70"/>
      <c r="AB422" s="71">
        <f t="shared" ref="AB422:AB429" si="352">Z422*Y422</f>
        <v>0</v>
      </c>
      <c r="AD422" s="69">
        <f t="shared" ref="AD422:AD434" si="353">Y422</f>
        <v>0</v>
      </c>
      <c r="AE422" s="240"/>
      <c r="AF422" s="70"/>
      <c r="AG422" s="71">
        <f t="shared" ref="AG422:AG429" si="354">AE422*AD422</f>
        <v>0</v>
      </c>
      <c r="AI422" s="69">
        <f t="shared" ref="AI422:AI434" si="355">AD422</f>
        <v>0</v>
      </c>
      <c r="AJ422" s="240"/>
      <c r="AK422" s="70"/>
      <c r="AL422" s="71">
        <f t="shared" ref="AL422:AL429" si="356">AJ422*AI422</f>
        <v>0</v>
      </c>
    </row>
    <row r="423" spans="1:38" ht="14" x14ac:dyDescent="0.25">
      <c r="A423" s="1">
        <v>411</v>
      </c>
      <c r="B423" s="152"/>
      <c r="C423" s="22"/>
      <c r="D423" s="26" t="s">
        <v>371</v>
      </c>
      <c r="E423" s="26" t="s">
        <v>26</v>
      </c>
      <c r="F423" s="127">
        <f>'annexe 1 AE - BPU'!F423</f>
        <v>0</v>
      </c>
      <c r="G423" s="179">
        <f t="shared" si="344"/>
        <v>0</v>
      </c>
      <c r="J423" s="69">
        <f t="shared" si="345"/>
        <v>0</v>
      </c>
      <c r="K423" s="240"/>
      <c r="L423" s="70"/>
      <c r="M423" s="71">
        <f t="shared" si="346"/>
        <v>0</v>
      </c>
      <c r="O423" s="69">
        <f t="shared" si="347"/>
        <v>0</v>
      </c>
      <c r="P423" s="240"/>
      <c r="Q423" s="70"/>
      <c r="R423" s="71">
        <f t="shared" si="348"/>
        <v>0</v>
      </c>
      <c r="T423" s="69">
        <f t="shared" si="349"/>
        <v>0</v>
      </c>
      <c r="U423" s="240"/>
      <c r="V423" s="70"/>
      <c r="W423" s="71">
        <f t="shared" si="350"/>
        <v>0</v>
      </c>
      <c r="Y423" s="69">
        <f t="shared" si="351"/>
        <v>0</v>
      </c>
      <c r="Z423" s="240"/>
      <c r="AA423" s="70"/>
      <c r="AB423" s="71">
        <f t="shared" si="352"/>
        <v>0</v>
      </c>
      <c r="AD423" s="69">
        <f t="shared" si="353"/>
        <v>0</v>
      </c>
      <c r="AE423" s="240"/>
      <c r="AF423" s="70"/>
      <c r="AG423" s="71">
        <f t="shared" si="354"/>
        <v>0</v>
      </c>
      <c r="AI423" s="69">
        <f t="shared" si="355"/>
        <v>0</v>
      </c>
      <c r="AJ423" s="240"/>
      <c r="AK423" s="70"/>
      <c r="AL423" s="71">
        <f t="shared" si="356"/>
        <v>0</v>
      </c>
    </row>
    <row r="424" spans="1:38" ht="14" x14ac:dyDescent="0.25">
      <c r="A424" s="1">
        <v>412</v>
      </c>
      <c r="B424" s="152"/>
      <c r="C424" s="22"/>
      <c r="D424" s="26" t="s">
        <v>282</v>
      </c>
      <c r="E424" s="26" t="s">
        <v>26</v>
      </c>
      <c r="F424" s="127">
        <f>'annexe 1 AE - BPU'!F424</f>
        <v>0</v>
      </c>
      <c r="G424" s="179">
        <f t="shared" si="344"/>
        <v>0</v>
      </c>
      <c r="J424" s="69">
        <f t="shared" ref="J424:J425" si="357">F424</f>
        <v>0</v>
      </c>
      <c r="K424" s="240"/>
      <c r="L424" s="70"/>
      <c r="M424" s="71">
        <f t="shared" ref="M424:M425" si="358">K424*J424</f>
        <v>0</v>
      </c>
      <c r="O424" s="69">
        <f t="shared" ref="O424:O425" si="359">J424</f>
        <v>0</v>
      </c>
      <c r="P424" s="240"/>
      <c r="Q424" s="70"/>
      <c r="R424" s="71">
        <f t="shared" ref="R424:R425" si="360">P424*O424</f>
        <v>0</v>
      </c>
      <c r="T424" s="69">
        <f t="shared" ref="T424:T425" si="361">O424</f>
        <v>0</v>
      </c>
      <c r="U424" s="240"/>
      <c r="V424" s="70"/>
      <c r="W424" s="71">
        <f t="shared" ref="W424:W425" si="362">U424*T424</f>
        <v>0</v>
      </c>
      <c r="Y424" s="69">
        <f t="shared" ref="Y424:Y425" si="363">T424</f>
        <v>0</v>
      </c>
      <c r="Z424" s="240"/>
      <c r="AA424" s="70"/>
      <c r="AB424" s="71">
        <f t="shared" ref="AB424:AB425" si="364">Z424*Y424</f>
        <v>0</v>
      </c>
      <c r="AD424" s="69">
        <f t="shared" ref="AD424:AD425" si="365">Y424</f>
        <v>0</v>
      </c>
      <c r="AE424" s="240"/>
      <c r="AF424" s="70"/>
      <c r="AG424" s="71">
        <f t="shared" ref="AG424:AG425" si="366">AE424*AD424</f>
        <v>0</v>
      </c>
      <c r="AI424" s="69">
        <f t="shared" ref="AI424:AI425" si="367">AD424</f>
        <v>0</v>
      </c>
      <c r="AJ424" s="240"/>
      <c r="AK424" s="70"/>
      <c r="AL424" s="71">
        <f t="shared" ref="AL424:AL425" si="368">AJ424*AI424</f>
        <v>0</v>
      </c>
    </row>
    <row r="425" spans="1:38" ht="14" x14ac:dyDescent="0.25">
      <c r="A425" s="1">
        <v>413</v>
      </c>
      <c r="B425" s="152"/>
      <c r="C425" s="22"/>
      <c r="D425" s="26" t="s">
        <v>284</v>
      </c>
      <c r="E425" s="26" t="s">
        <v>26</v>
      </c>
      <c r="F425" s="127">
        <f>'annexe 1 AE - BPU'!F425</f>
        <v>0</v>
      </c>
      <c r="G425" s="179">
        <f t="shared" si="344"/>
        <v>0</v>
      </c>
      <c r="J425" s="69">
        <f t="shared" si="357"/>
        <v>0</v>
      </c>
      <c r="K425" s="240"/>
      <c r="L425" s="70"/>
      <c r="M425" s="71">
        <f t="shared" si="358"/>
        <v>0</v>
      </c>
      <c r="O425" s="69">
        <f t="shared" si="359"/>
        <v>0</v>
      </c>
      <c r="P425" s="240"/>
      <c r="Q425" s="70"/>
      <c r="R425" s="71">
        <f t="shared" si="360"/>
        <v>0</v>
      </c>
      <c r="T425" s="69">
        <f t="shared" si="361"/>
        <v>0</v>
      </c>
      <c r="U425" s="240"/>
      <c r="V425" s="70"/>
      <c r="W425" s="71">
        <f t="shared" si="362"/>
        <v>0</v>
      </c>
      <c r="Y425" s="69">
        <f t="shared" si="363"/>
        <v>0</v>
      </c>
      <c r="Z425" s="240"/>
      <c r="AA425" s="70"/>
      <c r="AB425" s="71">
        <f t="shared" si="364"/>
        <v>0</v>
      </c>
      <c r="AD425" s="69">
        <f t="shared" si="365"/>
        <v>0</v>
      </c>
      <c r="AE425" s="240"/>
      <c r="AF425" s="70"/>
      <c r="AG425" s="71">
        <f t="shared" si="366"/>
        <v>0</v>
      </c>
      <c r="AI425" s="69">
        <f t="shared" si="367"/>
        <v>0</v>
      </c>
      <c r="AJ425" s="240"/>
      <c r="AK425" s="70"/>
      <c r="AL425" s="71">
        <f t="shared" si="368"/>
        <v>0</v>
      </c>
    </row>
    <row r="426" spans="1:38" ht="15.5" x14ac:dyDescent="0.25">
      <c r="A426" s="1">
        <v>414</v>
      </c>
      <c r="B426" s="152"/>
      <c r="C426" s="22"/>
      <c r="D426" s="26" t="s">
        <v>262</v>
      </c>
      <c r="E426" s="26" t="s">
        <v>26</v>
      </c>
      <c r="F426" s="127">
        <f>'annexe 1 AE - BPU'!F426</f>
        <v>0</v>
      </c>
      <c r="G426" s="179">
        <f t="shared" si="344"/>
        <v>0</v>
      </c>
      <c r="J426" s="98">
        <f t="shared" si="345"/>
        <v>0</v>
      </c>
      <c r="K426" s="174">
        <v>4</v>
      </c>
      <c r="L426" s="99"/>
      <c r="M426" s="100">
        <f t="shared" si="346"/>
        <v>0</v>
      </c>
      <c r="O426" s="69">
        <f t="shared" si="347"/>
        <v>0</v>
      </c>
      <c r="P426" s="240"/>
      <c r="Q426" s="70"/>
      <c r="R426" s="71">
        <f t="shared" si="348"/>
        <v>0</v>
      </c>
      <c r="T426" s="69">
        <f t="shared" si="349"/>
        <v>0</v>
      </c>
      <c r="U426" s="240"/>
      <c r="V426" s="70"/>
      <c r="W426" s="71">
        <f t="shared" si="350"/>
        <v>0</v>
      </c>
      <c r="Y426" s="69">
        <f t="shared" si="351"/>
        <v>0</v>
      </c>
      <c r="Z426" s="240"/>
      <c r="AA426" s="70"/>
      <c r="AB426" s="71">
        <f t="shared" si="352"/>
        <v>0</v>
      </c>
      <c r="AD426" s="69">
        <f t="shared" si="353"/>
        <v>0</v>
      </c>
      <c r="AE426" s="240"/>
      <c r="AF426" s="70"/>
      <c r="AG426" s="71">
        <f t="shared" si="354"/>
        <v>0</v>
      </c>
      <c r="AI426" s="69">
        <f t="shared" si="355"/>
        <v>0</v>
      </c>
      <c r="AJ426" s="240"/>
      <c r="AK426" s="70"/>
      <c r="AL426" s="71">
        <f t="shared" si="356"/>
        <v>0</v>
      </c>
    </row>
    <row r="427" spans="1:38" ht="14" x14ac:dyDescent="0.25">
      <c r="A427" s="1">
        <v>415</v>
      </c>
      <c r="B427" s="152"/>
      <c r="C427" s="22"/>
      <c r="D427" s="26" t="s">
        <v>263</v>
      </c>
      <c r="E427" s="26" t="s">
        <v>26</v>
      </c>
      <c r="F427" s="127">
        <f>'annexe 1 AE - BPU'!F427</f>
        <v>0</v>
      </c>
      <c r="G427" s="179">
        <f t="shared" si="344"/>
        <v>0</v>
      </c>
      <c r="J427" s="69">
        <f t="shared" si="345"/>
        <v>0</v>
      </c>
      <c r="K427" s="240"/>
      <c r="L427" s="70"/>
      <c r="M427" s="71">
        <f t="shared" si="346"/>
        <v>0</v>
      </c>
      <c r="O427" s="69">
        <f t="shared" si="347"/>
        <v>0</v>
      </c>
      <c r="P427" s="240"/>
      <c r="Q427" s="70"/>
      <c r="R427" s="71">
        <f t="shared" si="348"/>
        <v>0</v>
      </c>
      <c r="T427" s="69">
        <f t="shared" si="349"/>
        <v>0</v>
      </c>
      <c r="U427" s="240"/>
      <c r="V427" s="70"/>
      <c r="W427" s="71">
        <f t="shared" si="350"/>
        <v>0</v>
      </c>
      <c r="Y427" s="69">
        <f t="shared" si="351"/>
        <v>0</v>
      </c>
      <c r="Z427" s="240"/>
      <c r="AA427" s="70"/>
      <c r="AB427" s="71">
        <f t="shared" si="352"/>
        <v>0</v>
      </c>
      <c r="AD427" s="69">
        <f t="shared" si="353"/>
        <v>0</v>
      </c>
      <c r="AE427" s="240"/>
      <c r="AF427" s="70"/>
      <c r="AG427" s="71">
        <f t="shared" si="354"/>
        <v>0</v>
      </c>
      <c r="AI427" s="69">
        <f t="shared" si="355"/>
        <v>0</v>
      </c>
      <c r="AJ427" s="240"/>
      <c r="AK427" s="70"/>
      <c r="AL427" s="71">
        <f t="shared" si="356"/>
        <v>0</v>
      </c>
    </row>
    <row r="428" spans="1:38" ht="14" x14ac:dyDescent="0.25">
      <c r="A428" s="1">
        <v>416</v>
      </c>
      <c r="B428" s="152"/>
      <c r="C428" s="22"/>
      <c r="D428" s="26" t="s">
        <v>285</v>
      </c>
      <c r="E428" s="26" t="s">
        <v>26</v>
      </c>
      <c r="F428" s="127">
        <f>'annexe 1 AE - BPU'!F428</f>
        <v>0</v>
      </c>
      <c r="G428" s="179">
        <f t="shared" si="344"/>
        <v>0</v>
      </c>
      <c r="J428" s="69">
        <f t="shared" si="345"/>
        <v>0</v>
      </c>
      <c r="K428" s="240"/>
      <c r="L428" s="70"/>
      <c r="M428" s="71">
        <f t="shared" si="346"/>
        <v>0</v>
      </c>
      <c r="O428" s="69">
        <f t="shared" si="347"/>
        <v>0</v>
      </c>
      <c r="P428" s="240"/>
      <c r="Q428" s="70"/>
      <c r="R428" s="71">
        <f t="shared" si="348"/>
        <v>0</v>
      </c>
      <c r="T428" s="69">
        <f t="shared" si="349"/>
        <v>0</v>
      </c>
      <c r="U428" s="240"/>
      <c r="V428" s="70"/>
      <c r="W428" s="71">
        <f t="shared" si="350"/>
        <v>0</v>
      </c>
      <c r="Y428" s="69">
        <f t="shared" si="351"/>
        <v>0</v>
      </c>
      <c r="Z428" s="240"/>
      <c r="AA428" s="70"/>
      <c r="AB428" s="71">
        <f t="shared" si="352"/>
        <v>0</v>
      </c>
      <c r="AD428" s="69">
        <f t="shared" si="353"/>
        <v>0</v>
      </c>
      <c r="AE428" s="240"/>
      <c r="AF428" s="70"/>
      <c r="AG428" s="71">
        <f t="shared" si="354"/>
        <v>0</v>
      </c>
      <c r="AI428" s="69">
        <f t="shared" si="355"/>
        <v>0</v>
      </c>
      <c r="AJ428" s="240"/>
      <c r="AK428" s="70"/>
      <c r="AL428" s="71">
        <f t="shared" si="356"/>
        <v>0</v>
      </c>
    </row>
    <row r="429" spans="1:38" ht="14" x14ac:dyDescent="0.25">
      <c r="A429" s="1">
        <v>417</v>
      </c>
      <c r="B429" s="152"/>
      <c r="C429" s="22"/>
      <c r="D429" s="26" t="s">
        <v>286</v>
      </c>
      <c r="E429" s="26" t="s">
        <v>26</v>
      </c>
      <c r="F429" s="127">
        <f>'annexe 1 AE - BPU'!F429</f>
        <v>0</v>
      </c>
      <c r="G429" s="179">
        <f t="shared" si="344"/>
        <v>0</v>
      </c>
      <c r="J429" s="69">
        <f t="shared" si="345"/>
        <v>0</v>
      </c>
      <c r="K429" s="240"/>
      <c r="L429" s="70"/>
      <c r="M429" s="71">
        <f t="shared" si="346"/>
        <v>0</v>
      </c>
      <c r="O429" s="69">
        <f t="shared" si="347"/>
        <v>0</v>
      </c>
      <c r="P429" s="240"/>
      <c r="Q429" s="70"/>
      <c r="R429" s="71">
        <f t="shared" si="348"/>
        <v>0</v>
      </c>
      <c r="T429" s="69">
        <f t="shared" si="349"/>
        <v>0</v>
      </c>
      <c r="U429" s="240"/>
      <c r="V429" s="70"/>
      <c r="W429" s="71">
        <f t="shared" si="350"/>
        <v>0</v>
      </c>
      <c r="Y429" s="69">
        <f t="shared" si="351"/>
        <v>0</v>
      </c>
      <c r="Z429" s="240"/>
      <c r="AA429" s="70"/>
      <c r="AB429" s="71">
        <f t="shared" si="352"/>
        <v>0</v>
      </c>
      <c r="AD429" s="69">
        <f t="shared" si="353"/>
        <v>0</v>
      </c>
      <c r="AE429" s="240"/>
      <c r="AF429" s="70"/>
      <c r="AG429" s="71">
        <f t="shared" si="354"/>
        <v>0</v>
      </c>
      <c r="AI429" s="69">
        <f t="shared" si="355"/>
        <v>0</v>
      </c>
      <c r="AJ429" s="240"/>
      <c r="AK429" s="70"/>
      <c r="AL429" s="71">
        <f t="shared" si="356"/>
        <v>0</v>
      </c>
    </row>
    <row r="430" spans="1:38" s="41" customFormat="1" ht="15.5" x14ac:dyDescent="0.25">
      <c r="A430" s="1">
        <v>418</v>
      </c>
      <c r="B430" s="152"/>
      <c r="C430" s="22"/>
      <c r="D430" s="26" t="s">
        <v>372</v>
      </c>
      <c r="E430" s="26" t="s">
        <v>192</v>
      </c>
      <c r="F430" s="145">
        <f>'annexe 1 AE - BPU'!F430</f>
        <v>0</v>
      </c>
      <c r="G430" s="180">
        <f t="shared" ref="G430:G434" si="369">F430</f>
        <v>0</v>
      </c>
      <c r="H430" s="3"/>
      <c r="I430" s="3"/>
      <c r="J430" s="105">
        <f t="shared" si="345"/>
        <v>0</v>
      </c>
      <c r="K430" s="174">
        <v>3</v>
      </c>
      <c r="L430" s="106">
        <f>J426</f>
        <v>0</v>
      </c>
      <c r="M430" s="100">
        <f t="shared" ref="M430:M434" si="370">K430*J430*L430</f>
        <v>0</v>
      </c>
      <c r="O430" s="72">
        <f t="shared" si="347"/>
        <v>0</v>
      </c>
      <c r="P430" s="241"/>
      <c r="Q430" s="70"/>
      <c r="R430" s="71">
        <f t="shared" ref="R430:R434" si="371">P430*O430*Q430</f>
        <v>0</v>
      </c>
      <c r="T430" s="72">
        <f t="shared" si="349"/>
        <v>0</v>
      </c>
      <c r="U430" s="241"/>
      <c r="V430" s="70"/>
      <c r="W430" s="71">
        <f t="shared" ref="W430:W434" si="372">U430*T430*V430</f>
        <v>0</v>
      </c>
      <c r="Y430" s="72">
        <f t="shared" si="351"/>
        <v>0</v>
      </c>
      <c r="Z430" s="241"/>
      <c r="AA430" s="70"/>
      <c r="AB430" s="71">
        <f t="shared" ref="AB430:AB434" si="373">Z430*Y430*AA430</f>
        <v>0</v>
      </c>
      <c r="AD430" s="72">
        <f t="shared" si="353"/>
        <v>0</v>
      </c>
      <c r="AE430" s="241"/>
      <c r="AF430" s="70"/>
      <c r="AG430" s="71">
        <f t="shared" ref="AG430:AG434" si="374">AE430*AD430*AF430</f>
        <v>0</v>
      </c>
      <c r="AI430" s="72">
        <f t="shared" si="355"/>
        <v>0</v>
      </c>
      <c r="AJ430" s="241"/>
      <c r="AK430" s="70"/>
      <c r="AL430" s="71">
        <f t="shared" ref="AL430:AL434" si="375">AJ430*AI430*AK430</f>
        <v>0</v>
      </c>
    </row>
    <row r="431" spans="1:38" s="41" customFormat="1" ht="15.5" x14ac:dyDescent="0.25">
      <c r="A431" s="1">
        <v>419</v>
      </c>
      <c r="B431" s="152"/>
      <c r="C431" s="22"/>
      <c r="D431" s="26" t="s">
        <v>920</v>
      </c>
      <c r="E431" s="26" t="s">
        <v>192</v>
      </c>
      <c r="F431" s="145">
        <f>'annexe 1 AE - BPU'!F431</f>
        <v>0</v>
      </c>
      <c r="G431" s="180">
        <f t="shared" si="369"/>
        <v>0</v>
      </c>
      <c r="H431" s="3"/>
      <c r="I431" s="3"/>
      <c r="J431" s="105">
        <f t="shared" si="345"/>
        <v>0</v>
      </c>
      <c r="K431" s="174">
        <v>2</v>
      </c>
      <c r="L431" s="106">
        <f>J426</f>
        <v>0</v>
      </c>
      <c r="M431" s="100">
        <f t="shared" si="370"/>
        <v>0</v>
      </c>
      <c r="O431" s="72">
        <f t="shared" si="347"/>
        <v>0</v>
      </c>
      <c r="P431" s="241"/>
      <c r="Q431" s="70"/>
      <c r="R431" s="71">
        <f t="shared" si="371"/>
        <v>0</v>
      </c>
      <c r="T431" s="72">
        <f t="shared" si="349"/>
        <v>0</v>
      </c>
      <c r="U431" s="241"/>
      <c r="V431" s="70"/>
      <c r="W431" s="71">
        <f t="shared" si="372"/>
        <v>0</v>
      </c>
      <c r="Y431" s="72">
        <f t="shared" si="351"/>
        <v>0</v>
      </c>
      <c r="Z431" s="241"/>
      <c r="AA431" s="70"/>
      <c r="AB431" s="71">
        <f t="shared" si="373"/>
        <v>0</v>
      </c>
      <c r="AD431" s="72">
        <f t="shared" si="353"/>
        <v>0</v>
      </c>
      <c r="AE431" s="241"/>
      <c r="AF431" s="70"/>
      <c r="AG431" s="71">
        <f t="shared" si="374"/>
        <v>0</v>
      </c>
      <c r="AI431" s="72">
        <f t="shared" si="355"/>
        <v>0</v>
      </c>
      <c r="AJ431" s="241"/>
      <c r="AK431" s="70"/>
      <c r="AL431" s="71">
        <f t="shared" si="375"/>
        <v>0</v>
      </c>
    </row>
    <row r="432" spans="1:38" s="41" customFormat="1" ht="15.5" x14ac:dyDescent="0.25">
      <c r="A432" s="1">
        <v>420</v>
      </c>
      <c r="B432" s="152"/>
      <c r="C432" s="22"/>
      <c r="D432" s="26" t="s">
        <v>375</v>
      </c>
      <c r="E432" s="26" t="s">
        <v>192</v>
      </c>
      <c r="F432" s="145">
        <f>'annexe 1 AE - BPU'!F432</f>
        <v>0</v>
      </c>
      <c r="G432" s="180">
        <f t="shared" si="369"/>
        <v>0</v>
      </c>
      <c r="H432" s="3"/>
      <c r="I432" s="3"/>
      <c r="J432" s="105">
        <f t="shared" si="345"/>
        <v>0</v>
      </c>
      <c r="K432" s="174">
        <v>2</v>
      </c>
      <c r="L432" s="106">
        <f>J426</f>
        <v>0</v>
      </c>
      <c r="M432" s="100">
        <f t="shared" si="370"/>
        <v>0</v>
      </c>
      <c r="O432" s="72">
        <f t="shared" si="347"/>
        <v>0</v>
      </c>
      <c r="P432" s="241"/>
      <c r="Q432" s="70"/>
      <c r="R432" s="71">
        <f t="shared" si="371"/>
        <v>0</v>
      </c>
      <c r="T432" s="72">
        <f t="shared" si="349"/>
        <v>0</v>
      </c>
      <c r="U432" s="241"/>
      <c r="V432" s="70"/>
      <c r="W432" s="71">
        <f t="shared" si="372"/>
        <v>0</v>
      </c>
      <c r="Y432" s="72">
        <f t="shared" si="351"/>
        <v>0</v>
      </c>
      <c r="Z432" s="241"/>
      <c r="AA432" s="70"/>
      <c r="AB432" s="71">
        <f t="shared" si="373"/>
        <v>0</v>
      </c>
      <c r="AD432" s="72">
        <f t="shared" si="353"/>
        <v>0</v>
      </c>
      <c r="AE432" s="241"/>
      <c r="AF432" s="70"/>
      <c r="AG432" s="71">
        <f t="shared" si="374"/>
        <v>0</v>
      </c>
      <c r="AI432" s="72">
        <f t="shared" si="355"/>
        <v>0</v>
      </c>
      <c r="AJ432" s="241"/>
      <c r="AK432" s="70"/>
      <c r="AL432" s="71">
        <f t="shared" si="375"/>
        <v>0</v>
      </c>
    </row>
    <row r="433" spans="1:38" s="41" customFormat="1" ht="14" x14ac:dyDescent="0.25">
      <c r="A433" s="1">
        <v>421</v>
      </c>
      <c r="B433" s="152"/>
      <c r="C433" s="22"/>
      <c r="D433" s="26" t="s">
        <v>376</v>
      </c>
      <c r="E433" s="26" t="s">
        <v>192</v>
      </c>
      <c r="F433" s="145">
        <f>'annexe 1 AE - BPU'!F433</f>
        <v>0</v>
      </c>
      <c r="G433" s="180">
        <f t="shared" si="369"/>
        <v>0</v>
      </c>
      <c r="H433" s="3"/>
      <c r="I433" s="3"/>
      <c r="J433" s="72">
        <f t="shared" si="345"/>
        <v>0</v>
      </c>
      <c r="K433" s="241"/>
      <c r="L433" s="70"/>
      <c r="M433" s="71">
        <f t="shared" si="370"/>
        <v>0</v>
      </c>
      <c r="O433" s="72">
        <f t="shared" si="347"/>
        <v>0</v>
      </c>
      <c r="P433" s="241"/>
      <c r="Q433" s="70"/>
      <c r="R433" s="71">
        <f t="shared" si="371"/>
        <v>0</v>
      </c>
      <c r="T433" s="72">
        <f t="shared" si="349"/>
        <v>0</v>
      </c>
      <c r="U433" s="241"/>
      <c r="V433" s="70"/>
      <c r="W433" s="71">
        <f t="shared" si="372"/>
        <v>0</v>
      </c>
      <c r="Y433" s="72">
        <f t="shared" si="351"/>
        <v>0</v>
      </c>
      <c r="Z433" s="241"/>
      <c r="AA433" s="70"/>
      <c r="AB433" s="71">
        <f t="shared" si="373"/>
        <v>0</v>
      </c>
      <c r="AD433" s="72">
        <f t="shared" si="353"/>
        <v>0</v>
      </c>
      <c r="AE433" s="241"/>
      <c r="AF433" s="70"/>
      <c r="AG433" s="71">
        <f t="shared" si="374"/>
        <v>0</v>
      </c>
      <c r="AI433" s="72">
        <f t="shared" si="355"/>
        <v>0</v>
      </c>
      <c r="AJ433" s="241"/>
      <c r="AK433" s="70"/>
      <c r="AL433" s="71">
        <f t="shared" si="375"/>
        <v>0</v>
      </c>
    </row>
    <row r="434" spans="1:38" ht="14" x14ac:dyDescent="0.25">
      <c r="A434" s="1">
        <v>422</v>
      </c>
      <c r="B434" s="152"/>
      <c r="C434" s="22"/>
      <c r="D434" s="26" t="s">
        <v>377</v>
      </c>
      <c r="E434" s="26" t="s">
        <v>192</v>
      </c>
      <c r="F434" s="145">
        <f>'annexe 1 AE - BPU'!F434</f>
        <v>0</v>
      </c>
      <c r="G434" s="180">
        <f t="shared" si="369"/>
        <v>0</v>
      </c>
      <c r="J434" s="72">
        <f t="shared" si="345"/>
        <v>0</v>
      </c>
      <c r="K434" s="240"/>
      <c r="L434" s="70"/>
      <c r="M434" s="71">
        <f t="shared" si="370"/>
        <v>0</v>
      </c>
      <c r="O434" s="72">
        <f t="shared" si="347"/>
        <v>0</v>
      </c>
      <c r="P434" s="240"/>
      <c r="Q434" s="70"/>
      <c r="R434" s="71">
        <f t="shared" si="371"/>
        <v>0</v>
      </c>
      <c r="T434" s="72">
        <f t="shared" si="349"/>
        <v>0</v>
      </c>
      <c r="U434" s="240"/>
      <c r="V434" s="70"/>
      <c r="W434" s="71">
        <f t="shared" si="372"/>
        <v>0</v>
      </c>
      <c r="Y434" s="72">
        <f t="shared" si="351"/>
        <v>0</v>
      </c>
      <c r="Z434" s="240"/>
      <c r="AA434" s="70"/>
      <c r="AB434" s="71">
        <f t="shared" si="373"/>
        <v>0</v>
      </c>
      <c r="AD434" s="72">
        <f t="shared" si="353"/>
        <v>0</v>
      </c>
      <c r="AE434" s="240"/>
      <c r="AF434" s="70"/>
      <c r="AG434" s="71">
        <f t="shared" si="374"/>
        <v>0</v>
      </c>
      <c r="AI434" s="72">
        <f t="shared" si="355"/>
        <v>0</v>
      </c>
      <c r="AJ434" s="240"/>
      <c r="AK434" s="70"/>
      <c r="AL434" s="71">
        <f t="shared" si="375"/>
        <v>0</v>
      </c>
    </row>
    <row r="435" spans="1:38" ht="14" x14ac:dyDescent="0.25">
      <c r="A435" s="1">
        <v>423</v>
      </c>
      <c r="B435" s="152" t="s">
        <v>378</v>
      </c>
      <c r="C435" s="22"/>
      <c r="D435" s="23" t="s">
        <v>379</v>
      </c>
      <c r="E435" s="14"/>
      <c r="F435" s="127"/>
      <c r="G435" s="178"/>
      <c r="J435" s="69"/>
      <c r="K435" s="240"/>
      <c r="L435" s="70"/>
      <c r="M435" s="71"/>
      <c r="O435" s="72"/>
      <c r="P435" s="240"/>
      <c r="Q435" s="70"/>
      <c r="R435" s="71"/>
      <c r="T435" s="69"/>
      <c r="U435" s="240"/>
      <c r="V435" s="70"/>
      <c r="W435" s="71"/>
      <c r="Y435" s="69"/>
      <c r="Z435" s="240"/>
      <c r="AA435" s="70"/>
      <c r="AB435" s="71"/>
      <c r="AD435" s="69"/>
      <c r="AE435" s="240"/>
      <c r="AF435" s="70"/>
      <c r="AG435" s="71"/>
      <c r="AI435" s="69"/>
      <c r="AJ435" s="240"/>
      <c r="AK435" s="70"/>
      <c r="AL435" s="71"/>
    </row>
    <row r="436" spans="1:38" ht="14" x14ac:dyDescent="0.25">
      <c r="A436" s="1">
        <v>424</v>
      </c>
      <c r="B436" s="152"/>
      <c r="C436" s="22"/>
      <c r="D436" s="26" t="s">
        <v>370</v>
      </c>
      <c r="E436" s="26" t="s">
        <v>26</v>
      </c>
      <c r="F436" s="127">
        <f>'annexe 1 AE - BPU'!F436</f>
        <v>0</v>
      </c>
      <c r="G436" s="179">
        <f t="shared" ref="G436:G444" si="376">F436*(1+$G$9)</f>
        <v>0</v>
      </c>
      <c r="J436" s="69">
        <f t="shared" ref="J436:J449" si="377">F436</f>
        <v>0</v>
      </c>
      <c r="K436" s="240"/>
      <c r="L436" s="70"/>
      <c r="M436" s="71">
        <f t="shared" ref="M436:M444" si="378">K436*J436</f>
        <v>0</v>
      </c>
      <c r="O436" s="69">
        <f t="shared" ref="O436:O449" si="379">J436</f>
        <v>0</v>
      </c>
      <c r="P436" s="240"/>
      <c r="Q436" s="70"/>
      <c r="R436" s="71">
        <f t="shared" ref="R436:R444" si="380">P436*O436</f>
        <v>0</v>
      </c>
      <c r="T436" s="69">
        <f t="shared" ref="T436:T449" si="381">O436</f>
        <v>0</v>
      </c>
      <c r="U436" s="240"/>
      <c r="V436" s="70"/>
      <c r="W436" s="71">
        <f t="shared" ref="W436:W444" si="382">U436*T436</f>
        <v>0</v>
      </c>
      <c r="Y436" s="69">
        <f t="shared" ref="Y436:Y449" si="383">T436</f>
        <v>0</v>
      </c>
      <c r="Z436" s="240"/>
      <c r="AA436" s="70"/>
      <c r="AB436" s="71">
        <f t="shared" ref="AB436:AB444" si="384">Z436*Y436</f>
        <v>0</v>
      </c>
      <c r="AD436" s="69">
        <f t="shared" ref="AD436:AD449" si="385">Y436</f>
        <v>0</v>
      </c>
      <c r="AE436" s="240"/>
      <c r="AF436" s="70"/>
      <c r="AG436" s="71">
        <f t="shared" ref="AG436:AG444" si="386">AE436*AD436</f>
        <v>0</v>
      </c>
      <c r="AI436" s="69">
        <f t="shared" ref="AI436:AI449" si="387">AD436</f>
        <v>0</v>
      </c>
      <c r="AJ436" s="240"/>
      <c r="AK436" s="70"/>
      <c r="AL436" s="71">
        <f t="shared" ref="AL436:AL444" si="388">AJ436*AI436</f>
        <v>0</v>
      </c>
    </row>
    <row r="437" spans="1:38" ht="14" x14ac:dyDescent="0.25">
      <c r="A437" s="1">
        <v>425</v>
      </c>
      <c r="B437" s="152"/>
      <c r="C437" s="22"/>
      <c r="D437" s="26" t="s">
        <v>371</v>
      </c>
      <c r="E437" s="26" t="s">
        <v>26</v>
      </c>
      <c r="F437" s="127">
        <f>'annexe 1 AE - BPU'!F437</f>
        <v>0</v>
      </c>
      <c r="G437" s="179">
        <f t="shared" si="376"/>
        <v>0</v>
      </c>
      <c r="J437" s="69">
        <f t="shared" si="377"/>
        <v>0</v>
      </c>
      <c r="K437" s="240"/>
      <c r="L437" s="70"/>
      <c r="M437" s="71">
        <f t="shared" si="378"/>
        <v>0</v>
      </c>
      <c r="O437" s="69">
        <f t="shared" si="379"/>
        <v>0</v>
      </c>
      <c r="P437" s="240"/>
      <c r="Q437" s="70"/>
      <c r="R437" s="71">
        <f t="shared" si="380"/>
        <v>0</v>
      </c>
      <c r="T437" s="69">
        <f t="shared" si="381"/>
        <v>0</v>
      </c>
      <c r="U437" s="240"/>
      <c r="V437" s="70"/>
      <c r="W437" s="71">
        <f t="shared" si="382"/>
        <v>0</v>
      </c>
      <c r="Y437" s="69">
        <f t="shared" si="383"/>
        <v>0</v>
      </c>
      <c r="Z437" s="240"/>
      <c r="AA437" s="70"/>
      <c r="AB437" s="71">
        <f t="shared" si="384"/>
        <v>0</v>
      </c>
      <c r="AD437" s="69">
        <f t="shared" si="385"/>
        <v>0</v>
      </c>
      <c r="AE437" s="240"/>
      <c r="AF437" s="70"/>
      <c r="AG437" s="71">
        <f t="shared" si="386"/>
        <v>0</v>
      </c>
      <c r="AI437" s="69">
        <f t="shared" si="387"/>
        <v>0</v>
      </c>
      <c r="AJ437" s="240"/>
      <c r="AK437" s="70"/>
      <c r="AL437" s="71">
        <f t="shared" si="388"/>
        <v>0</v>
      </c>
    </row>
    <row r="438" spans="1:38" ht="14" x14ac:dyDescent="0.25">
      <c r="A438" s="1">
        <v>426</v>
      </c>
      <c r="B438" s="152"/>
      <c r="C438" s="22"/>
      <c r="D438" s="26" t="s">
        <v>282</v>
      </c>
      <c r="E438" s="26" t="s">
        <v>26</v>
      </c>
      <c r="F438" s="127">
        <f>'annexe 1 AE - BPU'!F438</f>
        <v>0</v>
      </c>
      <c r="G438" s="179">
        <f t="shared" si="376"/>
        <v>0</v>
      </c>
      <c r="J438" s="69">
        <f t="shared" si="377"/>
        <v>0</v>
      </c>
      <c r="K438" s="240"/>
      <c r="L438" s="70"/>
      <c r="M438" s="71">
        <f t="shared" si="378"/>
        <v>0</v>
      </c>
      <c r="O438" s="69">
        <f t="shared" si="379"/>
        <v>0</v>
      </c>
      <c r="P438" s="240"/>
      <c r="Q438" s="70"/>
      <c r="R438" s="71">
        <f t="shared" si="380"/>
        <v>0</v>
      </c>
      <c r="T438" s="69">
        <f t="shared" si="381"/>
        <v>0</v>
      </c>
      <c r="U438" s="240"/>
      <c r="V438" s="70"/>
      <c r="W438" s="71">
        <f t="shared" si="382"/>
        <v>0</v>
      </c>
      <c r="Y438" s="69">
        <f t="shared" si="383"/>
        <v>0</v>
      </c>
      <c r="Z438" s="240"/>
      <c r="AA438" s="70"/>
      <c r="AB438" s="71">
        <f t="shared" si="384"/>
        <v>0</v>
      </c>
      <c r="AD438" s="69">
        <f t="shared" si="385"/>
        <v>0</v>
      </c>
      <c r="AE438" s="240"/>
      <c r="AF438" s="70"/>
      <c r="AG438" s="71">
        <f t="shared" si="386"/>
        <v>0</v>
      </c>
      <c r="AI438" s="69">
        <f t="shared" si="387"/>
        <v>0</v>
      </c>
      <c r="AJ438" s="240"/>
      <c r="AK438" s="70"/>
      <c r="AL438" s="71">
        <f t="shared" si="388"/>
        <v>0</v>
      </c>
    </row>
    <row r="439" spans="1:38" ht="14" x14ac:dyDescent="0.25">
      <c r="A439" s="1">
        <v>427</v>
      </c>
      <c r="B439" s="152"/>
      <c r="C439" s="22"/>
      <c r="D439" s="26" t="s">
        <v>284</v>
      </c>
      <c r="E439" s="26" t="s">
        <v>26</v>
      </c>
      <c r="F439" s="127">
        <f>'annexe 1 AE - BPU'!F439</f>
        <v>0</v>
      </c>
      <c r="G439" s="179">
        <f t="shared" si="376"/>
        <v>0</v>
      </c>
      <c r="J439" s="69">
        <f t="shared" si="377"/>
        <v>0</v>
      </c>
      <c r="K439" s="240"/>
      <c r="L439" s="70"/>
      <c r="M439" s="71">
        <f t="shared" si="378"/>
        <v>0</v>
      </c>
      <c r="O439" s="69">
        <f t="shared" si="379"/>
        <v>0</v>
      </c>
      <c r="P439" s="240"/>
      <c r="Q439" s="70"/>
      <c r="R439" s="71">
        <f t="shared" si="380"/>
        <v>0</v>
      </c>
      <c r="T439" s="69">
        <f t="shared" si="381"/>
        <v>0</v>
      </c>
      <c r="U439" s="240"/>
      <c r="V439" s="70"/>
      <c r="W439" s="71">
        <f t="shared" si="382"/>
        <v>0</v>
      </c>
      <c r="Y439" s="69">
        <f t="shared" si="383"/>
        <v>0</v>
      </c>
      <c r="Z439" s="240"/>
      <c r="AA439" s="70"/>
      <c r="AB439" s="71">
        <f t="shared" si="384"/>
        <v>0</v>
      </c>
      <c r="AD439" s="69">
        <f t="shared" si="385"/>
        <v>0</v>
      </c>
      <c r="AE439" s="240"/>
      <c r="AF439" s="70"/>
      <c r="AG439" s="71">
        <f t="shared" si="386"/>
        <v>0</v>
      </c>
      <c r="AI439" s="69">
        <f t="shared" si="387"/>
        <v>0</v>
      </c>
      <c r="AJ439" s="240"/>
      <c r="AK439" s="70"/>
      <c r="AL439" s="71">
        <f t="shared" si="388"/>
        <v>0</v>
      </c>
    </row>
    <row r="440" spans="1:38" ht="14" x14ac:dyDescent="0.25">
      <c r="A440" s="1">
        <v>428</v>
      </c>
      <c r="B440" s="152"/>
      <c r="C440" s="22"/>
      <c r="D440" s="26" t="s">
        <v>262</v>
      </c>
      <c r="E440" s="26" t="s">
        <v>26</v>
      </c>
      <c r="F440" s="127">
        <f>'annexe 1 AE - BPU'!F440</f>
        <v>0</v>
      </c>
      <c r="G440" s="179">
        <f t="shared" si="376"/>
        <v>0</v>
      </c>
      <c r="J440" s="69">
        <f t="shared" si="377"/>
        <v>0</v>
      </c>
      <c r="K440" s="240"/>
      <c r="L440" s="70"/>
      <c r="M440" s="71">
        <f t="shared" si="378"/>
        <v>0</v>
      </c>
      <c r="O440" s="69">
        <f t="shared" si="379"/>
        <v>0</v>
      </c>
      <c r="P440" s="240"/>
      <c r="Q440" s="70"/>
      <c r="R440" s="71">
        <f t="shared" si="380"/>
        <v>0</v>
      </c>
      <c r="T440" s="69">
        <f t="shared" si="381"/>
        <v>0</v>
      </c>
      <c r="U440" s="240"/>
      <c r="V440" s="70"/>
      <c r="W440" s="71">
        <f t="shared" si="382"/>
        <v>0</v>
      </c>
      <c r="Y440" s="69">
        <f t="shared" si="383"/>
        <v>0</v>
      </c>
      <c r="Z440" s="240"/>
      <c r="AA440" s="70"/>
      <c r="AB440" s="71">
        <f t="shared" si="384"/>
        <v>0</v>
      </c>
      <c r="AD440" s="69">
        <f t="shared" si="385"/>
        <v>0</v>
      </c>
      <c r="AE440" s="240"/>
      <c r="AF440" s="70"/>
      <c r="AG440" s="71">
        <f t="shared" si="386"/>
        <v>0</v>
      </c>
      <c r="AI440" s="69">
        <f t="shared" si="387"/>
        <v>0</v>
      </c>
      <c r="AJ440" s="240"/>
      <c r="AK440" s="70"/>
      <c r="AL440" s="71">
        <f t="shared" si="388"/>
        <v>0</v>
      </c>
    </row>
    <row r="441" spans="1:38" ht="14" x14ac:dyDescent="0.25">
      <c r="A441" s="1">
        <v>429</v>
      </c>
      <c r="B441" s="152"/>
      <c r="C441" s="22"/>
      <c r="D441" s="26" t="s">
        <v>263</v>
      </c>
      <c r="E441" s="26" t="s">
        <v>26</v>
      </c>
      <c r="F441" s="127">
        <f>'annexe 1 AE - BPU'!F441</f>
        <v>0</v>
      </c>
      <c r="G441" s="179">
        <f t="shared" si="376"/>
        <v>0</v>
      </c>
      <c r="J441" s="69">
        <f t="shared" si="377"/>
        <v>0</v>
      </c>
      <c r="K441" s="240"/>
      <c r="L441" s="70"/>
      <c r="M441" s="71">
        <f t="shared" si="378"/>
        <v>0</v>
      </c>
      <c r="O441" s="69">
        <f t="shared" si="379"/>
        <v>0</v>
      </c>
      <c r="P441" s="240"/>
      <c r="Q441" s="70"/>
      <c r="R441" s="71">
        <f t="shared" si="380"/>
        <v>0</v>
      </c>
      <c r="T441" s="69">
        <f t="shared" si="381"/>
        <v>0</v>
      </c>
      <c r="U441" s="240"/>
      <c r="V441" s="70"/>
      <c r="W441" s="71">
        <f t="shared" si="382"/>
        <v>0</v>
      </c>
      <c r="Y441" s="69">
        <f t="shared" si="383"/>
        <v>0</v>
      </c>
      <c r="Z441" s="240"/>
      <c r="AA441" s="70"/>
      <c r="AB441" s="71">
        <f t="shared" si="384"/>
        <v>0</v>
      </c>
      <c r="AD441" s="69">
        <f t="shared" si="385"/>
        <v>0</v>
      </c>
      <c r="AE441" s="240"/>
      <c r="AF441" s="70"/>
      <c r="AG441" s="71">
        <f t="shared" si="386"/>
        <v>0</v>
      </c>
      <c r="AI441" s="69">
        <f t="shared" si="387"/>
        <v>0</v>
      </c>
      <c r="AJ441" s="240"/>
      <c r="AK441" s="70"/>
      <c r="AL441" s="71">
        <f t="shared" si="388"/>
        <v>0</v>
      </c>
    </row>
    <row r="442" spans="1:38" ht="14" x14ac:dyDescent="0.25">
      <c r="A442" s="1">
        <v>430</v>
      </c>
      <c r="B442" s="152"/>
      <c r="C442" s="22"/>
      <c r="D442" s="26" t="s">
        <v>285</v>
      </c>
      <c r="E442" s="26" t="s">
        <v>26</v>
      </c>
      <c r="F442" s="127">
        <f>'annexe 1 AE - BPU'!F442</f>
        <v>0</v>
      </c>
      <c r="G442" s="179">
        <f t="shared" si="376"/>
        <v>0</v>
      </c>
      <c r="J442" s="69">
        <f t="shared" si="377"/>
        <v>0</v>
      </c>
      <c r="K442" s="240"/>
      <c r="L442" s="70"/>
      <c r="M442" s="71">
        <f t="shared" si="378"/>
        <v>0</v>
      </c>
      <c r="O442" s="69">
        <f t="shared" si="379"/>
        <v>0</v>
      </c>
      <c r="P442" s="240"/>
      <c r="Q442" s="70"/>
      <c r="R442" s="71">
        <f t="shared" si="380"/>
        <v>0</v>
      </c>
      <c r="T442" s="69">
        <f t="shared" si="381"/>
        <v>0</v>
      </c>
      <c r="U442" s="240"/>
      <c r="V442" s="70"/>
      <c r="W442" s="71">
        <f t="shared" si="382"/>
        <v>0</v>
      </c>
      <c r="Y442" s="69">
        <f t="shared" si="383"/>
        <v>0</v>
      </c>
      <c r="Z442" s="240"/>
      <c r="AA442" s="70"/>
      <c r="AB442" s="71">
        <f t="shared" si="384"/>
        <v>0</v>
      </c>
      <c r="AD442" s="69">
        <f t="shared" si="385"/>
        <v>0</v>
      </c>
      <c r="AE442" s="240"/>
      <c r="AF442" s="70"/>
      <c r="AG442" s="71">
        <f t="shared" si="386"/>
        <v>0</v>
      </c>
      <c r="AI442" s="69">
        <f t="shared" si="387"/>
        <v>0</v>
      </c>
      <c r="AJ442" s="240"/>
      <c r="AK442" s="70"/>
      <c r="AL442" s="71">
        <f t="shared" si="388"/>
        <v>0</v>
      </c>
    </row>
    <row r="443" spans="1:38" ht="14" x14ac:dyDescent="0.25">
      <c r="A443" s="1">
        <v>431</v>
      </c>
      <c r="B443" s="152"/>
      <c r="C443" s="22"/>
      <c r="D443" s="26" t="s">
        <v>380</v>
      </c>
      <c r="E443" s="26" t="s">
        <v>26</v>
      </c>
      <c r="F443" s="127">
        <f>'annexe 1 AE - BPU'!F443</f>
        <v>0</v>
      </c>
      <c r="G443" s="179">
        <f t="shared" si="376"/>
        <v>0</v>
      </c>
      <c r="J443" s="69">
        <f t="shared" si="377"/>
        <v>0</v>
      </c>
      <c r="K443" s="240"/>
      <c r="L443" s="70"/>
      <c r="M443" s="71">
        <f t="shared" si="378"/>
        <v>0</v>
      </c>
      <c r="O443" s="69">
        <f t="shared" si="379"/>
        <v>0</v>
      </c>
      <c r="P443" s="240"/>
      <c r="Q443" s="70"/>
      <c r="R443" s="71">
        <f t="shared" si="380"/>
        <v>0</v>
      </c>
      <c r="T443" s="69">
        <f t="shared" si="381"/>
        <v>0</v>
      </c>
      <c r="U443" s="240"/>
      <c r="V443" s="70"/>
      <c r="W443" s="71">
        <f t="shared" si="382"/>
        <v>0</v>
      </c>
      <c r="Y443" s="69">
        <f t="shared" si="383"/>
        <v>0</v>
      </c>
      <c r="Z443" s="240"/>
      <c r="AA443" s="70"/>
      <c r="AB443" s="71">
        <f t="shared" si="384"/>
        <v>0</v>
      </c>
      <c r="AD443" s="69">
        <f t="shared" si="385"/>
        <v>0</v>
      </c>
      <c r="AE443" s="240"/>
      <c r="AF443" s="70"/>
      <c r="AG443" s="71">
        <f t="shared" si="386"/>
        <v>0</v>
      </c>
      <c r="AI443" s="69">
        <f t="shared" si="387"/>
        <v>0</v>
      </c>
      <c r="AJ443" s="240"/>
      <c r="AK443" s="70"/>
      <c r="AL443" s="71">
        <f t="shared" si="388"/>
        <v>0</v>
      </c>
    </row>
    <row r="444" spans="1:38" ht="14" x14ac:dyDescent="0.25">
      <c r="A444" s="1">
        <v>432</v>
      </c>
      <c r="B444" s="152"/>
      <c r="C444" s="22"/>
      <c r="D444" s="26" t="s">
        <v>286</v>
      </c>
      <c r="E444" s="26" t="s">
        <v>26</v>
      </c>
      <c r="F444" s="127">
        <f>'annexe 1 AE - BPU'!F444</f>
        <v>0</v>
      </c>
      <c r="G444" s="179">
        <f t="shared" si="376"/>
        <v>0</v>
      </c>
      <c r="J444" s="69">
        <f t="shared" si="377"/>
        <v>0</v>
      </c>
      <c r="K444" s="240"/>
      <c r="L444" s="70"/>
      <c r="M444" s="71">
        <f t="shared" si="378"/>
        <v>0</v>
      </c>
      <c r="O444" s="69">
        <f t="shared" si="379"/>
        <v>0</v>
      </c>
      <c r="P444" s="240"/>
      <c r="Q444" s="70"/>
      <c r="R444" s="71">
        <f t="shared" si="380"/>
        <v>0</v>
      </c>
      <c r="T444" s="69">
        <f t="shared" si="381"/>
        <v>0</v>
      </c>
      <c r="U444" s="240"/>
      <c r="V444" s="70"/>
      <c r="W444" s="71">
        <f t="shared" si="382"/>
        <v>0</v>
      </c>
      <c r="Y444" s="69">
        <f t="shared" si="383"/>
        <v>0</v>
      </c>
      <c r="Z444" s="240"/>
      <c r="AA444" s="70"/>
      <c r="AB444" s="71">
        <f t="shared" si="384"/>
        <v>0</v>
      </c>
      <c r="AD444" s="69">
        <f t="shared" si="385"/>
        <v>0</v>
      </c>
      <c r="AE444" s="240"/>
      <c r="AF444" s="70"/>
      <c r="AG444" s="71">
        <f t="shared" si="386"/>
        <v>0</v>
      </c>
      <c r="AI444" s="69">
        <f t="shared" si="387"/>
        <v>0</v>
      </c>
      <c r="AJ444" s="240"/>
      <c r="AK444" s="70"/>
      <c r="AL444" s="71">
        <f t="shared" si="388"/>
        <v>0</v>
      </c>
    </row>
    <row r="445" spans="1:38" s="41" customFormat="1" ht="14" x14ac:dyDescent="0.25">
      <c r="A445" s="1">
        <v>433</v>
      </c>
      <c r="B445" s="152"/>
      <c r="C445" s="22"/>
      <c r="D445" s="26" t="s">
        <v>372</v>
      </c>
      <c r="E445" s="26" t="s">
        <v>192</v>
      </c>
      <c r="F445" s="145">
        <f>'annexe 1 AE - BPU'!F445</f>
        <v>0</v>
      </c>
      <c r="G445" s="180">
        <f t="shared" ref="G445:G449" si="389">F445</f>
        <v>0</v>
      </c>
      <c r="H445" s="3"/>
      <c r="I445" s="3"/>
      <c r="J445" s="72">
        <f t="shared" si="377"/>
        <v>0</v>
      </c>
      <c r="K445" s="241"/>
      <c r="L445" s="70"/>
      <c r="M445" s="71">
        <f t="shared" ref="M445:M449" si="390">K445*J445*L445</f>
        <v>0</v>
      </c>
      <c r="O445" s="72">
        <f t="shared" si="379"/>
        <v>0</v>
      </c>
      <c r="P445" s="241"/>
      <c r="Q445" s="70"/>
      <c r="R445" s="71">
        <f t="shared" ref="R445:R449" si="391">P445*O445*Q445</f>
        <v>0</v>
      </c>
      <c r="T445" s="72">
        <f t="shared" si="381"/>
        <v>0</v>
      </c>
      <c r="U445" s="241"/>
      <c r="V445" s="70"/>
      <c r="W445" s="71">
        <f t="shared" ref="W445:W449" si="392">U445*T445*V445</f>
        <v>0</v>
      </c>
      <c r="Y445" s="72">
        <f t="shared" si="383"/>
        <v>0</v>
      </c>
      <c r="Z445" s="241"/>
      <c r="AA445" s="70"/>
      <c r="AB445" s="71">
        <f t="shared" ref="AB445:AB449" si="393">Z445*Y445*AA445</f>
        <v>0</v>
      </c>
      <c r="AD445" s="72">
        <f t="shared" si="385"/>
        <v>0</v>
      </c>
      <c r="AE445" s="241"/>
      <c r="AF445" s="70"/>
      <c r="AG445" s="71">
        <f t="shared" ref="AG445:AG449" si="394">AE445*AD445*AF445</f>
        <v>0</v>
      </c>
      <c r="AI445" s="72">
        <f t="shared" si="387"/>
        <v>0</v>
      </c>
      <c r="AJ445" s="241"/>
      <c r="AK445" s="70"/>
      <c r="AL445" s="71">
        <f t="shared" ref="AL445:AL449" si="395">AJ445*AI445*AK445</f>
        <v>0</v>
      </c>
    </row>
    <row r="446" spans="1:38" s="41" customFormat="1" ht="14" x14ac:dyDescent="0.25">
      <c r="A446" s="1">
        <v>434</v>
      </c>
      <c r="B446" s="152"/>
      <c r="C446" s="22"/>
      <c r="D446" s="26" t="s">
        <v>920</v>
      </c>
      <c r="E446" s="26" t="s">
        <v>192</v>
      </c>
      <c r="F446" s="145">
        <f>'annexe 1 AE - BPU'!F446</f>
        <v>0</v>
      </c>
      <c r="G446" s="180">
        <f t="shared" si="389"/>
        <v>0</v>
      </c>
      <c r="H446" s="3"/>
      <c r="I446" s="3"/>
      <c r="J446" s="72">
        <f t="shared" si="377"/>
        <v>0</v>
      </c>
      <c r="K446" s="241"/>
      <c r="L446" s="70"/>
      <c r="M446" s="71">
        <f t="shared" si="390"/>
        <v>0</v>
      </c>
      <c r="O446" s="72">
        <f t="shared" si="379"/>
        <v>0</v>
      </c>
      <c r="P446" s="241"/>
      <c r="Q446" s="70"/>
      <c r="R446" s="71">
        <f t="shared" si="391"/>
        <v>0</v>
      </c>
      <c r="T446" s="72">
        <f t="shared" si="381"/>
        <v>0</v>
      </c>
      <c r="U446" s="241"/>
      <c r="V446" s="70"/>
      <c r="W446" s="71">
        <f t="shared" si="392"/>
        <v>0</v>
      </c>
      <c r="Y446" s="72">
        <f t="shared" si="383"/>
        <v>0</v>
      </c>
      <c r="Z446" s="241"/>
      <c r="AA446" s="70"/>
      <c r="AB446" s="71">
        <f t="shared" si="393"/>
        <v>0</v>
      </c>
      <c r="AD446" s="72">
        <f t="shared" si="385"/>
        <v>0</v>
      </c>
      <c r="AE446" s="241"/>
      <c r="AF446" s="70"/>
      <c r="AG446" s="71">
        <f t="shared" si="394"/>
        <v>0</v>
      </c>
      <c r="AI446" s="72">
        <f t="shared" si="387"/>
        <v>0</v>
      </c>
      <c r="AJ446" s="241"/>
      <c r="AK446" s="70"/>
      <c r="AL446" s="71">
        <f t="shared" si="395"/>
        <v>0</v>
      </c>
    </row>
    <row r="447" spans="1:38" s="41" customFormat="1" ht="14" x14ac:dyDescent="0.25">
      <c r="A447" s="1">
        <v>435</v>
      </c>
      <c r="B447" s="152"/>
      <c r="C447" s="22"/>
      <c r="D447" s="26" t="s">
        <v>375</v>
      </c>
      <c r="E447" s="26" t="s">
        <v>192</v>
      </c>
      <c r="F447" s="145">
        <f>'annexe 1 AE - BPU'!F447</f>
        <v>0</v>
      </c>
      <c r="G447" s="180">
        <f t="shared" si="389"/>
        <v>0</v>
      </c>
      <c r="H447" s="3"/>
      <c r="I447" s="3"/>
      <c r="J447" s="72">
        <f t="shared" si="377"/>
        <v>0</v>
      </c>
      <c r="K447" s="241"/>
      <c r="L447" s="70"/>
      <c r="M447" s="71">
        <f t="shared" si="390"/>
        <v>0</v>
      </c>
      <c r="O447" s="72">
        <f t="shared" si="379"/>
        <v>0</v>
      </c>
      <c r="P447" s="241"/>
      <c r="Q447" s="70"/>
      <c r="R447" s="71">
        <f t="shared" si="391"/>
        <v>0</v>
      </c>
      <c r="T447" s="72">
        <f t="shared" si="381"/>
        <v>0</v>
      </c>
      <c r="U447" s="241"/>
      <c r="V447" s="70"/>
      <c r="W447" s="71">
        <f t="shared" si="392"/>
        <v>0</v>
      </c>
      <c r="Y447" s="72">
        <f t="shared" si="383"/>
        <v>0</v>
      </c>
      <c r="Z447" s="241"/>
      <c r="AA447" s="70"/>
      <c r="AB447" s="71">
        <f t="shared" si="393"/>
        <v>0</v>
      </c>
      <c r="AD447" s="72">
        <f t="shared" si="385"/>
        <v>0</v>
      </c>
      <c r="AE447" s="241"/>
      <c r="AF447" s="70"/>
      <c r="AG447" s="71">
        <f t="shared" si="394"/>
        <v>0</v>
      </c>
      <c r="AI447" s="72">
        <f t="shared" si="387"/>
        <v>0</v>
      </c>
      <c r="AJ447" s="241"/>
      <c r="AK447" s="70"/>
      <c r="AL447" s="71">
        <f t="shared" si="395"/>
        <v>0</v>
      </c>
    </row>
    <row r="448" spans="1:38" s="41" customFormat="1" ht="14" x14ac:dyDescent="0.25">
      <c r="A448" s="1">
        <v>436</v>
      </c>
      <c r="B448" s="152"/>
      <c r="C448" s="22"/>
      <c r="D448" s="26" t="s">
        <v>376</v>
      </c>
      <c r="E448" s="26" t="s">
        <v>192</v>
      </c>
      <c r="F448" s="145">
        <f>'annexe 1 AE - BPU'!F448</f>
        <v>0</v>
      </c>
      <c r="G448" s="180">
        <f t="shared" si="389"/>
        <v>0</v>
      </c>
      <c r="H448" s="3"/>
      <c r="I448" s="3"/>
      <c r="J448" s="72">
        <f t="shared" si="377"/>
        <v>0</v>
      </c>
      <c r="K448" s="241"/>
      <c r="L448" s="70"/>
      <c r="M448" s="71">
        <f t="shared" si="390"/>
        <v>0</v>
      </c>
      <c r="O448" s="72">
        <f t="shared" si="379"/>
        <v>0</v>
      </c>
      <c r="P448" s="241"/>
      <c r="Q448" s="70"/>
      <c r="R448" s="71">
        <f t="shared" si="391"/>
        <v>0</v>
      </c>
      <c r="T448" s="72">
        <f t="shared" si="381"/>
        <v>0</v>
      </c>
      <c r="U448" s="241"/>
      <c r="V448" s="70"/>
      <c r="W448" s="71">
        <f t="shared" si="392"/>
        <v>0</v>
      </c>
      <c r="Y448" s="72">
        <f t="shared" si="383"/>
        <v>0</v>
      </c>
      <c r="Z448" s="241"/>
      <c r="AA448" s="70"/>
      <c r="AB448" s="71">
        <f t="shared" si="393"/>
        <v>0</v>
      </c>
      <c r="AD448" s="72">
        <f t="shared" si="385"/>
        <v>0</v>
      </c>
      <c r="AE448" s="241"/>
      <c r="AF448" s="70"/>
      <c r="AG448" s="71">
        <f t="shared" si="394"/>
        <v>0</v>
      </c>
      <c r="AI448" s="72">
        <f t="shared" si="387"/>
        <v>0</v>
      </c>
      <c r="AJ448" s="241"/>
      <c r="AK448" s="70"/>
      <c r="AL448" s="71">
        <f t="shared" si="395"/>
        <v>0</v>
      </c>
    </row>
    <row r="449" spans="1:38" ht="14" x14ac:dyDescent="0.25">
      <c r="A449" s="1">
        <v>437</v>
      </c>
      <c r="B449" s="152"/>
      <c r="C449" s="22"/>
      <c r="D449" s="26" t="s">
        <v>377</v>
      </c>
      <c r="E449" s="26" t="s">
        <v>192</v>
      </c>
      <c r="F449" s="145">
        <f>'annexe 1 AE - BPU'!F449</f>
        <v>0</v>
      </c>
      <c r="G449" s="180">
        <f t="shared" si="389"/>
        <v>0</v>
      </c>
      <c r="J449" s="72">
        <f t="shared" si="377"/>
        <v>0</v>
      </c>
      <c r="K449" s="240"/>
      <c r="L449" s="70"/>
      <c r="M449" s="71">
        <f t="shared" si="390"/>
        <v>0</v>
      </c>
      <c r="O449" s="72">
        <f t="shared" si="379"/>
        <v>0</v>
      </c>
      <c r="P449" s="240"/>
      <c r="Q449" s="70"/>
      <c r="R449" s="71">
        <f t="shared" si="391"/>
        <v>0</v>
      </c>
      <c r="T449" s="72">
        <f t="shared" si="381"/>
        <v>0</v>
      </c>
      <c r="U449" s="240"/>
      <c r="V449" s="70"/>
      <c r="W449" s="71">
        <f t="shared" si="392"/>
        <v>0</v>
      </c>
      <c r="Y449" s="72">
        <f t="shared" si="383"/>
        <v>0</v>
      </c>
      <c r="Z449" s="240"/>
      <c r="AA449" s="70"/>
      <c r="AB449" s="71">
        <f t="shared" si="393"/>
        <v>0</v>
      </c>
      <c r="AD449" s="72">
        <f t="shared" si="385"/>
        <v>0</v>
      </c>
      <c r="AE449" s="240"/>
      <c r="AF449" s="70"/>
      <c r="AG449" s="71">
        <f t="shared" si="394"/>
        <v>0</v>
      </c>
      <c r="AI449" s="72">
        <f t="shared" si="387"/>
        <v>0</v>
      </c>
      <c r="AJ449" s="240"/>
      <c r="AK449" s="70"/>
      <c r="AL449" s="71">
        <f t="shared" si="395"/>
        <v>0</v>
      </c>
    </row>
    <row r="450" spans="1:38" ht="14" x14ac:dyDescent="0.25">
      <c r="A450" s="1">
        <v>438</v>
      </c>
      <c r="B450" s="152" t="s">
        <v>381</v>
      </c>
      <c r="C450" s="22"/>
      <c r="D450" s="23" t="s">
        <v>382</v>
      </c>
      <c r="E450" s="14"/>
      <c r="F450" s="130"/>
      <c r="G450" s="178"/>
      <c r="J450" s="69"/>
      <c r="K450" s="240"/>
      <c r="L450" s="70"/>
      <c r="M450" s="71"/>
      <c r="O450" s="69"/>
      <c r="P450" s="240"/>
      <c r="Q450" s="70"/>
      <c r="R450" s="71"/>
      <c r="T450" s="69"/>
      <c r="U450" s="240"/>
      <c r="V450" s="70"/>
      <c r="W450" s="71"/>
      <c r="Y450" s="69"/>
      <c r="Z450" s="240"/>
      <c r="AA450" s="70"/>
      <c r="AB450" s="71"/>
      <c r="AD450" s="69"/>
      <c r="AE450" s="240"/>
      <c r="AF450" s="70"/>
      <c r="AG450" s="71"/>
      <c r="AI450" s="69"/>
      <c r="AJ450" s="240"/>
      <c r="AK450" s="70"/>
      <c r="AL450" s="71"/>
    </row>
    <row r="451" spans="1:38" ht="14" x14ac:dyDescent="0.25">
      <c r="A451" s="1">
        <v>439</v>
      </c>
      <c r="B451" s="152"/>
      <c r="C451" s="22"/>
      <c r="D451" s="23" t="s">
        <v>383</v>
      </c>
      <c r="E451" s="14"/>
      <c r="F451" s="130"/>
      <c r="G451" s="178"/>
      <c r="J451" s="69"/>
      <c r="K451" s="240"/>
      <c r="L451" s="70"/>
      <c r="M451" s="71"/>
      <c r="O451" s="69"/>
      <c r="P451" s="240"/>
      <c r="Q451" s="70"/>
      <c r="R451" s="71"/>
      <c r="T451" s="69"/>
      <c r="U451" s="240"/>
      <c r="V451" s="70"/>
      <c r="W451" s="71"/>
      <c r="Y451" s="69"/>
      <c r="Z451" s="240"/>
      <c r="AA451" s="70"/>
      <c r="AB451" s="71"/>
      <c r="AD451" s="69"/>
      <c r="AE451" s="240"/>
      <c r="AF451" s="70"/>
      <c r="AG451" s="71"/>
      <c r="AI451" s="69"/>
      <c r="AJ451" s="240"/>
      <c r="AK451" s="70"/>
      <c r="AL451" s="71"/>
    </row>
    <row r="452" spans="1:38" ht="14" x14ac:dyDescent="0.25">
      <c r="A452" s="1">
        <v>440</v>
      </c>
      <c r="B452" s="152"/>
      <c r="C452" s="22"/>
      <c r="D452" s="26" t="s">
        <v>384</v>
      </c>
      <c r="E452" s="26" t="s">
        <v>26</v>
      </c>
      <c r="F452" s="127">
        <f>'annexe 1 AE - BPU'!F452</f>
        <v>0</v>
      </c>
      <c r="G452" s="179">
        <f t="shared" ref="G452:G455" si="396">F452*(1+$G$9)</f>
        <v>0</v>
      </c>
      <c r="H452" s="36"/>
      <c r="I452" s="36"/>
      <c r="J452" s="69">
        <f>F452</f>
        <v>0</v>
      </c>
      <c r="K452" s="240"/>
      <c r="L452" s="70"/>
      <c r="M452" s="71">
        <f>K452*J452</f>
        <v>0</v>
      </c>
      <c r="O452" s="69">
        <f>J452</f>
        <v>0</v>
      </c>
      <c r="P452" s="240"/>
      <c r="Q452" s="70"/>
      <c r="R452" s="71">
        <f>P452*O452</f>
        <v>0</v>
      </c>
      <c r="T452" s="69">
        <f>O452</f>
        <v>0</v>
      </c>
      <c r="U452" s="240"/>
      <c r="V452" s="70"/>
      <c r="W452" s="71">
        <f>U452*T452</f>
        <v>0</v>
      </c>
      <c r="Y452" s="69">
        <f>T452</f>
        <v>0</v>
      </c>
      <c r="Z452" s="240"/>
      <c r="AA452" s="70"/>
      <c r="AB452" s="71">
        <f>Z452*Y452</f>
        <v>0</v>
      </c>
      <c r="AD452" s="69">
        <f>Y452</f>
        <v>0</v>
      </c>
      <c r="AE452" s="240"/>
      <c r="AF452" s="70"/>
      <c r="AG452" s="71">
        <f>AE452*AD452</f>
        <v>0</v>
      </c>
      <c r="AI452" s="69">
        <f>AD452</f>
        <v>0</v>
      </c>
      <c r="AJ452" s="240"/>
      <c r="AK452" s="70"/>
      <c r="AL452" s="71">
        <f>AJ452*AI452</f>
        <v>0</v>
      </c>
    </row>
    <row r="453" spans="1:38" ht="14" x14ac:dyDescent="0.25">
      <c r="A453" s="1">
        <v>441</v>
      </c>
      <c r="B453" s="152"/>
      <c r="C453" s="22"/>
      <c r="D453" s="26" t="s">
        <v>385</v>
      </c>
      <c r="E453" s="26" t="s">
        <v>26</v>
      </c>
      <c r="F453" s="127">
        <f>'annexe 1 AE - BPU'!F453</f>
        <v>0</v>
      </c>
      <c r="G453" s="179">
        <f t="shared" si="396"/>
        <v>0</v>
      </c>
      <c r="H453" s="36"/>
      <c r="I453" s="36"/>
      <c r="J453" s="69">
        <f>F453</f>
        <v>0</v>
      </c>
      <c r="K453" s="240"/>
      <c r="L453" s="70"/>
      <c r="M453" s="71">
        <f>K453*J453</f>
        <v>0</v>
      </c>
      <c r="O453" s="69">
        <f>J453</f>
        <v>0</v>
      </c>
      <c r="P453" s="240"/>
      <c r="Q453" s="70"/>
      <c r="R453" s="71">
        <f>P453*O453</f>
        <v>0</v>
      </c>
      <c r="T453" s="69">
        <f>O453</f>
        <v>0</v>
      </c>
      <c r="U453" s="240"/>
      <c r="V453" s="70"/>
      <c r="W453" s="71">
        <f>U453*T453</f>
        <v>0</v>
      </c>
      <c r="Y453" s="69">
        <f>T453</f>
        <v>0</v>
      </c>
      <c r="Z453" s="240"/>
      <c r="AA453" s="70"/>
      <c r="AB453" s="71">
        <f>Z453*Y453</f>
        <v>0</v>
      </c>
      <c r="AD453" s="69">
        <f>Y453</f>
        <v>0</v>
      </c>
      <c r="AE453" s="240"/>
      <c r="AF453" s="70"/>
      <c r="AG453" s="71">
        <f>AE453*AD453</f>
        <v>0</v>
      </c>
      <c r="AI453" s="69">
        <f>AD453</f>
        <v>0</v>
      </c>
      <c r="AJ453" s="240"/>
      <c r="AK453" s="70"/>
      <c r="AL453" s="71">
        <f>AJ453*AI453</f>
        <v>0</v>
      </c>
    </row>
    <row r="454" spans="1:38" ht="14" x14ac:dyDescent="0.25">
      <c r="A454" s="1">
        <v>442</v>
      </c>
      <c r="B454" s="152"/>
      <c r="C454" s="22"/>
      <c r="D454" s="26" t="s">
        <v>386</v>
      </c>
      <c r="E454" s="26" t="s">
        <v>26</v>
      </c>
      <c r="F454" s="127">
        <f>'annexe 1 AE - BPU'!F454</f>
        <v>0</v>
      </c>
      <c r="G454" s="179">
        <f t="shared" si="396"/>
        <v>0</v>
      </c>
      <c r="H454" s="36"/>
      <c r="I454" s="36"/>
      <c r="J454" s="69">
        <f>F454</f>
        <v>0</v>
      </c>
      <c r="K454" s="240"/>
      <c r="L454" s="70"/>
      <c r="M454" s="71">
        <f>K454*J454</f>
        <v>0</v>
      </c>
      <c r="O454" s="69">
        <f>J454</f>
        <v>0</v>
      </c>
      <c r="P454" s="240"/>
      <c r="Q454" s="70"/>
      <c r="R454" s="71">
        <f>P454*O454</f>
        <v>0</v>
      </c>
      <c r="T454" s="69">
        <f>O454</f>
        <v>0</v>
      </c>
      <c r="U454" s="240"/>
      <c r="V454" s="70"/>
      <c r="W454" s="71">
        <f>U454*T454</f>
        <v>0</v>
      </c>
      <c r="Y454" s="69">
        <f>T454</f>
        <v>0</v>
      </c>
      <c r="Z454" s="240"/>
      <c r="AA454" s="70"/>
      <c r="AB454" s="71">
        <f>Z454*Y454</f>
        <v>0</v>
      </c>
      <c r="AD454" s="69">
        <f>Y454</f>
        <v>0</v>
      </c>
      <c r="AE454" s="240"/>
      <c r="AF454" s="70"/>
      <c r="AG454" s="71">
        <f>AE454*AD454</f>
        <v>0</v>
      </c>
      <c r="AI454" s="69">
        <f>AD454</f>
        <v>0</v>
      </c>
      <c r="AJ454" s="240"/>
      <c r="AK454" s="70"/>
      <c r="AL454" s="71">
        <f>AJ454*AI454</f>
        <v>0</v>
      </c>
    </row>
    <row r="455" spans="1:38" ht="14" x14ac:dyDescent="0.25">
      <c r="A455" s="1">
        <v>443</v>
      </c>
      <c r="B455" s="152"/>
      <c r="C455" s="22"/>
      <c r="D455" s="26" t="s">
        <v>387</v>
      </c>
      <c r="E455" s="26" t="s">
        <v>26</v>
      </c>
      <c r="F455" s="127">
        <f>'annexe 1 AE - BPU'!F455</f>
        <v>0</v>
      </c>
      <c r="G455" s="179">
        <f t="shared" si="396"/>
        <v>0</v>
      </c>
      <c r="H455" s="36"/>
      <c r="I455" s="36"/>
      <c r="J455" s="69">
        <f>F455</f>
        <v>0</v>
      </c>
      <c r="K455" s="240"/>
      <c r="L455" s="70"/>
      <c r="M455" s="71">
        <f>K455*J455</f>
        <v>0</v>
      </c>
      <c r="O455" s="69">
        <f>J455</f>
        <v>0</v>
      </c>
      <c r="P455" s="240"/>
      <c r="Q455" s="70"/>
      <c r="R455" s="71">
        <f>P455*O455</f>
        <v>0</v>
      </c>
      <c r="T455" s="69">
        <f>O455</f>
        <v>0</v>
      </c>
      <c r="U455" s="240"/>
      <c r="V455" s="70"/>
      <c r="W455" s="71">
        <f>U455*T455</f>
        <v>0</v>
      </c>
      <c r="Y455" s="69">
        <f>T455</f>
        <v>0</v>
      </c>
      <c r="Z455" s="240"/>
      <c r="AA455" s="70"/>
      <c r="AB455" s="71">
        <f>Z455*Y455</f>
        <v>0</v>
      </c>
      <c r="AD455" s="69">
        <f>Y455</f>
        <v>0</v>
      </c>
      <c r="AE455" s="240"/>
      <c r="AF455" s="70"/>
      <c r="AG455" s="71">
        <f>AE455*AD455</f>
        <v>0</v>
      </c>
      <c r="AI455" s="69">
        <f>AD455</f>
        <v>0</v>
      </c>
      <c r="AJ455" s="240"/>
      <c r="AK455" s="70"/>
      <c r="AL455" s="71">
        <f>AJ455*AI455</f>
        <v>0</v>
      </c>
    </row>
    <row r="456" spans="1:38" s="41" customFormat="1" ht="14" x14ac:dyDescent="0.25">
      <c r="A456" s="1">
        <v>444</v>
      </c>
      <c r="B456" s="152"/>
      <c r="C456" s="22"/>
      <c r="D456" s="23" t="s">
        <v>388</v>
      </c>
      <c r="E456" s="14"/>
      <c r="F456" s="127"/>
      <c r="G456" s="178"/>
      <c r="H456" s="3"/>
      <c r="I456" s="3"/>
      <c r="J456" s="69"/>
      <c r="K456" s="241"/>
      <c r="L456" s="73"/>
      <c r="M456" s="71"/>
      <c r="O456" s="69"/>
      <c r="P456" s="241"/>
      <c r="Q456" s="73"/>
      <c r="R456" s="71"/>
      <c r="T456" s="69"/>
      <c r="U456" s="241"/>
      <c r="V456" s="73"/>
      <c r="W456" s="71"/>
      <c r="Y456" s="69"/>
      <c r="Z456" s="241"/>
      <c r="AA456" s="73"/>
      <c r="AB456" s="71"/>
      <c r="AD456" s="69"/>
      <c r="AE456" s="241"/>
      <c r="AF456" s="73"/>
      <c r="AG456" s="71"/>
      <c r="AI456" s="69"/>
      <c r="AJ456" s="241"/>
      <c r="AK456" s="73"/>
      <c r="AL456" s="71"/>
    </row>
    <row r="457" spans="1:38" s="41" customFormat="1" ht="14" x14ac:dyDescent="0.25">
      <c r="A457" s="1">
        <v>445</v>
      </c>
      <c r="B457" s="152"/>
      <c r="C457" s="22"/>
      <c r="D457" s="26" t="s">
        <v>372</v>
      </c>
      <c r="E457" s="26" t="s">
        <v>192</v>
      </c>
      <c r="F457" s="145">
        <f>'annexe 1 AE - BPU'!F457</f>
        <v>0</v>
      </c>
      <c r="G457" s="180">
        <f t="shared" ref="G457:G460" si="397">F457</f>
        <v>0</v>
      </c>
      <c r="H457" s="3"/>
      <c r="I457" s="3"/>
      <c r="J457" s="72">
        <f>F457</f>
        <v>0</v>
      </c>
      <c r="K457" s="241"/>
      <c r="L457" s="73"/>
      <c r="M457" s="71">
        <f>K457*J457*L457</f>
        <v>0</v>
      </c>
      <c r="O457" s="72">
        <f>J457</f>
        <v>0</v>
      </c>
      <c r="P457" s="241"/>
      <c r="Q457" s="73"/>
      <c r="R457" s="71">
        <f>P457*O457*Q457</f>
        <v>0</v>
      </c>
      <c r="T457" s="72">
        <f>O457</f>
        <v>0</v>
      </c>
      <c r="U457" s="241"/>
      <c r="V457" s="73"/>
      <c r="W457" s="71">
        <f>U457*T457*V457</f>
        <v>0</v>
      </c>
      <c r="Y457" s="72">
        <f>T457</f>
        <v>0</v>
      </c>
      <c r="Z457" s="241"/>
      <c r="AA457" s="73"/>
      <c r="AB457" s="71">
        <f>Z457*Y457*AA457</f>
        <v>0</v>
      </c>
      <c r="AD457" s="72">
        <f>Y457</f>
        <v>0</v>
      </c>
      <c r="AE457" s="241"/>
      <c r="AF457" s="73"/>
      <c r="AG457" s="71">
        <f>AE457*AD457*AF457</f>
        <v>0</v>
      </c>
      <c r="AI457" s="72">
        <f>AD457</f>
        <v>0</v>
      </c>
      <c r="AJ457" s="241"/>
      <c r="AK457" s="73"/>
      <c r="AL457" s="71">
        <f>AJ457*AI457*AK457</f>
        <v>0</v>
      </c>
    </row>
    <row r="458" spans="1:38" s="41" customFormat="1" ht="14" x14ac:dyDescent="0.25">
      <c r="A458" s="1">
        <v>446</v>
      </c>
      <c r="B458" s="152"/>
      <c r="C458" s="22"/>
      <c r="D458" s="26" t="s">
        <v>373</v>
      </c>
      <c r="E458" s="26" t="s">
        <v>192</v>
      </c>
      <c r="F458" s="145">
        <f>'annexe 1 AE - BPU'!F458</f>
        <v>0</v>
      </c>
      <c r="G458" s="180">
        <f t="shared" si="397"/>
        <v>0</v>
      </c>
      <c r="H458" s="3"/>
      <c r="I458" s="3"/>
      <c r="J458" s="72">
        <f>F458</f>
        <v>0</v>
      </c>
      <c r="K458" s="241"/>
      <c r="L458" s="73"/>
      <c r="M458" s="71">
        <f>K458*J458*L458</f>
        <v>0</v>
      </c>
      <c r="O458" s="72">
        <f>J458</f>
        <v>0</v>
      </c>
      <c r="P458" s="241"/>
      <c r="Q458" s="73"/>
      <c r="R458" s="71">
        <f>P458*O458*Q458</f>
        <v>0</v>
      </c>
      <c r="T458" s="72">
        <f>O458</f>
        <v>0</v>
      </c>
      <c r="U458" s="241"/>
      <c r="V458" s="73"/>
      <c r="W458" s="71">
        <f>U458*T458*V458</f>
        <v>0</v>
      </c>
      <c r="Y458" s="72">
        <f>T458</f>
        <v>0</v>
      </c>
      <c r="Z458" s="241"/>
      <c r="AA458" s="73"/>
      <c r="AB458" s="71">
        <f>Z458*Y458*AA458</f>
        <v>0</v>
      </c>
      <c r="AD458" s="72">
        <f>Y458</f>
        <v>0</v>
      </c>
      <c r="AE458" s="241"/>
      <c r="AF458" s="73"/>
      <c r="AG458" s="71">
        <f>AE458*AD458*AF458</f>
        <v>0</v>
      </c>
      <c r="AI458" s="72">
        <f>AD458</f>
        <v>0</v>
      </c>
      <c r="AJ458" s="241"/>
      <c r="AK458" s="73"/>
      <c r="AL458" s="71">
        <f>AJ458*AI458*AK458</f>
        <v>0</v>
      </c>
    </row>
    <row r="459" spans="1:38" s="41" customFormat="1" ht="14" x14ac:dyDescent="0.25">
      <c r="A459" s="1">
        <v>447</v>
      </c>
      <c r="B459" s="152"/>
      <c r="C459" s="22"/>
      <c r="D459" s="26" t="s">
        <v>374</v>
      </c>
      <c r="E459" s="26" t="s">
        <v>192</v>
      </c>
      <c r="F459" s="145">
        <f>'annexe 1 AE - BPU'!F459</f>
        <v>0</v>
      </c>
      <c r="G459" s="180">
        <f t="shared" si="397"/>
        <v>0</v>
      </c>
      <c r="H459" s="3"/>
      <c r="I459" s="3"/>
      <c r="J459" s="72">
        <f>F459</f>
        <v>0</v>
      </c>
      <c r="K459" s="241"/>
      <c r="L459" s="73"/>
      <c r="M459" s="71">
        <f>K459*J459*L459</f>
        <v>0</v>
      </c>
      <c r="O459" s="72">
        <f>J459</f>
        <v>0</v>
      </c>
      <c r="P459" s="241"/>
      <c r="Q459" s="73"/>
      <c r="R459" s="71">
        <f>P459*O459*Q459</f>
        <v>0</v>
      </c>
      <c r="T459" s="72">
        <f>O459</f>
        <v>0</v>
      </c>
      <c r="U459" s="241"/>
      <c r="V459" s="73"/>
      <c r="W459" s="71">
        <f>U459*T459*V459</f>
        <v>0</v>
      </c>
      <c r="Y459" s="72">
        <f>T459</f>
        <v>0</v>
      </c>
      <c r="Z459" s="241"/>
      <c r="AA459" s="73"/>
      <c r="AB459" s="71">
        <f>Z459*Y459*AA459</f>
        <v>0</v>
      </c>
      <c r="AD459" s="72">
        <f>Y459</f>
        <v>0</v>
      </c>
      <c r="AE459" s="241"/>
      <c r="AF459" s="73"/>
      <c r="AG459" s="71">
        <f>AE459*AD459*AF459</f>
        <v>0</v>
      </c>
      <c r="AI459" s="72">
        <f>AD459</f>
        <v>0</v>
      </c>
      <c r="AJ459" s="241"/>
      <c r="AK459" s="73"/>
      <c r="AL459" s="71">
        <f>AJ459*AI459*AK459</f>
        <v>0</v>
      </c>
    </row>
    <row r="460" spans="1:38" s="41" customFormat="1" ht="14" x14ac:dyDescent="0.25">
      <c r="A460" s="1">
        <v>448</v>
      </c>
      <c r="B460" s="152"/>
      <c r="C460" s="22"/>
      <c r="D460" s="26" t="s">
        <v>389</v>
      </c>
      <c r="E460" s="26" t="s">
        <v>192</v>
      </c>
      <c r="F460" s="145">
        <f>'annexe 1 AE - BPU'!F460</f>
        <v>0</v>
      </c>
      <c r="G460" s="180">
        <f t="shared" si="397"/>
        <v>0</v>
      </c>
      <c r="H460" s="3"/>
      <c r="I460" s="3"/>
      <c r="J460" s="72">
        <f>F460</f>
        <v>0</v>
      </c>
      <c r="K460" s="241"/>
      <c r="L460" s="73"/>
      <c r="M460" s="71">
        <f>K460*J460*L460</f>
        <v>0</v>
      </c>
      <c r="O460" s="72">
        <f>J460</f>
        <v>0</v>
      </c>
      <c r="P460" s="241"/>
      <c r="Q460" s="73"/>
      <c r="R460" s="71">
        <f>P460*O460*Q460</f>
        <v>0</v>
      </c>
      <c r="T460" s="72">
        <f>O460</f>
        <v>0</v>
      </c>
      <c r="U460" s="241"/>
      <c r="V460" s="73"/>
      <c r="W460" s="71">
        <f>U460*T460*V460</f>
        <v>0</v>
      </c>
      <c r="Y460" s="72">
        <f>T460</f>
        <v>0</v>
      </c>
      <c r="Z460" s="241"/>
      <c r="AA460" s="73"/>
      <c r="AB460" s="71">
        <f>Z460*Y460*AA460</f>
        <v>0</v>
      </c>
      <c r="AD460" s="72">
        <f>Y460</f>
        <v>0</v>
      </c>
      <c r="AE460" s="241"/>
      <c r="AF460" s="73"/>
      <c r="AG460" s="71">
        <f>AE460*AD460*AF460</f>
        <v>0</v>
      </c>
      <c r="AI460" s="72">
        <f>AD460</f>
        <v>0</v>
      </c>
      <c r="AJ460" s="241"/>
      <c r="AK460" s="73"/>
      <c r="AL460" s="71">
        <f>AJ460*AI460*AK460</f>
        <v>0</v>
      </c>
    </row>
    <row r="461" spans="1:38" ht="14" x14ac:dyDescent="0.25">
      <c r="A461" s="1">
        <v>449</v>
      </c>
      <c r="B461" s="152"/>
      <c r="C461" s="22"/>
      <c r="D461" s="23" t="s">
        <v>390</v>
      </c>
      <c r="E461" s="26"/>
      <c r="F461" s="127"/>
      <c r="G461" s="182"/>
      <c r="H461" s="36"/>
      <c r="I461" s="36"/>
      <c r="J461" s="69"/>
      <c r="K461" s="240"/>
      <c r="L461" s="70"/>
      <c r="M461" s="71"/>
      <c r="O461" s="69"/>
      <c r="P461" s="240"/>
      <c r="Q461" s="70"/>
      <c r="R461" s="71"/>
      <c r="T461" s="69"/>
      <c r="U461" s="240"/>
      <c r="V461" s="70"/>
      <c r="W461" s="71"/>
      <c r="Y461" s="69"/>
      <c r="Z461" s="240"/>
      <c r="AA461" s="70"/>
      <c r="AB461" s="71"/>
      <c r="AD461" s="69"/>
      <c r="AE461" s="240"/>
      <c r="AF461" s="70"/>
      <c r="AG461" s="71"/>
      <c r="AI461" s="69"/>
      <c r="AJ461" s="240"/>
      <c r="AK461" s="70"/>
      <c r="AL461" s="71"/>
    </row>
    <row r="462" spans="1:38" ht="14" x14ac:dyDescent="0.25">
      <c r="A462" s="1">
        <v>450</v>
      </c>
      <c r="B462" s="152"/>
      <c r="C462" s="22"/>
      <c r="D462" s="26" t="s">
        <v>384</v>
      </c>
      <c r="E462" s="42" t="s">
        <v>26</v>
      </c>
      <c r="F462" s="127">
        <f>'annexe 1 AE - BPU'!F462</f>
        <v>0</v>
      </c>
      <c r="G462" s="179">
        <f t="shared" ref="G462:G470" si="398">F462*(1+$G$9)</f>
        <v>0</v>
      </c>
      <c r="H462" s="35"/>
      <c r="I462" s="35"/>
      <c r="J462" s="69">
        <f t="shared" ref="J462:J470" si="399">F462</f>
        <v>0</v>
      </c>
      <c r="K462" s="240"/>
      <c r="L462" s="70"/>
      <c r="M462" s="71">
        <f t="shared" ref="M462:M470" si="400">K462*J462</f>
        <v>0</v>
      </c>
      <c r="O462" s="69">
        <f t="shared" ref="O462:O470" si="401">J462</f>
        <v>0</v>
      </c>
      <c r="P462" s="240"/>
      <c r="Q462" s="70"/>
      <c r="R462" s="71">
        <f t="shared" ref="R462:R470" si="402">P462*O462</f>
        <v>0</v>
      </c>
      <c r="T462" s="69">
        <f t="shared" ref="T462:T470" si="403">O462</f>
        <v>0</v>
      </c>
      <c r="U462" s="240"/>
      <c r="V462" s="70"/>
      <c r="W462" s="71">
        <f t="shared" ref="W462:W470" si="404">U462*T462</f>
        <v>0</v>
      </c>
      <c r="Y462" s="69">
        <f t="shared" ref="Y462:Y470" si="405">T462</f>
        <v>0</v>
      </c>
      <c r="Z462" s="240"/>
      <c r="AA462" s="70"/>
      <c r="AB462" s="71">
        <f t="shared" ref="AB462:AB470" si="406">Z462*Y462</f>
        <v>0</v>
      </c>
      <c r="AD462" s="69">
        <f t="shared" ref="AD462:AD470" si="407">Y462</f>
        <v>0</v>
      </c>
      <c r="AE462" s="240"/>
      <c r="AF462" s="70"/>
      <c r="AG462" s="71">
        <f t="shared" ref="AG462:AG470" si="408">AE462*AD462</f>
        <v>0</v>
      </c>
      <c r="AI462" s="69">
        <f t="shared" ref="AI462:AI470" si="409">AD462</f>
        <v>0</v>
      </c>
      <c r="AJ462" s="240"/>
      <c r="AK462" s="70"/>
      <c r="AL462" s="71">
        <f t="shared" ref="AL462:AL470" si="410">AJ462*AI462</f>
        <v>0</v>
      </c>
    </row>
    <row r="463" spans="1:38" ht="14" x14ac:dyDescent="0.25">
      <c r="A463" s="1">
        <v>451</v>
      </c>
      <c r="B463" s="152"/>
      <c r="C463" s="22"/>
      <c r="D463" s="26" t="s">
        <v>385</v>
      </c>
      <c r="E463" s="26" t="s">
        <v>26</v>
      </c>
      <c r="F463" s="127">
        <f>'annexe 1 AE - BPU'!F463</f>
        <v>0</v>
      </c>
      <c r="G463" s="179">
        <f t="shared" si="398"/>
        <v>0</v>
      </c>
      <c r="H463" s="35"/>
      <c r="I463" s="35"/>
      <c r="J463" s="69">
        <f t="shared" si="399"/>
        <v>0</v>
      </c>
      <c r="K463" s="240"/>
      <c r="L463" s="70"/>
      <c r="M463" s="71">
        <f t="shared" si="400"/>
        <v>0</v>
      </c>
      <c r="O463" s="69">
        <f t="shared" si="401"/>
        <v>0</v>
      </c>
      <c r="P463" s="240"/>
      <c r="Q463" s="70"/>
      <c r="R463" s="71">
        <f t="shared" si="402"/>
        <v>0</v>
      </c>
      <c r="T463" s="69">
        <f t="shared" si="403"/>
        <v>0</v>
      </c>
      <c r="U463" s="240"/>
      <c r="V463" s="70"/>
      <c r="W463" s="71">
        <f t="shared" si="404"/>
        <v>0</v>
      </c>
      <c r="Y463" s="69">
        <f t="shared" si="405"/>
        <v>0</v>
      </c>
      <c r="Z463" s="240"/>
      <c r="AA463" s="70"/>
      <c r="AB463" s="71">
        <f t="shared" si="406"/>
        <v>0</v>
      </c>
      <c r="AD463" s="69">
        <f t="shared" si="407"/>
        <v>0</v>
      </c>
      <c r="AE463" s="240"/>
      <c r="AF463" s="70"/>
      <c r="AG463" s="71">
        <f t="shared" si="408"/>
        <v>0</v>
      </c>
      <c r="AI463" s="69">
        <f t="shared" si="409"/>
        <v>0</v>
      </c>
      <c r="AJ463" s="240"/>
      <c r="AK463" s="70"/>
      <c r="AL463" s="71">
        <f t="shared" si="410"/>
        <v>0</v>
      </c>
    </row>
    <row r="464" spans="1:38" ht="14" x14ac:dyDescent="0.25">
      <c r="A464" s="1">
        <v>452</v>
      </c>
      <c r="B464" s="152"/>
      <c r="C464" s="22"/>
      <c r="D464" s="26" t="s">
        <v>386</v>
      </c>
      <c r="E464" s="26" t="s">
        <v>26</v>
      </c>
      <c r="F464" s="127">
        <f>'annexe 1 AE - BPU'!F464</f>
        <v>0</v>
      </c>
      <c r="G464" s="179">
        <f t="shared" si="398"/>
        <v>0</v>
      </c>
      <c r="H464" s="35"/>
      <c r="I464" s="35"/>
      <c r="J464" s="69">
        <f t="shared" si="399"/>
        <v>0</v>
      </c>
      <c r="K464" s="240"/>
      <c r="L464" s="70"/>
      <c r="M464" s="71">
        <f t="shared" si="400"/>
        <v>0</v>
      </c>
      <c r="O464" s="69">
        <f t="shared" si="401"/>
        <v>0</v>
      </c>
      <c r="P464" s="240"/>
      <c r="Q464" s="70"/>
      <c r="R464" s="71">
        <f t="shared" si="402"/>
        <v>0</v>
      </c>
      <c r="T464" s="69">
        <f t="shared" si="403"/>
        <v>0</v>
      </c>
      <c r="U464" s="240"/>
      <c r="V464" s="70"/>
      <c r="W464" s="71">
        <f t="shared" si="404"/>
        <v>0</v>
      </c>
      <c r="Y464" s="69">
        <f t="shared" si="405"/>
        <v>0</v>
      </c>
      <c r="Z464" s="240"/>
      <c r="AA464" s="70"/>
      <c r="AB464" s="71">
        <f t="shared" si="406"/>
        <v>0</v>
      </c>
      <c r="AD464" s="69">
        <f t="shared" si="407"/>
        <v>0</v>
      </c>
      <c r="AE464" s="240"/>
      <c r="AF464" s="70"/>
      <c r="AG464" s="71">
        <f t="shared" si="408"/>
        <v>0</v>
      </c>
      <c r="AI464" s="69">
        <f t="shared" si="409"/>
        <v>0</v>
      </c>
      <c r="AJ464" s="240"/>
      <c r="AK464" s="70"/>
      <c r="AL464" s="71">
        <f t="shared" si="410"/>
        <v>0</v>
      </c>
    </row>
    <row r="465" spans="1:38" ht="14" x14ac:dyDescent="0.25">
      <c r="A465" s="1">
        <v>453</v>
      </c>
      <c r="B465" s="152"/>
      <c r="C465" s="22"/>
      <c r="D465" s="26" t="s">
        <v>387</v>
      </c>
      <c r="E465" s="26" t="s">
        <v>26</v>
      </c>
      <c r="F465" s="127">
        <f>'annexe 1 AE - BPU'!F465</f>
        <v>0</v>
      </c>
      <c r="G465" s="179">
        <f t="shared" si="398"/>
        <v>0</v>
      </c>
      <c r="H465" s="35"/>
      <c r="I465" s="35"/>
      <c r="J465" s="69">
        <f t="shared" si="399"/>
        <v>0</v>
      </c>
      <c r="K465" s="240"/>
      <c r="L465" s="70"/>
      <c r="M465" s="71">
        <f t="shared" si="400"/>
        <v>0</v>
      </c>
      <c r="O465" s="69">
        <f t="shared" si="401"/>
        <v>0</v>
      </c>
      <c r="P465" s="240"/>
      <c r="Q465" s="70"/>
      <c r="R465" s="71">
        <f t="shared" si="402"/>
        <v>0</v>
      </c>
      <c r="T465" s="69">
        <f t="shared" si="403"/>
        <v>0</v>
      </c>
      <c r="U465" s="240"/>
      <c r="V465" s="70"/>
      <c r="W465" s="71">
        <f t="shared" si="404"/>
        <v>0</v>
      </c>
      <c r="Y465" s="69">
        <f t="shared" si="405"/>
        <v>0</v>
      </c>
      <c r="Z465" s="240"/>
      <c r="AA465" s="70"/>
      <c r="AB465" s="71">
        <f t="shared" si="406"/>
        <v>0</v>
      </c>
      <c r="AD465" s="69">
        <f t="shared" si="407"/>
        <v>0</v>
      </c>
      <c r="AE465" s="240"/>
      <c r="AF465" s="70"/>
      <c r="AG465" s="71">
        <f t="shared" si="408"/>
        <v>0</v>
      </c>
      <c r="AI465" s="69">
        <f t="shared" si="409"/>
        <v>0</v>
      </c>
      <c r="AJ465" s="240"/>
      <c r="AK465" s="70"/>
      <c r="AL465" s="71">
        <f t="shared" si="410"/>
        <v>0</v>
      </c>
    </row>
    <row r="466" spans="1:38" ht="14" x14ac:dyDescent="0.25">
      <c r="A466" s="1">
        <v>454</v>
      </c>
      <c r="B466" s="152"/>
      <c r="C466" s="22"/>
      <c r="D466" s="26" t="s">
        <v>391</v>
      </c>
      <c r="E466" s="26" t="s">
        <v>26</v>
      </c>
      <c r="F466" s="127">
        <f>'annexe 1 AE - BPU'!F466</f>
        <v>0</v>
      </c>
      <c r="G466" s="179">
        <f t="shared" si="398"/>
        <v>0</v>
      </c>
      <c r="H466" s="35"/>
      <c r="I466" s="35"/>
      <c r="J466" s="69">
        <f t="shared" si="399"/>
        <v>0</v>
      </c>
      <c r="K466" s="240"/>
      <c r="L466" s="70"/>
      <c r="M466" s="71">
        <f t="shared" si="400"/>
        <v>0</v>
      </c>
      <c r="O466" s="69">
        <f t="shared" si="401"/>
        <v>0</v>
      </c>
      <c r="P466" s="240"/>
      <c r="Q466" s="70"/>
      <c r="R466" s="71">
        <f t="shared" si="402"/>
        <v>0</v>
      </c>
      <c r="T466" s="69">
        <f t="shared" si="403"/>
        <v>0</v>
      </c>
      <c r="U466" s="240"/>
      <c r="V466" s="70"/>
      <c r="W466" s="71">
        <f t="shared" si="404"/>
        <v>0</v>
      </c>
      <c r="Y466" s="69">
        <f t="shared" si="405"/>
        <v>0</v>
      </c>
      <c r="Z466" s="240"/>
      <c r="AA466" s="70"/>
      <c r="AB466" s="71">
        <f t="shared" si="406"/>
        <v>0</v>
      </c>
      <c r="AD466" s="69">
        <f t="shared" si="407"/>
        <v>0</v>
      </c>
      <c r="AE466" s="240"/>
      <c r="AF466" s="70"/>
      <c r="AG466" s="71">
        <f t="shared" si="408"/>
        <v>0</v>
      </c>
      <c r="AI466" s="69">
        <f t="shared" si="409"/>
        <v>0</v>
      </c>
      <c r="AJ466" s="240"/>
      <c r="AK466" s="70"/>
      <c r="AL466" s="71">
        <f t="shared" si="410"/>
        <v>0</v>
      </c>
    </row>
    <row r="467" spans="1:38" ht="15.5" x14ac:dyDescent="0.25">
      <c r="A467" s="1">
        <v>455</v>
      </c>
      <c r="B467" s="152"/>
      <c r="C467" s="22"/>
      <c r="D467" s="26" t="s">
        <v>392</v>
      </c>
      <c r="E467" s="26" t="s">
        <v>26</v>
      </c>
      <c r="F467" s="127">
        <f>'annexe 1 AE - BPU'!F467</f>
        <v>0</v>
      </c>
      <c r="G467" s="179">
        <f t="shared" si="398"/>
        <v>0</v>
      </c>
      <c r="H467" s="35"/>
      <c r="I467" s="35"/>
      <c r="J467" s="98">
        <f t="shared" si="399"/>
        <v>0</v>
      </c>
      <c r="K467" s="174">
        <v>4</v>
      </c>
      <c r="L467" s="99"/>
      <c r="M467" s="100">
        <f t="shared" si="400"/>
        <v>0</v>
      </c>
      <c r="O467" s="69">
        <f t="shared" si="401"/>
        <v>0</v>
      </c>
      <c r="P467" s="240"/>
      <c r="Q467" s="70"/>
      <c r="R467" s="71">
        <f t="shared" si="402"/>
        <v>0</v>
      </c>
      <c r="T467" s="69">
        <f t="shared" si="403"/>
        <v>0</v>
      </c>
      <c r="U467" s="240"/>
      <c r="V467" s="70"/>
      <c r="W467" s="71">
        <f t="shared" si="404"/>
        <v>0</v>
      </c>
      <c r="Y467" s="69">
        <f t="shared" si="405"/>
        <v>0</v>
      </c>
      <c r="Z467" s="240"/>
      <c r="AA467" s="70"/>
      <c r="AB467" s="71">
        <f t="shared" si="406"/>
        <v>0</v>
      </c>
      <c r="AD467" s="69">
        <f t="shared" si="407"/>
        <v>0</v>
      </c>
      <c r="AE467" s="240"/>
      <c r="AF467" s="70"/>
      <c r="AG467" s="71">
        <f t="shared" si="408"/>
        <v>0</v>
      </c>
      <c r="AI467" s="69">
        <f t="shared" si="409"/>
        <v>0</v>
      </c>
      <c r="AJ467" s="240"/>
      <c r="AK467" s="70"/>
      <c r="AL467" s="71">
        <f t="shared" si="410"/>
        <v>0</v>
      </c>
    </row>
    <row r="468" spans="1:38" ht="14" x14ac:dyDescent="0.25">
      <c r="A468" s="1">
        <v>456</v>
      </c>
      <c r="B468" s="152"/>
      <c r="C468" s="22"/>
      <c r="D468" s="26" t="s">
        <v>393</v>
      </c>
      <c r="E468" s="26" t="s">
        <v>26</v>
      </c>
      <c r="F468" s="127">
        <f>'annexe 1 AE - BPU'!F468</f>
        <v>0</v>
      </c>
      <c r="G468" s="179">
        <f t="shared" si="398"/>
        <v>0</v>
      </c>
      <c r="H468" s="35"/>
      <c r="I468" s="35"/>
      <c r="J468" s="69">
        <f t="shared" si="399"/>
        <v>0</v>
      </c>
      <c r="K468" s="240"/>
      <c r="L468" s="70"/>
      <c r="M468" s="71">
        <f t="shared" si="400"/>
        <v>0</v>
      </c>
      <c r="O468" s="69">
        <f t="shared" si="401"/>
        <v>0</v>
      </c>
      <c r="P468" s="240"/>
      <c r="Q468" s="70"/>
      <c r="R468" s="71">
        <f t="shared" si="402"/>
        <v>0</v>
      </c>
      <c r="T468" s="69">
        <f t="shared" si="403"/>
        <v>0</v>
      </c>
      <c r="U468" s="240"/>
      <c r="V468" s="70"/>
      <c r="W468" s="71">
        <f t="shared" si="404"/>
        <v>0</v>
      </c>
      <c r="Y468" s="69">
        <f t="shared" si="405"/>
        <v>0</v>
      </c>
      <c r="Z468" s="240"/>
      <c r="AA468" s="70"/>
      <c r="AB468" s="71">
        <f t="shared" si="406"/>
        <v>0</v>
      </c>
      <c r="AD468" s="69">
        <f t="shared" si="407"/>
        <v>0</v>
      </c>
      <c r="AE468" s="240"/>
      <c r="AF468" s="70"/>
      <c r="AG468" s="71">
        <f t="shared" si="408"/>
        <v>0</v>
      </c>
      <c r="AI468" s="69">
        <f t="shared" si="409"/>
        <v>0</v>
      </c>
      <c r="AJ468" s="240"/>
      <c r="AK468" s="70"/>
      <c r="AL468" s="71">
        <f t="shared" si="410"/>
        <v>0</v>
      </c>
    </row>
    <row r="469" spans="1:38" ht="14" x14ac:dyDescent="0.25">
      <c r="A469" s="1">
        <v>457</v>
      </c>
      <c r="B469" s="152"/>
      <c r="C469" s="22"/>
      <c r="D469" s="26" t="s">
        <v>394</v>
      </c>
      <c r="E469" s="26" t="s">
        <v>26</v>
      </c>
      <c r="F469" s="127">
        <f>'annexe 1 AE - BPU'!F469</f>
        <v>0</v>
      </c>
      <c r="G469" s="179">
        <f t="shared" si="398"/>
        <v>0</v>
      </c>
      <c r="H469" s="35"/>
      <c r="I469" s="35"/>
      <c r="J469" s="69">
        <f t="shared" si="399"/>
        <v>0</v>
      </c>
      <c r="K469" s="240"/>
      <c r="L469" s="70"/>
      <c r="M469" s="71">
        <f t="shared" si="400"/>
        <v>0</v>
      </c>
      <c r="O469" s="69">
        <f t="shared" si="401"/>
        <v>0</v>
      </c>
      <c r="P469" s="240"/>
      <c r="Q469" s="70"/>
      <c r="R469" s="71">
        <f t="shared" si="402"/>
        <v>0</v>
      </c>
      <c r="T469" s="69">
        <f t="shared" si="403"/>
        <v>0</v>
      </c>
      <c r="U469" s="240"/>
      <c r="V469" s="70"/>
      <c r="W469" s="71">
        <f t="shared" si="404"/>
        <v>0</v>
      </c>
      <c r="Y469" s="69">
        <f t="shared" si="405"/>
        <v>0</v>
      </c>
      <c r="Z469" s="240"/>
      <c r="AA469" s="70"/>
      <c r="AB469" s="71">
        <f t="shared" si="406"/>
        <v>0</v>
      </c>
      <c r="AD469" s="69">
        <f t="shared" si="407"/>
        <v>0</v>
      </c>
      <c r="AE469" s="240"/>
      <c r="AF469" s="70"/>
      <c r="AG469" s="71">
        <f t="shared" si="408"/>
        <v>0</v>
      </c>
      <c r="AI469" s="69">
        <f t="shared" si="409"/>
        <v>0</v>
      </c>
      <c r="AJ469" s="240"/>
      <c r="AK469" s="70"/>
      <c r="AL469" s="71">
        <f t="shared" si="410"/>
        <v>0</v>
      </c>
    </row>
    <row r="470" spans="1:38" ht="14" x14ac:dyDescent="0.25">
      <c r="A470" s="1">
        <v>458</v>
      </c>
      <c r="B470" s="152"/>
      <c r="C470" s="22"/>
      <c r="D470" s="26" t="s">
        <v>395</v>
      </c>
      <c r="E470" s="26" t="s">
        <v>26</v>
      </c>
      <c r="F470" s="127">
        <f>'annexe 1 AE - BPU'!F470</f>
        <v>0</v>
      </c>
      <c r="G470" s="179">
        <f t="shared" si="398"/>
        <v>0</v>
      </c>
      <c r="H470" s="35"/>
      <c r="I470" s="35"/>
      <c r="J470" s="69">
        <f t="shared" si="399"/>
        <v>0</v>
      </c>
      <c r="K470" s="240"/>
      <c r="L470" s="70"/>
      <c r="M470" s="71">
        <f t="shared" si="400"/>
        <v>0</v>
      </c>
      <c r="O470" s="69">
        <f t="shared" si="401"/>
        <v>0</v>
      </c>
      <c r="P470" s="240"/>
      <c r="Q470" s="70"/>
      <c r="R470" s="71">
        <f t="shared" si="402"/>
        <v>0</v>
      </c>
      <c r="T470" s="69">
        <f t="shared" si="403"/>
        <v>0</v>
      </c>
      <c r="U470" s="240"/>
      <c r="V470" s="70"/>
      <c r="W470" s="71">
        <f t="shared" si="404"/>
        <v>0</v>
      </c>
      <c r="Y470" s="69">
        <f t="shared" si="405"/>
        <v>0</v>
      </c>
      <c r="Z470" s="240"/>
      <c r="AA470" s="70"/>
      <c r="AB470" s="71">
        <f t="shared" si="406"/>
        <v>0</v>
      </c>
      <c r="AD470" s="69">
        <f t="shared" si="407"/>
        <v>0</v>
      </c>
      <c r="AE470" s="240"/>
      <c r="AF470" s="70"/>
      <c r="AG470" s="71">
        <f t="shared" si="408"/>
        <v>0</v>
      </c>
      <c r="AI470" s="69">
        <f t="shared" si="409"/>
        <v>0</v>
      </c>
      <c r="AJ470" s="240"/>
      <c r="AK470" s="70"/>
      <c r="AL470" s="71">
        <f t="shared" si="410"/>
        <v>0</v>
      </c>
    </row>
    <row r="471" spans="1:38" s="41" customFormat="1" ht="14" x14ac:dyDescent="0.25">
      <c r="A471" s="1">
        <v>459</v>
      </c>
      <c r="B471" s="152"/>
      <c r="C471" s="22"/>
      <c r="D471" s="23" t="s">
        <v>388</v>
      </c>
      <c r="E471" s="14"/>
      <c r="F471" s="127"/>
      <c r="G471" s="178"/>
      <c r="H471" s="3"/>
      <c r="I471" s="3"/>
      <c r="J471" s="69"/>
      <c r="K471" s="241"/>
      <c r="L471" s="73"/>
      <c r="M471" s="71"/>
      <c r="O471" s="69"/>
      <c r="P471" s="241"/>
      <c r="Q471" s="73"/>
      <c r="R471" s="71"/>
      <c r="T471" s="69"/>
      <c r="U471" s="241"/>
      <c r="V471" s="73"/>
      <c r="W471" s="71"/>
      <c r="Y471" s="69"/>
      <c r="Z471" s="241"/>
      <c r="AA471" s="73"/>
      <c r="AB471" s="71"/>
      <c r="AD471" s="69"/>
      <c r="AE471" s="241"/>
      <c r="AF471" s="73"/>
      <c r="AG471" s="71"/>
      <c r="AI471" s="69"/>
      <c r="AJ471" s="241"/>
      <c r="AK471" s="73"/>
      <c r="AL471" s="71"/>
    </row>
    <row r="472" spans="1:38" s="41" customFormat="1" ht="15.5" x14ac:dyDescent="0.25">
      <c r="A472" s="1">
        <v>460</v>
      </c>
      <c r="B472" s="152"/>
      <c r="C472" s="22"/>
      <c r="D472" s="26" t="s">
        <v>372</v>
      </c>
      <c r="E472" s="26" t="s">
        <v>192</v>
      </c>
      <c r="F472" s="145">
        <f>'annexe 1 AE - BPU'!F472</f>
        <v>0</v>
      </c>
      <c r="G472" s="180">
        <f t="shared" ref="G472:G475" si="411">F472</f>
        <v>0</v>
      </c>
      <c r="H472" s="3"/>
      <c r="I472" s="3"/>
      <c r="J472" s="105">
        <f>F472</f>
        <v>0</v>
      </c>
      <c r="K472" s="174">
        <v>2</v>
      </c>
      <c r="L472" s="106">
        <f>J467</f>
        <v>0</v>
      </c>
      <c r="M472" s="100">
        <f>K472*J472*L472</f>
        <v>0</v>
      </c>
      <c r="O472" s="72">
        <f>J472</f>
        <v>0</v>
      </c>
      <c r="P472" s="241"/>
      <c r="Q472" s="73"/>
      <c r="R472" s="71">
        <f>P472*O472*Q472</f>
        <v>0</v>
      </c>
      <c r="T472" s="72">
        <f>O472</f>
        <v>0</v>
      </c>
      <c r="U472" s="241"/>
      <c r="V472" s="73"/>
      <c r="W472" s="71">
        <f>U472*T472*V472</f>
        <v>0</v>
      </c>
      <c r="Y472" s="72">
        <f>T472</f>
        <v>0</v>
      </c>
      <c r="Z472" s="241"/>
      <c r="AA472" s="73"/>
      <c r="AB472" s="71">
        <f>Z472*Y472*AA472</f>
        <v>0</v>
      </c>
      <c r="AD472" s="72">
        <f>Y472</f>
        <v>0</v>
      </c>
      <c r="AE472" s="241"/>
      <c r="AF472" s="73"/>
      <c r="AG472" s="71">
        <f>AE472*AD472*AF472</f>
        <v>0</v>
      </c>
      <c r="AI472" s="72">
        <f>AD472</f>
        <v>0</v>
      </c>
      <c r="AJ472" s="241"/>
      <c r="AK472" s="73"/>
      <c r="AL472" s="71">
        <f>AJ472*AI472*AK472</f>
        <v>0</v>
      </c>
    </row>
    <row r="473" spans="1:38" s="41" customFormat="1" ht="15.5" x14ac:dyDescent="0.25">
      <c r="A473" s="1">
        <v>461</v>
      </c>
      <c r="B473" s="152"/>
      <c r="C473" s="22"/>
      <c r="D473" s="26" t="s">
        <v>373</v>
      </c>
      <c r="E473" s="26" t="s">
        <v>192</v>
      </c>
      <c r="F473" s="145">
        <f>'annexe 1 AE - BPU'!F473</f>
        <v>0</v>
      </c>
      <c r="G473" s="180">
        <f t="shared" si="411"/>
        <v>0</v>
      </c>
      <c r="H473" s="3"/>
      <c r="I473" s="3"/>
      <c r="J473" s="105">
        <f>F473</f>
        <v>0</v>
      </c>
      <c r="K473" s="174">
        <v>4</v>
      </c>
      <c r="L473" s="106">
        <f>J467</f>
        <v>0</v>
      </c>
      <c r="M473" s="100">
        <f>K473*J473*L473</f>
        <v>0</v>
      </c>
      <c r="O473" s="72">
        <f>J473</f>
        <v>0</v>
      </c>
      <c r="P473" s="241"/>
      <c r="Q473" s="73"/>
      <c r="R473" s="71">
        <f>P473*O473*Q473</f>
        <v>0</v>
      </c>
      <c r="T473" s="72">
        <f>O473</f>
        <v>0</v>
      </c>
      <c r="U473" s="241"/>
      <c r="V473" s="73"/>
      <c r="W473" s="71">
        <f>U473*T473*V473</f>
        <v>0</v>
      </c>
      <c r="Y473" s="72">
        <f>T473</f>
        <v>0</v>
      </c>
      <c r="Z473" s="241"/>
      <c r="AA473" s="73"/>
      <c r="AB473" s="71">
        <f>Z473*Y473*AA473</f>
        <v>0</v>
      </c>
      <c r="AD473" s="72">
        <f>Y473</f>
        <v>0</v>
      </c>
      <c r="AE473" s="241"/>
      <c r="AF473" s="73"/>
      <c r="AG473" s="71">
        <f>AE473*AD473*AF473</f>
        <v>0</v>
      </c>
      <c r="AI473" s="72">
        <f>AD473</f>
        <v>0</v>
      </c>
      <c r="AJ473" s="241"/>
      <c r="AK473" s="73"/>
      <c r="AL473" s="71">
        <f>AJ473*AI473*AK473</f>
        <v>0</v>
      </c>
    </row>
    <row r="474" spans="1:38" s="41" customFormat="1" ht="14" x14ac:dyDescent="0.25">
      <c r="A474" s="1">
        <v>462</v>
      </c>
      <c r="B474" s="152"/>
      <c r="C474" s="22"/>
      <c r="D474" s="26" t="s">
        <v>374</v>
      </c>
      <c r="E474" s="26" t="s">
        <v>192</v>
      </c>
      <c r="F474" s="145">
        <f>'annexe 1 AE - BPU'!F474</f>
        <v>0</v>
      </c>
      <c r="G474" s="180">
        <f t="shared" si="411"/>
        <v>0</v>
      </c>
      <c r="H474" s="3"/>
      <c r="I474" s="3"/>
      <c r="J474" s="72">
        <f>F474</f>
        <v>0</v>
      </c>
      <c r="K474" s="240"/>
      <c r="L474" s="73"/>
      <c r="M474" s="71">
        <f>K474*J474*L474</f>
        <v>0</v>
      </c>
      <c r="O474" s="72">
        <f>J474</f>
        <v>0</v>
      </c>
      <c r="P474" s="241"/>
      <c r="Q474" s="73"/>
      <c r="R474" s="71">
        <f>P474*O474*Q474</f>
        <v>0</v>
      </c>
      <c r="T474" s="72">
        <f>O474</f>
        <v>0</v>
      </c>
      <c r="U474" s="241"/>
      <c r="V474" s="73"/>
      <c r="W474" s="71">
        <f>U474*T474*V474</f>
        <v>0</v>
      </c>
      <c r="Y474" s="72">
        <f>T474</f>
        <v>0</v>
      </c>
      <c r="Z474" s="241"/>
      <c r="AA474" s="73"/>
      <c r="AB474" s="71">
        <f>Z474*Y474*AA474</f>
        <v>0</v>
      </c>
      <c r="AD474" s="72">
        <f>Y474</f>
        <v>0</v>
      </c>
      <c r="AE474" s="241"/>
      <c r="AF474" s="73"/>
      <c r="AG474" s="71">
        <f>AE474*AD474*AF474</f>
        <v>0</v>
      </c>
      <c r="AI474" s="72">
        <f>AD474</f>
        <v>0</v>
      </c>
      <c r="AJ474" s="241"/>
      <c r="AK474" s="73"/>
      <c r="AL474" s="71">
        <f>AJ474*AI474*AK474</f>
        <v>0</v>
      </c>
    </row>
    <row r="475" spans="1:38" ht="15.5" x14ac:dyDescent="0.25">
      <c r="A475" s="1">
        <v>463</v>
      </c>
      <c r="B475" s="152"/>
      <c r="C475" s="22"/>
      <c r="D475" s="26" t="s">
        <v>389</v>
      </c>
      <c r="E475" s="26" t="s">
        <v>192</v>
      </c>
      <c r="F475" s="145">
        <f>'annexe 1 AE - BPU'!F475</f>
        <v>0</v>
      </c>
      <c r="G475" s="180">
        <f t="shared" si="411"/>
        <v>0</v>
      </c>
      <c r="J475" s="105">
        <f>F475</f>
        <v>0</v>
      </c>
      <c r="K475" s="174">
        <v>1</v>
      </c>
      <c r="L475" s="106">
        <f>J467</f>
        <v>0</v>
      </c>
      <c r="M475" s="100">
        <f>K475*J475*L475</f>
        <v>0</v>
      </c>
      <c r="O475" s="72">
        <f>J475</f>
        <v>0</v>
      </c>
      <c r="P475" s="240"/>
      <c r="Q475" s="73"/>
      <c r="R475" s="71">
        <f>P475*O475*Q475</f>
        <v>0</v>
      </c>
      <c r="T475" s="72">
        <f>O475</f>
        <v>0</v>
      </c>
      <c r="U475" s="240"/>
      <c r="V475" s="73"/>
      <c r="W475" s="71">
        <f>U475*T475*V475</f>
        <v>0</v>
      </c>
      <c r="Y475" s="72">
        <f>T475</f>
        <v>0</v>
      </c>
      <c r="Z475" s="240"/>
      <c r="AA475" s="73"/>
      <c r="AB475" s="71">
        <f>Z475*Y475*AA475</f>
        <v>0</v>
      </c>
      <c r="AD475" s="72">
        <f>Y475</f>
        <v>0</v>
      </c>
      <c r="AE475" s="240"/>
      <c r="AF475" s="73"/>
      <c r="AG475" s="71">
        <f>AE475*AD475*AF475</f>
        <v>0</v>
      </c>
      <c r="AI475" s="72">
        <f>AD475</f>
        <v>0</v>
      </c>
      <c r="AJ475" s="240"/>
      <c r="AK475" s="73"/>
      <c r="AL475" s="71">
        <f>AJ475*AI475*AK475</f>
        <v>0</v>
      </c>
    </row>
    <row r="476" spans="1:38" ht="14" x14ac:dyDescent="0.25">
      <c r="A476" s="1">
        <v>464</v>
      </c>
      <c r="B476" s="152" t="s">
        <v>899</v>
      </c>
      <c r="C476" s="22"/>
      <c r="D476" s="23" t="s">
        <v>396</v>
      </c>
      <c r="E476" s="14"/>
      <c r="F476" s="130"/>
      <c r="G476" s="178"/>
      <c r="J476" s="69"/>
      <c r="K476" s="240"/>
      <c r="L476" s="70"/>
      <c r="M476" s="71"/>
      <c r="O476" s="69"/>
      <c r="P476" s="240"/>
      <c r="Q476" s="70"/>
      <c r="R476" s="71"/>
      <c r="T476" s="69"/>
      <c r="U476" s="240"/>
      <c r="V476" s="70"/>
      <c r="W476" s="71"/>
      <c r="Y476" s="69"/>
      <c r="Z476" s="240"/>
      <c r="AA476" s="70"/>
      <c r="AB476" s="71"/>
      <c r="AD476" s="69"/>
      <c r="AE476" s="240"/>
      <c r="AF476" s="70"/>
      <c r="AG476" s="71"/>
      <c r="AI476" s="69"/>
      <c r="AJ476" s="240"/>
      <c r="AK476" s="95"/>
      <c r="AL476" s="71"/>
    </row>
    <row r="477" spans="1:38" ht="14" x14ac:dyDescent="0.25">
      <c r="A477" s="1">
        <v>465</v>
      </c>
      <c r="B477" s="152" t="s">
        <v>900</v>
      </c>
      <c r="C477" s="22"/>
      <c r="D477" s="23" t="s">
        <v>397</v>
      </c>
      <c r="E477" s="14"/>
      <c r="F477" s="130"/>
      <c r="G477" s="178"/>
      <c r="J477" s="69"/>
      <c r="K477" s="240"/>
      <c r="L477" s="70"/>
      <c r="M477" s="71"/>
      <c r="O477" s="69"/>
      <c r="P477" s="240"/>
      <c r="Q477" s="70"/>
      <c r="R477" s="71"/>
      <c r="T477" s="69"/>
      <c r="U477" s="240"/>
      <c r="V477" s="70"/>
      <c r="W477" s="71"/>
      <c r="Y477" s="69"/>
      <c r="Z477" s="240"/>
      <c r="AA477" s="70"/>
      <c r="AB477" s="71"/>
      <c r="AD477" s="69"/>
      <c r="AE477" s="240"/>
      <c r="AF477" s="70"/>
      <c r="AG477" s="71"/>
      <c r="AI477" s="69"/>
      <c r="AJ477" s="240"/>
      <c r="AK477" s="95"/>
      <c r="AL477" s="71"/>
    </row>
    <row r="478" spans="1:38" ht="28" x14ac:dyDescent="0.25">
      <c r="A478" s="1">
        <v>466</v>
      </c>
      <c r="B478" s="152"/>
      <c r="C478" s="22"/>
      <c r="D478" s="23" t="s">
        <v>901</v>
      </c>
      <c r="E478" s="14"/>
      <c r="F478" s="130"/>
      <c r="G478" s="178"/>
      <c r="J478" s="69"/>
      <c r="K478" s="240"/>
      <c r="L478" s="70"/>
      <c r="M478" s="71"/>
      <c r="O478" s="69"/>
      <c r="P478" s="240"/>
      <c r="Q478" s="70"/>
      <c r="R478" s="71"/>
      <c r="T478" s="69"/>
      <c r="U478" s="240"/>
      <c r="V478" s="70"/>
      <c r="W478" s="71"/>
      <c r="Y478" s="69"/>
      <c r="Z478" s="240"/>
      <c r="AA478" s="70"/>
      <c r="AB478" s="71"/>
      <c r="AD478" s="69"/>
      <c r="AE478" s="240"/>
      <c r="AF478" s="70"/>
      <c r="AG478" s="71"/>
      <c r="AI478" s="69"/>
      <c r="AJ478" s="240"/>
      <c r="AK478" s="95"/>
      <c r="AL478" s="71"/>
    </row>
    <row r="479" spans="1:38" ht="14" x14ac:dyDescent="0.25">
      <c r="A479" s="1">
        <v>467</v>
      </c>
      <c r="B479" s="152"/>
      <c r="C479" s="22"/>
      <c r="D479" s="26" t="s">
        <v>398</v>
      </c>
      <c r="E479" s="26" t="s">
        <v>85</v>
      </c>
      <c r="F479" s="127">
        <f>'annexe 1 AE - BPU'!F479</f>
        <v>0</v>
      </c>
      <c r="G479" s="179">
        <f t="shared" ref="G479:G488" si="412">F479*(1+$G$9)</f>
        <v>0</v>
      </c>
      <c r="J479" s="69">
        <f t="shared" ref="J479:J488" si="413">F479</f>
        <v>0</v>
      </c>
      <c r="K479" s="240"/>
      <c r="L479" s="70"/>
      <c r="M479" s="71">
        <f t="shared" ref="M479:M488" si="414">K479*J479</f>
        <v>0</v>
      </c>
      <c r="O479" s="69">
        <f t="shared" ref="O479:O488" si="415">J479</f>
        <v>0</v>
      </c>
      <c r="P479" s="240"/>
      <c r="Q479" s="70"/>
      <c r="R479" s="71">
        <f t="shared" ref="R479:R488" si="416">P479*O479</f>
        <v>0</v>
      </c>
      <c r="T479" s="69">
        <f t="shared" ref="T479:T488" si="417">O479</f>
        <v>0</v>
      </c>
      <c r="U479" s="240"/>
      <c r="V479" s="70"/>
      <c r="W479" s="71">
        <f t="shared" ref="W479:W488" si="418">U479*T479</f>
        <v>0</v>
      </c>
      <c r="Y479" s="69">
        <f t="shared" ref="Y479:Y488" si="419">T479</f>
        <v>0</v>
      </c>
      <c r="Z479" s="240"/>
      <c r="AA479" s="70"/>
      <c r="AB479" s="71">
        <f t="shared" ref="AB479:AB488" si="420">Z479*Y479</f>
        <v>0</v>
      </c>
      <c r="AD479" s="69">
        <f t="shared" ref="AD479:AD488" si="421">Y479</f>
        <v>0</v>
      </c>
      <c r="AE479" s="240"/>
      <c r="AF479" s="70"/>
      <c r="AG479" s="71">
        <f t="shared" ref="AG479:AG488" si="422">AE479*AD479</f>
        <v>0</v>
      </c>
      <c r="AI479" s="69">
        <f t="shared" ref="AI479:AI488" si="423">AD479</f>
        <v>0</v>
      </c>
      <c r="AJ479" s="240"/>
      <c r="AK479" s="95"/>
      <c r="AL479" s="71">
        <f t="shared" ref="AL479:AL488" si="424">AJ479*AI479</f>
        <v>0</v>
      </c>
    </row>
    <row r="480" spans="1:38" ht="14" x14ac:dyDescent="0.25">
      <c r="A480" s="1">
        <v>468</v>
      </c>
      <c r="B480" s="152"/>
      <c r="C480" s="22"/>
      <c r="D480" s="26" t="s">
        <v>399</v>
      </c>
      <c r="E480" s="26" t="s">
        <v>85</v>
      </c>
      <c r="F480" s="127">
        <f>'annexe 1 AE - BPU'!F480</f>
        <v>0</v>
      </c>
      <c r="G480" s="179">
        <f t="shared" si="412"/>
        <v>0</v>
      </c>
      <c r="J480" s="69">
        <f t="shared" si="413"/>
        <v>0</v>
      </c>
      <c r="K480" s="240"/>
      <c r="L480" s="70"/>
      <c r="M480" s="71">
        <f t="shared" si="414"/>
        <v>0</v>
      </c>
      <c r="O480" s="69">
        <f t="shared" si="415"/>
        <v>0</v>
      </c>
      <c r="P480" s="240"/>
      <c r="Q480" s="70"/>
      <c r="R480" s="71">
        <f t="shared" si="416"/>
        <v>0</v>
      </c>
      <c r="T480" s="69">
        <f t="shared" si="417"/>
        <v>0</v>
      </c>
      <c r="U480" s="240"/>
      <c r="V480" s="70"/>
      <c r="W480" s="71">
        <f t="shared" si="418"/>
        <v>0</v>
      </c>
      <c r="Y480" s="69">
        <f t="shared" si="419"/>
        <v>0</v>
      </c>
      <c r="Z480" s="240"/>
      <c r="AA480" s="70"/>
      <c r="AB480" s="71">
        <f t="shared" si="420"/>
        <v>0</v>
      </c>
      <c r="AD480" s="69">
        <f t="shared" si="421"/>
        <v>0</v>
      </c>
      <c r="AE480" s="240"/>
      <c r="AF480" s="70"/>
      <c r="AG480" s="71">
        <f t="shared" si="422"/>
        <v>0</v>
      </c>
      <c r="AI480" s="69">
        <f t="shared" si="423"/>
        <v>0</v>
      </c>
      <c r="AJ480" s="240"/>
      <c r="AK480" s="95"/>
      <c r="AL480" s="71">
        <f t="shared" si="424"/>
        <v>0</v>
      </c>
    </row>
    <row r="481" spans="1:38" ht="14" x14ac:dyDescent="0.25">
      <c r="A481" s="1">
        <v>469</v>
      </c>
      <c r="B481" s="152"/>
      <c r="C481" s="22"/>
      <c r="D481" s="26" t="s">
        <v>400</v>
      </c>
      <c r="E481" s="26" t="s">
        <v>85</v>
      </c>
      <c r="F481" s="127">
        <f>'annexe 1 AE - BPU'!F481</f>
        <v>0</v>
      </c>
      <c r="G481" s="179">
        <f t="shared" si="412"/>
        <v>0</v>
      </c>
      <c r="J481" s="69">
        <f t="shared" si="413"/>
        <v>0</v>
      </c>
      <c r="K481" s="240"/>
      <c r="L481" s="70"/>
      <c r="M481" s="71">
        <f t="shared" si="414"/>
        <v>0</v>
      </c>
      <c r="O481" s="69">
        <f t="shared" si="415"/>
        <v>0</v>
      </c>
      <c r="P481" s="240"/>
      <c r="Q481" s="70"/>
      <c r="R481" s="71">
        <f t="shared" si="416"/>
        <v>0</v>
      </c>
      <c r="T481" s="69">
        <f t="shared" si="417"/>
        <v>0</v>
      </c>
      <c r="U481" s="240"/>
      <c r="V481" s="70"/>
      <c r="W481" s="71">
        <f t="shared" si="418"/>
        <v>0</v>
      </c>
      <c r="Y481" s="69">
        <f t="shared" si="419"/>
        <v>0</v>
      </c>
      <c r="Z481" s="240"/>
      <c r="AA481" s="70"/>
      <c r="AB481" s="71">
        <f t="shared" si="420"/>
        <v>0</v>
      </c>
      <c r="AD481" s="69">
        <f t="shared" si="421"/>
        <v>0</v>
      </c>
      <c r="AE481" s="240"/>
      <c r="AF481" s="70"/>
      <c r="AG481" s="71">
        <f t="shared" si="422"/>
        <v>0</v>
      </c>
      <c r="AI481" s="69">
        <f t="shared" si="423"/>
        <v>0</v>
      </c>
      <c r="AJ481" s="240"/>
      <c r="AK481" s="95"/>
      <c r="AL481" s="71">
        <f t="shared" si="424"/>
        <v>0</v>
      </c>
    </row>
    <row r="482" spans="1:38" ht="14" x14ac:dyDescent="0.25">
      <c r="A482" s="1">
        <v>470</v>
      </c>
      <c r="B482" s="152"/>
      <c r="C482" s="22"/>
      <c r="D482" s="26" t="s">
        <v>872</v>
      </c>
      <c r="E482" s="26" t="s">
        <v>85</v>
      </c>
      <c r="F482" s="127">
        <f>'annexe 1 AE - BPU'!F482</f>
        <v>0</v>
      </c>
      <c r="G482" s="179">
        <f t="shared" si="412"/>
        <v>0</v>
      </c>
      <c r="J482" s="69">
        <f t="shared" si="413"/>
        <v>0</v>
      </c>
      <c r="K482" s="240"/>
      <c r="L482" s="70"/>
      <c r="M482" s="71">
        <f t="shared" si="414"/>
        <v>0</v>
      </c>
      <c r="O482" s="69">
        <f t="shared" si="415"/>
        <v>0</v>
      </c>
      <c r="P482" s="240"/>
      <c r="Q482" s="70"/>
      <c r="R482" s="71">
        <f t="shared" si="416"/>
        <v>0</v>
      </c>
      <c r="T482" s="69">
        <f t="shared" si="417"/>
        <v>0</v>
      </c>
      <c r="U482" s="240"/>
      <c r="V482" s="70"/>
      <c r="W482" s="71">
        <f t="shared" si="418"/>
        <v>0</v>
      </c>
      <c r="Y482" s="69">
        <f t="shared" si="419"/>
        <v>0</v>
      </c>
      <c r="Z482" s="240"/>
      <c r="AA482" s="70"/>
      <c r="AB482" s="71">
        <f t="shared" si="420"/>
        <v>0</v>
      </c>
      <c r="AD482" s="69">
        <f t="shared" si="421"/>
        <v>0</v>
      </c>
      <c r="AE482" s="240"/>
      <c r="AF482" s="70"/>
      <c r="AG482" s="71">
        <f t="shared" si="422"/>
        <v>0</v>
      </c>
      <c r="AI482" s="69">
        <f t="shared" si="423"/>
        <v>0</v>
      </c>
      <c r="AJ482" s="240"/>
      <c r="AK482" s="95"/>
      <c r="AL482" s="71">
        <f t="shared" si="424"/>
        <v>0</v>
      </c>
    </row>
    <row r="483" spans="1:38" ht="14" x14ac:dyDescent="0.25">
      <c r="A483" s="1">
        <v>471</v>
      </c>
      <c r="B483" s="152"/>
      <c r="C483" s="22"/>
      <c r="D483" s="26" t="s">
        <v>401</v>
      </c>
      <c r="E483" s="26" t="s">
        <v>85</v>
      </c>
      <c r="F483" s="127">
        <f>'annexe 1 AE - BPU'!F483</f>
        <v>0</v>
      </c>
      <c r="G483" s="179">
        <f t="shared" si="412"/>
        <v>0</v>
      </c>
      <c r="J483" s="69">
        <f t="shared" si="413"/>
        <v>0</v>
      </c>
      <c r="K483" s="240"/>
      <c r="L483" s="70"/>
      <c r="M483" s="71">
        <f t="shared" si="414"/>
        <v>0</v>
      </c>
      <c r="O483" s="69">
        <f t="shared" si="415"/>
        <v>0</v>
      </c>
      <c r="P483" s="240"/>
      <c r="Q483" s="70"/>
      <c r="R483" s="71">
        <f t="shared" si="416"/>
        <v>0</v>
      </c>
      <c r="T483" s="69">
        <f t="shared" si="417"/>
        <v>0</v>
      </c>
      <c r="U483" s="240"/>
      <c r="V483" s="70"/>
      <c r="W483" s="71">
        <f t="shared" si="418"/>
        <v>0</v>
      </c>
      <c r="Y483" s="69">
        <f t="shared" si="419"/>
        <v>0</v>
      </c>
      <c r="Z483" s="240"/>
      <c r="AA483" s="70"/>
      <c r="AB483" s="71">
        <f t="shared" si="420"/>
        <v>0</v>
      </c>
      <c r="AD483" s="69">
        <f t="shared" si="421"/>
        <v>0</v>
      </c>
      <c r="AE483" s="240"/>
      <c r="AF483" s="70"/>
      <c r="AG483" s="71">
        <f t="shared" si="422"/>
        <v>0</v>
      </c>
      <c r="AI483" s="69">
        <f t="shared" si="423"/>
        <v>0</v>
      </c>
      <c r="AJ483" s="240"/>
      <c r="AK483" s="95"/>
      <c r="AL483" s="71">
        <f t="shared" si="424"/>
        <v>0</v>
      </c>
    </row>
    <row r="484" spans="1:38" ht="14" x14ac:dyDescent="0.25">
      <c r="A484" s="1">
        <v>472</v>
      </c>
      <c r="B484" s="152"/>
      <c r="C484" s="22"/>
      <c r="D484" s="26" t="s">
        <v>402</v>
      </c>
      <c r="E484" s="26" t="s">
        <v>85</v>
      </c>
      <c r="F484" s="127">
        <f>'annexe 1 AE - BPU'!F484</f>
        <v>0</v>
      </c>
      <c r="G484" s="179">
        <f t="shared" si="412"/>
        <v>0</v>
      </c>
      <c r="J484" s="69">
        <f t="shared" si="413"/>
        <v>0</v>
      </c>
      <c r="K484" s="240"/>
      <c r="L484" s="70"/>
      <c r="M484" s="71">
        <f t="shared" si="414"/>
        <v>0</v>
      </c>
      <c r="O484" s="69">
        <f t="shared" si="415"/>
        <v>0</v>
      </c>
      <c r="P484" s="240"/>
      <c r="Q484" s="70"/>
      <c r="R484" s="71">
        <f t="shared" si="416"/>
        <v>0</v>
      </c>
      <c r="T484" s="69">
        <f t="shared" si="417"/>
        <v>0</v>
      </c>
      <c r="U484" s="240"/>
      <c r="V484" s="70"/>
      <c r="W484" s="71">
        <f t="shared" si="418"/>
        <v>0</v>
      </c>
      <c r="Y484" s="69">
        <f t="shared" si="419"/>
        <v>0</v>
      </c>
      <c r="Z484" s="240"/>
      <c r="AA484" s="70"/>
      <c r="AB484" s="71">
        <f t="shared" si="420"/>
        <v>0</v>
      </c>
      <c r="AD484" s="69">
        <f t="shared" si="421"/>
        <v>0</v>
      </c>
      <c r="AE484" s="240"/>
      <c r="AF484" s="70"/>
      <c r="AG484" s="71">
        <f t="shared" si="422"/>
        <v>0</v>
      </c>
      <c r="AI484" s="69">
        <f t="shared" si="423"/>
        <v>0</v>
      </c>
      <c r="AJ484" s="240"/>
      <c r="AK484" s="95"/>
      <c r="AL484" s="71">
        <f t="shared" si="424"/>
        <v>0</v>
      </c>
    </row>
    <row r="485" spans="1:38" ht="14" x14ac:dyDescent="0.25">
      <c r="A485" s="1">
        <v>473</v>
      </c>
      <c r="B485" s="152"/>
      <c r="C485" s="22"/>
      <c r="D485" s="26" t="s">
        <v>852</v>
      </c>
      <c r="E485" s="26" t="s">
        <v>85</v>
      </c>
      <c r="F485" s="127">
        <f>'annexe 1 AE - BPU'!F485</f>
        <v>0</v>
      </c>
      <c r="G485" s="179">
        <f t="shared" si="412"/>
        <v>0</v>
      </c>
      <c r="J485" s="69">
        <f t="shared" si="413"/>
        <v>0</v>
      </c>
      <c r="K485" s="240"/>
      <c r="L485" s="70"/>
      <c r="M485" s="71">
        <f t="shared" si="414"/>
        <v>0</v>
      </c>
      <c r="O485" s="69">
        <f t="shared" si="415"/>
        <v>0</v>
      </c>
      <c r="P485" s="240"/>
      <c r="Q485" s="70"/>
      <c r="R485" s="71">
        <f t="shared" si="416"/>
        <v>0</v>
      </c>
      <c r="T485" s="69">
        <f t="shared" si="417"/>
        <v>0</v>
      </c>
      <c r="U485" s="240"/>
      <c r="V485" s="70"/>
      <c r="W485" s="71">
        <f t="shared" si="418"/>
        <v>0</v>
      </c>
      <c r="Y485" s="69">
        <f t="shared" si="419"/>
        <v>0</v>
      </c>
      <c r="Z485" s="240"/>
      <c r="AA485" s="70"/>
      <c r="AB485" s="71">
        <f t="shared" si="420"/>
        <v>0</v>
      </c>
      <c r="AD485" s="69">
        <f t="shared" si="421"/>
        <v>0</v>
      </c>
      <c r="AE485" s="240"/>
      <c r="AF485" s="70"/>
      <c r="AG485" s="71">
        <f t="shared" si="422"/>
        <v>0</v>
      </c>
      <c r="AI485" s="69">
        <f t="shared" si="423"/>
        <v>0</v>
      </c>
      <c r="AJ485" s="240"/>
      <c r="AK485" s="95"/>
      <c r="AL485" s="71">
        <f t="shared" si="424"/>
        <v>0</v>
      </c>
    </row>
    <row r="486" spans="1:38" ht="14" x14ac:dyDescent="0.25">
      <c r="A486" s="1">
        <v>474</v>
      </c>
      <c r="B486" s="152"/>
      <c r="C486" s="22"/>
      <c r="D486" s="26" t="s">
        <v>371</v>
      </c>
      <c r="E486" s="26" t="s">
        <v>85</v>
      </c>
      <c r="F486" s="127">
        <f>'annexe 1 AE - BPU'!F486</f>
        <v>0</v>
      </c>
      <c r="G486" s="179">
        <f t="shared" si="412"/>
        <v>0</v>
      </c>
      <c r="H486" s="36"/>
      <c r="I486" s="36"/>
      <c r="J486" s="69">
        <f t="shared" si="413"/>
        <v>0</v>
      </c>
      <c r="K486" s="240"/>
      <c r="L486" s="70"/>
      <c r="M486" s="71">
        <f t="shared" si="414"/>
        <v>0</v>
      </c>
      <c r="O486" s="69">
        <f t="shared" si="415"/>
        <v>0</v>
      </c>
      <c r="P486" s="240"/>
      <c r="Q486" s="70"/>
      <c r="R486" s="71">
        <f t="shared" si="416"/>
        <v>0</v>
      </c>
      <c r="T486" s="69">
        <f t="shared" si="417"/>
        <v>0</v>
      </c>
      <c r="U486" s="240"/>
      <c r="V486" s="70"/>
      <c r="W486" s="71">
        <f t="shared" si="418"/>
        <v>0</v>
      </c>
      <c r="Y486" s="69">
        <f t="shared" si="419"/>
        <v>0</v>
      </c>
      <c r="Z486" s="240"/>
      <c r="AA486" s="70"/>
      <c r="AB486" s="71">
        <f t="shared" si="420"/>
        <v>0</v>
      </c>
      <c r="AD486" s="69">
        <f t="shared" si="421"/>
        <v>0</v>
      </c>
      <c r="AE486" s="240"/>
      <c r="AF486" s="70"/>
      <c r="AG486" s="71">
        <f t="shared" si="422"/>
        <v>0</v>
      </c>
      <c r="AI486" s="69">
        <f t="shared" si="423"/>
        <v>0</v>
      </c>
      <c r="AJ486" s="240"/>
      <c r="AK486" s="95"/>
      <c r="AL486" s="71">
        <f t="shared" si="424"/>
        <v>0</v>
      </c>
    </row>
    <row r="487" spans="1:38" ht="14" x14ac:dyDescent="0.25">
      <c r="A487" s="1">
        <v>475</v>
      </c>
      <c r="B487" s="152"/>
      <c r="C487" s="22"/>
      <c r="D487" s="26" t="s">
        <v>282</v>
      </c>
      <c r="E487" s="26" t="s">
        <v>85</v>
      </c>
      <c r="F487" s="127">
        <f>'annexe 1 AE - BPU'!F487</f>
        <v>0</v>
      </c>
      <c r="G487" s="179">
        <f t="shared" si="412"/>
        <v>0</v>
      </c>
      <c r="J487" s="69">
        <f t="shared" si="413"/>
        <v>0</v>
      </c>
      <c r="K487" s="240"/>
      <c r="L487" s="70"/>
      <c r="M487" s="71">
        <f t="shared" si="414"/>
        <v>0</v>
      </c>
      <c r="O487" s="69">
        <f t="shared" si="415"/>
        <v>0</v>
      </c>
      <c r="P487" s="240"/>
      <c r="Q487" s="70"/>
      <c r="R487" s="71">
        <f t="shared" si="416"/>
        <v>0</v>
      </c>
      <c r="T487" s="69">
        <f t="shared" si="417"/>
        <v>0</v>
      </c>
      <c r="U487" s="240"/>
      <c r="V487" s="70"/>
      <c r="W487" s="71">
        <f t="shared" si="418"/>
        <v>0</v>
      </c>
      <c r="Y487" s="69">
        <f t="shared" si="419"/>
        <v>0</v>
      </c>
      <c r="Z487" s="240"/>
      <c r="AA487" s="70"/>
      <c r="AB487" s="71">
        <f t="shared" si="420"/>
        <v>0</v>
      </c>
      <c r="AD487" s="69">
        <f t="shared" si="421"/>
        <v>0</v>
      </c>
      <c r="AE487" s="240"/>
      <c r="AF487" s="70"/>
      <c r="AG487" s="71">
        <f t="shared" si="422"/>
        <v>0</v>
      </c>
      <c r="AI487" s="69">
        <f t="shared" si="423"/>
        <v>0</v>
      </c>
      <c r="AJ487" s="240"/>
      <c r="AK487" s="95"/>
      <c r="AL487" s="71">
        <f t="shared" si="424"/>
        <v>0</v>
      </c>
    </row>
    <row r="488" spans="1:38" ht="14" x14ac:dyDescent="0.25">
      <c r="A488" s="1">
        <v>476</v>
      </c>
      <c r="B488" s="152"/>
      <c r="C488" s="22"/>
      <c r="D488" s="26" t="s">
        <v>284</v>
      </c>
      <c r="E488" s="26" t="s">
        <v>85</v>
      </c>
      <c r="F488" s="127">
        <f>'annexe 1 AE - BPU'!F488</f>
        <v>0</v>
      </c>
      <c r="G488" s="179">
        <f t="shared" si="412"/>
        <v>0</v>
      </c>
      <c r="J488" s="69">
        <f t="shared" si="413"/>
        <v>0</v>
      </c>
      <c r="K488" s="240"/>
      <c r="L488" s="70"/>
      <c r="M488" s="71">
        <f t="shared" si="414"/>
        <v>0</v>
      </c>
      <c r="O488" s="69">
        <f t="shared" si="415"/>
        <v>0</v>
      </c>
      <c r="P488" s="240"/>
      <c r="Q488" s="70"/>
      <c r="R488" s="71">
        <f t="shared" si="416"/>
        <v>0</v>
      </c>
      <c r="T488" s="69">
        <f t="shared" si="417"/>
        <v>0</v>
      </c>
      <c r="U488" s="240"/>
      <c r="V488" s="70"/>
      <c r="W488" s="71">
        <f t="shared" si="418"/>
        <v>0</v>
      </c>
      <c r="Y488" s="69">
        <f t="shared" si="419"/>
        <v>0</v>
      </c>
      <c r="Z488" s="240"/>
      <c r="AA488" s="70"/>
      <c r="AB488" s="71">
        <f t="shared" si="420"/>
        <v>0</v>
      </c>
      <c r="AD488" s="69">
        <f t="shared" si="421"/>
        <v>0</v>
      </c>
      <c r="AE488" s="240"/>
      <c r="AF488" s="70"/>
      <c r="AG488" s="71">
        <f t="shared" si="422"/>
        <v>0</v>
      </c>
      <c r="AI488" s="69">
        <f t="shared" si="423"/>
        <v>0</v>
      </c>
      <c r="AJ488" s="240"/>
      <c r="AK488" s="95"/>
      <c r="AL488" s="71">
        <f t="shared" si="424"/>
        <v>0</v>
      </c>
    </row>
    <row r="489" spans="1:38" ht="14" x14ac:dyDescent="0.25">
      <c r="A489" s="1">
        <v>477</v>
      </c>
      <c r="B489" s="152"/>
      <c r="C489" s="22"/>
      <c r="D489" s="23" t="s">
        <v>403</v>
      </c>
      <c r="E489" s="14"/>
      <c r="F489" s="127"/>
      <c r="G489" s="178"/>
      <c r="J489" s="69"/>
      <c r="K489" s="240"/>
      <c r="L489" s="70"/>
      <c r="M489" s="71"/>
      <c r="O489" s="69"/>
      <c r="P489" s="240"/>
      <c r="Q489" s="70"/>
      <c r="R489" s="71"/>
      <c r="T489" s="69"/>
      <c r="U489" s="240"/>
      <c r="V489" s="70"/>
      <c r="W489" s="71"/>
      <c r="Y489" s="69"/>
      <c r="Z489" s="240"/>
      <c r="AA489" s="70"/>
      <c r="AB489" s="71"/>
      <c r="AD489" s="69"/>
      <c r="AE489" s="240"/>
      <c r="AF489" s="70"/>
      <c r="AG489" s="71"/>
      <c r="AI489" s="69"/>
      <c r="AJ489" s="240"/>
      <c r="AK489" s="95"/>
      <c r="AL489" s="71"/>
    </row>
    <row r="490" spans="1:38" ht="14" x14ac:dyDescent="0.25">
      <c r="A490" s="1">
        <v>478</v>
      </c>
      <c r="B490" s="152"/>
      <c r="C490" s="22"/>
      <c r="D490" s="26" t="s">
        <v>398</v>
      </c>
      <c r="E490" s="26" t="s">
        <v>85</v>
      </c>
      <c r="F490" s="127">
        <f>'annexe 1 AE - BPU'!F490</f>
        <v>0</v>
      </c>
      <c r="G490" s="179">
        <f t="shared" ref="G490:G499" si="425">F490*(1+$G$9)</f>
        <v>0</v>
      </c>
      <c r="J490" s="69">
        <f t="shared" ref="J490:J499" si="426">F490</f>
        <v>0</v>
      </c>
      <c r="K490" s="240"/>
      <c r="L490" s="70"/>
      <c r="M490" s="71">
        <f t="shared" ref="M490:M499" si="427">K490*J490</f>
        <v>0</v>
      </c>
      <c r="O490" s="69">
        <f t="shared" ref="O490:O499" si="428">J490</f>
        <v>0</v>
      </c>
      <c r="P490" s="240"/>
      <c r="Q490" s="70"/>
      <c r="R490" s="71">
        <f t="shared" ref="R490:R499" si="429">P490*O490</f>
        <v>0</v>
      </c>
      <c r="T490" s="69">
        <f t="shared" ref="T490:T499" si="430">O490</f>
        <v>0</v>
      </c>
      <c r="U490" s="240"/>
      <c r="V490" s="70"/>
      <c r="W490" s="71">
        <f t="shared" ref="W490:W499" si="431">U490*T490</f>
        <v>0</v>
      </c>
      <c r="Y490" s="69">
        <f t="shared" ref="Y490:Y499" si="432">T490</f>
        <v>0</v>
      </c>
      <c r="Z490" s="240"/>
      <c r="AA490" s="70"/>
      <c r="AB490" s="71">
        <f t="shared" ref="AB490:AB499" si="433">Z490*Y490</f>
        <v>0</v>
      </c>
      <c r="AD490" s="69">
        <f t="shared" ref="AD490:AD499" si="434">Y490</f>
        <v>0</v>
      </c>
      <c r="AE490" s="240"/>
      <c r="AF490" s="70"/>
      <c r="AG490" s="71">
        <f t="shared" ref="AG490:AG499" si="435">AE490*AD490</f>
        <v>0</v>
      </c>
      <c r="AI490" s="69">
        <f t="shared" ref="AI490:AI499" si="436">AD490</f>
        <v>0</v>
      </c>
      <c r="AJ490" s="240"/>
      <c r="AK490" s="95"/>
      <c r="AL490" s="71">
        <f t="shared" ref="AL490:AL499" si="437">AJ490*AI490</f>
        <v>0</v>
      </c>
    </row>
    <row r="491" spans="1:38" ht="15.5" x14ac:dyDescent="0.25">
      <c r="A491" s="1">
        <v>479</v>
      </c>
      <c r="B491" s="152"/>
      <c r="C491" s="22"/>
      <c r="D491" s="26" t="s">
        <v>399</v>
      </c>
      <c r="E491" s="26" t="s">
        <v>85</v>
      </c>
      <c r="F491" s="127">
        <f>'annexe 1 AE - BPU'!F491</f>
        <v>0</v>
      </c>
      <c r="G491" s="179">
        <f t="shared" si="425"/>
        <v>0</v>
      </c>
      <c r="J491" s="98">
        <f t="shared" si="426"/>
        <v>0</v>
      </c>
      <c r="K491" s="174">
        <v>5</v>
      </c>
      <c r="L491" s="99"/>
      <c r="M491" s="100">
        <f t="shared" si="427"/>
        <v>0</v>
      </c>
      <c r="O491" s="69">
        <f t="shared" si="428"/>
        <v>0</v>
      </c>
      <c r="P491" s="240"/>
      <c r="Q491" s="70"/>
      <c r="R491" s="71">
        <f t="shared" si="429"/>
        <v>0</v>
      </c>
      <c r="T491" s="69">
        <f t="shared" si="430"/>
        <v>0</v>
      </c>
      <c r="U491" s="240"/>
      <c r="V491" s="70"/>
      <c r="W491" s="71">
        <f t="shared" si="431"/>
        <v>0</v>
      </c>
      <c r="Y491" s="69">
        <f t="shared" si="432"/>
        <v>0</v>
      </c>
      <c r="Z491" s="240"/>
      <c r="AA491" s="70"/>
      <c r="AB491" s="71">
        <f t="shared" si="433"/>
        <v>0</v>
      </c>
      <c r="AD491" s="69">
        <f t="shared" si="434"/>
        <v>0</v>
      </c>
      <c r="AE491" s="240"/>
      <c r="AF491" s="70"/>
      <c r="AG491" s="71">
        <f t="shared" si="435"/>
        <v>0</v>
      </c>
      <c r="AI491" s="69">
        <f t="shared" si="436"/>
        <v>0</v>
      </c>
      <c r="AJ491" s="240"/>
      <c r="AK491" s="95"/>
      <c r="AL491" s="71">
        <f t="shared" si="437"/>
        <v>0</v>
      </c>
    </row>
    <row r="492" spans="1:38" ht="15.5" x14ac:dyDescent="0.25">
      <c r="A492" s="1">
        <v>480</v>
      </c>
      <c r="B492" s="152"/>
      <c r="C492" s="22"/>
      <c r="D492" s="26" t="s">
        <v>400</v>
      </c>
      <c r="E492" s="26" t="s">
        <v>85</v>
      </c>
      <c r="F492" s="127">
        <f>'annexe 1 AE - BPU'!F492</f>
        <v>0</v>
      </c>
      <c r="G492" s="179">
        <f t="shared" si="425"/>
        <v>0</v>
      </c>
      <c r="J492" s="98">
        <f t="shared" si="426"/>
        <v>0</v>
      </c>
      <c r="K492" s="174">
        <v>6</v>
      </c>
      <c r="L492" s="99"/>
      <c r="M492" s="100">
        <f t="shared" si="427"/>
        <v>0</v>
      </c>
      <c r="O492" s="69">
        <f t="shared" si="428"/>
        <v>0</v>
      </c>
      <c r="P492" s="240"/>
      <c r="Q492" s="70"/>
      <c r="R492" s="71">
        <f t="shared" si="429"/>
        <v>0</v>
      </c>
      <c r="T492" s="69">
        <f t="shared" si="430"/>
        <v>0</v>
      </c>
      <c r="U492" s="240"/>
      <c r="V492" s="70"/>
      <c r="W492" s="71">
        <f t="shared" si="431"/>
        <v>0</v>
      </c>
      <c r="Y492" s="69">
        <f t="shared" si="432"/>
        <v>0</v>
      </c>
      <c r="Z492" s="240"/>
      <c r="AA492" s="70"/>
      <c r="AB492" s="71">
        <f t="shared" si="433"/>
        <v>0</v>
      </c>
      <c r="AD492" s="69">
        <f t="shared" si="434"/>
        <v>0</v>
      </c>
      <c r="AE492" s="240"/>
      <c r="AF492" s="70"/>
      <c r="AG492" s="71">
        <f t="shared" si="435"/>
        <v>0</v>
      </c>
      <c r="AI492" s="69">
        <f t="shared" si="436"/>
        <v>0</v>
      </c>
      <c r="AJ492" s="240"/>
      <c r="AK492" s="95"/>
      <c r="AL492" s="71">
        <f t="shared" si="437"/>
        <v>0</v>
      </c>
    </row>
    <row r="493" spans="1:38" ht="15.5" x14ac:dyDescent="0.25">
      <c r="A493" s="1">
        <v>481</v>
      </c>
      <c r="B493" s="152"/>
      <c r="C493" s="22"/>
      <c r="D493" s="26" t="s">
        <v>872</v>
      </c>
      <c r="E493" s="26" t="s">
        <v>85</v>
      </c>
      <c r="F493" s="127">
        <f>'annexe 1 AE - BPU'!F493</f>
        <v>0</v>
      </c>
      <c r="G493" s="179">
        <f t="shared" si="425"/>
        <v>0</v>
      </c>
      <c r="J493" s="98">
        <f t="shared" si="426"/>
        <v>0</v>
      </c>
      <c r="K493" s="174">
        <v>3</v>
      </c>
      <c r="L493" s="99"/>
      <c r="M493" s="100">
        <f t="shared" si="427"/>
        <v>0</v>
      </c>
      <c r="O493" s="69">
        <f t="shared" si="428"/>
        <v>0</v>
      </c>
      <c r="P493" s="240"/>
      <c r="Q493" s="70"/>
      <c r="R493" s="71">
        <f t="shared" si="429"/>
        <v>0</v>
      </c>
      <c r="T493" s="69">
        <f t="shared" si="430"/>
        <v>0</v>
      </c>
      <c r="U493" s="240"/>
      <c r="V493" s="70"/>
      <c r="W493" s="71">
        <f t="shared" si="431"/>
        <v>0</v>
      </c>
      <c r="Y493" s="69">
        <f t="shared" si="432"/>
        <v>0</v>
      </c>
      <c r="Z493" s="240"/>
      <c r="AA493" s="70"/>
      <c r="AB493" s="71">
        <f t="shared" si="433"/>
        <v>0</v>
      </c>
      <c r="AD493" s="69">
        <f t="shared" si="434"/>
        <v>0</v>
      </c>
      <c r="AE493" s="240"/>
      <c r="AF493" s="70"/>
      <c r="AG493" s="71">
        <f t="shared" si="435"/>
        <v>0</v>
      </c>
      <c r="AI493" s="69">
        <f t="shared" si="436"/>
        <v>0</v>
      </c>
      <c r="AJ493" s="240"/>
      <c r="AK493" s="95"/>
      <c r="AL493" s="71">
        <f t="shared" si="437"/>
        <v>0</v>
      </c>
    </row>
    <row r="494" spans="1:38" ht="15.5" x14ac:dyDescent="0.25">
      <c r="A494" s="1">
        <v>482</v>
      </c>
      <c r="B494" s="152"/>
      <c r="C494" s="22"/>
      <c r="D494" s="26" t="s">
        <v>401</v>
      </c>
      <c r="E494" s="26" t="s">
        <v>85</v>
      </c>
      <c r="F494" s="127">
        <f>'annexe 1 AE - BPU'!F494</f>
        <v>0</v>
      </c>
      <c r="G494" s="179">
        <f t="shared" si="425"/>
        <v>0</v>
      </c>
      <c r="J494" s="98">
        <f>F494</f>
        <v>0</v>
      </c>
      <c r="K494" s="174">
        <v>1</v>
      </c>
      <c r="L494" s="99"/>
      <c r="M494" s="100">
        <f t="shared" si="427"/>
        <v>0</v>
      </c>
      <c r="O494" s="69">
        <f t="shared" si="428"/>
        <v>0</v>
      </c>
      <c r="P494" s="240"/>
      <c r="Q494" s="70"/>
      <c r="R494" s="71">
        <f t="shared" si="429"/>
        <v>0</v>
      </c>
      <c r="T494" s="69">
        <f t="shared" si="430"/>
        <v>0</v>
      </c>
      <c r="U494" s="240"/>
      <c r="V494" s="70"/>
      <c r="W494" s="71">
        <f t="shared" si="431"/>
        <v>0</v>
      </c>
      <c r="Y494" s="69">
        <f t="shared" si="432"/>
        <v>0</v>
      </c>
      <c r="Z494" s="240"/>
      <c r="AA494" s="70"/>
      <c r="AB494" s="71">
        <f t="shared" si="433"/>
        <v>0</v>
      </c>
      <c r="AD494" s="69">
        <f t="shared" si="434"/>
        <v>0</v>
      </c>
      <c r="AE494" s="240"/>
      <c r="AF494" s="70"/>
      <c r="AG494" s="71">
        <f t="shared" si="435"/>
        <v>0</v>
      </c>
      <c r="AI494" s="69">
        <f t="shared" si="436"/>
        <v>0</v>
      </c>
      <c r="AJ494" s="240"/>
      <c r="AK494" s="95"/>
      <c r="AL494" s="71">
        <f t="shared" si="437"/>
        <v>0</v>
      </c>
    </row>
    <row r="495" spans="1:38" ht="15.5" x14ac:dyDescent="0.25">
      <c r="A495" s="1">
        <v>483</v>
      </c>
      <c r="B495" s="152"/>
      <c r="C495" s="22"/>
      <c r="D495" s="26" t="s">
        <v>402</v>
      </c>
      <c r="E495" s="26" t="s">
        <v>85</v>
      </c>
      <c r="F495" s="127">
        <f>'annexe 1 AE - BPU'!F495</f>
        <v>0</v>
      </c>
      <c r="G495" s="179">
        <f t="shared" si="425"/>
        <v>0</v>
      </c>
      <c r="J495" s="98">
        <f t="shared" si="426"/>
        <v>0</v>
      </c>
      <c r="K495" s="174">
        <v>6</v>
      </c>
      <c r="L495" s="99"/>
      <c r="M495" s="100">
        <f t="shared" si="427"/>
        <v>0</v>
      </c>
      <c r="O495" s="69">
        <f t="shared" si="428"/>
        <v>0</v>
      </c>
      <c r="P495" s="240"/>
      <c r="Q495" s="70"/>
      <c r="R495" s="71">
        <f t="shared" si="429"/>
        <v>0</v>
      </c>
      <c r="T495" s="69">
        <f t="shared" si="430"/>
        <v>0</v>
      </c>
      <c r="U495" s="240"/>
      <c r="V495" s="70"/>
      <c r="W495" s="71">
        <f t="shared" si="431"/>
        <v>0</v>
      </c>
      <c r="Y495" s="69">
        <f t="shared" si="432"/>
        <v>0</v>
      </c>
      <c r="Z495" s="240"/>
      <c r="AA495" s="70"/>
      <c r="AB495" s="71">
        <f t="shared" si="433"/>
        <v>0</v>
      </c>
      <c r="AD495" s="69">
        <f t="shared" si="434"/>
        <v>0</v>
      </c>
      <c r="AE495" s="240"/>
      <c r="AF495" s="70"/>
      <c r="AG495" s="71">
        <f t="shared" si="435"/>
        <v>0</v>
      </c>
      <c r="AI495" s="69">
        <f t="shared" si="436"/>
        <v>0</v>
      </c>
      <c r="AJ495" s="240"/>
      <c r="AK495" s="95"/>
      <c r="AL495" s="71">
        <f t="shared" si="437"/>
        <v>0</v>
      </c>
    </row>
    <row r="496" spans="1:38" ht="14" x14ac:dyDescent="0.25">
      <c r="A496" s="1">
        <v>484</v>
      </c>
      <c r="B496" s="21"/>
      <c r="C496" s="22"/>
      <c r="D496" s="26" t="s">
        <v>416</v>
      </c>
      <c r="E496" s="26" t="s">
        <v>85</v>
      </c>
      <c r="F496" s="127">
        <f>'annexe 1 AE - BPU'!F496</f>
        <v>0</v>
      </c>
      <c r="G496" s="179">
        <f t="shared" si="425"/>
        <v>0</v>
      </c>
      <c r="J496" s="69">
        <f t="shared" si="426"/>
        <v>0</v>
      </c>
      <c r="K496" s="240"/>
      <c r="L496" s="70"/>
      <c r="M496" s="71">
        <f t="shared" si="427"/>
        <v>0</v>
      </c>
      <c r="O496" s="69">
        <f t="shared" si="428"/>
        <v>0</v>
      </c>
      <c r="P496" s="240"/>
      <c r="Q496" s="70"/>
      <c r="R496" s="71">
        <f t="shared" si="429"/>
        <v>0</v>
      </c>
      <c r="T496" s="69">
        <f t="shared" si="430"/>
        <v>0</v>
      </c>
      <c r="U496" s="240"/>
      <c r="V496" s="70"/>
      <c r="W496" s="71">
        <f t="shared" si="431"/>
        <v>0</v>
      </c>
      <c r="Y496" s="69">
        <f t="shared" si="432"/>
        <v>0</v>
      </c>
      <c r="Z496" s="240"/>
      <c r="AA496" s="70"/>
      <c r="AB496" s="71">
        <f t="shared" si="433"/>
        <v>0</v>
      </c>
      <c r="AD496" s="69">
        <f t="shared" si="434"/>
        <v>0</v>
      </c>
      <c r="AE496" s="240"/>
      <c r="AF496" s="70"/>
      <c r="AG496" s="71">
        <f t="shared" si="435"/>
        <v>0</v>
      </c>
      <c r="AI496" s="69">
        <f t="shared" si="436"/>
        <v>0</v>
      </c>
      <c r="AJ496" s="240"/>
      <c r="AK496" s="95"/>
      <c r="AL496" s="71">
        <f t="shared" si="437"/>
        <v>0</v>
      </c>
    </row>
    <row r="497" spans="1:38" ht="14" x14ac:dyDescent="0.25">
      <c r="A497" s="1">
        <v>485</v>
      </c>
      <c r="B497" s="21"/>
      <c r="C497" s="22"/>
      <c r="D497" s="26" t="s">
        <v>371</v>
      </c>
      <c r="E497" s="26" t="s">
        <v>85</v>
      </c>
      <c r="F497" s="127">
        <f>'annexe 1 AE - BPU'!F497</f>
        <v>0</v>
      </c>
      <c r="G497" s="179">
        <f t="shared" si="425"/>
        <v>0</v>
      </c>
      <c r="H497" s="36"/>
      <c r="I497" s="36"/>
      <c r="J497" s="69">
        <f t="shared" si="426"/>
        <v>0</v>
      </c>
      <c r="K497" s="240"/>
      <c r="L497" s="70"/>
      <c r="M497" s="71">
        <f t="shared" si="427"/>
        <v>0</v>
      </c>
      <c r="O497" s="69">
        <f t="shared" si="428"/>
        <v>0</v>
      </c>
      <c r="P497" s="240"/>
      <c r="Q497" s="70"/>
      <c r="R497" s="71">
        <f t="shared" si="429"/>
        <v>0</v>
      </c>
      <c r="T497" s="69">
        <f t="shared" si="430"/>
        <v>0</v>
      </c>
      <c r="U497" s="240"/>
      <c r="V497" s="70"/>
      <c r="W497" s="71">
        <f t="shared" si="431"/>
        <v>0</v>
      </c>
      <c r="Y497" s="69">
        <f t="shared" si="432"/>
        <v>0</v>
      </c>
      <c r="Z497" s="240"/>
      <c r="AA497" s="70"/>
      <c r="AB497" s="71">
        <f t="shared" si="433"/>
        <v>0</v>
      </c>
      <c r="AD497" s="69">
        <f t="shared" si="434"/>
        <v>0</v>
      </c>
      <c r="AE497" s="240"/>
      <c r="AF497" s="70"/>
      <c r="AG497" s="71">
        <f t="shared" si="435"/>
        <v>0</v>
      </c>
      <c r="AI497" s="69">
        <f t="shared" si="436"/>
        <v>0</v>
      </c>
      <c r="AJ497" s="240"/>
      <c r="AK497" s="95"/>
      <c r="AL497" s="71">
        <f t="shared" si="437"/>
        <v>0</v>
      </c>
    </row>
    <row r="498" spans="1:38" ht="15.5" x14ac:dyDescent="0.25">
      <c r="A498" s="1">
        <v>486</v>
      </c>
      <c r="B498" s="21"/>
      <c r="C498" s="22"/>
      <c r="D498" s="26" t="s">
        <v>282</v>
      </c>
      <c r="E498" s="26" t="s">
        <v>85</v>
      </c>
      <c r="F498" s="127">
        <f>'annexe 1 AE - BPU'!F498</f>
        <v>0</v>
      </c>
      <c r="G498" s="179">
        <f t="shared" si="425"/>
        <v>0</v>
      </c>
      <c r="J498" s="98">
        <f t="shared" si="426"/>
        <v>0</v>
      </c>
      <c r="K498" s="174">
        <v>1</v>
      </c>
      <c r="L498" s="99"/>
      <c r="M498" s="100">
        <f t="shared" si="427"/>
        <v>0</v>
      </c>
      <c r="O498" s="69">
        <f t="shared" si="428"/>
        <v>0</v>
      </c>
      <c r="P498" s="240"/>
      <c r="Q498" s="70"/>
      <c r="R498" s="71">
        <f t="shared" si="429"/>
        <v>0</v>
      </c>
      <c r="T498" s="69">
        <f t="shared" si="430"/>
        <v>0</v>
      </c>
      <c r="U498" s="240"/>
      <c r="V498" s="70"/>
      <c r="W498" s="71">
        <f t="shared" si="431"/>
        <v>0</v>
      </c>
      <c r="Y498" s="69">
        <f t="shared" si="432"/>
        <v>0</v>
      </c>
      <c r="Z498" s="240"/>
      <c r="AA498" s="70"/>
      <c r="AB498" s="71">
        <f t="shared" si="433"/>
        <v>0</v>
      </c>
      <c r="AD498" s="69">
        <f t="shared" si="434"/>
        <v>0</v>
      </c>
      <c r="AE498" s="240"/>
      <c r="AF498" s="70"/>
      <c r="AG498" s="71">
        <f t="shared" si="435"/>
        <v>0</v>
      </c>
      <c r="AI498" s="69">
        <f t="shared" si="436"/>
        <v>0</v>
      </c>
      <c r="AJ498" s="240"/>
      <c r="AK498" s="95"/>
      <c r="AL498" s="71">
        <f t="shared" si="437"/>
        <v>0</v>
      </c>
    </row>
    <row r="499" spans="1:38" ht="15.5" x14ac:dyDescent="0.25">
      <c r="A499" s="1">
        <v>487</v>
      </c>
      <c r="B499" s="21"/>
      <c r="C499" s="22"/>
      <c r="D499" s="26" t="s">
        <v>284</v>
      </c>
      <c r="E499" s="26" t="s">
        <v>85</v>
      </c>
      <c r="F499" s="127">
        <f>'annexe 1 AE - BPU'!F499</f>
        <v>0</v>
      </c>
      <c r="G499" s="179">
        <f t="shared" si="425"/>
        <v>0</v>
      </c>
      <c r="J499" s="98">
        <f t="shared" si="426"/>
        <v>0</v>
      </c>
      <c r="K499" s="174">
        <v>1</v>
      </c>
      <c r="L499" s="99"/>
      <c r="M499" s="100">
        <f t="shared" si="427"/>
        <v>0</v>
      </c>
      <c r="O499" s="69">
        <f t="shared" si="428"/>
        <v>0</v>
      </c>
      <c r="P499" s="240"/>
      <c r="Q499" s="70"/>
      <c r="R499" s="71">
        <f t="shared" si="429"/>
        <v>0</v>
      </c>
      <c r="T499" s="69">
        <f t="shared" si="430"/>
        <v>0</v>
      </c>
      <c r="U499" s="240"/>
      <c r="V499" s="70"/>
      <c r="W499" s="71">
        <f t="shared" si="431"/>
        <v>0</v>
      </c>
      <c r="Y499" s="69">
        <f t="shared" si="432"/>
        <v>0</v>
      </c>
      <c r="Z499" s="240"/>
      <c r="AA499" s="70"/>
      <c r="AB499" s="71">
        <f t="shared" si="433"/>
        <v>0</v>
      </c>
      <c r="AD499" s="69">
        <f t="shared" si="434"/>
        <v>0</v>
      </c>
      <c r="AE499" s="240"/>
      <c r="AF499" s="70"/>
      <c r="AG499" s="71">
        <f t="shared" si="435"/>
        <v>0</v>
      </c>
      <c r="AI499" s="69">
        <f t="shared" si="436"/>
        <v>0</v>
      </c>
      <c r="AJ499" s="240"/>
      <c r="AK499" s="95"/>
      <c r="AL499" s="71">
        <f t="shared" si="437"/>
        <v>0</v>
      </c>
    </row>
    <row r="500" spans="1:38" ht="14" x14ac:dyDescent="0.25">
      <c r="A500" s="1">
        <v>488</v>
      </c>
      <c r="B500" s="152" t="s">
        <v>902</v>
      </c>
      <c r="C500" s="22"/>
      <c r="D500" s="23" t="s">
        <v>404</v>
      </c>
      <c r="E500" s="14"/>
      <c r="F500" s="127"/>
      <c r="G500" s="178"/>
      <c r="J500" s="69"/>
      <c r="K500" s="240"/>
      <c r="L500" s="70"/>
      <c r="M500" s="71"/>
      <c r="O500" s="69"/>
      <c r="P500" s="240"/>
      <c r="Q500" s="70"/>
      <c r="R500" s="71"/>
      <c r="T500" s="69"/>
      <c r="U500" s="240"/>
      <c r="V500" s="70"/>
      <c r="W500" s="71"/>
      <c r="Y500" s="69"/>
      <c r="Z500" s="240"/>
      <c r="AA500" s="70"/>
      <c r="AB500" s="71"/>
      <c r="AD500" s="69"/>
      <c r="AE500" s="240"/>
      <c r="AF500" s="70"/>
      <c r="AG500" s="71"/>
      <c r="AI500" s="69"/>
      <c r="AJ500" s="240"/>
      <c r="AK500" s="95"/>
      <c r="AL500" s="71"/>
    </row>
    <row r="501" spans="1:38" ht="14" x14ac:dyDescent="0.25">
      <c r="A501" s="1">
        <v>489</v>
      </c>
      <c r="B501" s="21"/>
      <c r="C501" s="22"/>
      <c r="D501" s="23" t="s">
        <v>405</v>
      </c>
      <c r="E501" s="14"/>
      <c r="F501" s="127"/>
      <c r="G501" s="178"/>
      <c r="J501" s="69"/>
      <c r="K501" s="240"/>
      <c r="L501" s="70"/>
      <c r="M501" s="71"/>
      <c r="O501" s="69"/>
      <c r="P501" s="240"/>
      <c r="Q501" s="70"/>
      <c r="R501" s="71"/>
      <c r="T501" s="69"/>
      <c r="U501" s="240"/>
      <c r="V501" s="70"/>
      <c r="W501" s="71"/>
      <c r="Y501" s="69"/>
      <c r="Z501" s="240"/>
      <c r="AA501" s="70"/>
      <c r="AB501" s="71"/>
      <c r="AD501" s="69"/>
      <c r="AE501" s="240"/>
      <c r="AF501" s="70"/>
      <c r="AG501" s="71"/>
      <c r="AI501" s="69"/>
      <c r="AJ501" s="240"/>
      <c r="AK501" s="95"/>
      <c r="AL501" s="71"/>
    </row>
    <row r="502" spans="1:38" ht="14" x14ac:dyDescent="0.25">
      <c r="A502" s="1">
        <v>490</v>
      </c>
      <c r="B502" s="21"/>
      <c r="C502" s="22"/>
      <c r="D502" s="26" t="s">
        <v>401</v>
      </c>
      <c r="E502" s="42" t="s">
        <v>85</v>
      </c>
      <c r="F502" s="127">
        <f>'annexe 1 AE - BPU'!F502</f>
        <v>0</v>
      </c>
      <c r="G502" s="179">
        <f t="shared" ref="G502:G510" si="438">F502*(1+$G$9)</f>
        <v>0</v>
      </c>
      <c r="J502" s="69">
        <f t="shared" ref="J502:J510" si="439">F502</f>
        <v>0</v>
      </c>
      <c r="K502" s="240"/>
      <c r="L502" s="70"/>
      <c r="M502" s="71">
        <f t="shared" ref="M502:M510" si="440">K502*J502</f>
        <v>0</v>
      </c>
      <c r="O502" s="69">
        <f t="shared" ref="O502:O510" si="441">J502</f>
        <v>0</v>
      </c>
      <c r="P502" s="240"/>
      <c r="Q502" s="70"/>
      <c r="R502" s="71">
        <f t="shared" ref="R502:R510" si="442">P502*O502</f>
        <v>0</v>
      </c>
      <c r="T502" s="69">
        <f t="shared" ref="T502:T510" si="443">O502</f>
        <v>0</v>
      </c>
      <c r="U502" s="240"/>
      <c r="V502" s="70"/>
      <c r="W502" s="71">
        <f t="shared" ref="W502:W510" si="444">U502*T502</f>
        <v>0</v>
      </c>
      <c r="Y502" s="69">
        <f t="shared" ref="Y502:Y510" si="445">T502</f>
        <v>0</v>
      </c>
      <c r="Z502" s="240"/>
      <c r="AA502" s="70"/>
      <c r="AB502" s="71">
        <f t="shared" ref="AB502:AB510" si="446">Z502*Y502</f>
        <v>0</v>
      </c>
      <c r="AD502" s="69">
        <f t="shared" ref="AD502:AD510" si="447">Y502</f>
        <v>0</v>
      </c>
      <c r="AE502" s="240"/>
      <c r="AF502" s="70"/>
      <c r="AG502" s="71">
        <f t="shared" ref="AG502:AG510" si="448">AE502*AD502</f>
        <v>0</v>
      </c>
      <c r="AI502" s="69">
        <f t="shared" ref="AI502:AI510" si="449">AD502</f>
        <v>0</v>
      </c>
      <c r="AJ502" s="240"/>
      <c r="AK502" s="95"/>
      <c r="AL502" s="71">
        <f t="shared" ref="AL502:AL510" si="450">AJ502*AI502</f>
        <v>0</v>
      </c>
    </row>
    <row r="503" spans="1:38" ht="14" x14ac:dyDescent="0.25">
      <c r="A503" s="1">
        <v>491</v>
      </c>
      <c r="B503" s="21"/>
      <c r="C503" s="22"/>
      <c r="D503" s="26" t="s">
        <v>370</v>
      </c>
      <c r="E503" s="42" t="s">
        <v>85</v>
      </c>
      <c r="F503" s="127">
        <f>'annexe 1 AE - BPU'!F503</f>
        <v>0</v>
      </c>
      <c r="G503" s="179">
        <f t="shared" si="438"/>
        <v>0</v>
      </c>
      <c r="J503" s="69">
        <f t="shared" si="439"/>
        <v>0</v>
      </c>
      <c r="K503" s="240"/>
      <c r="L503" s="70"/>
      <c r="M503" s="71">
        <f t="shared" si="440"/>
        <v>0</v>
      </c>
      <c r="O503" s="69">
        <f t="shared" si="441"/>
        <v>0</v>
      </c>
      <c r="P503" s="240"/>
      <c r="Q503" s="70"/>
      <c r="R503" s="71">
        <f t="shared" si="442"/>
        <v>0</v>
      </c>
      <c r="T503" s="69">
        <f t="shared" si="443"/>
        <v>0</v>
      </c>
      <c r="U503" s="240"/>
      <c r="V503" s="70"/>
      <c r="W503" s="71">
        <f t="shared" si="444"/>
        <v>0</v>
      </c>
      <c r="Y503" s="69">
        <f t="shared" si="445"/>
        <v>0</v>
      </c>
      <c r="Z503" s="240"/>
      <c r="AA503" s="70"/>
      <c r="AB503" s="71">
        <f t="shared" si="446"/>
        <v>0</v>
      </c>
      <c r="AD503" s="69">
        <f t="shared" si="447"/>
        <v>0</v>
      </c>
      <c r="AE503" s="240"/>
      <c r="AF503" s="70"/>
      <c r="AG503" s="71">
        <f t="shared" si="448"/>
        <v>0</v>
      </c>
      <c r="AI503" s="69">
        <f t="shared" si="449"/>
        <v>0</v>
      </c>
      <c r="AJ503" s="240"/>
      <c r="AK503" s="95"/>
      <c r="AL503" s="71">
        <f t="shared" si="450"/>
        <v>0</v>
      </c>
    </row>
    <row r="504" spans="1:38" ht="14" x14ac:dyDescent="0.25">
      <c r="A504" s="1">
        <v>492</v>
      </c>
      <c r="B504" s="21"/>
      <c r="C504" s="22"/>
      <c r="D504" s="26" t="s">
        <v>371</v>
      </c>
      <c r="E504" s="26" t="s">
        <v>85</v>
      </c>
      <c r="F504" s="127">
        <f>'annexe 1 AE - BPU'!F504</f>
        <v>0</v>
      </c>
      <c r="G504" s="179">
        <f t="shared" si="438"/>
        <v>0</v>
      </c>
      <c r="J504" s="69">
        <f t="shared" si="439"/>
        <v>0</v>
      </c>
      <c r="K504" s="240"/>
      <c r="L504" s="70"/>
      <c r="M504" s="71">
        <f t="shared" si="440"/>
        <v>0</v>
      </c>
      <c r="O504" s="69">
        <f t="shared" si="441"/>
        <v>0</v>
      </c>
      <c r="P504" s="240"/>
      <c r="Q504" s="70"/>
      <c r="R504" s="71">
        <f t="shared" si="442"/>
        <v>0</v>
      </c>
      <c r="T504" s="69">
        <f t="shared" si="443"/>
        <v>0</v>
      </c>
      <c r="U504" s="240"/>
      <c r="V504" s="70"/>
      <c r="W504" s="71">
        <f t="shared" si="444"/>
        <v>0</v>
      </c>
      <c r="Y504" s="69">
        <f t="shared" si="445"/>
        <v>0</v>
      </c>
      <c r="Z504" s="240"/>
      <c r="AA504" s="70"/>
      <c r="AB504" s="71">
        <f t="shared" si="446"/>
        <v>0</v>
      </c>
      <c r="AD504" s="69">
        <f t="shared" si="447"/>
        <v>0</v>
      </c>
      <c r="AE504" s="240"/>
      <c r="AF504" s="70"/>
      <c r="AG504" s="71">
        <f t="shared" si="448"/>
        <v>0</v>
      </c>
      <c r="AI504" s="69">
        <f t="shared" si="449"/>
        <v>0</v>
      </c>
      <c r="AJ504" s="240"/>
      <c r="AK504" s="95"/>
      <c r="AL504" s="71">
        <f t="shared" si="450"/>
        <v>0</v>
      </c>
    </row>
    <row r="505" spans="1:38" ht="14" x14ac:dyDescent="0.25">
      <c r="A505" s="1">
        <v>493</v>
      </c>
      <c r="B505" s="21"/>
      <c r="C505" s="22"/>
      <c r="D505" s="26" t="s">
        <v>282</v>
      </c>
      <c r="E505" s="26" t="s">
        <v>85</v>
      </c>
      <c r="F505" s="127">
        <f>'annexe 1 AE - BPU'!F505</f>
        <v>0</v>
      </c>
      <c r="G505" s="179">
        <f t="shared" si="438"/>
        <v>0</v>
      </c>
      <c r="J505" s="69">
        <f t="shared" si="439"/>
        <v>0</v>
      </c>
      <c r="K505" s="240"/>
      <c r="L505" s="70"/>
      <c r="M505" s="71">
        <f t="shared" si="440"/>
        <v>0</v>
      </c>
      <c r="O505" s="69">
        <f t="shared" si="441"/>
        <v>0</v>
      </c>
      <c r="P505" s="240"/>
      <c r="Q505" s="70"/>
      <c r="R505" s="71">
        <f t="shared" si="442"/>
        <v>0</v>
      </c>
      <c r="T505" s="69">
        <f t="shared" si="443"/>
        <v>0</v>
      </c>
      <c r="U505" s="240"/>
      <c r="V505" s="70"/>
      <c r="W505" s="71">
        <f t="shared" si="444"/>
        <v>0</v>
      </c>
      <c r="Y505" s="69">
        <f t="shared" si="445"/>
        <v>0</v>
      </c>
      <c r="Z505" s="240"/>
      <c r="AA505" s="70"/>
      <c r="AB505" s="71">
        <f t="shared" si="446"/>
        <v>0</v>
      </c>
      <c r="AD505" s="69">
        <f t="shared" si="447"/>
        <v>0</v>
      </c>
      <c r="AE505" s="240"/>
      <c r="AF505" s="70"/>
      <c r="AG505" s="71">
        <f t="shared" si="448"/>
        <v>0</v>
      </c>
      <c r="AI505" s="69">
        <f t="shared" si="449"/>
        <v>0</v>
      </c>
      <c r="AJ505" s="240"/>
      <c r="AK505" s="95"/>
      <c r="AL505" s="71">
        <f t="shared" si="450"/>
        <v>0</v>
      </c>
    </row>
    <row r="506" spans="1:38" ht="14" x14ac:dyDescent="0.25">
      <c r="A506" s="1">
        <v>494</v>
      </c>
      <c r="B506" s="21"/>
      <c r="C506" s="22"/>
      <c r="D506" s="26" t="s">
        <v>284</v>
      </c>
      <c r="E506" s="26" t="s">
        <v>85</v>
      </c>
      <c r="F506" s="127">
        <f>'annexe 1 AE - BPU'!F506</f>
        <v>0</v>
      </c>
      <c r="G506" s="179">
        <f t="shared" si="438"/>
        <v>0</v>
      </c>
      <c r="J506" s="69">
        <f t="shared" si="439"/>
        <v>0</v>
      </c>
      <c r="K506" s="240"/>
      <c r="L506" s="70"/>
      <c r="M506" s="71">
        <f t="shared" si="440"/>
        <v>0</v>
      </c>
      <c r="O506" s="69">
        <f t="shared" si="441"/>
        <v>0</v>
      </c>
      <c r="P506" s="240"/>
      <c r="Q506" s="70"/>
      <c r="R506" s="71">
        <f t="shared" si="442"/>
        <v>0</v>
      </c>
      <c r="T506" s="69">
        <f t="shared" si="443"/>
        <v>0</v>
      </c>
      <c r="U506" s="240"/>
      <c r="V506" s="70"/>
      <c r="W506" s="71">
        <f t="shared" si="444"/>
        <v>0</v>
      </c>
      <c r="Y506" s="69">
        <f t="shared" si="445"/>
        <v>0</v>
      </c>
      <c r="Z506" s="240"/>
      <c r="AA506" s="70"/>
      <c r="AB506" s="71">
        <f t="shared" si="446"/>
        <v>0</v>
      </c>
      <c r="AD506" s="69">
        <f t="shared" si="447"/>
        <v>0</v>
      </c>
      <c r="AE506" s="240"/>
      <c r="AF506" s="70"/>
      <c r="AG506" s="71">
        <f t="shared" si="448"/>
        <v>0</v>
      </c>
      <c r="AI506" s="69">
        <f t="shared" si="449"/>
        <v>0</v>
      </c>
      <c r="AJ506" s="240"/>
      <c r="AK506" s="95"/>
      <c r="AL506" s="71">
        <f t="shared" si="450"/>
        <v>0</v>
      </c>
    </row>
    <row r="507" spans="1:38" ht="14" x14ac:dyDescent="0.25">
      <c r="A507" s="1">
        <v>495</v>
      </c>
      <c r="B507" s="21"/>
      <c r="C507" s="22"/>
      <c r="D507" s="26" t="s">
        <v>262</v>
      </c>
      <c r="E507" s="26" t="s">
        <v>85</v>
      </c>
      <c r="F507" s="127">
        <f>'annexe 1 AE - BPU'!F507</f>
        <v>0</v>
      </c>
      <c r="G507" s="179">
        <f t="shared" si="438"/>
        <v>0</v>
      </c>
      <c r="J507" s="69">
        <f t="shared" si="439"/>
        <v>0</v>
      </c>
      <c r="K507" s="240"/>
      <c r="L507" s="70"/>
      <c r="M507" s="71">
        <f t="shared" si="440"/>
        <v>0</v>
      </c>
      <c r="O507" s="69">
        <f t="shared" si="441"/>
        <v>0</v>
      </c>
      <c r="P507" s="240"/>
      <c r="Q507" s="70"/>
      <c r="R507" s="71">
        <f t="shared" si="442"/>
        <v>0</v>
      </c>
      <c r="T507" s="69">
        <f t="shared" si="443"/>
        <v>0</v>
      </c>
      <c r="U507" s="240"/>
      <c r="V507" s="70"/>
      <c r="W507" s="71">
        <f t="shared" si="444"/>
        <v>0</v>
      </c>
      <c r="Y507" s="69">
        <f t="shared" si="445"/>
        <v>0</v>
      </c>
      <c r="Z507" s="240"/>
      <c r="AA507" s="70"/>
      <c r="AB507" s="71">
        <f t="shared" si="446"/>
        <v>0</v>
      </c>
      <c r="AD507" s="69">
        <f t="shared" si="447"/>
        <v>0</v>
      </c>
      <c r="AE507" s="240"/>
      <c r="AF507" s="70"/>
      <c r="AG507" s="71">
        <f t="shared" si="448"/>
        <v>0</v>
      </c>
      <c r="AI507" s="69">
        <f t="shared" si="449"/>
        <v>0</v>
      </c>
      <c r="AJ507" s="240"/>
      <c r="AK507" s="95"/>
      <c r="AL507" s="71">
        <f t="shared" si="450"/>
        <v>0</v>
      </c>
    </row>
    <row r="508" spans="1:38" ht="14" x14ac:dyDescent="0.25">
      <c r="A508" s="1">
        <v>496</v>
      </c>
      <c r="B508" s="21"/>
      <c r="C508" s="22"/>
      <c r="D508" s="26" t="s">
        <v>263</v>
      </c>
      <c r="E508" s="26" t="s">
        <v>85</v>
      </c>
      <c r="F508" s="127">
        <f>'annexe 1 AE - BPU'!F508</f>
        <v>0</v>
      </c>
      <c r="G508" s="179">
        <f t="shared" si="438"/>
        <v>0</v>
      </c>
      <c r="J508" s="69">
        <f t="shared" si="439"/>
        <v>0</v>
      </c>
      <c r="K508" s="240"/>
      <c r="L508" s="70"/>
      <c r="M508" s="71">
        <f t="shared" si="440"/>
        <v>0</v>
      </c>
      <c r="O508" s="69">
        <f t="shared" si="441"/>
        <v>0</v>
      </c>
      <c r="P508" s="240"/>
      <c r="Q508" s="70"/>
      <c r="R508" s="71">
        <f t="shared" si="442"/>
        <v>0</v>
      </c>
      <c r="T508" s="69">
        <f t="shared" si="443"/>
        <v>0</v>
      </c>
      <c r="U508" s="240"/>
      <c r="V508" s="70"/>
      <c r="W508" s="71">
        <f t="shared" si="444"/>
        <v>0</v>
      </c>
      <c r="Y508" s="69">
        <f t="shared" si="445"/>
        <v>0</v>
      </c>
      <c r="Z508" s="240"/>
      <c r="AA508" s="70"/>
      <c r="AB508" s="71">
        <f t="shared" si="446"/>
        <v>0</v>
      </c>
      <c r="AD508" s="69">
        <f t="shared" si="447"/>
        <v>0</v>
      </c>
      <c r="AE508" s="240"/>
      <c r="AF508" s="70"/>
      <c r="AG508" s="71">
        <f t="shared" si="448"/>
        <v>0</v>
      </c>
      <c r="AI508" s="69">
        <f t="shared" si="449"/>
        <v>0</v>
      </c>
      <c r="AJ508" s="240"/>
      <c r="AK508" s="95"/>
      <c r="AL508" s="71">
        <f t="shared" si="450"/>
        <v>0</v>
      </c>
    </row>
    <row r="509" spans="1:38" ht="14" x14ac:dyDescent="0.25">
      <c r="A509" s="1">
        <v>497</v>
      </c>
      <c r="B509" s="21"/>
      <c r="C509" s="22"/>
      <c r="D509" s="26" t="s">
        <v>285</v>
      </c>
      <c r="E509" s="26" t="s">
        <v>85</v>
      </c>
      <c r="F509" s="127">
        <f>'annexe 1 AE - BPU'!F509</f>
        <v>0</v>
      </c>
      <c r="G509" s="179">
        <f t="shared" si="438"/>
        <v>0</v>
      </c>
      <c r="J509" s="69">
        <f t="shared" si="439"/>
        <v>0</v>
      </c>
      <c r="K509" s="240"/>
      <c r="L509" s="70"/>
      <c r="M509" s="71">
        <f t="shared" si="440"/>
        <v>0</v>
      </c>
      <c r="O509" s="69">
        <f t="shared" si="441"/>
        <v>0</v>
      </c>
      <c r="P509" s="240"/>
      <c r="Q509" s="70"/>
      <c r="R509" s="71">
        <f t="shared" si="442"/>
        <v>0</v>
      </c>
      <c r="T509" s="69">
        <f t="shared" si="443"/>
        <v>0</v>
      </c>
      <c r="U509" s="240"/>
      <c r="V509" s="70"/>
      <c r="W509" s="71">
        <f t="shared" si="444"/>
        <v>0</v>
      </c>
      <c r="Y509" s="69">
        <f t="shared" si="445"/>
        <v>0</v>
      </c>
      <c r="Z509" s="240"/>
      <c r="AA509" s="70"/>
      <c r="AB509" s="71">
        <f t="shared" si="446"/>
        <v>0</v>
      </c>
      <c r="AD509" s="69">
        <f t="shared" si="447"/>
        <v>0</v>
      </c>
      <c r="AE509" s="240"/>
      <c r="AF509" s="70"/>
      <c r="AG509" s="71">
        <f t="shared" si="448"/>
        <v>0</v>
      </c>
      <c r="AI509" s="69">
        <f t="shared" si="449"/>
        <v>0</v>
      </c>
      <c r="AJ509" s="240"/>
      <c r="AK509" s="95"/>
      <c r="AL509" s="71">
        <f t="shared" si="450"/>
        <v>0</v>
      </c>
    </row>
    <row r="510" spans="1:38" ht="14" x14ac:dyDescent="0.25">
      <c r="A510" s="1">
        <v>498</v>
      </c>
      <c r="B510" s="21"/>
      <c r="C510" s="22"/>
      <c r="D510" s="26" t="s">
        <v>286</v>
      </c>
      <c r="E510" s="26" t="s">
        <v>85</v>
      </c>
      <c r="F510" s="127">
        <f>'annexe 1 AE - BPU'!F510</f>
        <v>0</v>
      </c>
      <c r="G510" s="179">
        <f t="shared" si="438"/>
        <v>0</v>
      </c>
      <c r="J510" s="69">
        <f t="shared" si="439"/>
        <v>0</v>
      </c>
      <c r="K510" s="240"/>
      <c r="L510" s="70"/>
      <c r="M510" s="71">
        <f t="shared" si="440"/>
        <v>0</v>
      </c>
      <c r="O510" s="69">
        <f t="shared" si="441"/>
        <v>0</v>
      </c>
      <c r="P510" s="240"/>
      <c r="Q510" s="70"/>
      <c r="R510" s="71">
        <f t="shared" si="442"/>
        <v>0</v>
      </c>
      <c r="T510" s="69">
        <f t="shared" si="443"/>
        <v>0</v>
      </c>
      <c r="U510" s="240"/>
      <c r="V510" s="70"/>
      <c r="W510" s="71">
        <f t="shared" si="444"/>
        <v>0</v>
      </c>
      <c r="Y510" s="69">
        <f t="shared" si="445"/>
        <v>0</v>
      </c>
      <c r="Z510" s="240"/>
      <c r="AA510" s="70"/>
      <c r="AB510" s="71">
        <f t="shared" si="446"/>
        <v>0</v>
      </c>
      <c r="AD510" s="69">
        <f t="shared" si="447"/>
        <v>0</v>
      </c>
      <c r="AE510" s="240"/>
      <c r="AF510" s="70"/>
      <c r="AG510" s="71">
        <f t="shared" si="448"/>
        <v>0</v>
      </c>
      <c r="AI510" s="69">
        <f t="shared" si="449"/>
        <v>0</v>
      </c>
      <c r="AJ510" s="240"/>
      <c r="AK510" s="95"/>
      <c r="AL510" s="71">
        <f t="shared" si="450"/>
        <v>0</v>
      </c>
    </row>
    <row r="511" spans="1:38" ht="14" x14ac:dyDescent="0.25">
      <c r="A511" s="1">
        <v>499</v>
      </c>
      <c r="B511" s="21"/>
      <c r="C511" s="22"/>
      <c r="D511" s="23" t="s">
        <v>406</v>
      </c>
      <c r="E511" s="26"/>
      <c r="F511" s="127"/>
      <c r="G511" s="178"/>
      <c r="J511" s="69"/>
      <c r="K511" s="240"/>
      <c r="L511" s="70"/>
      <c r="M511" s="71"/>
      <c r="O511" s="69"/>
      <c r="P511" s="240"/>
      <c r="Q511" s="70"/>
      <c r="R511" s="71"/>
      <c r="T511" s="69"/>
      <c r="U511" s="240"/>
      <c r="V511" s="70"/>
      <c r="W511" s="71"/>
      <c r="Y511" s="69"/>
      <c r="Z511" s="240"/>
      <c r="AA511" s="70"/>
      <c r="AB511" s="71"/>
      <c r="AD511" s="69"/>
      <c r="AE511" s="240"/>
      <c r="AF511" s="70"/>
      <c r="AG511" s="71"/>
      <c r="AI511" s="69"/>
      <c r="AJ511" s="240"/>
      <c r="AK511" s="95"/>
      <c r="AL511" s="71"/>
    </row>
    <row r="512" spans="1:38" ht="14" x14ac:dyDescent="0.25">
      <c r="A512" s="1">
        <v>500</v>
      </c>
      <c r="B512" s="21"/>
      <c r="C512" s="22"/>
      <c r="D512" s="26" t="s">
        <v>407</v>
      </c>
      <c r="E512" s="42" t="s">
        <v>85</v>
      </c>
      <c r="F512" s="127">
        <f>'annexe 1 AE - BPU'!F512</f>
        <v>0</v>
      </c>
      <c r="G512" s="179">
        <f t="shared" ref="G512:G520" si="451">F512*(1+$G$9)</f>
        <v>0</v>
      </c>
      <c r="J512" s="69">
        <f t="shared" ref="J512:J520" si="452">F512</f>
        <v>0</v>
      </c>
      <c r="K512" s="240"/>
      <c r="L512" s="70"/>
      <c r="M512" s="71">
        <f t="shared" ref="M512:M520" si="453">K512*J512</f>
        <v>0</v>
      </c>
      <c r="O512" s="69">
        <f t="shared" ref="O512:O520" si="454">J512</f>
        <v>0</v>
      </c>
      <c r="P512" s="240"/>
      <c r="Q512" s="70"/>
      <c r="R512" s="71">
        <f t="shared" ref="R512:R520" si="455">P512*O512</f>
        <v>0</v>
      </c>
      <c r="T512" s="69">
        <f t="shared" ref="T512:T520" si="456">O512</f>
        <v>0</v>
      </c>
      <c r="U512" s="240"/>
      <c r="V512" s="70"/>
      <c r="W512" s="71">
        <f t="shared" ref="W512:W520" si="457">U512*T512</f>
        <v>0</v>
      </c>
      <c r="Y512" s="69">
        <f t="shared" ref="Y512:Y520" si="458">T512</f>
        <v>0</v>
      </c>
      <c r="Z512" s="240"/>
      <c r="AA512" s="70"/>
      <c r="AB512" s="71">
        <f t="shared" ref="AB512:AB520" si="459">Z512*Y512</f>
        <v>0</v>
      </c>
      <c r="AD512" s="69">
        <f t="shared" ref="AD512:AD520" si="460">Y512</f>
        <v>0</v>
      </c>
      <c r="AE512" s="240"/>
      <c r="AF512" s="70"/>
      <c r="AG512" s="71">
        <f t="shared" ref="AG512:AG520" si="461">AE512*AD512</f>
        <v>0</v>
      </c>
      <c r="AI512" s="69">
        <f t="shared" ref="AI512:AI520" si="462">AD512</f>
        <v>0</v>
      </c>
      <c r="AJ512" s="240"/>
      <c r="AK512" s="95"/>
      <c r="AL512" s="71">
        <f t="shared" ref="AL512:AL520" si="463">AJ512*AI512</f>
        <v>0</v>
      </c>
    </row>
    <row r="513" spans="1:38" ht="14" x14ac:dyDescent="0.25">
      <c r="A513" s="1">
        <v>501</v>
      </c>
      <c r="B513" s="21"/>
      <c r="C513" s="22"/>
      <c r="D513" s="26" t="s">
        <v>408</v>
      </c>
      <c r="E513" s="42" t="s">
        <v>85</v>
      </c>
      <c r="F513" s="127">
        <f>'annexe 1 AE - BPU'!F513</f>
        <v>0</v>
      </c>
      <c r="G513" s="179">
        <f t="shared" si="451"/>
        <v>0</v>
      </c>
      <c r="J513" s="69">
        <f t="shared" si="452"/>
        <v>0</v>
      </c>
      <c r="K513" s="240"/>
      <c r="L513" s="70"/>
      <c r="M513" s="71">
        <f t="shared" si="453"/>
        <v>0</v>
      </c>
      <c r="O513" s="69">
        <f t="shared" si="454"/>
        <v>0</v>
      </c>
      <c r="P513" s="240"/>
      <c r="Q513" s="70"/>
      <c r="R513" s="71">
        <f t="shared" si="455"/>
        <v>0</v>
      </c>
      <c r="T513" s="69">
        <f t="shared" si="456"/>
        <v>0</v>
      </c>
      <c r="U513" s="240"/>
      <c r="V513" s="70"/>
      <c r="W513" s="71">
        <f t="shared" si="457"/>
        <v>0</v>
      </c>
      <c r="Y513" s="69">
        <f t="shared" si="458"/>
        <v>0</v>
      </c>
      <c r="Z513" s="240"/>
      <c r="AA513" s="70"/>
      <c r="AB513" s="71">
        <f t="shared" si="459"/>
        <v>0</v>
      </c>
      <c r="AD513" s="69">
        <f t="shared" si="460"/>
        <v>0</v>
      </c>
      <c r="AE513" s="240"/>
      <c r="AF513" s="70"/>
      <c r="AG513" s="71">
        <f t="shared" si="461"/>
        <v>0</v>
      </c>
      <c r="AI513" s="69">
        <f t="shared" si="462"/>
        <v>0</v>
      </c>
      <c r="AJ513" s="240"/>
      <c r="AK513" s="95"/>
      <c r="AL513" s="71">
        <f t="shared" si="463"/>
        <v>0</v>
      </c>
    </row>
    <row r="514" spans="1:38" ht="14" x14ac:dyDescent="0.25">
      <c r="A514" s="1">
        <v>502</v>
      </c>
      <c r="B514" s="21"/>
      <c r="C514" s="22"/>
      <c r="D514" s="26" t="s">
        <v>371</v>
      </c>
      <c r="E514" s="42" t="s">
        <v>85</v>
      </c>
      <c r="F514" s="127">
        <f>'annexe 1 AE - BPU'!F514</f>
        <v>0</v>
      </c>
      <c r="G514" s="179">
        <f t="shared" si="451"/>
        <v>0</v>
      </c>
      <c r="J514" s="69">
        <f t="shared" si="452"/>
        <v>0</v>
      </c>
      <c r="K514" s="240"/>
      <c r="L514" s="70"/>
      <c r="M514" s="71">
        <f t="shared" si="453"/>
        <v>0</v>
      </c>
      <c r="O514" s="69">
        <f t="shared" si="454"/>
        <v>0</v>
      </c>
      <c r="P514" s="240"/>
      <c r="Q514" s="70"/>
      <c r="R514" s="71">
        <f t="shared" si="455"/>
        <v>0</v>
      </c>
      <c r="T514" s="69">
        <f t="shared" si="456"/>
        <v>0</v>
      </c>
      <c r="U514" s="240"/>
      <c r="V514" s="70"/>
      <c r="W514" s="71">
        <f t="shared" si="457"/>
        <v>0</v>
      </c>
      <c r="Y514" s="69">
        <f t="shared" si="458"/>
        <v>0</v>
      </c>
      <c r="Z514" s="240"/>
      <c r="AA514" s="70"/>
      <c r="AB514" s="71">
        <f t="shared" si="459"/>
        <v>0</v>
      </c>
      <c r="AD514" s="69">
        <f t="shared" si="460"/>
        <v>0</v>
      </c>
      <c r="AE514" s="240"/>
      <c r="AF514" s="70"/>
      <c r="AG514" s="71">
        <f t="shared" si="461"/>
        <v>0</v>
      </c>
      <c r="AI514" s="69">
        <f t="shared" si="462"/>
        <v>0</v>
      </c>
      <c r="AJ514" s="240"/>
      <c r="AK514" s="95"/>
      <c r="AL514" s="71">
        <f t="shared" si="463"/>
        <v>0</v>
      </c>
    </row>
    <row r="515" spans="1:38" ht="15.5" x14ac:dyDescent="0.25">
      <c r="A515" s="1">
        <v>503</v>
      </c>
      <c r="B515" s="21"/>
      <c r="C515" s="22"/>
      <c r="D515" s="26" t="s">
        <v>282</v>
      </c>
      <c r="E515" s="42" t="s">
        <v>85</v>
      </c>
      <c r="F515" s="127">
        <f>'annexe 1 AE - BPU'!F515</f>
        <v>0</v>
      </c>
      <c r="G515" s="179">
        <f t="shared" si="451"/>
        <v>0</v>
      </c>
      <c r="J515" s="98">
        <f t="shared" si="452"/>
        <v>0</v>
      </c>
      <c r="K515" s="174">
        <v>3</v>
      </c>
      <c r="L515" s="99"/>
      <c r="M515" s="100">
        <f t="shared" si="453"/>
        <v>0</v>
      </c>
      <c r="O515" s="69">
        <f t="shared" si="454"/>
        <v>0</v>
      </c>
      <c r="P515" s="240"/>
      <c r="Q515" s="70"/>
      <c r="R515" s="71">
        <f t="shared" si="455"/>
        <v>0</v>
      </c>
      <c r="T515" s="69">
        <f t="shared" si="456"/>
        <v>0</v>
      </c>
      <c r="U515" s="240"/>
      <c r="V515" s="70"/>
      <c r="W515" s="71">
        <f t="shared" si="457"/>
        <v>0</v>
      </c>
      <c r="Y515" s="69">
        <f t="shared" si="458"/>
        <v>0</v>
      </c>
      <c r="Z515" s="240"/>
      <c r="AA515" s="70"/>
      <c r="AB515" s="71">
        <f t="shared" si="459"/>
        <v>0</v>
      </c>
      <c r="AD515" s="69">
        <f t="shared" si="460"/>
        <v>0</v>
      </c>
      <c r="AE515" s="240"/>
      <c r="AF515" s="70"/>
      <c r="AG515" s="71">
        <f t="shared" si="461"/>
        <v>0</v>
      </c>
      <c r="AI515" s="69">
        <f t="shared" si="462"/>
        <v>0</v>
      </c>
      <c r="AJ515" s="240"/>
      <c r="AK515" s="95"/>
      <c r="AL515" s="71">
        <f t="shared" si="463"/>
        <v>0</v>
      </c>
    </row>
    <row r="516" spans="1:38" ht="15.5" x14ac:dyDescent="0.25">
      <c r="A516" s="1">
        <v>504</v>
      </c>
      <c r="B516" s="21"/>
      <c r="C516" s="22"/>
      <c r="D516" s="26" t="s">
        <v>284</v>
      </c>
      <c r="E516" s="42" t="s">
        <v>85</v>
      </c>
      <c r="F516" s="127">
        <f>'annexe 1 AE - BPU'!F516</f>
        <v>0</v>
      </c>
      <c r="G516" s="179">
        <f t="shared" si="451"/>
        <v>0</v>
      </c>
      <c r="J516" s="98">
        <f t="shared" si="452"/>
        <v>0</v>
      </c>
      <c r="K516" s="174">
        <v>3</v>
      </c>
      <c r="L516" s="99"/>
      <c r="M516" s="100">
        <f t="shared" si="453"/>
        <v>0</v>
      </c>
      <c r="O516" s="69">
        <f t="shared" si="454"/>
        <v>0</v>
      </c>
      <c r="P516" s="240"/>
      <c r="Q516" s="70"/>
      <c r="R516" s="71">
        <f t="shared" si="455"/>
        <v>0</v>
      </c>
      <c r="T516" s="69">
        <f t="shared" si="456"/>
        <v>0</v>
      </c>
      <c r="U516" s="240"/>
      <c r="V516" s="70"/>
      <c r="W516" s="71">
        <f t="shared" si="457"/>
        <v>0</v>
      </c>
      <c r="Y516" s="69">
        <f t="shared" si="458"/>
        <v>0</v>
      </c>
      <c r="Z516" s="240"/>
      <c r="AA516" s="70"/>
      <c r="AB516" s="71">
        <f t="shared" si="459"/>
        <v>0</v>
      </c>
      <c r="AD516" s="69">
        <f t="shared" si="460"/>
        <v>0</v>
      </c>
      <c r="AE516" s="240"/>
      <c r="AF516" s="70"/>
      <c r="AG516" s="71">
        <f t="shared" si="461"/>
        <v>0</v>
      </c>
      <c r="AI516" s="69">
        <f t="shared" si="462"/>
        <v>0</v>
      </c>
      <c r="AJ516" s="240"/>
      <c r="AK516" s="95"/>
      <c r="AL516" s="71">
        <f t="shared" si="463"/>
        <v>0</v>
      </c>
    </row>
    <row r="517" spans="1:38" ht="15.5" x14ac:dyDescent="0.25">
      <c r="A517" s="1">
        <v>505</v>
      </c>
      <c r="B517" s="21"/>
      <c r="C517" s="22"/>
      <c r="D517" s="26" t="s">
        <v>262</v>
      </c>
      <c r="E517" s="42" t="s">
        <v>85</v>
      </c>
      <c r="F517" s="127">
        <f>'annexe 1 AE - BPU'!F517</f>
        <v>0</v>
      </c>
      <c r="G517" s="179">
        <f t="shared" si="451"/>
        <v>0</v>
      </c>
      <c r="J517" s="98">
        <f t="shared" si="452"/>
        <v>0</v>
      </c>
      <c r="K517" s="174">
        <v>3</v>
      </c>
      <c r="L517" s="99"/>
      <c r="M517" s="100">
        <f t="shared" si="453"/>
        <v>0</v>
      </c>
      <c r="O517" s="69">
        <f t="shared" si="454"/>
        <v>0</v>
      </c>
      <c r="P517" s="240"/>
      <c r="Q517" s="70"/>
      <c r="R517" s="71">
        <f t="shared" si="455"/>
        <v>0</v>
      </c>
      <c r="T517" s="69">
        <f t="shared" si="456"/>
        <v>0</v>
      </c>
      <c r="U517" s="240"/>
      <c r="V517" s="70"/>
      <c r="W517" s="71">
        <f t="shared" si="457"/>
        <v>0</v>
      </c>
      <c r="Y517" s="69">
        <f t="shared" si="458"/>
        <v>0</v>
      </c>
      <c r="Z517" s="240"/>
      <c r="AA517" s="70"/>
      <c r="AB517" s="71">
        <f t="shared" si="459"/>
        <v>0</v>
      </c>
      <c r="AD517" s="69">
        <f t="shared" si="460"/>
        <v>0</v>
      </c>
      <c r="AE517" s="240"/>
      <c r="AF517" s="70"/>
      <c r="AG517" s="71">
        <f t="shared" si="461"/>
        <v>0</v>
      </c>
      <c r="AI517" s="69">
        <f t="shared" si="462"/>
        <v>0</v>
      </c>
      <c r="AJ517" s="240"/>
      <c r="AK517" s="95"/>
      <c r="AL517" s="71">
        <f t="shared" si="463"/>
        <v>0</v>
      </c>
    </row>
    <row r="518" spans="1:38" ht="15.5" x14ac:dyDescent="0.25">
      <c r="A518" s="1">
        <v>506</v>
      </c>
      <c r="B518" s="21"/>
      <c r="C518" s="22"/>
      <c r="D518" s="26" t="s">
        <v>263</v>
      </c>
      <c r="E518" s="42" t="s">
        <v>85</v>
      </c>
      <c r="F518" s="127">
        <f>'annexe 1 AE - BPU'!F518</f>
        <v>0</v>
      </c>
      <c r="G518" s="179">
        <f t="shared" si="451"/>
        <v>0</v>
      </c>
      <c r="J518" s="98">
        <f t="shared" si="452"/>
        <v>0</v>
      </c>
      <c r="K518" s="174">
        <v>4</v>
      </c>
      <c r="L518" s="99"/>
      <c r="M518" s="100">
        <f t="shared" si="453"/>
        <v>0</v>
      </c>
      <c r="O518" s="69">
        <f t="shared" si="454"/>
        <v>0</v>
      </c>
      <c r="P518" s="240"/>
      <c r="Q518" s="70"/>
      <c r="R518" s="71">
        <f t="shared" si="455"/>
        <v>0</v>
      </c>
      <c r="T518" s="69">
        <f t="shared" si="456"/>
        <v>0</v>
      </c>
      <c r="U518" s="240"/>
      <c r="V518" s="70"/>
      <c r="W518" s="71">
        <f t="shared" si="457"/>
        <v>0</v>
      </c>
      <c r="Y518" s="69">
        <f t="shared" si="458"/>
        <v>0</v>
      </c>
      <c r="Z518" s="240"/>
      <c r="AA518" s="70"/>
      <c r="AB518" s="71">
        <f t="shared" si="459"/>
        <v>0</v>
      </c>
      <c r="AD518" s="69">
        <f t="shared" si="460"/>
        <v>0</v>
      </c>
      <c r="AE518" s="240"/>
      <c r="AF518" s="70"/>
      <c r="AG518" s="71">
        <f t="shared" si="461"/>
        <v>0</v>
      </c>
      <c r="AI518" s="69">
        <f t="shared" si="462"/>
        <v>0</v>
      </c>
      <c r="AJ518" s="240"/>
      <c r="AK518" s="95"/>
      <c r="AL518" s="71">
        <f t="shared" si="463"/>
        <v>0</v>
      </c>
    </row>
    <row r="519" spans="1:38" ht="14" x14ac:dyDescent="0.25">
      <c r="A519" s="1">
        <v>507</v>
      </c>
      <c r="B519" s="21"/>
      <c r="C519" s="22"/>
      <c r="D519" s="26" t="s">
        <v>285</v>
      </c>
      <c r="E519" s="42" t="s">
        <v>85</v>
      </c>
      <c r="F519" s="127">
        <f>'annexe 1 AE - BPU'!F519</f>
        <v>0</v>
      </c>
      <c r="G519" s="179">
        <f t="shared" si="451"/>
        <v>0</v>
      </c>
      <c r="J519" s="69">
        <f t="shared" si="452"/>
        <v>0</v>
      </c>
      <c r="K519" s="240"/>
      <c r="L519" s="70"/>
      <c r="M519" s="71">
        <f t="shared" si="453"/>
        <v>0</v>
      </c>
      <c r="O519" s="69">
        <f t="shared" si="454"/>
        <v>0</v>
      </c>
      <c r="P519" s="240"/>
      <c r="Q519" s="70"/>
      <c r="R519" s="71">
        <f t="shared" si="455"/>
        <v>0</v>
      </c>
      <c r="T519" s="69">
        <f t="shared" si="456"/>
        <v>0</v>
      </c>
      <c r="U519" s="240"/>
      <c r="V519" s="70"/>
      <c r="W519" s="71">
        <f t="shared" si="457"/>
        <v>0</v>
      </c>
      <c r="Y519" s="69">
        <f t="shared" si="458"/>
        <v>0</v>
      </c>
      <c r="Z519" s="240"/>
      <c r="AA519" s="70"/>
      <c r="AB519" s="71">
        <f t="shared" si="459"/>
        <v>0</v>
      </c>
      <c r="AD519" s="69">
        <f t="shared" si="460"/>
        <v>0</v>
      </c>
      <c r="AE519" s="240"/>
      <c r="AF519" s="70"/>
      <c r="AG519" s="71">
        <f t="shared" si="461"/>
        <v>0</v>
      </c>
      <c r="AI519" s="69">
        <f t="shared" si="462"/>
        <v>0</v>
      </c>
      <c r="AJ519" s="240"/>
      <c r="AK519" s="95"/>
      <c r="AL519" s="71">
        <f t="shared" si="463"/>
        <v>0</v>
      </c>
    </row>
    <row r="520" spans="1:38" ht="14" x14ac:dyDescent="0.25">
      <c r="A520" s="1">
        <v>508</v>
      </c>
      <c r="B520" s="21"/>
      <c r="C520" s="22"/>
      <c r="D520" s="26" t="s">
        <v>286</v>
      </c>
      <c r="E520" s="42" t="s">
        <v>85</v>
      </c>
      <c r="F520" s="127">
        <f>'annexe 1 AE - BPU'!F520</f>
        <v>0</v>
      </c>
      <c r="G520" s="179">
        <f t="shared" si="451"/>
        <v>0</v>
      </c>
      <c r="J520" s="69">
        <f t="shared" si="452"/>
        <v>0</v>
      </c>
      <c r="K520" s="240"/>
      <c r="L520" s="70"/>
      <c r="M520" s="71">
        <f t="shared" si="453"/>
        <v>0</v>
      </c>
      <c r="O520" s="69">
        <f t="shared" si="454"/>
        <v>0</v>
      </c>
      <c r="P520" s="240"/>
      <c r="Q520" s="70"/>
      <c r="R520" s="71">
        <f t="shared" si="455"/>
        <v>0</v>
      </c>
      <c r="T520" s="69">
        <f t="shared" si="456"/>
        <v>0</v>
      </c>
      <c r="U520" s="240"/>
      <c r="V520" s="70"/>
      <c r="W520" s="71">
        <f t="shared" si="457"/>
        <v>0</v>
      </c>
      <c r="Y520" s="69">
        <f t="shared" si="458"/>
        <v>0</v>
      </c>
      <c r="Z520" s="240"/>
      <c r="AA520" s="70"/>
      <c r="AB520" s="71">
        <f t="shared" si="459"/>
        <v>0</v>
      </c>
      <c r="AD520" s="69">
        <f t="shared" si="460"/>
        <v>0</v>
      </c>
      <c r="AE520" s="240"/>
      <c r="AF520" s="70"/>
      <c r="AG520" s="71">
        <f t="shared" si="461"/>
        <v>0</v>
      </c>
      <c r="AI520" s="69">
        <f t="shared" si="462"/>
        <v>0</v>
      </c>
      <c r="AJ520" s="240"/>
      <c r="AK520" s="95"/>
      <c r="AL520" s="71">
        <f t="shared" si="463"/>
        <v>0</v>
      </c>
    </row>
    <row r="521" spans="1:38" ht="14" x14ac:dyDescent="0.25">
      <c r="A521" s="1">
        <v>509</v>
      </c>
      <c r="B521" s="152" t="s">
        <v>903</v>
      </c>
      <c r="C521" s="22"/>
      <c r="D521" s="23" t="s">
        <v>409</v>
      </c>
      <c r="E521" s="14"/>
      <c r="F521" s="129"/>
      <c r="G521" s="178"/>
      <c r="J521" s="69"/>
      <c r="K521" s="240"/>
      <c r="L521" s="70"/>
      <c r="M521" s="71"/>
      <c r="O521" s="69"/>
      <c r="P521" s="240"/>
      <c r="Q521" s="70"/>
      <c r="R521" s="71"/>
      <c r="T521" s="69"/>
      <c r="U521" s="240"/>
      <c r="V521" s="70"/>
      <c r="W521" s="71"/>
      <c r="Y521" s="69"/>
      <c r="Z521" s="240"/>
      <c r="AA521" s="70"/>
      <c r="AB521" s="71"/>
      <c r="AD521" s="69"/>
      <c r="AE521" s="240"/>
      <c r="AF521" s="70"/>
      <c r="AG521" s="71"/>
      <c r="AI521" s="69"/>
      <c r="AJ521" s="240"/>
      <c r="AK521" s="95"/>
      <c r="AL521" s="71"/>
    </row>
    <row r="522" spans="1:38" ht="15.5" x14ac:dyDescent="0.25">
      <c r="A522" s="1">
        <v>510</v>
      </c>
      <c r="B522" s="21"/>
      <c r="C522" s="22"/>
      <c r="D522" s="26" t="s">
        <v>410</v>
      </c>
      <c r="E522" s="26" t="s">
        <v>17</v>
      </c>
      <c r="F522" s="127">
        <f>'annexe 1 AE - BPU'!F522</f>
        <v>0</v>
      </c>
      <c r="G522" s="179">
        <f t="shared" ref="G522" si="464">F522*(1+$G$9)</f>
        <v>0</v>
      </c>
      <c r="J522" s="98">
        <f>F522</f>
        <v>0</v>
      </c>
      <c r="K522" s="174">
        <v>3</v>
      </c>
      <c r="L522" s="99"/>
      <c r="M522" s="100">
        <f>K522*J522</f>
        <v>0</v>
      </c>
      <c r="O522" s="69">
        <f>J522</f>
        <v>0</v>
      </c>
      <c r="P522" s="240"/>
      <c r="Q522" s="70"/>
      <c r="R522" s="71">
        <f>P522*O522</f>
        <v>0</v>
      </c>
      <c r="T522" s="69">
        <f>O522</f>
        <v>0</v>
      </c>
      <c r="U522" s="240"/>
      <c r="V522" s="70"/>
      <c r="W522" s="71">
        <f>U522*T522</f>
        <v>0</v>
      </c>
      <c r="Y522" s="69">
        <f>T522</f>
        <v>0</v>
      </c>
      <c r="Z522" s="240"/>
      <c r="AA522" s="70"/>
      <c r="AB522" s="71">
        <f>Z522*Y522</f>
        <v>0</v>
      </c>
      <c r="AD522" s="69">
        <f>Y522</f>
        <v>0</v>
      </c>
      <c r="AE522" s="240"/>
      <c r="AF522" s="70"/>
      <c r="AG522" s="71">
        <f>AE522*AD522</f>
        <v>0</v>
      </c>
      <c r="AI522" s="69">
        <f>AD522</f>
        <v>0</v>
      </c>
      <c r="AJ522" s="240"/>
      <c r="AK522" s="95"/>
      <c r="AL522" s="71">
        <f>AJ522*AI522</f>
        <v>0</v>
      </c>
    </row>
    <row r="523" spans="1:38" ht="14" x14ac:dyDescent="0.25">
      <c r="A523" s="1">
        <v>511</v>
      </c>
      <c r="B523" s="152" t="s">
        <v>904</v>
      </c>
      <c r="C523" s="22"/>
      <c r="D523" s="23" t="s">
        <v>411</v>
      </c>
      <c r="E523" s="14"/>
      <c r="F523" s="130"/>
      <c r="G523" s="178"/>
      <c r="J523" s="69"/>
      <c r="K523" s="240"/>
      <c r="L523" s="70"/>
      <c r="M523" s="71"/>
      <c r="O523" s="69"/>
      <c r="P523" s="240"/>
      <c r="Q523" s="70"/>
      <c r="R523" s="71"/>
      <c r="T523" s="69"/>
      <c r="U523" s="240"/>
      <c r="V523" s="70"/>
      <c r="W523" s="71"/>
      <c r="Y523" s="69"/>
      <c r="Z523" s="240"/>
      <c r="AA523" s="70"/>
      <c r="AB523" s="71"/>
      <c r="AD523" s="69"/>
      <c r="AE523" s="240"/>
      <c r="AF523" s="70"/>
      <c r="AG523" s="71"/>
      <c r="AI523" s="69"/>
      <c r="AJ523" s="240"/>
      <c r="AK523" s="95"/>
      <c r="AL523" s="71"/>
    </row>
    <row r="524" spans="1:38" ht="14" x14ac:dyDescent="0.25">
      <c r="A524" s="1">
        <v>512</v>
      </c>
      <c r="B524" s="21"/>
      <c r="C524" s="22"/>
      <c r="D524" s="23" t="s">
        <v>412</v>
      </c>
      <c r="E524" s="14"/>
      <c r="F524" s="130"/>
      <c r="G524" s="178"/>
      <c r="J524" s="69"/>
      <c r="K524" s="240"/>
      <c r="L524" s="70"/>
      <c r="M524" s="71"/>
      <c r="O524" s="69"/>
      <c r="P524" s="240"/>
      <c r="Q524" s="70"/>
      <c r="R524" s="71"/>
      <c r="T524" s="69"/>
      <c r="U524" s="240"/>
      <c r="V524" s="70"/>
      <c r="W524" s="71"/>
      <c r="Y524" s="69"/>
      <c r="Z524" s="240"/>
      <c r="AA524" s="70"/>
      <c r="AB524" s="71"/>
      <c r="AD524" s="69"/>
      <c r="AE524" s="240"/>
      <c r="AF524" s="70"/>
      <c r="AG524" s="71"/>
      <c r="AI524" s="69"/>
      <c r="AJ524" s="240"/>
      <c r="AK524" s="95"/>
      <c r="AL524" s="71"/>
    </row>
    <row r="525" spans="1:38" ht="14" x14ac:dyDescent="0.25">
      <c r="A525" s="1">
        <v>513</v>
      </c>
      <c r="B525" s="21"/>
      <c r="C525" s="22"/>
      <c r="D525" s="26" t="s">
        <v>282</v>
      </c>
      <c r="E525" s="26" t="s">
        <v>85</v>
      </c>
      <c r="F525" s="127">
        <f>'annexe 1 AE - BPU'!F525</f>
        <v>0</v>
      </c>
      <c r="G525" s="179">
        <f t="shared" ref="G525:G530" si="465">F525*(1+$G$9)</f>
        <v>0</v>
      </c>
      <c r="H525" s="36"/>
      <c r="I525" s="36"/>
      <c r="J525" s="69">
        <f t="shared" ref="J525:J530" si="466">F525</f>
        <v>0</v>
      </c>
      <c r="K525" s="240"/>
      <c r="L525" s="70"/>
      <c r="M525" s="71">
        <f t="shared" ref="M525:M530" si="467">K525*J525</f>
        <v>0</v>
      </c>
      <c r="O525" s="69">
        <f t="shared" ref="O525:O530" si="468">J525</f>
        <v>0</v>
      </c>
      <c r="P525" s="240"/>
      <c r="Q525" s="70"/>
      <c r="R525" s="71">
        <f t="shared" ref="R525:R530" si="469">P525*O525</f>
        <v>0</v>
      </c>
      <c r="T525" s="69">
        <f t="shared" ref="T525:T530" si="470">O525</f>
        <v>0</v>
      </c>
      <c r="U525" s="240"/>
      <c r="V525" s="70"/>
      <c r="W525" s="71">
        <f t="shared" ref="W525:W530" si="471">U525*T525</f>
        <v>0</v>
      </c>
      <c r="Y525" s="69">
        <f t="shared" ref="Y525:Y530" si="472">T525</f>
        <v>0</v>
      </c>
      <c r="Z525" s="240"/>
      <c r="AA525" s="70"/>
      <c r="AB525" s="71">
        <f t="shared" ref="AB525:AB530" si="473">Z525*Y525</f>
        <v>0</v>
      </c>
      <c r="AD525" s="69">
        <f t="shared" ref="AD525:AD530" si="474">Y525</f>
        <v>0</v>
      </c>
      <c r="AE525" s="240"/>
      <c r="AF525" s="70"/>
      <c r="AG525" s="71">
        <f t="shared" ref="AG525:AG530" si="475">AE525*AD525</f>
        <v>0</v>
      </c>
      <c r="AI525" s="69">
        <f t="shared" ref="AI525:AI530" si="476">AD525</f>
        <v>0</v>
      </c>
      <c r="AJ525" s="240"/>
      <c r="AK525" s="95"/>
      <c r="AL525" s="71">
        <f t="shared" ref="AL525:AL530" si="477">AJ525*AI525</f>
        <v>0</v>
      </c>
    </row>
    <row r="526" spans="1:38" ht="14" x14ac:dyDescent="0.25">
      <c r="A526" s="1">
        <v>514</v>
      </c>
      <c r="B526" s="21"/>
      <c r="C526" s="22"/>
      <c r="D526" s="26" t="s">
        <v>284</v>
      </c>
      <c r="E526" s="26" t="s">
        <v>85</v>
      </c>
      <c r="F526" s="127">
        <f>'annexe 1 AE - BPU'!F526</f>
        <v>0</v>
      </c>
      <c r="G526" s="179">
        <f t="shared" si="465"/>
        <v>0</v>
      </c>
      <c r="J526" s="69">
        <f t="shared" si="466"/>
        <v>0</v>
      </c>
      <c r="K526" s="240"/>
      <c r="L526" s="70"/>
      <c r="M526" s="71">
        <f t="shared" si="467"/>
        <v>0</v>
      </c>
      <c r="O526" s="69">
        <f t="shared" si="468"/>
        <v>0</v>
      </c>
      <c r="P526" s="240"/>
      <c r="Q526" s="70"/>
      <c r="R526" s="71">
        <f t="shared" si="469"/>
        <v>0</v>
      </c>
      <c r="T526" s="69">
        <f t="shared" si="470"/>
        <v>0</v>
      </c>
      <c r="U526" s="240"/>
      <c r="V526" s="70"/>
      <c r="W526" s="71">
        <f t="shared" si="471"/>
        <v>0</v>
      </c>
      <c r="Y526" s="69">
        <f t="shared" si="472"/>
        <v>0</v>
      </c>
      <c r="Z526" s="240"/>
      <c r="AA526" s="70"/>
      <c r="AB526" s="71">
        <f t="shared" si="473"/>
        <v>0</v>
      </c>
      <c r="AD526" s="69">
        <f t="shared" si="474"/>
        <v>0</v>
      </c>
      <c r="AE526" s="240"/>
      <c r="AF526" s="70"/>
      <c r="AG526" s="71">
        <f t="shared" si="475"/>
        <v>0</v>
      </c>
      <c r="AI526" s="69">
        <f t="shared" si="476"/>
        <v>0</v>
      </c>
      <c r="AJ526" s="240"/>
      <c r="AK526" s="95"/>
      <c r="AL526" s="71">
        <f t="shared" si="477"/>
        <v>0</v>
      </c>
    </row>
    <row r="527" spans="1:38" ht="14" x14ac:dyDescent="0.25">
      <c r="A527" s="1">
        <v>515</v>
      </c>
      <c r="B527" s="137"/>
      <c r="C527" s="22"/>
      <c r="D527" s="26" t="s">
        <v>262</v>
      </c>
      <c r="E527" s="26" t="s">
        <v>85</v>
      </c>
      <c r="F527" s="127">
        <f>'annexe 1 AE - BPU'!F527</f>
        <v>0</v>
      </c>
      <c r="G527" s="179">
        <f t="shared" si="465"/>
        <v>0</v>
      </c>
      <c r="J527" s="69">
        <f t="shared" si="466"/>
        <v>0</v>
      </c>
      <c r="K527" s="240"/>
      <c r="L527" s="70"/>
      <c r="M527" s="71">
        <f t="shared" si="467"/>
        <v>0</v>
      </c>
      <c r="O527" s="69">
        <f t="shared" si="468"/>
        <v>0</v>
      </c>
      <c r="P527" s="240"/>
      <c r="Q527" s="70"/>
      <c r="R527" s="71">
        <f t="shared" si="469"/>
        <v>0</v>
      </c>
      <c r="T527" s="69">
        <f t="shared" si="470"/>
        <v>0</v>
      </c>
      <c r="U527" s="240"/>
      <c r="V527" s="70"/>
      <c r="W527" s="71">
        <f t="shared" si="471"/>
        <v>0</v>
      </c>
      <c r="Y527" s="69">
        <f t="shared" si="472"/>
        <v>0</v>
      </c>
      <c r="Z527" s="240"/>
      <c r="AA527" s="70"/>
      <c r="AB527" s="71">
        <f t="shared" si="473"/>
        <v>0</v>
      </c>
      <c r="AD527" s="69">
        <f t="shared" si="474"/>
        <v>0</v>
      </c>
      <c r="AE527" s="240"/>
      <c r="AF527" s="70"/>
      <c r="AG527" s="71">
        <f t="shared" si="475"/>
        <v>0</v>
      </c>
      <c r="AI527" s="69">
        <f t="shared" si="476"/>
        <v>0</v>
      </c>
      <c r="AJ527" s="240"/>
      <c r="AK527" s="95"/>
      <c r="AL527" s="71">
        <f t="shared" si="477"/>
        <v>0</v>
      </c>
    </row>
    <row r="528" spans="1:38" ht="14" x14ac:dyDescent="0.25">
      <c r="A528" s="1">
        <v>516</v>
      </c>
      <c r="B528" s="137"/>
      <c r="C528" s="22"/>
      <c r="D528" s="26" t="s">
        <v>263</v>
      </c>
      <c r="E528" s="26" t="s">
        <v>85</v>
      </c>
      <c r="F528" s="127">
        <f>'annexe 1 AE - BPU'!F528</f>
        <v>0</v>
      </c>
      <c r="G528" s="179">
        <f t="shared" si="465"/>
        <v>0</v>
      </c>
      <c r="J528" s="69">
        <f t="shared" si="466"/>
        <v>0</v>
      </c>
      <c r="K528" s="240"/>
      <c r="L528" s="70"/>
      <c r="M528" s="71">
        <f t="shared" si="467"/>
        <v>0</v>
      </c>
      <c r="O528" s="69">
        <f t="shared" si="468"/>
        <v>0</v>
      </c>
      <c r="P528" s="240"/>
      <c r="Q528" s="70"/>
      <c r="R528" s="71">
        <f t="shared" si="469"/>
        <v>0</v>
      </c>
      <c r="T528" s="69">
        <f t="shared" si="470"/>
        <v>0</v>
      </c>
      <c r="U528" s="240"/>
      <c r="V528" s="70"/>
      <c r="W528" s="71">
        <f t="shared" si="471"/>
        <v>0</v>
      </c>
      <c r="Y528" s="69">
        <f t="shared" si="472"/>
        <v>0</v>
      </c>
      <c r="Z528" s="240"/>
      <c r="AA528" s="70"/>
      <c r="AB528" s="71">
        <f t="shared" si="473"/>
        <v>0</v>
      </c>
      <c r="AD528" s="69">
        <f t="shared" si="474"/>
        <v>0</v>
      </c>
      <c r="AE528" s="240"/>
      <c r="AF528" s="70"/>
      <c r="AG528" s="71">
        <f t="shared" si="475"/>
        <v>0</v>
      </c>
      <c r="AI528" s="69">
        <f t="shared" si="476"/>
        <v>0</v>
      </c>
      <c r="AJ528" s="240"/>
      <c r="AK528" s="95"/>
      <c r="AL528" s="71">
        <f t="shared" si="477"/>
        <v>0</v>
      </c>
    </row>
    <row r="529" spans="1:38" ht="14" x14ac:dyDescent="0.25">
      <c r="A529" s="1">
        <v>517</v>
      </c>
      <c r="B529" s="137"/>
      <c r="C529" s="22"/>
      <c r="D529" s="26" t="s">
        <v>285</v>
      </c>
      <c r="E529" s="26" t="s">
        <v>85</v>
      </c>
      <c r="F529" s="127">
        <f>'annexe 1 AE - BPU'!F529</f>
        <v>0</v>
      </c>
      <c r="G529" s="179">
        <f t="shared" si="465"/>
        <v>0</v>
      </c>
      <c r="J529" s="69">
        <f t="shared" si="466"/>
        <v>0</v>
      </c>
      <c r="K529" s="240"/>
      <c r="L529" s="70"/>
      <c r="M529" s="71">
        <f t="shared" si="467"/>
        <v>0</v>
      </c>
      <c r="O529" s="69">
        <f t="shared" si="468"/>
        <v>0</v>
      </c>
      <c r="P529" s="240"/>
      <c r="Q529" s="70"/>
      <c r="R529" s="71">
        <f t="shared" si="469"/>
        <v>0</v>
      </c>
      <c r="T529" s="69">
        <f t="shared" si="470"/>
        <v>0</v>
      </c>
      <c r="U529" s="240"/>
      <c r="V529" s="70"/>
      <c r="W529" s="71">
        <f t="shared" si="471"/>
        <v>0</v>
      </c>
      <c r="Y529" s="69">
        <f t="shared" si="472"/>
        <v>0</v>
      </c>
      <c r="Z529" s="240"/>
      <c r="AA529" s="70"/>
      <c r="AB529" s="71">
        <f t="shared" si="473"/>
        <v>0</v>
      </c>
      <c r="AD529" s="69">
        <f t="shared" si="474"/>
        <v>0</v>
      </c>
      <c r="AE529" s="240"/>
      <c r="AF529" s="70"/>
      <c r="AG529" s="71">
        <f t="shared" si="475"/>
        <v>0</v>
      </c>
      <c r="AI529" s="69">
        <f t="shared" si="476"/>
        <v>0</v>
      </c>
      <c r="AJ529" s="240"/>
      <c r="AK529" s="95"/>
      <c r="AL529" s="71">
        <f t="shared" si="477"/>
        <v>0</v>
      </c>
    </row>
    <row r="530" spans="1:38" ht="14" x14ac:dyDescent="0.25">
      <c r="A530" s="1">
        <v>518</v>
      </c>
      <c r="B530" s="137"/>
      <c r="C530" s="22"/>
      <c r="D530" s="26" t="s">
        <v>286</v>
      </c>
      <c r="E530" s="26" t="s">
        <v>85</v>
      </c>
      <c r="F530" s="127">
        <f>'annexe 1 AE - BPU'!F530</f>
        <v>0</v>
      </c>
      <c r="G530" s="179">
        <f t="shared" si="465"/>
        <v>0</v>
      </c>
      <c r="J530" s="69">
        <f t="shared" si="466"/>
        <v>0</v>
      </c>
      <c r="K530" s="240"/>
      <c r="L530" s="70"/>
      <c r="M530" s="71">
        <f t="shared" si="467"/>
        <v>0</v>
      </c>
      <c r="O530" s="69">
        <f t="shared" si="468"/>
        <v>0</v>
      </c>
      <c r="P530" s="240"/>
      <c r="Q530" s="70"/>
      <c r="R530" s="71">
        <f t="shared" si="469"/>
        <v>0</v>
      </c>
      <c r="T530" s="69">
        <f t="shared" si="470"/>
        <v>0</v>
      </c>
      <c r="U530" s="240"/>
      <c r="V530" s="70"/>
      <c r="W530" s="71">
        <f t="shared" si="471"/>
        <v>0</v>
      </c>
      <c r="Y530" s="69">
        <f t="shared" si="472"/>
        <v>0</v>
      </c>
      <c r="Z530" s="240"/>
      <c r="AA530" s="70"/>
      <c r="AB530" s="71">
        <f t="shared" si="473"/>
        <v>0</v>
      </c>
      <c r="AD530" s="69">
        <f t="shared" si="474"/>
        <v>0</v>
      </c>
      <c r="AE530" s="240"/>
      <c r="AF530" s="70"/>
      <c r="AG530" s="71">
        <f t="shared" si="475"/>
        <v>0</v>
      </c>
      <c r="AI530" s="69">
        <f t="shared" si="476"/>
        <v>0</v>
      </c>
      <c r="AJ530" s="240"/>
      <c r="AK530" s="95"/>
      <c r="AL530" s="71">
        <f t="shared" si="477"/>
        <v>0</v>
      </c>
    </row>
    <row r="531" spans="1:38" ht="14" x14ac:dyDescent="0.25">
      <c r="A531" s="1">
        <v>519</v>
      </c>
      <c r="B531" s="137"/>
      <c r="C531" s="22"/>
      <c r="D531" s="23" t="s">
        <v>413</v>
      </c>
      <c r="E531" s="26"/>
      <c r="F531" s="127"/>
      <c r="G531" s="178"/>
      <c r="J531" s="69"/>
      <c r="K531" s="240"/>
      <c r="L531" s="70"/>
      <c r="M531" s="71"/>
      <c r="O531" s="69"/>
      <c r="P531" s="240"/>
      <c r="Q531" s="70"/>
      <c r="R531" s="71"/>
      <c r="T531" s="69"/>
      <c r="U531" s="240"/>
      <c r="V531" s="70"/>
      <c r="W531" s="71"/>
      <c r="Y531" s="69"/>
      <c r="Z531" s="240"/>
      <c r="AA531" s="70"/>
      <c r="AB531" s="71"/>
      <c r="AD531" s="69"/>
      <c r="AE531" s="240"/>
      <c r="AF531" s="70"/>
      <c r="AG531" s="71"/>
      <c r="AI531" s="69"/>
      <c r="AJ531" s="240"/>
      <c r="AK531" s="95"/>
      <c r="AL531" s="71"/>
    </row>
    <row r="532" spans="1:38" ht="14" x14ac:dyDescent="0.25">
      <c r="A532" s="1">
        <v>520</v>
      </c>
      <c r="B532" s="137"/>
      <c r="C532" s="22"/>
      <c r="D532" s="26" t="s">
        <v>282</v>
      </c>
      <c r="E532" s="26" t="s">
        <v>85</v>
      </c>
      <c r="F532" s="127">
        <f>'annexe 1 AE - BPU'!F532</f>
        <v>0</v>
      </c>
      <c r="G532" s="179">
        <f t="shared" ref="G532:G537" si="478">F532*(1+$G$9)</f>
        <v>0</v>
      </c>
      <c r="J532" s="69">
        <f t="shared" ref="J532:J537" si="479">F532</f>
        <v>0</v>
      </c>
      <c r="K532" s="240"/>
      <c r="L532" s="70"/>
      <c r="M532" s="71">
        <f t="shared" ref="M532:M537" si="480">K532*J532</f>
        <v>0</v>
      </c>
      <c r="O532" s="69">
        <f t="shared" ref="O532:O537" si="481">J532</f>
        <v>0</v>
      </c>
      <c r="P532" s="240"/>
      <c r="Q532" s="70"/>
      <c r="R532" s="71">
        <f t="shared" ref="R532:R537" si="482">P532*O532</f>
        <v>0</v>
      </c>
      <c r="T532" s="69">
        <f t="shared" ref="T532:T537" si="483">O532</f>
        <v>0</v>
      </c>
      <c r="U532" s="240"/>
      <c r="V532" s="70"/>
      <c r="W532" s="71">
        <f t="shared" ref="W532:W537" si="484">U532*T532</f>
        <v>0</v>
      </c>
      <c r="Y532" s="69">
        <f t="shared" ref="Y532:Y537" si="485">T532</f>
        <v>0</v>
      </c>
      <c r="Z532" s="240"/>
      <c r="AA532" s="70"/>
      <c r="AB532" s="71">
        <f t="shared" ref="AB532:AB537" si="486">Z532*Y532</f>
        <v>0</v>
      </c>
      <c r="AD532" s="69">
        <f t="shared" ref="AD532:AD537" si="487">Y532</f>
        <v>0</v>
      </c>
      <c r="AE532" s="240"/>
      <c r="AF532" s="70"/>
      <c r="AG532" s="71">
        <f t="shared" ref="AG532:AG537" si="488">AE532*AD532</f>
        <v>0</v>
      </c>
      <c r="AI532" s="69">
        <f t="shared" ref="AI532:AI537" si="489">AD532</f>
        <v>0</v>
      </c>
      <c r="AJ532" s="240"/>
      <c r="AK532" s="95"/>
      <c r="AL532" s="71">
        <f t="shared" ref="AL532:AL537" si="490">AJ532*AI532</f>
        <v>0</v>
      </c>
    </row>
    <row r="533" spans="1:38" ht="14" x14ac:dyDescent="0.25">
      <c r="A533" s="1">
        <v>521</v>
      </c>
      <c r="B533" s="137"/>
      <c r="C533" s="22"/>
      <c r="D533" s="26" t="s">
        <v>284</v>
      </c>
      <c r="E533" s="26" t="s">
        <v>85</v>
      </c>
      <c r="F533" s="127">
        <f>'annexe 1 AE - BPU'!F533</f>
        <v>0</v>
      </c>
      <c r="G533" s="179">
        <f t="shared" si="478"/>
        <v>0</v>
      </c>
      <c r="J533" s="69">
        <f t="shared" si="479"/>
        <v>0</v>
      </c>
      <c r="K533" s="240"/>
      <c r="L533" s="70"/>
      <c r="M533" s="71">
        <f t="shared" si="480"/>
        <v>0</v>
      </c>
      <c r="O533" s="69">
        <f t="shared" si="481"/>
        <v>0</v>
      </c>
      <c r="P533" s="240"/>
      <c r="Q533" s="70"/>
      <c r="R533" s="71">
        <f t="shared" si="482"/>
        <v>0</v>
      </c>
      <c r="T533" s="69">
        <f t="shared" si="483"/>
        <v>0</v>
      </c>
      <c r="U533" s="240"/>
      <c r="V533" s="70"/>
      <c r="W533" s="71">
        <f t="shared" si="484"/>
        <v>0</v>
      </c>
      <c r="Y533" s="69">
        <f t="shared" si="485"/>
        <v>0</v>
      </c>
      <c r="Z533" s="240"/>
      <c r="AA533" s="70"/>
      <c r="AB533" s="71">
        <f t="shared" si="486"/>
        <v>0</v>
      </c>
      <c r="AD533" s="69">
        <f t="shared" si="487"/>
        <v>0</v>
      </c>
      <c r="AE533" s="240"/>
      <c r="AF533" s="70"/>
      <c r="AG533" s="71">
        <f t="shared" si="488"/>
        <v>0</v>
      </c>
      <c r="AI533" s="69">
        <f t="shared" si="489"/>
        <v>0</v>
      </c>
      <c r="AJ533" s="240"/>
      <c r="AK533" s="95"/>
      <c r="AL533" s="71">
        <f t="shared" si="490"/>
        <v>0</v>
      </c>
    </row>
    <row r="534" spans="1:38" ht="14" x14ac:dyDescent="0.25">
      <c r="A534" s="1">
        <v>522</v>
      </c>
      <c r="B534" s="137"/>
      <c r="C534" s="22"/>
      <c r="D534" s="26" t="s">
        <v>262</v>
      </c>
      <c r="E534" s="26" t="s">
        <v>85</v>
      </c>
      <c r="F534" s="127">
        <f>'annexe 1 AE - BPU'!F534</f>
        <v>0</v>
      </c>
      <c r="G534" s="179">
        <f t="shared" si="478"/>
        <v>0</v>
      </c>
      <c r="J534" s="69">
        <f t="shared" si="479"/>
        <v>0</v>
      </c>
      <c r="K534" s="240"/>
      <c r="L534" s="70"/>
      <c r="M534" s="71">
        <f t="shared" si="480"/>
        <v>0</v>
      </c>
      <c r="O534" s="69">
        <f t="shared" si="481"/>
        <v>0</v>
      </c>
      <c r="P534" s="240"/>
      <c r="Q534" s="70"/>
      <c r="R534" s="71">
        <f t="shared" si="482"/>
        <v>0</v>
      </c>
      <c r="T534" s="69">
        <f t="shared" si="483"/>
        <v>0</v>
      </c>
      <c r="U534" s="240"/>
      <c r="V534" s="70"/>
      <c r="W534" s="71">
        <f t="shared" si="484"/>
        <v>0</v>
      </c>
      <c r="Y534" s="69">
        <f t="shared" si="485"/>
        <v>0</v>
      </c>
      <c r="Z534" s="240"/>
      <c r="AA534" s="70"/>
      <c r="AB534" s="71">
        <f t="shared" si="486"/>
        <v>0</v>
      </c>
      <c r="AD534" s="69">
        <f t="shared" si="487"/>
        <v>0</v>
      </c>
      <c r="AE534" s="240"/>
      <c r="AF534" s="70"/>
      <c r="AG534" s="71">
        <f t="shared" si="488"/>
        <v>0</v>
      </c>
      <c r="AI534" s="69">
        <f t="shared" si="489"/>
        <v>0</v>
      </c>
      <c r="AJ534" s="240"/>
      <c r="AK534" s="95"/>
      <c r="AL534" s="71">
        <f t="shared" si="490"/>
        <v>0</v>
      </c>
    </row>
    <row r="535" spans="1:38" ht="14" x14ac:dyDescent="0.25">
      <c r="A535" s="1">
        <v>523</v>
      </c>
      <c r="B535" s="137"/>
      <c r="C535" s="22"/>
      <c r="D535" s="26" t="s">
        <v>263</v>
      </c>
      <c r="E535" s="26" t="s">
        <v>85</v>
      </c>
      <c r="F535" s="127">
        <f>'annexe 1 AE - BPU'!F535</f>
        <v>0</v>
      </c>
      <c r="G535" s="179">
        <f t="shared" si="478"/>
        <v>0</v>
      </c>
      <c r="J535" s="69">
        <f t="shared" si="479"/>
        <v>0</v>
      </c>
      <c r="K535" s="240"/>
      <c r="L535" s="70"/>
      <c r="M535" s="71">
        <f t="shared" si="480"/>
        <v>0</v>
      </c>
      <c r="O535" s="69">
        <f t="shared" si="481"/>
        <v>0</v>
      </c>
      <c r="P535" s="240"/>
      <c r="Q535" s="70"/>
      <c r="R535" s="71">
        <f t="shared" si="482"/>
        <v>0</v>
      </c>
      <c r="T535" s="69">
        <f t="shared" si="483"/>
        <v>0</v>
      </c>
      <c r="U535" s="240"/>
      <c r="V535" s="70"/>
      <c r="W535" s="71">
        <f t="shared" si="484"/>
        <v>0</v>
      </c>
      <c r="Y535" s="69">
        <f t="shared" si="485"/>
        <v>0</v>
      </c>
      <c r="Z535" s="240"/>
      <c r="AA535" s="70"/>
      <c r="AB535" s="71">
        <f t="shared" si="486"/>
        <v>0</v>
      </c>
      <c r="AD535" s="69">
        <f t="shared" si="487"/>
        <v>0</v>
      </c>
      <c r="AE535" s="240"/>
      <c r="AF535" s="70"/>
      <c r="AG535" s="71">
        <f t="shared" si="488"/>
        <v>0</v>
      </c>
      <c r="AI535" s="69">
        <f t="shared" si="489"/>
        <v>0</v>
      </c>
      <c r="AJ535" s="240"/>
      <c r="AK535" s="95"/>
      <c r="AL535" s="71">
        <f t="shared" si="490"/>
        <v>0</v>
      </c>
    </row>
    <row r="536" spans="1:38" ht="14" x14ac:dyDescent="0.25">
      <c r="A536" s="1">
        <v>524</v>
      </c>
      <c r="B536" s="152"/>
      <c r="C536" s="22"/>
      <c r="D536" s="26" t="s">
        <v>285</v>
      </c>
      <c r="E536" s="26" t="s">
        <v>85</v>
      </c>
      <c r="F536" s="127">
        <f>'annexe 1 AE - BPU'!F536</f>
        <v>0</v>
      </c>
      <c r="G536" s="179">
        <f t="shared" si="478"/>
        <v>0</v>
      </c>
      <c r="J536" s="69">
        <f t="shared" si="479"/>
        <v>0</v>
      </c>
      <c r="K536" s="240"/>
      <c r="L536" s="70"/>
      <c r="M536" s="71">
        <f t="shared" si="480"/>
        <v>0</v>
      </c>
      <c r="O536" s="69">
        <f t="shared" si="481"/>
        <v>0</v>
      </c>
      <c r="P536" s="240"/>
      <c r="Q536" s="70"/>
      <c r="R536" s="71">
        <f t="shared" si="482"/>
        <v>0</v>
      </c>
      <c r="T536" s="69">
        <f t="shared" si="483"/>
        <v>0</v>
      </c>
      <c r="U536" s="240"/>
      <c r="V536" s="70"/>
      <c r="W536" s="71">
        <f t="shared" si="484"/>
        <v>0</v>
      </c>
      <c r="Y536" s="69">
        <f t="shared" si="485"/>
        <v>0</v>
      </c>
      <c r="Z536" s="240"/>
      <c r="AA536" s="70"/>
      <c r="AB536" s="71">
        <f t="shared" si="486"/>
        <v>0</v>
      </c>
      <c r="AD536" s="69">
        <f t="shared" si="487"/>
        <v>0</v>
      </c>
      <c r="AE536" s="240"/>
      <c r="AF536" s="70"/>
      <c r="AG536" s="71">
        <f t="shared" si="488"/>
        <v>0</v>
      </c>
      <c r="AI536" s="69">
        <f t="shared" si="489"/>
        <v>0</v>
      </c>
      <c r="AJ536" s="240"/>
      <c r="AK536" s="95"/>
      <c r="AL536" s="71">
        <f t="shared" si="490"/>
        <v>0</v>
      </c>
    </row>
    <row r="537" spans="1:38" ht="14" x14ac:dyDescent="0.25">
      <c r="A537" s="1">
        <v>525</v>
      </c>
      <c r="B537" s="152"/>
      <c r="C537" s="22"/>
      <c r="D537" s="26" t="s">
        <v>286</v>
      </c>
      <c r="E537" s="26" t="s">
        <v>85</v>
      </c>
      <c r="F537" s="127">
        <f>'annexe 1 AE - BPU'!F537</f>
        <v>0</v>
      </c>
      <c r="G537" s="179">
        <f t="shared" si="478"/>
        <v>0</v>
      </c>
      <c r="J537" s="69">
        <f t="shared" si="479"/>
        <v>0</v>
      </c>
      <c r="K537" s="240"/>
      <c r="L537" s="70"/>
      <c r="M537" s="71">
        <f t="shared" si="480"/>
        <v>0</v>
      </c>
      <c r="O537" s="69">
        <f t="shared" si="481"/>
        <v>0</v>
      </c>
      <c r="P537" s="240"/>
      <c r="Q537" s="70"/>
      <c r="R537" s="71">
        <f t="shared" si="482"/>
        <v>0</v>
      </c>
      <c r="T537" s="69">
        <f t="shared" si="483"/>
        <v>0</v>
      </c>
      <c r="U537" s="240"/>
      <c r="V537" s="70"/>
      <c r="W537" s="71">
        <f t="shared" si="484"/>
        <v>0</v>
      </c>
      <c r="Y537" s="69">
        <f t="shared" si="485"/>
        <v>0</v>
      </c>
      <c r="Z537" s="240"/>
      <c r="AA537" s="70"/>
      <c r="AB537" s="71">
        <f t="shared" si="486"/>
        <v>0</v>
      </c>
      <c r="AD537" s="69">
        <f t="shared" si="487"/>
        <v>0</v>
      </c>
      <c r="AE537" s="240"/>
      <c r="AF537" s="70"/>
      <c r="AG537" s="71">
        <f t="shared" si="488"/>
        <v>0</v>
      </c>
      <c r="AI537" s="69">
        <f t="shared" si="489"/>
        <v>0</v>
      </c>
      <c r="AJ537" s="240"/>
      <c r="AK537" s="95"/>
      <c r="AL537" s="71">
        <f t="shared" si="490"/>
        <v>0</v>
      </c>
    </row>
    <row r="538" spans="1:38" ht="14" x14ac:dyDescent="0.25">
      <c r="A538" s="1">
        <v>526</v>
      </c>
      <c r="B538" s="152" t="s">
        <v>905</v>
      </c>
      <c r="C538" s="22"/>
      <c r="D538" s="23" t="s">
        <v>414</v>
      </c>
      <c r="E538" s="14"/>
      <c r="F538" s="127"/>
      <c r="G538" s="178"/>
      <c r="J538" s="69"/>
      <c r="K538" s="240"/>
      <c r="L538" s="70"/>
      <c r="M538" s="71"/>
      <c r="O538" s="69"/>
      <c r="P538" s="240"/>
      <c r="Q538" s="70"/>
      <c r="R538" s="71"/>
      <c r="T538" s="69"/>
      <c r="U538" s="240"/>
      <c r="V538" s="70"/>
      <c r="W538" s="71"/>
      <c r="Y538" s="69"/>
      <c r="Z538" s="240"/>
      <c r="AA538" s="70"/>
      <c r="AB538" s="71"/>
      <c r="AD538" s="69"/>
      <c r="AE538" s="240"/>
      <c r="AF538" s="70"/>
      <c r="AG538" s="71"/>
      <c r="AI538" s="69"/>
      <c r="AJ538" s="240"/>
      <c r="AK538" s="95"/>
      <c r="AL538" s="71"/>
    </row>
    <row r="539" spans="1:38" ht="14" x14ac:dyDescent="0.25">
      <c r="A539" s="1">
        <v>527</v>
      </c>
      <c r="B539" s="152"/>
      <c r="C539" s="22"/>
      <c r="D539" s="26" t="s">
        <v>371</v>
      </c>
      <c r="E539" s="26" t="s">
        <v>85</v>
      </c>
      <c r="F539" s="127">
        <f>'annexe 1 AE - BPU'!F539</f>
        <v>0</v>
      </c>
      <c r="G539" s="179">
        <f t="shared" ref="G539:G545" si="491">F539*(1+$G$9)</f>
        <v>0</v>
      </c>
      <c r="J539" s="69">
        <f t="shared" ref="J539:J545" si="492">F539</f>
        <v>0</v>
      </c>
      <c r="K539" s="240"/>
      <c r="L539" s="70"/>
      <c r="M539" s="71">
        <f t="shared" ref="M539:M545" si="493">K539*J539</f>
        <v>0</v>
      </c>
      <c r="O539" s="69">
        <f t="shared" ref="O539:O545" si="494">J539</f>
        <v>0</v>
      </c>
      <c r="P539" s="240"/>
      <c r="Q539" s="70"/>
      <c r="R539" s="71">
        <f t="shared" ref="R539:R545" si="495">P539*O539</f>
        <v>0</v>
      </c>
      <c r="T539" s="69">
        <f t="shared" ref="T539:T545" si="496">O539</f>
        <v>0</v>
      </c>
      <c r="U539" s="240"/>
      <c r="V539" s="70"/>
      <c r="W539" s="71">
        <f t="shared" ref="W539:W545" si="497">U539*T539</f>
        <v>0</v>
      </c>
      <c r="Y539" s="69">
        <f t="shared" ref="Y539:Y545" si="498">T539</f>
        <v>0</v>
      </c>
      <c r="Z539" s="240"/>
      <c r="AA539" s="70"/>
      <c r="AB539" s="71">
        <f t="shared" ref="AB539:AB545" si="499">Z539*Y539</f>
        <v>0</v>
      </c>
      <c r="AD539" s="69">
        <f t="shared" ref="AD539:AD545" si="500">Y539</f>
        <v>0</v>
      </c>
      <c r="AE539" s="240"/>
      <c r="AF539" s="70"/>
      <c r="AG539" s="71">
        <f t="shared" ref="AG539:AG545" si="501">AE539*AD539</f>
        <v>0</v>
      </c>
      <c r="AI539" s="69">
        <f t="shared" ref="AI539:AI545" si="502">AD539</f>
        <v>0</v>
      </c>
      <c r="AJ539" s="240"/>
      <c r="AK539" s="95"/>
      <c r="AL539" s="71">
        <f t="shared" ref="AL539:AL545" si="503">AJ539*AI539</f>
        <v>0</v>
      </c>
    </row>
    <row r="540" spans="1:38" ht="14" x14ac:dyDescent="0.25">
      <c r="A540" s="1">
        <v>528</v>
      </c>
      <c r="B540" s="152"/>
      <c r="C540" s="22"/>
      <c r="D540" s="26" t="s">
        <v>282</v>
      </c>
      <c r="E540" s="26" t="s">
        <v>85</v>
      </c>
      <c r="F540" s="127">
        <f>'annexe 1 AE - BPU'!F540</f>
        <v>0</v>
      </c>
      <c r="G540" s="179">
        <f t="shared" si="491"/>
        <v>0</v>
      </c>
      <c r="J540" s="69">
        <f t="shared" si="492"/>
        <v>0</v>
      </c>
      <c r="K540" s="240"/>
      <c r="L540" s="70"/>
      <c r="M540" s="71">
        <f t="shared" si="493"/>
        <v>0</v>
      </c>
      <c r="O540" s="69">
        <f t="shared" si="494"/>
        <v>0</v>
      </c>
      <c r="P540" s="240"/>
      <c r="Q540" s="70"/>
      <c r="R540" s="71">
        <f t="shared" si="495"/>
        <v>0</v>
      </c>
      <c r="T540" s="69">
        <f t="shared" si="496"/>
        <v>0</v>
      </c>
      <c r="U540" s="240"/>
      <c r="V540" s="70"/>
      <c r="W540" s="71">
        <f t="shared" si="497"/>
        <v>0</v>
      </c>
      <c r="Y540" s="69">
        <f t="shared" si="498"/>
        <v>0</v>
      </c>
      <c r="Z540" s="240"/>
      <c r="AA540" s="70"/>
      <c r="AB540" s="71">
        <f t="shared" si="499"/>
        <v>0</v>
      </c>
      <c r="AD540" s="69">
        <f t="shared" si="500"/>
        <v>0</v>
      </c>
      <c r="AE540" s="240"/>
      <c r="AF540" s="70"/>
      <c r="AG540" s="71">
        <f t="shared" si="501"/>
        <v>0</v>
      </c>
      <c r="AI540" s="69">
        <f t="shared" si="502"/>
        <v>0</v>
      </c>
      <c r="AJ540" s="240"/>
      <c r="AK540" s="95"/>
      <c r="AL540" s="71">
        <f t="shared" si="503"/>
        <v>0</v>
      </c>
    </row>
    <row r="541" spans="1:38" ht="14" x14ac:dyDescent="0.25">
      <c r="A541" s="1">
        <v>529</v>
      </c>
      <c r="B541" s="152"/>
      <c r="C541" s="22"/>
      <c r="D541" s="26" t="s">
        <v>284</v>
      </c>
      <c r="E541" s="26" t="s">
        <v>85</v>
      </c>
      <c r="F541" s="127">
        <f>'annexe 1 AE - BPU'!F541</f>
        <v>0</v>
      </c>
      <c r="G541" s="179">
        <f t="shared" si="491"/>
        <v>0</v>
      </c>
      <c r="J541" s="69">
        <f t="shared" si="492"/>
        <v>0</v>
      </c>
      <c r="K541" s="240"/>
      <c r="L541" s="70"/>
      <c r="M541" s="71">
        <f t="shared" si="493"/>
        <v>0</v>
      </c>
      <c r="O541" s="69">
        <f t="shared" si="494"/>
        <v>0</v>
      </c>
      <c r="P541" s="240"/>
      <c r="Q541" s="70"/>
      <c r="R541" s="71">
        <f t="shared" si="495"/>
        <v>0</v>
      </c>
      <c r="T541" s="69">
        <f t="shared" si="496"/>
        <v>0</v>
      </c>
      <c r="U541" s="240"/>
      <c r="V541" s="70"/>
      <c r="W541" s="71">
        <f t="shared" si="497"/>
        <v>0</v>
      </c>
      <c r="Y541" s="69">
        <f t="shared" si="498"/>
        <v>0</v>
      </c>
      <c r="Z541" s="240"/>
      <c r="AA541" s="70"/>
      <c r="AB541" s="71">
        <f t="shared" si="499"/>
        <v>0</v>
      </c>
      <c r="AD541" s="69">
        <f t="shared" si="500"/>
        <v>0</v>
      </c>
      <c r="AE541" s="240"/>
      <c r="AF541" s="70"/>
      <c r="AG541" s="71">
        <f t="shared" si="501"/>
        <v>0</v>
      </c>
      <c r="AI541" s="69">
        <f t="shared" si="502"/>
        <v>0</v>
      </c>
      <c r="AJ541" s="240"/>
      <c r="AK541" s="95"/>
      <c r="AL541" s="71">
        <f t="shared" si="503"/>
        <v>0</v>
      </c>
    </row>
    <row r="542" spans="1:38" ht="14" x14ac:dyDescent="0.25">
      <c r="A542" s="1">
        <v>530</v>
      </c>
      <c r="B542" s="152"/>
      <c r="C542" s="22"/>
      <c r="D542" s="26" t="s">
        <v>262</v>
      </c>
      <c r="E542" s="26" t="s">
        <v>85</v>
      </c>
      <c r="F542" s="127">
        <f>'annexe 1 AE - BPU'!F542</f>
        <v>0</v>
      </c>
      <c r="G542" s="179">
        <f t="shared" si="491"/>
        <v>0</v>
      </c>
      <c r="J542" s="69">
        <f t="shared" si="492"/>
        <v>0</v>
      </c>
      <c r="K542" s="240"/>
      <c r="L542" s="70"/>
      <c r="M542" s="71">
        <f t="shared" si="493"/>
        <v>0</v>
      </c>
      <c r="O542" s="69">
        <f t="shared" si="494"/>
        <v>0</v>
      </c>
      <c r="P542" s="240"/>
      <c r="Q542" s="70"/>
      <c r="R542" s="71">
        <f t="shared" si="495"/>
        <v>0</v>
      </c>
      <c r="T542" s="69">
        <f t="shared" si="496"/>
        <v>0</v>
      </c>
      <c r="U542" s="240"/>
      <c r="V542" s="70"/>
      <c r="W542" s="71">
        <f t="shared" si="497"/>
        <v>0</v>
      </c>
      <c r="Y542" s="69">
        <f t="shared" si="498"/>
        <v>0</v>
      </c>
      <c r="Z542" s="240"/>
      <c r="AA542" s="70"/>
      <c r="AB542" s="71">
        <f t="shared" si="499"/>
        <v>0</v>
      </c>
      <c r="AD542" s="69">
        <f t="shared" si="500"/>
        <v>0</v>
      </c>
      <c r="AE542" s="240"/>
      <c r="AF542" s="70"/>
      <c r="AG542" s="71">
        <f t="shared" si="501"/>
        <v>0</v>
      </c>
      <c r="AI542" s="69">
        <f t="shared" si="502"/>
        <v>0</v>
      </c>
      <c r="AJ542" s="240"/>
      <c r="AK542" s="95"/>
      <c r="AL542" s="71">
        <f t="shared" si="503"/>
        <v>0</v>
      </c>
    </row>
    <row r="543" spans="1:38" ht="14" x14ac:dyDescent="0.25">
      <c r="A543" s="1">
        <v>531</v>
      </c>
      <c r="B543" s="152"/>
      <c r="C543" s="22"/>
      <c r="D543" s="26" t="s">
        <v>263</v>
      </c>
      <c r="E543" s="26" t="s">
        <v>85</v>
      </c>
      <c r="F543" s="127">
        <f>'annexe 1 AE - BPU'!F543</f>
        <v>0</v>
      </c>
      <c r="G543" s="179">
        <f t="shared" si="491"/>
        <v>0</v>
      </c>
      <c r="J543" s="69">
        <f t="shared" si="492"/>
        <v>0</v>
      </c>
      <c r="K543" s="240"/>
      <c r="L543" s="70"/>
      <c r="M543" s="71">
        <f t="shared" si="493"/>
        <v>0</v>
      </c>
      <c r="O543" s="69">
        <f t="shared" si="494"/>
        <v>0</v>
      </c>
      <c r="P543" s="240"/>
      <c r="Q543" s="70"/>
      <c r="R543" s="71">
        <f t="shared" si="495"/>
        <v>0</v>
      </c>
      <c r="T543" s="69">
        <f t="shared" si="496"/>
        <v>0</v>
      </c>
      <c r="U543" s="240"/>
      <c r="V543" s="70"/>
      <c r="W543" s="71">
        <f t="shared" si="497"/>
        <v>0</v>
      </c>
      <c r="Y543" s="69">
        <f t="shared" si="498"/>
        <v>0</v>
      </c>
      <c r="Z543" s="240"/>
      <c r="AA543" s="70"/>
      <c r="AB543" s="71">
        <f t="shared" si="499"/>
        <v>0</v>
      </c>
      <c r="AD543" s="69">
        <f t="shared" si="500"/>
        <v>0</v>
      </c>
      <c r="AE543" s="240"/>
      <c r="AF543" s="70"/>
      <c r="AG543" s="71">
        <f t="shared" si="501"/>
        <v>0</v>
      </c>
      <c r="AI543" s="69">
        <f t="shared" si="502"/>
        <v>0</v>
      </c>
      <c r="AJ543" s="240"/>
      <c r="AK543" s="95"/>
      <c r="AL543" s="71">
        <f t="shared" si="503"/>
        <v>0</v>
      </c>
    </row>
    <row r="544" spans="1:38" ht="14" x14ac:dyDescent="0.25">
      <c r="A544" s="1">
        <v>532</v>
      </c>
      <c r="B544" s="152"/>
      <c r="C544" s="22"/>
      <c r="D544" s="26" t="s">
        <v>285</v>
      </c>
      <c r="E544" s="26" t="s">
        <v>85</v>
      </c>
      <c r="F544" s="127">
        <f>'annexe 1 AE - BPU'!F544</f>
        <v>0</v>
      </c>
      <c r="G544" s="179">
        <f t="shared" si="491"/>
        <v>0</v>
      </c>
      <c r="J544" s="69">
        <f t="shared" si="492"/>
        <v>0</v>
      </c>
      <c r="K544" s="240"/>
      <c r="L544" s="70"/>
      <c r="M544" s="71">
        <f t="shared" si="493"/>
        <v>0</v>
      </c>
      <c r="O544" s="69">
        <f t="shared" si="494"/>
        <v>0</v>
      </c>
      <c r="P544" s="240"/>
      <c r="Q544" s="70"/>
      <c r="R544" s="71">
        <f t="shared" si="495"/>
        <v>0</v>
      </c>
      <c r="T544" s="69">
        <f t="shared" si="496"/>
        <v>0</v>
      </c>
      <c r="U544" s="240"/>
      <c r="V544" s="70"/>
      <c r="W544" s="71">
        <f t="shared" si="497"/>
        <v>0</v>
      </c>
      <c r="Y544" s="69">
        <f t="shared" si="498"/>
        <v>0</v>
      </c>
      <c r="Z544" s="240"/>
      <c r="AA544" s="70"/>
      <c r="AB544" s="71">
        <f t="shared" si="499"/>
        <v>0</v>
      </c>
      <c r="AD544" s="69">
        <f t="shared" si="500"/>
        <v>0</v>
      </c>
      <c r="AE544" s="240"/>
      <c r="AF544" s="70"/>
      <c r="AG544" s="71">
        <f t="shared" si="501"/>
        <v>0</v>
      </c>
      <c r="AI544" s="69">
        <f t="shared" si="502"/>
        <v>0</v>
      </c>
      <c r="AJ544" s="240"/>
      <c r="AK544" s="95"/>
      <c r="AL544" s="71">
        <f t="shared" si="503"/>
        <v>0</v>
      </c>
    </row>
    <row r="545" spans="1:38" ht="14" x14ac:dyDescent="0.25">
      <c r="A545" s="1">
        <v>533</v>
      </c>
      <c r="B545" s="152"/>
      <c r="C545" s="22"/>
      <c r="D545" s="26" t="s">
        <v>286</v>
      </c>
      <c r="E545" s="26" t="s">
        <v>85</v>
      </c>
      <c r="F545" s="127">
        <f>'annexe 1 AE - BPU'!F545</f>
        <v>0</v>
      </c>
      <c r="G545" s="179">
        <f t="shared" si="491"/>
        <v>0</v>
      </c>
      <c r="J545" s="69">
        <f t="shared" si="492"/>
        <v>0</v>
      </c>
      <c r="K545" s="240"/>
      <c r="L545" s="70"/>
      <c r="M545" s="71">
        <f t="shared" si="493"/>
        <v>0</v>
      </c>
      <c r="O545" s="69">
        <f t="shared" si="494"/>
        <v>0</v>
      </c>
      <c r="P545" s="240"/>
      <c r="Q545" s="70"/>
      <c r="R545" s="71">
        <f t="shared" si="495"/>
        <v>0</v>
      </c>
      <c r="T545" s="69">
        <f t="shared" si="496"/>
        <v>0</v>
      </c>
      <c r="U545" s="240"/>
      <c r="V545" s="70"/>
      <c r="W545" s="71">
        <f t="shared" si="497"/>
        <v>0</v>
      </c>
      <c r="Y545" s="69">
        <f t="shared" si="498"/>
        <v>0</v>
      </c>
      <c r="Z545" s="240"/>
      <c r="AA545" s="70"/>
      <c r="AB545" s="71">
        <f t="shared" si="499"/>
        <v>0</v>
      </c>
      <c r="AD545" s="69">
        <f t="shared" si="500"/>
        <v>0</v>
      </c>
      <c r="AE545" s="240"/>
      <c r="AF545" s="70"/>
      <c r="AG545" s="71">
        <f t="shared" si="501"/>
        <v>0</v>
      </c>
      <c r="AI545" s="69">
        <f t="shared" si="502"/>
        <v>0</v>
      </c>
      <c r="AJ545" s="240"/>
      <c r="AK545" s="95"/>
      <c r="AL545" s="71">
        <f t="shared" si="503"/>
        <v>0</v>
      </c>
    </row>
    <row r="546" spans="1:38" ht="14" x14ac:dyDescent="0.25">
      <c r="A546" s="1">
        <v>534</v>
      </c>
      <c r="B546" s="152" t="s">
        <v>906</v>
      </c>
      <c r="C546" s="22"/>
      <c r="D546" s="23" t="s">
        <v>415</v>
      </c>
      <c r="E546" s="14"/>
      <c r="F546" s="127"/>
      <c r="G546" s="183"/>
      <c r="H546" s="43"/>
      <c r="I546" s="43"/>
      <c r="J546" s="69"/>
      <c r="K546" s="240"/>
      <c r="L546" s="70"/>
      <c r="M546" s="71"/>
      <c r="O546" s="69"/>
      <c r="P546" s="240"/>
      <c r="Q546" s="70"/>
      <c r="R546" s="71"/>
      <c r="T546" s="69"/>
      <c r="U546" s="240"/>
      <c r="V546" s="70"/>
      <c r="W546" s="71"/>
      <c r="Y546" s="69"/>
      <c r="Z546" s="240"/>
      <c r="AA546" s="70"/>
      <c r="AB546" s="71"/>
      <c r="AD546" s="69"/>
      <c r="AE546" s="240"/>
      <c r="AF546" s="70"/>
      <c r="AG546" s="71"/>
      <c r="AI546" s="69"/>
      <c r="AJ546" s="240"/>
      <c r="AK546" s="95"/>
      <c r="AL546" s="71"/>
    </row>
    <row r="547" spans="1:38" ht="14" x14ac:dyDescent="0.25">
      <c r="A547" s="1">
        <v>535</v>
      </c>
      <c r="B547" s="152"/>
      <c r="C547" s="22"/>
      <c r="D547" s="26" t="s">
        <v>399</v>
      </c>
      <c r="E547" s="26" t="s">
        <v>85</v>
      </c>
      <c r="F547" s="127">
        <f>'annexe 1 AE - BPU'!F547</f>
        <v>0</v>
      </c>
      <c r="G547" s="179">
        <f t="shared" ref="G547:G550" si="504">F547*(1+$G$9)</f>
        <v>0</v>
      </c>
      <c r="J547" s="69">
        <f>F547</f>
        <v>0</v>
      </c>
      <c r="K547" s="240"/>
      <c r="L547" s="70"/>
      <c r="M547" s="71">
        <f>K547*J547</f>
        <v>0</v>
      </c>
      <c r="O547" s="69">
        <f>J547</f>
        <v>0</v>
      </c>
      <c r="P547" s="240"/>
      <c r="Q547" s="70"/>
      <c r="R547" s="71">
        <f>P547*O547</f>
        <v>0</v>
      </c>
      <c r="T547" s="69">
        <f>O547</f>
        <v>0</v>
      </c>
      <c r="U547" s="240"/>
      <c r="V547" s="70"/>
      <c r="W547" s="71">
        <f>U547*T547</f>
        <v>0</v>
      </c>
      <c r="Y547" s="69">
        <f>T547</f>
        <v>0</v>
      </c>
      <c r="Z547" s="240"/>
      <c r="AA547" s="70"/>
      <c r="AB547" s="71">
        <f>Z547*Y547</f>
        <v>0</v>
      </c>
      <c r="AD547" s="69">
        <f>Y547</f>
        <v>0</v>
      </c>
      <c r="AE547" s="240"/>
      <c r="AF547" s="70"/>
      <c r="AG547" s="71">
        <f>AE547*AD547</f>
        <v>0</v>
      </c>
      <c r="AI547" s="69">
        <f>AD547</f>
        <v>0</v>
      </c>
      <c r="AJ547" s="240"/>
      <c r="AK547" s="95"/>
      <c r="AL547" s="71">
        <f>AJ547*AI547</f>
        <v>0</v>
      </c>
    </row>
    <row r="548" spans="1:38" ht="14" x14ac:dyDescent="0.25">
      <c r="A548" s="1">
        <v>536</v>
      </c>
      <c r="B548" s="152"/>
      <c r="C548" s="22"/>
      <c r="D548" s="26" t="s">
        <v>401</v>
      </c>
      <c r="E548" s="26" t="s">
        <v>85</v>
      </c>
      <c r="F548" s="127">
        <f>'annexe 1 AE - BPU'!F548</f>
        <v>0</v>
      </c>
      <c r="G548" s="179">
        <f t="shared" si="504"/>
        <v>0</v>
      </c>
      <c r="J548" s="69">
        <f>F548</f>
        <v>0</v>
      </c>
      <c r="K548" s="240"/>
      <c r="L548" s="70"/>
      <c r="M548" s="71">
        <f>K548*J548</f>
        <v>0</v>
      </c>
      <c r="O548" s="69">
        <f>J548</f>
        <v>0</v>
      </c>
      <c r="P548" s="240"/>
      <c r="Q548" s="70"/>
      <c r="R548" s="71">
        <f>P548*O548</f>
        <v>0</v>
      </c>
      <c r="T548" s="69">
        <f>O548</f>
        <v>0</v>
      </c>
      <c r="U548" s="240"/>
      <c r="V548" s="70"/>
      <c r="W548" s="71">
        <f>U548*T548</f>
        <v>0</v>
      </c>
      <c r="Y548" s="69">
        <f>T548</f>
        <v>0</v>
      </c>
      <c r="Z548" s="240"/>
      <c r="AA548" s="70"/>
      <c r="AB548" s="71">
        <f>Z548*Y548</f>
        <v>0</v>
      </c>
      <c r="AD548" s="69">
        <f>Y548</f>
        <v>0</v>
      </c>
      <c r="AE548" s="240"/>
      <c r="AF548" s="70"/>
      <c r="AG548" s="71">
        <f>AE548*AD548</f>
        <v>0</v>
      </c>
      <c r="AI548" s="69">
        <f>AD548</f>
        <v>0</v>
      </c>
      <c r="AJ548" s="240"/>
      <c r="AK548" s="95"/>
      <c r="AL548" s="71">
        <f>AJ548*AI548</f>
        <v>0</v>
      </c>
    </row>
    <row r="549" spans="1:38" ht="14" x14ac:dyDescent="0.25">
      <c r="A549" s="1">
        <v>537</v>
      </c>
      <c r="B549" s="152"/>
      <c r="C549" s="22"/>
      <c r="D549" s="26" t="s">
        <v>416</v>
      </c>
      <c r="E549" s="26" t="s">
        <v>85</v>
      </c>
      <c r="F549" s="127">
        <f>'annexe 1 AE - BPU'!F549</f>
        <v>0</v>
      </c>
      <c r="G549" s="179">
        <f t="shared" si="504"/>
        <v>0</v>
      </c>
      <c r="J549" s="69">
        <f>F549</f>
        <v>0</v>
      </c>
      <c r="K549" s="240"/>
      <c r="L549" s="70"/>
      <c r="M549" s="71">
        <f>K549*J549</f>
        <v>0</v>
      </c>
      <c r="O549" s="69">
        <f>J549</f>
        <v>0</v>
      </c>
      <c r="P549" s="240"/>
      <c r="Q549" s="70"/>
      <c r="R549" s="71">
        <f>P549*O549</f>
        <v>0</v>
      </c>
      <c r="T549" s="69">
        <f>O549</f>
        <v>0</v>
      </c>
      <c r="U549" s="240"/>
      <c r="V549" s="70"/>
      <c r="W549" s="71">
        <f>U549*T549</f>
        <v>0</v>
      </c>
      <c r="Y549" s="69">
        <f>T549</f>
        <v>0</v>
      </c>
      <c r="Z549" s="240"/>
      <c r="AA549" s="70"/>
      <c r="AB549" s="71">
        <f>Z549*Y549</f>
        <v>0</v>
      </c>
      <c r="AD549" s="69">
        <f>Y549</f>
        <v>0</v>
      </c>
      <c r="AE549" s="240"/>
      <c r="AF549" s="70"/>
      <c r="AG549" s="71">
        <f>AE549*AD549</f>
        <v>0</v>
      </c>
      <c r="AI549" s="69">
        <f>AD549</f>
        <v>0</v>
      </c>
      <c r="AJ549" s="240"/>
      <c r="AK549" s="95"/>
      <c r="AL549" s="71">
        <f>AJ549*AI549</f>
        <v>0</v>
      </c>
    </row>
    <row r="550" spans="1:38" ht="14" x14ac:dyDescent="0.25">
      <c r="A550" s="1">
        <v>538</v>
      </c>
      <c r="B550" s="152" t="s">
        <v>907</v>
      </c>
      <c r="C550" s="22"/>
      <c r="D550" s="23" t="s">
        <v>853</v>
      </c>
      <c r="E550" s="26" t="s">
        <v>85</v>
      </c>
      <c r="F550" s="127">
        <f>'annexe 1 AE - BPU'!F550</f>
        <v>0</v>
      </c>
      <c r="G550" s="179">
        <f t="shared" si="504"/>
        <v>0</v>
      </c>
      <c r="J550" s="69">
        <f>F550</f>
        <v>0</v>
      </c>
      <c r="K550" s="240"/>
      <c r="L550" s="70"/>
      <c r="M550" s="71">
        <f>K550*J550</f>
        <v>0</v>
      </c>
      <c r="O550" s="69">
        <f>J550</f>
        <v>0</v>
      </c>
      <c r="P550" s="240"/>
      <c r="Q550" s="70"/>
      <c r="R550" s="71">
        <f>P550*O550</f>
        <v>0</v>
      </c>
      <c r="T550" s="69">
        <f>O550</f>
        <v>0</v>
      </c>
      <c r="U550" s="240"/>
      <c r="V550" s="70"/>
      <c r="W550" s="71">
        <f>U550*T550</f>
        <v>0</v>
      </c>
      <c r="Y550" s="69">
        <f>T550</f>
        <v>0</v>
      </c>
      <c r="Z550" s="240"/>
      <c r="AA550" s="70"/>
      <c r="AB550" s="71">
        <f>Z550*Y550</f>
        <v>0</v>
      </c>
      <c r="AD550" s="69">
        <f>Y550</f>
        <v>0</v>
      </c>
      <c r="AE550" s="240"/>
      <c r="AF550" s="70"/>
      <c r="AG550" s="71">
        <f>AE550*AD550</f>
        <v>0</v>
      </c>
      <c r="AI550" s="69">
        <f>AD550</f>
        <v>0</v>
      </c>
      <c r="AJ550" s="240"/>
      <c r="AK550" s="95"/>
      <c r="AL550" s="71">
        <f>AJ550*AI550</f>
        <v>0</v>
      </c>
    </row>
    <row r="551" spans="1:38" ht="14" x14ac:dyDescent="0.25">
      <c r="A551" s="1">
        <v>539</v>
      </c>
      <c r="B551" s="152" t="s">
        <v>908</v>
      </c>
      <c r="C551" s="22"/>
      <c r="D551" s="23" t="s">
        <v>854</v>
      </c>
      <c r="E551" s="14"/>
      <c r="F551" s="127"/>
      <c r="G551" s="178"/>
      <c r="J551" s="69"/>
      <c r="K551" s="240"/>
      <c r="L551" s="70"/>
      <c r="M551" s="71"/>
      <c r="O551" s="69"/>
      <c r="P551" s="240"/>
      <c r="Q551" s="70"/>
      <c r="R551" s="71"/>
      <c r="T551" s="69"/>
      <c r="U551" s="240"/>
      <c r="V551" s="70"/>
      <c r="W551" s="71"/>
      <c r="Y551" s="69"/>
      <c r="Z551" s="240"/>
      <c r="AA551" s="70"/>
      <c r="AB551" s="71"/>
      <c r="AD551" s="69"/>
      <c r="AE551" s="240"/>
      <c r="AF551" s="70"/>
      <c r="AG551" s="71"/>
      <c r="AI551" s="69"/>
      <c r="AJ551" s="240"/>
      <c r="AK551" s="95"/>
      <c r="AL551" s="71"/>
    </row>
    <row r="552" spans="1:38" ht="14" x14ac:dyDescent="0.25">
      <c r="A552" s="1">
        <v>540</v>
      </c>
      <c r="B552" s="152"/>
      <c r="C552" s="22"/>
      <c r="D552" s="26" t="s">
        <v>417</v>
      </c>
      <c r="E552" s="14"/>
      <c r="F552" s="127"/>
      <c r="G552" s="178"/>
      <c r="J552" s="69"/>
      <c r="K552" s="240"/>
      <c r="L552" s="70"/>
      <c r="M552" s="71"/>
      <c r="O552" s="69"/>
      <c r="P552" s="240"/>
      <c r="Q552" s="70"/>
      <c r="R552" s="71"/>
      <c r="T552" s="69"/>
      <c r="U552" s="240"/>
      <c r="V552" s="70"/>
      <c r="W552" s="71"/>
      <c r="Y552" s="69"/>
      <c r="Z552" s="240"/>
      <c r="AA552" s="70"/>
      <c r="AB552" s="71"/>
      <c r="AD552" s="69"/>
      <c r="AE552" s="240"/>
      <c r="AF552" s="70"/>
      <c r="AG552" s="71"/>
      <c r="AI552" s="69"/>
      <c r="AJ552" s="240"/>
      <c r="AK552" s="95"/>
      <c r="AL552" s="71"/>
    </row>
    <row r="553" spans="1:38" ht="14" x14ac:dyDescent="0.25">
      <c r="A553" s="1">
        <v>541</v>
      </c>
      <c r="B553" s="152"/>
      <c r="C553" s="22"/>
      <c r="D553" s="26" t="s">
        <v>855</v>
      </c>
      <c r="E553" s="42" t="s">
        <v>85</v>
      </c>
      <c r="F553" s="127">
        <f>'annexe 1 AE - BPU'!F553</f>
        <v>0</v>
      </c>
      <c r="G553" s="179">
        <f t="shared" ref="G553:G556" si="505">F553*(1+$G$9)</f>
        <v>0</v>
      </c>
      <c r="J553" s="69">
        <f>F553</f>
        <v>0</v>
      </c>
      <c r="K553" s="240"/>
      <c r="L553" s="70"/>
      <c r="M553" s="71">
        <f>K553*J553</f>
        <v>0</v>
      </c>
      <c r="O553" s="69">
        <f>J553</f>
        <v>0</v>
      </c>
      <c r="P553" s="240"/>
      <c r="Q553" s="70"/>
      <c r="R553" s="71">
        <f>P553*O553</f>
        <v>0</v>
      </c>
      <c r="T553" s="69">
        <f>O553</f>
        <v>0</v>
      </c>
      <c r="U553" s="240"/>
      <c r="V553" s="70"/>
      <c r="W553" s="71">
        <f>U553*T553</f>
        <v>0</v>
      </c>
      <c r="Y553" s="69">
        <f>T553</f>
        <v>0</v>
      </c>
      <c r="Z553" s="240"/>
      <c r="AA553" s="70"/>
      <c r="AB553" s="71">
        <f>Z553*Y553</f>
        <v>0</v>
      </c>
      <c r="AD553" s="69">
        <f>Y553</f>
        <v>0</v>
      </c>
      <c r="AE553" s="240"/>
      <c r="AF553" s="70"/>
      <c r="AG553" s="71">
        <f>AE553*AD553</f>
        <v>0</v>
      </c>
      <c r="AI553" s="69">
        <f>AD553</f>
        <v>0</v>
      </c>
      <c r="AJ553" s="240"/>
      <c r="AK553" s="95"/>
      <c r="AL553" s="71">
        <f>AJ553*AI553</f>
        <v>0</v>
      </c>
    </row>
    <row r="554" spans="1:38" s="41" customFormat="1" ht="14" x14ac:dyDescent="0.25">
      <c r="A554" s="1">
        <v>542</v>
      </c>
      <c r="B554" s="152"/>
      <c r="C554" s="22"/>
      <c r="D554" s="26" t="s">
        <v>418</v>
      </c>
      <c r="E554" s="42" t="s">
        <v>85</v>
      </c>
      <c r="F554" s="127">
        <f>'annexe 1 AE - BPU'!F554</f>
        <v>0</v>
      </c>
      <c r="G554" s="179">
        <f t="shared" si="505"/>
        <v>0</v>
      </c>
      <c r="H554" s="3"/>
      <c r="I554" s="3"/>
      <c r="J554" s="69">
        <f>F554</f>
        <v>0</v>
      </c>
      <c r="K554" s="241"/>
      <c r="L554" s="73"/>
      <c r="M554" s="71">
        <f>K554*J554</f>
        <v>0</v>
      </c>
      <c r="O554" s="69">
        <f>J554</f>
        <v>0</v>
      </c>
      <c r="P554" s="241"/>
      <c r="Q554" s="73"/>
      <c r="R554" s="71">
        <f>P554*O554</f>
        <v>0</v>
      </c>
      <c r="T554" s="69">
        <f>O554</f>
        <v>0</v>
      </c>
      <c r="U554" s="241"/>
      <c r="V554" s="73"/>
      <c r="W554" s="71">
        <f>U554*T554</f>
        <v>0</v>
      </c>
      <c r="Y554" s="69">
        <f>T554</f>
        <v>0</v>
      </c>
      <c r="Z554" s="241"/>
      <c r="AA554" s="73"/>
      <c r="AB554" s="71">
        <f>Z554*Y554</f>
        <v>0</v>
      </c>
      <c r="AD554" s="69">
        <f>Y554</f>
        <v>0</v>
      </c>
      <c r="AE554" s="241"/>
      <c r="AF554" s="73"/>
      <c r="AG554" s="71">
        <f>AE554*AD554</f>
        <v>0</v>
      </c>
      <c r="AI554" s="69">
        <f>AD554</f>
        <v>0</v>
      </c>
      <c r="AJ554" s="241"/>
      <c r="AK554" s="107"/>
      <c r="AL554" s="71">
        <f>AJ554*AI554</f>
        <v>0</v>
      </c>
    </row>
    <row r="555" spans="1:38" ht="14" x14ac:dyDescent="0.25">
      <c r="A555" s="1">
        <v>543</v>
      </c>
      <c r="B555" s="152"/>
      <c r="C555" s="22"/>
      <c r="D555" s="26" t="s">
        <v>856</v>
      </c>
      <c r="E555" s="26" t="s">
        <v>85</v>
      </c>
      <c r="F555" s="127">
        <f>'annexe 1 AE - BPU'!F555</f>
        <v>0</v>
      </c>
      <c r="G555" s="179">
        <f t="shared" si="505"/>
        <v>0</v>
      </c>
      <c r="J555" s="69">
        <f>F555</f>
        <v>0</v>
      </c>
      <c r="K555" s="240"/>
      <c r="L555" s="70"/>
      <c r="M555" s="71">
        <f>K555*J555</f>
        <v>0</v>
      </c>
      <c r="O555" s="69">
        <f>J555</f>
        <v>0</v>
      </c>
      <c r="P555" s="240"/>
      <c r="Q555" s="70"/>
      <c r="R555" s="71">
        <f>P555*O555</f>
        <v>0</v>
      </c>
      <c r="T555" s="69">
        <f>O555</f>
        <v>0</v>
      </c>
      <c r="U555" s="240"/>
      <c r="V555" s="70"/>
      <c r="W555" s="71">
        <f>U555*T555</f>
        <v>0</v>
      </c>
      <c r="Y555" s="69">
        <f>T555</f>
        <v>0</v>
      </c>
      <c r="Z555" s="240"/>
      <c r="AA555" s="70"/>
      <c r="AB555" s="71">
        <f>Z555*Y555</f>
        <v>0</v>
      </c>
      <c r="AD555" s="69">
        <f>Y555</f>
        <v>0</v>
      </c>
      <c r="AE555" s="240"/>
      <c r="AF555" s="70"/>
      <c r="AG555" s="71">
        <f>AE555*AD555</f>
        <v>0</v>
      </c>
      <c r="AI555" s="69">
        <f>AD555</f>
        <v>0</v>
      </c>
      <c r="AJ555" s="240"/>
      <c r="AK555" s="95"/>
      <c r="AL555" s="71">
        <f>AJ555*AI555</f>
        <v>0</v>
      </c>
    </row>
    <row r="556" spans="1:38" ht="14" x14ac:dyDescent="0.25">
      <c r="A556" s="1">
        <v>544</v>
      </c>
      <c r="B556" s="152"/>
      <c r="C556" s="22"/>
      <c r="D556" s="26" t="s">
        <v>419</v>
      </c>
      <c r="E556" s="42" t="s">
        <v>85</v>
      </c>
      <c r="F556" s="127">
        <f>'annexe 1 AE - BPU'!F556</f>
        <v>0</v>
      </c>
      <c r="G556" s="179">
        <f t="shared" si="505"/>
        <v>0</v>
      </c>
      <c r="J556" s="69">
        <f>F556</f>
        <v>0</v>
      </c>
      <c r="K556" s="240"/>
      <c r="L556" s="70"/>
      <c r="M556" s="71">
        <f>K556*J556</f>
        <v>0</v>
      </c>
      <c r="O556" s="69">
        <f>J556</f>
        <v>0</v>
      </c>
      <c r="P556" s="240"/>
      <c r="Q556" s="70"/>
      <c r="R556" s="71">
        <f>P556*O556</f>
        <v>0</v>
      </c>
      <c r="T556" s="69">
        <f>O556</f>
        <v>0</v>
      </c>
      <c r="U556" s="240"/>
      <c r="V556" s="70"/>
      <c r="W556" s="71">
        <f>U556*T556</f>
        <v>0</v>
      </c>
      <c r="Y556" s="69">
        <f>T556</f>
        <v>0</v>
      </c>
      <c r="Z556" s="240"/>
      <c r="AA556" s="70"/>
      <c r="AB556" s="71">
        <f>Z556*Y556</f>
        <v>0</v>
      </c>
      <c r="AD556" s="69">
        <f>Y556</f>
        <v>0</v>
      </c>
      <c r="AE556" s="240"/>
      <c r="AF556" s="70"/>
      <c r="AG556" s="71">
        <f>AE556*AD556</f>
        <v>0</v>
      </c>
      <c r="AI556" s="69">
        <f>AD556</f>
        <v>0</v>
      </c>
      <c r="AJ556" s="240"/>
      <c r="AK556" s="95"/>
      <c r="AL556" s="71">
        <f>AJ556*AI556</f>
        <v>0</v>
      </c>
    </row>
    <row r="557" spans="1:38" ht="14" x14ac:dyDescent="0.25">
      <c r="A557" s="1">
        <v>545</v>
      </c>
      <c r="B557" s="152"/>
      <c r="C557" s="22"/>
      <c r="D557" s="26" t="s">
        <v>420</v>
      </c>
      <c r="E557" s="14"/>
      <c r="F557" s="127"/>
      <c r="G557" s="178"/>
      <c r="J557" s="69"/>
      <c r="K557" s="240"/>
      <c r="L557" s="70"/>
      <c r="M557" s="71"/>
      <c r="O557" s="69"/>
      <c r="P557" s="240"/>
      <c r="Q557" s="70"/>
      <c r="R557" s="71"/>
      <c r="T557" s="69"/>
      <c r="U557" s="240"/>
      <c r="V557" s="70"/>
      <c r="W557" s="71"/>
      <c r="Y557" s="69"/>
      <c r="Z557" s="240"/>
      <c r="AA557" s="70"/>
      <c r="AB557" s="71"/>
      <c r="AD557" s="69"/>
      <c r="AE557" s="240"/>
      <c r="AF557" s="70"/>
      <c r="AG557" s="71"/>
      <c r="AI557" s="69"/>
      <c r="AJ557" s="240"/>
      <c r="AK557" s="95"/>
      <c r="AL557" s="71"/>
    </row>
    <row r="558" spans="1:38" ht="14" x14ac:dyDescent="0.25">
      <c r="A558" s="1">
        <v>546</v>
      </c>
      <c r="B558" s="152"/>
      <c r="C558" s="22"/>
      <c r="D558" s="26" t="s">
        <v>855</v>
      </c>
      <c r="E558" s="42" t="s">
        <v>85</v>
      </c>
      <c r="F558" s="127">
        <f>'annexe 1 AE - BPU'!F558</f>
        <v>0</v>
      </c>
      <c r="G558" s="179">
        <f t="shared" ref="G558:G561" si="506">F558*(1+$G$9)</f>
        <v>0</v>
      </c>
      <c r="J558" s="69">
        <f>F558</f>
        <v>0</v>
      </c>
      <c r="K558" s="240"/>
      <c r="L558" s="70"/>
      <c r="M558" s="71">
        <f>K558*J558</f>
        <v>0</v>
      </c>
      <c r="O558" s="69">
        <f>J558</f>
        <v>0</v>
      </c>
      <c r="P558" s="240"/>
      <c r="Q558" s="70"/>
      <c r="R558" s="71">
        <f>P558*O558</f>
        <v>0</v>
      </c>
      <c r="T558" s="69">
        <f>O558</f>
        <v>0</v>
      </c>
      <c r="U558" s="240"/>
      <c r="V558" s="70"/>
      <c r="W558" s="71">
        <f>U558*T558</f>
        <v>0</v>
      </c>
      <c r="Y558" s="69">
        <f>T558</f>
        <v>0</v>
      </c>
      <c r="Z558" s="240"/>
      <c r="AA558" s="70"/>
      <c r="AB558" s="71">
        <f>Z558*Y558</f>
        <v>0</v>
      </c>
      <c r="AD558" s="69">
        <f>Y558</f>
        <v>0</v>
      </c>
      <c r="AE558" s="240"/>
      <c r="AF558" s="70"/>
      <c r="AG558" s="71">
        <f>AE558*AD558</f>
        <v>0</v>
      </c>
      <c r="AI558" s="69">
        <f>AD558</f>
        <v>0</v>
      </c>
      <c r="AJ558" s="240"/>
      <c r="AK558" s="95"/>
      <c r="AL558" s="71">
        <f>AJ558*AI558</f>
        <v>0</v>
      </c>
    </row>
    <row r="559" spans="1:38" ht="14" x14ac:dyDescent="0.25">
      <c r="A559" s="1">
        <v>547</v>
      </c>
      <c r="B559" s="152"/>
      <c r="C559" s="22"/>
      <c r="D559" s="26" t="s">
        <v>418</v>
      </c>
      <c r="E559" s="42" t="s">
        <v>85</v>
      </c>
      <c r="F559" s="127">
        <f>'annexe 1 AE - BPU'!F559</f>
        <v>0</v>
      </c>
      <c r="G559" s="179">
        <f t="shared" si="506"/>
        <v>0</v>
      </c>
      <c r="J559" s="69">
        <f>F559</f>
        <v>0</v>
      </c>
      <c r="K559" s="240"/>
      <c r="L559" s="70"/>
      <c r="M559" s="71">
        <f>K559*J559</f>
        <v>0</v>
      </c>
      <c r="O559" s="69">
        <f>J559</f>
        <v>0</v>
      </c>
      <c r="P559" s="240"/>
      <c r="Q559" s="70"/>
      <c r="R559" s="71">
        <f>P559*O559</f>
        <v>0</v>
      </c>
      <c r="T559" s="69">
        <f>O559</f>
        <v>0</v>
      </c>
      <c r="U559" s="240"/>
      <c r="V559" s="70"/>
      <c r="W559" s="71">
        <f>U559*T559</f>
        <v>0</v>
      </c>
      <c r="Y559" s="69">
        <f>T559</f>
        <v>0</v>
      </c>
      <c r="Z559" s="240"/>
      <c r="AA559" s="70"/>
      <c r="AB559" s="71">
        <f>Z559*Y559</f>
        <v>0</v>
      </c>
      <c r="AD559" s="69">
        <f>Y559</f>
        <v>0</v>
      </c>
      <c r="AE559" s="240"/>
      <c r="AF559" s="70"/>
      <c r="AG559" s="71">
        <f>AE559*AD559</f>
        <v>0</v>
      </c>
      <c r="AI559" s="69">
        <f>AD559</f>
        <v>0</v>
      </c>
      <c r="AJ559" s="240"/>
      <c r="AK559" s="95"/>
      <c r="AL559" s="71">
        <f>AJ559*AI559</f>
        <v>0</v>
      </c>
    </row>
    <row r="560" spans="1:38" ht="14" x14ac:dyDescent="0.25">
      <c r="A560" s="1">
        <v>548</v>
      </c>
      <c r="B560" s="152"/>
      <c r="C560" s="22"/>
      <c r="D560" s="26" t="s">
        <v>856</v>
      </c>
      <c r="E560" s="26" t="s">
        <v>85</v>
      </c>
      <c r="F560" s="127">
        <f>'annexe 1 AE - BPU'!F560</f>
        <v>0</v>
      </c>
      <c r="G560" s="179">
        <f t="shared" si="506"/>
        <v>0</v>
      </c>
      <c r="J560" s="69">
        <f>F560</f>
        <v>0</v>
      </c>
      <c r="K560" s="240"/>
      <c r="L560" s="70"/>
      <c r="M560" s="71">
        <f>K560*J560</f>
        <v>0</v>
      </c>
      <c r="O560" s="69">
        <f>J560</f>
        <v>0</v>
      </c>
      <c r="P560" s="240"/>
      <c r="Q560" s="70"/>
      <c r="R560" s="71">
        <f>P560*O560</f>
        <v>0</v>
      </c>
      <c r="T560" s="69">
        <f>O560</f>
        <v>0</v>
      </c>
      <c r="U560" s="240"/>
      <c r="V560" s="70"/>
      <c r="W560" s="71">
        <f>U560*T560</f>
        <v>0</v>
      </c>
      <c r="Y560" s="69">
        <f>T560</f>
        <v>0</v>
      </c>
      <c r="Z560" s="240"/>
      <c r="AA560" s="70"/>
      <c r="AB560" s="71">
        <f>Z560*Y560</f>
        <v>0</v>
      </c>
      <c r="AD560" s="69">
        <f>Y560</f>
        <v>0</v>
      </c>
      <c r="AE560" s="240"/>
      <c r="AF560" s="70"/>
      <c r="AG560" s="71">
        <f>AE560*AD560</f>
        <v>0</v>
      </c>
      <c r="AI560" s="69">
        <f>AD560</f>
        <v>0</v>
      </c>
      <c r="AJ560" s="240"/>
      <c r="AK560" s="95"/>
      <c r="AL560" s="71">
        <f>AJ560*AI560</f>
        <v>0</v>
      </c>
    </row>
    <row r="561" spans="1:38" ht="14" x14ac:dyDescent="0.25">
      <c r="A561" s="1">
        <v>549</v>
      </c>
      <c r="B561" s="152"/>
      <c r="C561" s="22"/>
      <c r="D561" s="26" t="s">
        <v>419</v>
      </c>
      <c r="E561" s="42" t="s">
        <v>85</v>
      </c>
      <c r="F561" s="127">
        <f>'annexe 1 AE - BPU'!F561</f>
        <v>0</v>
      </c>
      <c r="G561" s="179">
        <f t="shared" si="506"/>
        <v>0</v>
      </c>
      <c r="J561" s="69">
        <f>F561</f>
        <v>0</v>
      </c>
      <c r="K561" s="240"/>
      <c r="L561" s="70"/>
      <c r="M561" s="71">
        <f>K561*J561</f>
        <v>0</v>
      </c>
      <c r="O561" s="69">
        <f>J561</f>
        <v>0</v>
      </c>
      <c r="P561" s="240"/>
      <c r="Q561" s="70"/>
      <c r="R561" s="71">
        <f>P561*O561</f>
        <v>0</v>
      </c>
      <c r="T561" s="69">
        <f>O561</f>
        <v>0</v>
      </c>
      <c r="U561" s="240"/>
      <c r="V561" s="70"/>
      <c r="W561" s="71">
        <f>U561*T561</f>
        <v>0</v>
      </c>
      <c r="Y561" s="69">
        <f>T561</f>
        <v>0</v>
      </c>
      <c r="Z561" s="240"/>
      <c r="AA561" s="70"/>
      <c r="AB561" s="71">
        <f>Z561*Y561</f>
        <v>0</v>
      </c>
      <c r="AD561" s="69">
        <f>Y561</f>
        <v>0</v>
      </c>
      <c r="AE561" s="240"/>
      <c r="AF561" s="70"/>
      <c r="AG561" s="71">
        <f>AE561*AD561</f>
        <v>0</v>
      </c>
      <c r="AI561" s="69">
        <f>AD561</f>
        <v>0</v>
      </c>
      <c r="AJ561" s="240"/>
      <c r="AK561" s="95"/>
      <c r="AL561" s="71">
        <f>AJ561*AI561</f>
        <v>0</v>
      </c>
    </row>
    <row r="562" spans="1:38" ht="28" x14ac:dyDescent="0.25">
      <c r="A562" s="1">
        <v>550</v>
      </c>
      <c r="B562" s="152" t="s">
        <v>909</v>
      </c>
      <c r="C562" s="22"/>
      <c r="D562" s="23" t="s">
        <v>857</v>
      </c>
      <c r="E562" s="14"/>
      <c r="F562" s="130"/>
      <c r="G562" s="182"/>
      <c r="H562" s="36"/>
      <c r="I562" s="36"/>
      <c r="J562" s="69"/>
      <c r="K562" s="240"/>
      <c r="L562" s="70"/>
      <c r="M562" s="71"/>
      <c r="O562" s="69"/>
      <c r="P562" s="240"/>
      <c r="Q562" s="70"/>
      <c r="R562" s="71"/>
      <c r="T562" s="69"/>
      <c r="U562" s="240"/>
      <c r="V562" s="70"/>
      <c r="W562" s="71"/>
      <c r="Y562" s="69"/>
      <c r="Z562" s="240"/>
      <c r="AA562" s="70"/>
      <c r="AB562" s="71"/>
      <c r="AD562" s="69"/>
      <c r="AE562" s="240"/>
      <c r="AF562" s="70"/>
      <c r="AG562" s="71"/>
      <c r="AI562" s="69"/>
      <c r="AJ562" s="240"/>
      <c r="AK562" s="95"/>
      <c r="AL562" s="71"/>
    </row>
    <row r="563" spans="1:38" ht="14" x14ac:dyDescent="0.25">
      <c r="A563" s="1">
        <v>551</v>
      </c>
      <c r="B563" s="152"/>
      <c r="C563" s="22"/>
      <c r="D563" s="26" t="s">
        <v>371</v>
      </c>
      <c r="E563" s="26" t="s">
        <v>85</v>
      </c>
      <c r="F563" s="127">
        <f>'annexe 1 AE - BPU'!F563</f>
        <v>0</v>
      </c>
      <c r="G563" s="179">
        <f t="shared" ref="G563:G569" si="507">F563*(1+$G$9)</f>
        <v>0</v>
      </c>
      <c r="J563" s="69">
        <f t="shared" ref="J563:J569" si="508">F563</f>
        <v>0</v>
      </c>
      <c r="K563" s="240"/>
      <c r="L563" s="70"/>
      <c r="M563" s="71">
        <f t="shared" ref="M563:M569" si="509">K563*J563</f>
        <v>0</v>
      </c>
      <c r="O563" s="69">
        <f t="shared" ref="O563:O569" si="510">J563</f>
        <v>0</v>
      </c>
      <c r="P563" s="240"/>
      <c r="Q563" s="70"/>
      <c r="R563" s="71">
        <f t="shared" ref="R563:R569" si="511">P563*O563</f>
        <v>0</v>
      </c>
      <c r="T563" s="69">
        <f t="shared" ref="T563:T569" si="512">O563</f>
        <v>0</v>
      </c>
      <c r="U563" s="240"/>
      <c r="V563" s="70"/>
      <c r="W563" s="71">
        <f t="shared" ref="W563:W569" si="513">U563*T563</f>
        <v>0</v>
      </c>
      <c r="Y563" s="69">
        <f t="shared" ref="Y563:Y569" si="514">T563</f>
        <v>0</v>
      </c>
      <c r="Z563" s="240"/>
      <c r="AA563" s="70"/>
      <c r="AB563" s="71">
        <f t="shared" ref="AB563:AB569" si="515">Z563*Y563</f>
        <v>0</v>
      </c>
      <c r="AD563" s="69">
        <f t="shared" ref="AD563:AD569" si="516">Y563</f>
        <v>0</v>
      </c>
      <c r="AE563" s="240"/>
      <c r="AF563" s="70"/>
      <c r="AG563" s="71">
        <f t="shared" ref="AG563:AG569" si="517">AE563*AD563</f>
        <v>0</v>
      </c>
      <c r="AI563" s="69">
        <f t="shared" ref="AI563:AI569" si="518">AD563</f>
        <v>0</v>
      </c>
      <c r="AJ563" s="240"/>
      <c r="AK563" s="95"/>
      <c r="AL563" s="71">
        <f t="shared" ref="AL563:AL569" si="519">AJ563*AI563</f>
        <v>0</v>
      </c>
    </row>
    <row r="564" spans="1:38" ht="15.5" x14ac:dyDescent="0.25">
      <c r="A564" s="1">
        <v>552</v>
      </c>
      <c r="B564" s="152"/>
      <c r="C564" s="22"/>
      <c r="D564" s="26" t="s">
        <v>282</v>
      </c>
      <c r="E564" s="26" t="s">
        <v>85</v>
      </c>
      <c r="F564" s="127">
        <f>'annexe 1 AE - BPU'!F564</f>
        <v>0</v>
      </c>
      <c r="G564" s="179">
        <f t="shared" si="507"/>
        <v>0</v>
      </c>
      <c r="J564" s="98">
        <f t="shared" si="508"/>
        <v>0</v>
      </c>
      <c r="K564" s="174">
        <v>1</v>
      </c>
      <c r="L564" s="99"/>
      <c r="M564" s="100">
        <f t="shared" si="509"/>
        <v>0</v>
      </c>
      <c r="O564" s="69">
        <f t="shared" si="510"/>
        <v>0</v>
      </c>
      <c r="P564" s="240"/>
      <c r="Q564" s="70"/>
      <c r="R564" s="71">
        <f t="shared" si="511"/>
        <v>0</v>
      </c>
      <c r="T564" s="69">
        <f t="shared" si="512"/>
        <v>0</v>
      </c>
      <c r="U564" s="240"/>
      <c r="V564" s="70"/>
      <c r="W564" s="71">
        <f t="shared" si="513"/>
        <v>0</v>
      </c>
      <c r="Y564" s="69">
        <f t="shared" si="514"/>
        <v>0</v>
      </c>
      <c r="Z564" s="240"/>
      <c r="AA564" s="70"/>
      <c r="AB564" s="71">
        <f t="shared" si="515"/>
        <v>0</v>
      </c>
      <c r="AD564" s="69">
        <f t="shared" si="516"/>
        <v>0</v>
      </c>
      <c r="AE564" s="240"/>
      <c r="AF564" s="70"/>
      <c r="AG564" s="71">
        <f t="shared" si="517"/>
        <v>0</v>
      </c>
      <c r="AI564" s="69">
        <f t="shared" si="518"/>
        <v>0</v>
      </c>
      <c r="AJ564" s="240"/>
      <c r="AK564" s="95"/>
      <c r="AL564" s="71">
        <f t="shared" si="519"/>
        <v>0</v>
      </c>
    </row>
    <row r="565" spans="1:38" ht="14" x14ac:dyDescent="0.25">
      <c r="A565" s="1">
        <v>553</v>
      </c>
      <c r="B565" s="152"/>
      <c r="C565" s="22"/>
      <c r="D565" s="26" t="s">
        <v>284</v>
      </c>
      <c r="E565" s="26" t="s">
        <v>85</v>
      </c>
      <c r="F565" s="127">
        <f>'annexe 1 AE - BPU'!F565</f>
        <v>0</v>
      </c>
      <c r="G565" s="179">
        <f t="shared" si="507"/>
        <v>0</v>
      </c>
      <c r="J565" s="69">
        <f t="shared" si="508"/>
        <v>0</v>
      </c>
      <c r="K565" s="240"/>
      <c r="L565" s="70"/>
      <c r="M565" s="71">
        <f t="shared" si="509"/>
        <v>0</v>
      </c>
      <c r="O565" s="69">
        <f t="shared" si="510"/>
        <v>0</v>
      </c>
      <c r="P565" s="240"/>
      <c r="Q565" s="70"/>
      <c r="R565" s="71">
        <f t="shared" si="511"/>
        <v>0</v>
      </c>
      <c r="T565" s="69">
        <f t="shared" si="512"/>
        <v>0</v>
      </c>
      <c r="U565" s="240"/>
      <c r="V565" s="70"/>
      <c r="W565" s="71">
        <f t="shared" si="513"/>
        <v>0</v>
      </c>
      <c r="Y565" s="69">
        <f t="shared" si="514"/>
        <v>0</v>
      </c>
      <c r="Z565" s="240"/>
      <c r="AA565" s="70"/>
      <c r="AB565" s="71">
        <f t="shared" si="515"/>
        <v>0</v>
      </c>
      <c r="AD565" s="69">
        <f t="shared" si="516"/>
        <v>0</v>
      </c>
      <c r="AE565" s="240"/>
      <c r="AF565" s="70"/>
      <c r="AG565" s="71">
        <f t="shared" si="517"/>
        <v>0</v>
      </c>
      <c r="AI565" s="69">
        <f t="shared" si="518"/>
        <v>0</v>
      </c>
      <c r="AJ565" s="240"/>
      <c r="AK565" s="95"/>
      <c r="AL565" s="71">
        <f t="shared" si="519"/>
        <v>0</v>
      </c>
    </row>
    <row r="566" spans="1:38" ht="14" x14ac:dyDescent="0.25">
      <c r="A566" s="1">
        <v>554</v>
      </c>
      <c r="B566" s="152"/>
      <c r="C566" s="22"/>
      <c r="D566" s="26" t="s">
        <v>262</v>
      </c>
      <c r="E566" s="26" t="s">
        <v>85</v>
      </c>
      <c r="F566" s="127">
        <f>'annexe 1 AE - BPU'!F566</f>
        <v>0</v>
      </c>
      <c r="G566" s="179">
        <f t="shared" si="507"/>
        <v>0</v>
      </c>
      <c r="J566" s="69">
        <f t="shared" si="508"/>
        <v>0</v>
      </c>
      <c r="K566" s="240"/>
      <c r="L566" s="70"/>
      <c r="M566" s="71">
        <f t="shared" si="509"/>
        <v>0</v>
      </c>
      <c r="O566" s="69">
        <f t="shared" si="510"/>
        <v>0</v>
      </c>
      <c r="P566" s="240"/>
      <c r="Q566" s="70"/>
      <c r="R566" s="71">
        <f t="shared" si="511"/>
        <v>0</v>
      </c>
      <c r="T566" s="69">
        <f t="shared" si="512"/>
        <v>0</v>
      </c>
      <c r="U566" s="240"/>
      <c r="V566" s="70"/>
      <c r="W566" s="71">
        <f t="shared" si="513"/>
        <v>0</v>
      </c>
      <c r="Y566" s="69">
        <f t="shared" si="514"/>
        <v>0</v>
      </c>
      <c r="Z566" s="240"/>
      <c r="AA566" s="70"/>
      <c r="AB566" s="71">
        <f t="shared" si="515"/>
        <v>0</v>
      </c>
      <c r="AD566" s="69">
        <f t="shared" si="516"/>
        <v>0</v>
      </c>
      <c r="AE566" s="240"/>
      <c r="AF566" s="70"/>
      <c r="AG566" s="71">
        <f t="shared" si="517"/>
        <v>0</v>
      </c>
      <c r="AI566" s="69">
        <f t="shared" si="518"/>
        <v>0</v>
      </c>
      <c r="AJ566" s="240"/>
      <c r="AK566" s="95"/>
      <c r="AL566" s="71">
        <f t="shared" si="519"/>
        <v>0</v>
      </c>
    </row>
    <row r="567" spans="1:38" ht="14" x14ac:dyDescent="0.25">
      <c r="A567" s="1">
        <v>555</v>
      </c>
      <c r="B567" s="152"/>
      <c r="C567" s="22"/>
      <c r="D567" s="26" t="s">
        <v>263</v>
      </c>
      <c r="E567" s="26" t="s">
        <v>85</v>
      </c>
      <c r="F567" s="127">
        <f>'annexe 1 AE - BPU'!F567</f>
        <v>0</v>
      </c>
      <c r="G567" s="179">
        <f t="shared" si="507"/>
        <v>0</v>
      </c>
      <c r="J567" s="69">
        <f t="shared" si="508"/>
        <v>0</v>
      </c>
      <c r="K567" s="240"/>
      <c r="L567" s="70"/>
      <c r="M567" s="71">
        <f t="shared" si="509"/>
        <v>0</v>
      </c>
      <c r="O567" s="69">
        <f t="shared" si="510"/>
        <v>0</v>
      </c>
      <c r="P567" s="240"/>
      <c r="Q567" s="70"/>
      <c r="R567" s="71">
        <f t="shared" si="511"/>
        <v>0</v>
      </c>
      <c r="T567" s="69">
        <f t="shared" si="512"/>
        <v>0</v>
      </c>
      <c r="U567" s="240"/>
      <c r="V567" s="70"/>
      <c r="W567" s="71">
        <f t="shared" si="513"/>
        <v>0</v>
      </c>
      <c r="Y567" s="69">
        <f t="shared" si="514"/>
        <v>0</v>
      </c>
      <c r="Z567" s="240"/>
      <c r="AA567" s="70"/>
      <c r="AB567" s="71">
        <f t="shared" si="515"/>
        <v>0</v>
      </c>
      <c r="AD567" s="69">
        <f t="shared" si="516"/>
        <v>0</v>
      </c>
      <c r="AE567" s="240"/>
      <c r="AF567" s="70"/>
      <c r="AG567" s="71">
        <f t="shared" si="517"/>
        <v>0</v>
      </c>
      <c r="AI567" s="69">
        <f t="shared" si="518"/>
        <v>0</v>
      </c>
      <c r="AJ567" s="240"/>
      <c r="AK567" s="95"/>
      <c r="AL567" s="71">
        <f t="shared" si="519"/>
        <v>0</v>
      </c>
    </row>
    <row r="568" spans="1:38" ht="14" x14ac:dyDescent="0.25">
      <c r="A568" s="1">
        <v>556</v>
      </c>
      <c r="B568" s="152"/>
      <c r="C568" s="22"/>
      <c r="D568" s="26" t="s">
        <v>285</v>
      </c>
      <c r="E568" s="26" t="s">
        <v>85</v>
      </c>
      <c r="F568" s="127">
        <f>'annexe 1 AE - BPU'!F568</f>
        <v>0</v>
      </c>
      <c r="G568" s="179">
        <f t="shared" si="507"/>
        <v>0</v>
      </c>
      <c r="J568" s="69">
        <f t="shared" si="508"/>
        <v>0</v>
      </c>
      <c r="K568" s="240"/>
      <c r="L568" s="70"/>
      <c r="M568" s="71">
        <f t="shared" si="509"/>
        <v>0</v>
      </c>
      <c r="O568" s="69">
        <f t="shared" si="510"/>
        <v>0</v>
      </c>
      <c r="P568" s="240"/>
      <c r="Q568" s="70"/>
      <c r="R568" s="71">
        <f t="shared" si="511"/>
        <v>0</v>
      </c>
      <c r="T568" s="69">
        <f t="shared" si="512"/>
        <v>0</v>
      </c>
      <c r="U568" s="240"/>
      <c r="V568" s="70"/>
      <c r="W568" s="71">
        <f t="shared" si="513"/>
        <v>0</v>
      </c>
      <c r="Y568" s="69">
        <f t="shared" si="514"/>
        <v>0</v>
      </c>
      <c r="Z568" s="240"/>
      <c r="AA568" s="70"/>
      <c r="AB568" s="71">
        <f t="shared" si="515"/>
        <v>0</v>
      </c>
      <c r="AD568" s="69">
        <f t="shared" si="516"/>
        <v>0</v>
      </c>
      <c r="AE568" s="240"/>
      <c r="AF568" s="70"/>
      <c r="AG568" s="71">
        <f t="shared" si="517"/>
        <v>0</v>
      </c>
      <c r="AI568" s="69">
        <f t="shared" si="518"/>
        <v>0</v>
      </c>
      <c r="AJ568" s="240"/>
      <c r="AK568" s="95"/>
      <c r="AL568" s="71">
        <f t="shared" si="519"/>
        <v>0</v>
      </c>
    </row>
    <row r="569" spans="1:38" ht="14" x14ac:dyDescent="0.25">
      <c r="A569" s="1">
        <v>557</v>
      </c>
      <c r="B569" s="152"/>
      <c r="C569" s="22"/>
      <c r="D569" s="26" t="s">
        <v>286</v>
      </c>
      <c r="E569" s="26" t="s">
        <v>85</v>
      </c>
      <c r="F569" s="127">
        <f>'annexe 1 AE - BPU'!F569</f>
        <v>0</v>
      </c>
      <c r="G569" s="179">
        <f t="shared" si="507"/>
        <v>0</v>
      </c>
      <c r="J569" s="69">
        <f t="shared" si="508"/>
        <v>0</v>
      </c>
      <c r="K569" s="240"/>
      <c r="L569" s="70"/>
      <c r="M569" s="71">
        <f t="shared" si="509"/>
        <v>0</v>
      </c>
      <c r="O569" s="69">
        <f t="shared" si="510"/>
        <v>0</v>
      </c>
      <c r="P569" s="240"/>
      <c r="Q569" s="70"/>
      <c r="R569" s="71">
        <f t="shared" si="511"/>
        <v>0</v>
      </c>
      <c r="T569" s="69">
        <f t="shared" si="512"/>
        <v>0</v>
      </c>
      <c r="U569" s="240"/>
      <c r="V569" s="70"/>
      <c r="W569" s="71">
        <f t="shared" si="513"/>
        <v>0</v>
      </c>
      <c r="Y569" s="69">
        <f t="shared" si="514"/>
        <v>0</v>
      </c>
      <c r="Z569" s="240"/>
      <c r="AA569" s="70"/>
      <c r="AB569" s="71">
        <f t="shared" si="515"/>
        <v>0</v>
      </c>
      <c r="AD569" s="69">
        <f t="shared" si="516"/>
        <v>0</v>
      </c>
      <c r="AE569" s="240"/>
      <c r="AF569" s="70"/>
      <c r="AG569" s="71">
        <f t="shared" si="517"/>
        <v>0</v>
      </c>
      <c r="AI569" s="69">
        <f t="shared" si="518"/>
        <v>0</v>
      </c>
      <c r="AJ569" s="240"/>
      <c r="AK569" s="95"/>
      <c r="AL569" s="71">
        <f t="shared" si="519"/>
        <v>0</v>
      </c>
    </row>
    <row r="570" spans="1:38" ht="28" x14ac:dyDescent="0.25">
      <c r="A570" s="1">
        <v>558</v>
      </c>
      <c r="B570" s="152" t="s">
        <v>910</v>
      </c>
      <c r="C570" s="22"/>
      <c r="D570" s="23" t="s">
        <v>421</v>
      </c>
      <c r="E570" s="26"/>
      <c r="F570" s="127"/>
      <c r="G570" s="181"/>
      <c r="H570" s="30"/>
      <c r="I570" s="30"/>
      <c r="J570" s="69"/>
      <c r="K570" s="240"/>
      <c r="L570" s="70"/>
      <c r="M570" s="71"/>
      <c r="O570" s="69"/>
      <c r="P570" s="240"/>
      <c r="Q570" s="70"/>
      <c r="R570" s="71"/>
      <c r="T570" s="69"/>
      <c r="U570" s="240"/>
      <c r="V570" s="70"/>
      <c r="W570" s="71"/>
      <c r="Y570" s="69"/>
      <c r="Z570" s="240"/>
      <c r="AA570" s="70"/>
      <c r="AB570" s="71"/>
      <c r="AD570" s="69"/>
      <c r="AE570" s="240"/>
      <c r="AF570" s="70"/>
      <c r="AG570" s="71"/>
      <c r="AI570" s="69"/>
      <c r="AJ570" s="240"/>
      <c r="AK570" s="95"/>
      <c r="AL570" s="71"/>
    </row>
    <row r="571" spans="1:38" ht="14" x14ac:dyDescent="0.25">
      <c r="A571" s="1">
        <v>559</v>
      </c>
      <c r="B571" s="152"/>
      <c r="C571" s="22"/>
      <c r="D571" s="26" t="s">
        <v>422</v>
      </c>
      <c r="E571" s="26" t="s">
        <v>17</v>
      </c>
      <c r="F571" s="127">
        <f>'annexe 1 AE - BPU'!F571</f>
        <v>0</v>
      </c>
      <c r="G571" s="179">
        <f t="shared" ref="G571:G576" si="520">F571*(1+$G$9)</f>
        <v>0</v>
      </c>
      <c r="H571" s="30"/>
      <c r="I571" s="30"/>
      <c r="J571" s="69">
        <f t="shared" ref="J571:J576" si="521">F571</f>
        <v>0</v>
      </c>
      <c r="K571" s="240"/>
      <c r="L571" s="70"/>
      <c r="M571" s="71">
        <f t="shared" ref="M571:M576" si="522">K571*J571</f>
        <v>0</v>
      </c>
      <c r="O571" s="69">
        <f t="shared" ref="O571:O576" si="523">J571</f>
        <v>0</v>
      </c>
      <c r="P571" s="240"/>
      <c r="Q571" s="70"/>
      <c r="R571" s="71">
        <f t="shared" ref="R571:R576" si="524">P571*O571</f>
        <v>0</v>
      </c>
      <c r="T571" s="69">
        <f t="shared" ref="T571:T576" si="525">O571</f>
        <v>0</v>
      </c>
      <c r="U571" s="240"/>
      <c r="V571" s="70"/>
      <c r="W571" s="71">
        <f t="shared" ref="W571:W576" si="526">U571*T571</f>
        <v>0</v>
      </c>
      <c r="Y571" s="69">
        <f t="shared" ref="Y571:Y576" si="527">T571</f>
        <v>0</v>
      </c>
      <c r="Z571" s="240"/>
      <c r="AA571" s="70"/>
      <c r="AB571" s="71">
        <f t="shared" ref="AB571:AB576" si="528">Z571*Y571</f>
        <v>0</v>
      </c>
      <c r="AD571" s="69">
        <f t="shared" ref="AD571:AD576" si="529">Y571</f>
        <v>0</v>
      </c>
      <c r="AE571" s="240"/>
      <c r="AF571" s="70"/>
      <c r="AG571" s="71">
        <f t="shared" ref="AG571:AG576" si="530">AE571*AD571</f>
        <v>0</v>
      </c>
      <c r="AI571" s="69">
        <f t="shared" ref="AI571:AI576" si="531">AD571</f>
        <v>0</v>
      </c>
      <c r="AJ571" s="240"/>
      <c r="AK571" s="95"/>
      <c r="AL571" s="71">
        <f t="shared" ref="AL571:AL576" si="532">AJ571*AI571</f>
        <v>0</v>
      </c>
    </row>
    <row r="572" spans="1:38" ht="14" x14ac:dyDescent="0.25">
      <c r="A572" s="1">
        <v>560</v>
      </c>
      <c r="B572" s="152"/>
      <c r="C572" s="22"/>
      <c r="D572" s="26" t="s">
        <v>423</v>
      </c>
      <c r="E572" s="26" t="s">
        <v>17</v>
      </c>
      <c r="F572" s="127">
        <f>'annexe 1 AE - BPU'!F572</f>
        <v>0</v>
      </c>
      <c r="G572" s="179">
        <f t="shared" si="520"/>
        <v>0</v>
      </c>
      <c r="H572" s="30"/>
      <c r="I572" s="30"/>
      <c r="J572" s="69">
        <f t="shared" si="521"/>
        <v>0</v>
      </c>
      <c r="K572" s="240"/>
      <c r="L572" s="70"/>
      <c r="M572" s="71">
        <f t="shared" si="522"/>
        <v>0</v>
      </c>
      <c r="O572" s="69">
        <f t="shared" si="523"/>
        <v>0</v>
      </c>
      <c r="P572" s="240"/>
      <c r="Q572" s="70"/>
      <c r="R572" s="71">
        <f t="shared" si="524"/>
        <v>0</v>
      </c>
      <c r="T572" s="69">
        <f t="shared" si="525"/>
        <v>0</v>
      </c>
      <c r="U572" s="240"/>
      <c r="V572" s="70"/>
      <c r="W572" s="71">
        <f t="shared" si="526"/>
        <v>0</v>
      </c>
      <c r="Y572" s="69">
        <f t="shared" si="527"/>
        <v>0</v>
      </c>
      <c r="Z572" s="240"/>
      <c r="AA572" s="70"/>
      <c r="AB572" s="71">
        <f t="shared" si="528"/>
        <v>0</v>
      </c>
      <c r="AD572" s="69">
        <f t="shared" si="529"/>
        <v>0</v>
      </c>
      <c r="AE572" s="240"/>
      <c r="AF572" s="70"/>
      <c r="AG572" s="71">
        <f t="shared" si="530"/>
        <v>0</v>
      </c>
      <c r="AI572" s="69">
        <f t="shared" si="531"/>
        <v>0</v>
      </c>
      <c r="AJ572" s="240"/>
      <c r="AK572" s="95"/>
      <c r="AL572" s="71">
        <f t="shared" si="532"/>
        <v>0</v>
      </c>
    </row>
    <row r="573" spans="1:38" ht="15.5" x14ac:dyDescent="0.25">
      <c r="A573" s="1">
        <v>561</v>
      </c>
      <c r="B573" s="137"/>
      <c r="C573" s="22"/>
      <c r="D573" s="26" t="s">
        <v>424</v>
      </c>
      <c r="E573" s="26" t="s">
        <v>17</v>
      </c>
      <c r="F573" s="127">
        <f>'annexe 1 AE - BPU'!F573</f>
        <v>0</v>
      </c>
      <c r="G573" s="179">
        <f t="shared" si="520"/>
        <v>0</v>
      </c>
      <c r="H573" s="30"/>
      <c r="I573" s="30"/>
      <c r="J573" s="98">
        <f t="shared" si="521"/>
        <v>0</v>
      </c>
      <c r="K573" s="174">
        <v>1</v>
      </c>
      <c r="L573" s="99"/>
      <c r="M573" s="100">
        <f t="shared" si="522"/>
        <v>0</v>
      </c>
      <c r="O573" s="69">
        <f t="shared" si="523"/>
        <v>0</v>
      </c>
      <c r="P573" s="240"/>
      <c r="Q573" s="70"/>
      <c r="R573" s="71">
        <f t="shared" si="524"/>
        <v>0</v>
      </c>
      <c r="T573" s="69">
        <f t="shared" si="525"/>
        <v>0</v>
      </c>
      <c r="U573" s="240"/>
      <c r="V573" s="70"/>
      <c r="W573" s="71">
        <f t="shared" si="526"/>
        <v>0</v>
      </c>
      <c r="Y573" s="69">
        <f t="shared" si="527"/>
        <v>0</v>
      </c>
      <c r="Z573" s="240"/>
      <c r="AA573" s="70"/>
      <c r="AB573" s="71">
        <f t="shared" si="528"/>
        <v>0</v>
      </c>
      <c r="AD573" s="69">
        <f t="shared" si="529"/>
        <v>0</v>
      </c>
      <c r="AE573" s="240"/>
      <c r="AF573" s="70"/>
      <c r="AG573" s="71">
        <f t="shared" si="530"/>
        <v>0</v>
      </c>
      <c r="AI573" s="69">
        <f t="shared" si="531"/>
        <v>0</v>
      </c>
      <c r="AJ573" s="240"/>
      <c r="AK573" s="95"/>
      <c r="AL573" s="71">
        <f t="shared" si="532"/>
        <v>0</v>
      </c>
    </row>
    <row r="574" spans="1:38" ht="14" x14ac:dyDescent="0.25">
      <c r="A574" s="1">
        <v>562</v>
      </c>
      <c r="B574" s="137"/>
      <c r="C574" s="22"/>
      <c r="D574" s="26" t="s">
        <v>425</v>
      </c>
      <c r="E574" s="26" t="s">
        <v>17</v>
      </c>
      <c r="F574" s="127">
        <f>'annexe 1 AE - BPU'!F574</f>
        <v>0</v>
      </c>
      <c r="G574" s="179">
        <f t="shared" si="520"/>
        <v>0</v>
      </c>
      <c r="H574" s="30"/>
      <c r="I574" s="30"/>
      <c r="J574" s="69">
        <f t="shared" si="521"/>
        <v>0</v>
      </c>
      <c r="K574" s="240"/>
      <c r="L574" s="70"/>
      <c r="M574" s="71">
        <f t="shared" si="522"/>
        <v>0</v>
      </c>
      <c r="O574" s="69">
        <f t="shared" si="523"/>
        <v>0</v>
      </c>
      <c r="P574" s="240"/>
      <c r="Q574" s="70"/>
      <c r="R574" s="71">
        <f t="shared" si="524"/>
        <v>0</v>
      </c>
      <c r="T574" s="69">
        <f t="shared" si="525"/>
        <v>0</v>
      </c>
      <c r="U574" s="240"/>
      <c r="V574" s="70"/>
      <c r="W574" s="71">
        <f t="shared" si="526"/>
        <v>0</v>
      </c>
      <c r="Y574" s="69">
        <f t="shared" si="527"/>
        <v>0</v>
      </c>
      <c r="Z574" s="240"/>
      <c r="AA574" s="70"/>
      <c r="AB574" s="71">
        <f t="shared" si="528"/>
        <v>0</v>
      </c>
      <c r="AD574" s="69">
        <f t="shared" si="529"/>
        <v>0</v>
      </c>
      <c r="AE574" s="240"/>
      <c r="AF574" s="70"/>
      <c r="AG574" s="71">
        <f t="shared" si="530"/>
        <v>0</v>
      </c>
      <c r="AI574" s="69">
        <f t="shared" si="531"/>
        <v>0</v>
      </c>
      <c r="AJ574" s="240"/>
      <c r="AK574" s="95"/>
      <c r="AL574" s="71">
        <f t="shared" si="532"/>
        <v>0</v>
      </c>
    </row>
    <row r="575" spans="1:38" ht="14" x14ac:dyDescent="0.25">
      <c r="A575" s="1">
        <v>563</v>
      </c>
      <c r="B575" s="137"/>
      <c r="C575" s="22"/>
      <c r="D575" s="26" t="s">
        <v>426</v>
      </c>
      <c r="E575" s="26" t="s">
        <v>17</v>
      </c>
      <c r="F575" s="127">
        <f>'annexe 1 AE - BPU'!F575</f>
        <v>0</v>
      </c>
      <c r="G575" s="179">
        <f t="shared" si="520"/>
        <v>0</v>
      </c>
      <c r="H575" s="30"/>
      <c r="I575" s="30"/>
      <c r="J575" s="69">
        <f t="shared" si="521"/>
        <v>0</v>
      </c>
      <c r="K575" s="240"/>
      <c r="L575" s="70"/>
      <c r="M575" s="71">
        <f t="shared" si="522"/>
        <v>0</v>
      </c>
      <c r="O575" s="69">
        <f t="shared" si="523"/>
        <v>0</v>
      </c>
      <c r="P575" s="240"/>
      <c r="Q575" s="70"/>
      <c r="R575" s="71">
        <f t="shared" si="524"/>
        <v>0</v>
      </c>
      <c r="T575" s="69">
        <f t="shared" si="525"/>
        <v>0</v>
      </c>
      <c r="U575" s="240"/>
      <c r="V575" s="70"/>
      <c r="W575" s="71">
        <f t="shared" si="526"/>
        <v>0</v>
      </c>
      <c r="Y575" s="69">
        <f t="shared" si="527"/>
        <v>0</v>
      </c>
      <c r="Z575" s="240"/>
      <c r="AA575" s="70"/>
      <c r="AB575" s="71">
        <f t="shared" si="528"/>
        <v>0</v>
      </c>
      <c r="AD575" s="69">
        <f t="shared" si="529"/>
        <v>0</v>
      </c>
      <c r="AE575" s="240"/>
      <c r="AF575" s="70"/>
      <c r="AG575" s="71">
        <f t="shared" si="530"/>
        <v>0</v>
      </c>
      <c r="AI575" s="69">
        <f t="shared" si="531"/>
        <v>0</v>
      </c>
      <c r="AJ575" s="240"/>
      <c r="AK575" s="95"/>
      <c r="AL575" s="71">
        <f t="shared" si="532"/>
        <v>0</v>
      </c>
    </row>
    <row r="576" spans="1:38" ht="14" x14ac:dyDescent="0.25">
      <c r="A576" s="1">
        <v>564</v>
      </c>
      <c r="B576" s="137"/>
      <c r="C576" s="22"/>
      <c r="D576" s="26" t="s">
        <v>427</v>
      </c>
      <c r="E576" s="26" t="s">
        <v>17</v>
      </c>
      <c r="F576" s="127">
        <f>'annexe 1 AE - BPU'!F576</f>
        <v>0</v>
      </c>
      <c r="G576" s="179">
        <f t="shared" si="520"/>
        <v>0</v>
      </c>
      <c r="H576" s="30"/>
      <c r="I576" s="30"/>
      <c r="J576" s="69">
        <f t="shared" si="521"/>
        <v>0</v>
      </c>
      <c r="K576" s="240"/>
      <c r="L576" s="70"/>
      <c r="M576" s="71">
        <f t="shared" si="522"/>
        <v>0</v>
      </c>
      <c r="O576" s="69">
        <f t="shared" si="523"/>
        <v>0</v>
      </c>
      <c r="P576" s="240"/>
      <c r="Q576" s="70"/>
      <c r="R576" s="71">
        <f t="shared" si="524"/>
        <v>0</v>
      </c>
      <c r="T576" s="69">
        <f t="shared" si="525"/>
        <v>0</v>
      </c>
      <c r="U576" s="240"/>
      <c r="V576" s="70"/>
      <c r="W576" s="71">
        <f t="shared" si="526"/>
        <v>0</v>
      </c>
      <c r="Y576" s="69">
        <f t="shared" si="527"/>
        <v>0</v>
      </c>
      <c r="Z576" s="240"/>
      <c r="AA576" s="70"/>
      <c r="AB576" s="71">
        <f t="shared" si="528"/>
        <v>0</v>
      </c>
      <c r="AD576" s="69">
        <f t="shared" si="529"/>
        <v>0</v>
      </c>
      <c r="AE576" s="240"/>
      <c r="AF576" s="70"/>
      <c r="AG576" s="71">
        <f t="shared" si="530"/>
        <v>0</v>
      </c>
      <c r="AI576" s="69">
        <f t="shared" si="531"/>
        <v>0</v>
      </c>
      <c r="AJ576" s="240"/>
      <c r="AK576" s="95"/>
      <c r="AL576" s="71">
        <f t="shared" si="532"/>
        <v>0</v>
      </c>
    </row>
    <row r="577" spans="1:38" ht="28" x14ac:dyDescent="0.25">
      <c r="A577" s="1">
        <v>565</v>
      </c>
      <c r="B577" s="152" t="s">
        <v>911</v>
      </c>
      <c r="C577" s="22"/>
      <c r="D577" s="23" t="s">
        <v>428</v>
      </c>
      <c r="E577" s="26"/>
      <c r="F577" s="127"/>
      <c r="G577" s="182"/>
      <c r="H577" s="36"/>
      <c r="I577" s="36"/>
      <c r="J577" s="69"/>
      <c r="K577" s="240"/>
      <c r="L577" s="70"/>
      <c r="M577" s="71"/>
      <c r="O577" s="69"/>
      <c r="P577" s="240"/>
      <c r="Q577" s="70"/>
      <c r="R577" s="71"/>
      <c r="T577" s="69"/>
      <c r="U577" s="240"/>
      <c r="V577" s="70"/>
      <c r="W577" s="71"/>
      <c r="Y577" s="69"/>
      <c r="Z577" s="240"/>
      <c r="AA577" s="70"/>
      <c r="AB577" s="71"/>
      <c r="AD577" s="69"/>
      <c r="AE577" s="240"/>
      <c r="AF577" s="70"/>
      <c r="AG577" s="71"/>
      <c r="AI577" s="69"/>
      <c r="AJ577" s="240"/>
      <c r="AK577" s="95"/>
      <c r="AL577" s="71"/>
    </row>
    <row r="578" spans="1:38" ht="14" x14ac:dyDescent="0.25">
      <c r="A578" s="1">
        <v>566</v>
      </c>
      <c r="B578" s="21"/>
      <c r="C578" s="22"/>
      <c r="D578" s="26" t="s">
        <v>429</v>
      </c>
      <c r="E578" s="26" t="s">
        <v>17</v>
      </c>
      <c r="F578" s="127">
        <f>'annexe 1 AE - BPU'!F578</f>
        <v>0</v>
      </c>
      <c r="G578" s="179">
        <f t="shared" ref="G578:G579" si="533">F578*(1+$G$9)</f>
        <v>0</v>
      </c>
      <c r="J578" s="69">
        <f>F578</f>
        <v>0</v>
      </c>
      <c r="K578" s="240"/>
      <c r="L578" s="70"/>
      <c r="M578" s="71">
        <f>K578*J578</f>
        <v>0</v>
      </c>
      <c r="O578" s="69">
        <f>J578</f>
        <v>0</v>
      </c>
      <c r="P578" s="240"/>
      <c r="Q578" s="70"/>
      <c r="R578" s="71">
        <f>P578*O578</f>
        <v>0</v>
      </c>
      <c r="T578" s="69">
        <f>O578</f>
        <v>0</v>
      </c>
      <c r="U578" s="240"/>
      <c r="V578" s="70"/>
      <c r="W578" s="71">
        <f>U578*T578</f>
        <v>0</v>
      </c>
      <c r="Y578" s="69">
        <f>T578</f>
        <v>0</v>
      </c>
      <c r="Z578" s="240"/>
      <c r="AA578" s="70"/>
      <c r="AB578" s="71">
        <f>Z578*Y578</f>
        <v>0</v>
      </c>
      <c r="AD578" s="69">
        <f>Y578</f>
        <v>0</v>
      </c>
      <c r="AE578" s="240"/>
      <c r="AF578" s="70"/>
      <c r="AG578" s="71">
        <f>AE578*AD578</f>
        <v>0</v>
      </c>
      <c r="AI578" s="69">
        <f>AD578</f>
        <v>0</v>
      </c>
      <c r="AJ578" s="240"/>
      <c r="AK578" s="95"/>
      <c r="AL578" s="71">
        <f>AJ578*AI578</f>
        <v>0</v>
      </c>
    </row>
    <row r="579" spans="1:38" ht="14" x14ac:dyDescent="0.25">
      <c r="A579" s="1">
        <v>567</v>
      </c>
      <c r="B579" s="21"/>
      <c r="C579" s="22"/>
      <c r="D579" s="26" t="s">
        <v>430</v>
      </c>
      <c r="E579" s="26" t="s">
        <v>17</v>
      </c>
      <c r="F579" s="127">
        <f>'annexe 1 AE - BPU'!F579</f>
        <v>0</v>
      </c>
      <c r="G579" s="179">
        <f t="shared" si="533"/>
        <v>0</v>
      </c>
      <c r="J579" s="69">
        <f>F579</f>
        <v>0</v>
      </c>
      <c r="K579" s="240"/>
      <c r="L579" s="70"/>
      <c r="M579" s="71">
        <f>K579*J579</f>
        <v>0</v>
      </c>
      <c r="O579" s="69">
        <f>J579</f>
        <v>0</v>
      </c>
      <c r="P579" s="240"/>
      <c r="Q579" s="70"/>
      <c r="R579" s="71">
        <f>P579*O579</f>
        <v>0</v>
      </c>
      <c r="T579" s="69">
        <f>O579</f>
        <v>0</v>
      </c>
      <c r="U579" s="240"/>
      <c r="V579" s="70"/>
      <c r="W579" s="71">
        <f>U579*T579</f>
        <v>0</v>
      </c>
      <c r="Y579" s="69">
        <f>T579</f>
        <v>0</v>
      </c>
      <c r="Z579" s="240"/>
      <c r="AA579" s="70"/>
      <c r="AB579" s="71">
        <f>Z579*Y579</f>
        <v>0</v>
      </c>
      <c r="AD579" s="69">
        <f>Y579</f>
        <v>0</v>
      </c>
      <c r="AE579" s="240"/>
      <c r="AF579" s="70"/>
      <c r="AG579" s="71">
        <f>AE579*AD579</f>
        <v>0</v>
      </c>
      <c r="AI579" s="69">
        <f>AD579</f>
        <v>0</v>
      </c>
      <c r="AJ579" s="240"/>
      <c r="AK579" s="95"/>
      <c r="AL579" s="71">
        <f>AJ579*AI579</f>
        <v>0</v>
      </c>
    </row>
    <row r="580" spans="1:38" ht="14" x14ac:dyDescent="0.25">
      <c r="A580" s="1">
        <v>568</v>
      </c>
      <c r="B580" s="152"/>
      <c r="C580" s="22"/>
      <c r="D580" s="26"/>
      <c r="E580" s="26"/>
      <c r="F580" s="130"/>
      <c r="G580" s="178"/>
      <c r="J580" s="69"/>
      <c r="K580" s="240"/>
      <c r="L580" s="70"/>
      <c r="M580" s="71"/>
      <c r="O580" s="69"/>
      <c r="P580" s="240"/>
      <c r="Q580" s="70"/>
      <c r="R580" s="71"/>
      <c r="T580" s="69"/>
      <c r="U580" s="240"/>
      <c r="V580" s="70"/>
      <c r="W580" s="71"/>
      <c r="Y580" s="69"/>
      <c r="Z580" s="240"/>
      <c r="AA580" s="70"/>
      <c r="AB580" s="71"/>
      <c r="AD580" s="69"/>
      <c r="AE580" s="240"/>
      <c r="AF580" s="70"/>
      <c r="AG580" s="71"/>
      <c r="AI580" s="69"/>
      <c r="AJ580" s="240"/>
      <c r="AK580" s="95"/>
      <c r="AL580" s="71"/>
    </row>
    <row r="581" spans="1:38" ht="15.5" x14ac:dyDescent="0.25">
      <c r="A581" s="1">
        <v>569</v>
      </c>
      <c r="B581" s="148" t="s">
        <v>431</v>
      </c>
      <c r="C581" s="19"/>
      <c r="D581" s="20" t="s">
        <v>432</v>
      </c>
      <c r="E581" s="14"/>
      <c r="F581" s="130"/>
      <c r="G581" s="178"/>
      <c r="J581" s="69"/>
      <c r="K581" s="240"/>
      <c r="L581" s="70"/>
      <c r="M581" s="71"/>
      <c r="O581" s="69"/>
      <c r="P581" s="240"/>
      <c r="Q581" s="70"/>
      <c r="R581" s="71"/>
      <c r="T581" s="69"/>
      <c r="U581" s="240"/>
      <c r="V581" s="70"/>
      <c r="W581" s="71"/>
      <c r="Y581" s="69"/>
      <c r="Z581" s="240"/>
      <c r="AA581" s="70"/>
      <c r="AB581" s="71"/>
      <c r="AD581" s="69"/>
      <c r="AE581" s="240"/>
      <c r="AF581" s="70"/>
      <c r="AG581" s="71"/>
      <c r="AI581" s="69"/>
      <c r="AJ581" s="240"/>
      <c r="AK581" s="95"/>
      <c r="AL581" s="71"/>
    </row>
    <row r="582" spans="1:38" ht="13" x14ac:dyDescent="0.25">
      <c r="A582" s="1">
        <v>570</v>
      </c>
      <c r="B582" s="153"/>
      <c r="C582" s="13"/>
      <c r="D582" s="14"/>
      <c r="E582" s="14"/>
      <c r="F582" s="130"/>
      <c r="G582" s="178"/>
      <c r="J582" s="69"/>
      <c r="K582" s="240"/>
      <c r="L582" s="70"/>
      <c r="M582" s="71"/>
      <c r="O582" s="69"/>
      <c r="P582" s="240"/>
      <c r="Q582" s="70"/>
      <c r="R582" s="71"/>
      <c r="T582" s="69"/>
      <c r="U582" s="240"/>
      <c r="V582" s="70"/>
      <c r="W582" s="71"/>
      <c r="Y582" s="69"/>
      <c r="Z582" s="240"/>
      <c r="AA582" s="70"/>
      <c r="AB582" s="71"/>
      <c r="AD582" s="69"/>
      <c r="AE582" s="240"/>
      <c r="AF582" s="70"/>
      <c r="AG582" s="71"/>
      <c r="AI582" s="69"/>
      <c r="AJ582" s="240"/>
      <c r="AK582" s="95"/>
      <c r="AL582" s="71"/>
    </row>
    <row r="583" spans="1:38" ht="14" x14ac:dyDescent="0.25">
      <c r="A583" s="1">
        <v>571</v>
      </c>
      <c r="B583" s="152" t="s">
        <v>433</v>
      </c>
      <c r="C583" s="22"/>
      <c r="D583" s="23" t="s">
        <v>434</v>
      </c>
      <c r="E583" s="14"/>
      <c r="F583" s="130"/>
      <c r="G583" s="178"/>
      <c r="J583" s="69"/>
      <c r="K583" s="240"/>
      <c r="L583" s="70"/>
      <c r="M583" s="71"/>
      <c r="O583" s="69"/>
      <c r="P583" s="240"/>
      <c r="Q583" s="70"/>
      <c r="R583" s="71"/>
      <c r="T583" s="69"/>
      <c r="U583" s="240"/>
      <c r="V583" s="70"/>
      <c r="W583" s="71"/>
      <c r="Y583" s="69"/>
      <c r="Z583" s="240"/>
      <c r="AA583" s="70"/>
      <c r="AB583" s="71"/>
      <c r="AD583" s="69"/>
      <c r="AE583" s="240"/>
      <c r="AF583" s="70"/>
      <c r="AG583" s="71"/>
      <c r="AI583" s="69"/>
      <c r="AJ583" s="240"/>
      <c r="AK583" s="95"/>
      <c r="AL583" s="71"/>
    </row>
    <row r="584" spans="1:38" ht="14" x14ac:dyDescent="0.25">
      <c r="A584" s="1">
        <v>572</v>
      </c>
      <c r="B584" s="152" t="s">
        <v>435</v>
      </c>
      <c r="C584" s="22"/>
      <c r="D584" s="23" t="s">
        <v>436</v>
      </c>
      <c r="E584" s="14"/>
      <c r="F584" s="130"/>
      <c r="G584" s="178"/>
      <c r="J584" s="69"/>
      <c r="K584" s="240"/>
      <c r="L584" s="70"/>
      <c r="M584" s="71"/>
      <c r="O584" s="69"/>
      <c r="P584" s="240"/>
      <c r="Q584" s="70"/>
      <c r="R584" s="71"/>
      <c r="T584" s="69"/>
      <c r="U584" s="240"/>
      <c r="V584" s="70"/>
      <c r="W584" s="71"/>
      <c r="Y584" s="69"/>
      <c r="Z584" s="240"/>
      <c r="AA584" s="70"/>
      <c r="AB584" s="71"/>
      <c r="AD584" s="69"/>
      <c r="AE584" s="240"/>
      <c r="AF584" s="70"/>
      <c r="AG584" s="71"/>
      <c r="AI584" s="69"/>
      <c r="AJ584" s="240"/>
      <c r="AK584" s="95"/>
      <c r="AL584" s="71"/>
    </row>
    <row r="585" spans="1:38" ht="14" x14ac:dyDescent="0.25">
      <c r="A585" s="1">
        <v>573</v>
      </c>
      <c r="B585" s="152"/>
      <c r="C585" s="22"/>
      <c r="D585" s="23" t="s">
        <v>912</v>
      </c>
      <c r="E585" s="14"/>
      <c r="F585" s="130"/>
      <c r="G585" s="178"/>
      <c r="J585" s="69"/>
      <c r="K585" s="240"/>
      <c r="L585" s="70"/>
      <c r="M585" s="71"/>
      <c r="O585" s="69"/>
      <c r="P585" s="240"/>
      <c r="Q585" s="70"/>
      <c r="R585" s="71"/>
      <c r="T585" s="69"/>
      <c r="U585" s="240"/>
      <c r="V585" s="70"/>
      <c r="W585" s="71"/>
      <c r="Y585" s="69"/>
      <c r="Z585" s="240"/>
      <c r="AA585" s="70"/>
      <c r="AB585" s="71"/>
      <c r="AD585" s="69"/>
      <c r="AE585" s="240"/>
      <c r="AF585" s="70"/>
      <c r="AG585" s="71"/>
      <c r="AI585" s="69"/>
      <c r="AJ585" s="240"/>
      <c r="AK585" s="95"/>
      <c r="AL585" s="71"/>
    </row>
    <row r="586" spans="1:38" ht="14" x14ac:dyDescent="0.25">
      <c r="A586" s="1">
        <v>574</v>
      </c>
      <c r="B586" s="152"/>
      <c r="C586" s="22"/>
      <c r="D586" s="23" t="s">
        <v>886</v>
      </c>
      <c r="E586" s="14"/>
      <c r="F586" s="130"/>
      <c r="G586" s="178"/>
      <c r="J586" s="69"/>
      <c r="K586" s="240"/>
      <c r="L586" s="70"/>
      <c r="M586" s="71"/>
      <c r="O586" s="69"/>
      <c r="P586" s="240"/>
      <c r="Q586" s="70"/>
      <c r="R586" s="71"/>
      <c r="T586" s="69"/>
      <c r="U586" s="240"/>
      <c r="V586" s="70"/>
      <c r="W586" s="71"/>
      <c r="Y586" s="69"/>
      <c r="Z586" s="240"/>
      <c r="AA586" s="70"/>
      <c r="AB586" s="71"/>
      <c r="AD586" s="69"/>
      <c r="AE586" s="240"/>
      <c r="AF586" s="70"/>
      <c r="AG586" s="71"/>
      <c r="AI586" s="69"/>
      <c r="AJ586" s="240"/>
      <c r="AK586" s="95"/>
      <c r="AL586" s="71"/>
    </row>
    <row r="587" spans="1:38" ht="14" x14ac:dyDescent="0.25">
      <c r="A587" s="1">
        <v>575</v>
      </c>
      <c r="B587" s="152"/>
      <c r="C587" s="22"/>
      <c r="D587" s="26" t="s">
        <v>887</v>
      </c>
      <c r="E587" s="26" t="s">
        <v>85</v>
      </c>
      <c r="F587" s="127">
        <f>'annexe 1 AE - BPU'!F587</f>
        <v>0</v>
      </c>
      <c r="G587" s="179">
        <f t="shared" ref="G587:G588" si="534">F587*(1+$G$9)</f>
        <v>0</v>
      </c>
      <c r="J587" s="69">
        <f>F587</f>
        <v>0</v>
      </c>
      <c r="K587" s="240"/>
      <c r="L587" s="70"/>
      <c r="M587" s="71">
        <f>K587*J587</f>
        <v>0</v>
      </c>
      <c r="O587" s="69">
        <f>J587</f>
        <v>0</v>
      </c>
      <c r="P587" s="240"/>
      <c r="Q587" s="70"/>
      <c r="R587" s="71">
        <f>P587*O587</f>
        <v>0</v>
      </c>
      <c r="T587" s="69">
        <f>O587</f>
        <v>0</v>
      </c>
      <c r="U587" s="240"/>
      <c r="V587" s="70"/>
      <c r="W587" s="71">
        <f>U587*T587</f>
        <v>0</v>
      </c>
      <c r="Y587" s="69">
        <f>T587</f>
        <v>0</v>
      </c>
      <c r="Z587" s="240"/>
      <c r="AA587" s="70"/>
      <c r="AB587" s="71">
        <f>Z587*Y587</f>
        <v>0</v>
      </c>
      <c r="AD587" s="69">
        <f>Y587</f>
        <v>0</v>
      </c>
      <c r="AE587" s="240"/>
      <c r="AF587" s="70"/>
      <c r="AG587" s="71">
        <f>AE587*AD587</f>
        <v>0</v>
      </c>
      <c r="AI587" s="69">
        <f>AD587</f>
        <v>0</v>
      </c>
      <c r="AJ587" s="240"/>
      <c r="AK587" s="70"/>
      <c r="AL587" s="71">
        <f>AJ587*AI587</f>
        <v>0</v>
      </c>
    </row>
    <row r="588" spans="1:38" ht="14" x14ac:dyDescent="0.25">
      <c r="A588" s="1">
        <v>576</v>
      </c>
      <c r="B588" s="152"/>
      <c r="C588" s="22"/>
      <c r="D588" s="26" t="s">
        <v>888</v>
      </c>
      <c r="E588" s="26" t="s">
        <v>85</v>
      </c>
      <c r="F588" s="127">
        <f>'annexe 1 AE - BPU'!F588</f>
        <v>0</v>
      </c>
      <c r="G588" s="179">
        <f t="shared" si="534"/>
        <v>0</v>
      </c>
      <c r="J588" s="69">
        <f>F588</f>
        <v>0</v>
      </c>
      <c r="K588" s="240"/>
      <c r="L588" s="70"/>
      <c r="M588" s="71">
        <f>K588*J588</f>
        <v>0</v>
      </c>
      <c r="O588" s="69">
        <f>J588</f>
        <v>0</v>
      </c>
      <c r="P588" s="240"/>
      <c r="Q588" s="70"/>
      <c r="R588" s="71">
        <f>P588*O588</f>
        <v>0</v>
      </c>
      <c r="T588" s="69">
        <f>O588</f>
        <v>0</v>
      </c>
      <c r="U588" s="240"/>
      <c r="V588" s="70"/>
      <c r="W588" s="71">
        <f>U588*T588</f>
        <v>0</v>
      </c>
      <c r="Y588" s="69">
        <f>T588</f>
        <v>0</v>
      </c>
      <c r="Z588" s="240"/>
      <c r="AA588" s="70"/>
      <c r="AB588" s="71">
        <f>Z588*Y588</f>
        <v>0</v>
      </c>
      <c r="AD588" s="69">
        <f>Y588</f>
        <v>0</v>
      </c>
      <c r="AE588" s="240"/>
      <c r="AF588" s="70"/>
      <c r="AG588" s="71">
        <f>AE588*AD588</f>
        <v>0</v>
      </c>
      <c r="AI588" s="69">
        <f>AD588</f>
        <v>0</v>
      </c>
      <c r="AJ588" s="240"/>
      <c r="AK588" s="70"/>
      <c r="AL588" s="71">
        <f>AJ588*AI588</f>
        <v>0</v>
      </c>
    </row>
    <row r="589" spans="1:38" ht="14" x14ac:dyDescent="0.25">
      <c r="A589" s="1">
        <v>577</v>
      </c>
      <c r="B589" s="152"/>
      <c r="C589" s="22"/>
      <c r="D589" s="23" t="s">
        <v>913</v>
      </c>
      <c r="E589" s="14"/>
      <c r="F589" s="127"/>
      <c r="G589" s="178"/>
      <c r="J589" s="69"/>
      <c r="K589" s="240"/>
      <c r="L589" s="70"/>
      <c r="M589" s="71"/>
      <c r="O589" s="69"/>
      <c r="P589" s="240"/>
      <c r="Q589" s="70"/>
      <c r="R589" s="71"/>
      <c r="T589" s="69"/>
      <c r="U589" s="240"/>
      <c r="V589" s="70"/>
      <c r="W589" s="71"/>
      <c r="Y589" s="69"/>
      <c r="Z589" s="240"/>
      <c r="AA589" s="70"/>
      <c r="AB589" s="71"/>
      <c r="AD589" s="69"/>
      <c r="AE589" s="240"/>
      <c r="AF589" s="70"/>
      <c r="AG589" s="71"/>
      <c r="AI589" s="69"/>
      <c r="AJ589" s="240"/>
      <c r="AK589" s="70"/>
      <c r="AL589" s="71"/>
    </row>
    <row r="590" spans="1:38" ht="28" x14ac:dyDescent="0.25">
      <c r="A590" s="1">
        <v>578</v>
      </c>
      <c r="B590" s="152"/>
      <c r="C590" s="22"/>
      <c r="D590" s="23" t="s">
        <v>889</v>
      </c>
      <c r="E590" s="26"/>
      <c r="F590" s="127"/>
      <c r="G590" s="178"/>
      <c r="J590" s="69"/>
      <c r="K590" s="240"/>
      <c r="L590" s="70"/>
      <c r="M590" s="71"/>
      <c r="O590" s="69"/>
      <c r="P590" s="240"/>
      <c r="Q590" s="70"/>
      <c r="R590" s="71"/>
      <c r="T590" s="69"/>
      <c r="U590" s="240"/>
      <c r="V590" s="70"/>
      <c r="W590" s="71"/>
      <c r="Y590" s="69"/>
      <c r="Z590" s="240"/>
      <c r="AA590" s="70"/>
      <c r="AB590" s="71"/>
      <c r="AD590" s="69"/>
      <c r="AE590" s="240"/>
      <c r="AF590" s="70"/>
      <c r="AG590" s="71"/>
      <c r="AI590" s="69"/>
      <c r="AJ590" s="240"/>
      <c r="AK590" s="70"/>
      <c r="AL590" s="71"/>
    </row>
    <row r="591" spans="1:38" ht="14" x14ac:dyDescent="0.25">
      <c r="A591" s="1">
        <v>579</v>
      </c>
      <c r="B591" s="152"/>
      <c r="C591" s="22"/>
      <c r="D591" s="26" t="s">
        <v>890</v>
      </c>
      <c r="E591" s="26" t="s">
        <v>85</v>
      </c>
      <c r="F591" s="127">
        <f>'annexe 1 AE - BPU'!F591</f>
        <v>0</v>
      </c>
      <c r="G591" s="179">
        <f t="shared" ref="G591:G596" si="535">F591*(1+$G$9)</f>
        <v>0</v>
      </c>
      <c r="J591" s="69"/>
      <c r="K591" s="240"/>
      <c r="L591" s="70"/>
      <c r="M591" s="71"/>
      <c r="O591" s="69"/>
      <c r="P591" s="240"/>
      <c r="Q591" s="70"/>
      <c r="R591" s="71"/>
      <c r="T591" s="69"/>
      <c r="U591" s="240"/>
      <c r="V591" s="70"/>
      <c r="W591" s="71"/>
      <c r="Y591" s="69"/>
      <c r="Z591" s="240"/>
      <c r="AA591" s="70"/>
      <c r="AB591" s="71"/>
      <c r="AD591" s="69"/>
      <c r="AE591" s="240"/>
      <c r="AF591" s="70"/>
      <c r="AG591" s="71"/>
      <c r="AI591" s="69"/>
      <c r="AJ591" s="240"/>
      <c r="AK591" s="70"/>
      <c r="AL591" s="71"/>
    </row>
    <row r="592" spans="1:38" ht="14" x14ac:dyDescent="0.25">
      <c r="A592" s="1">
        <v>580</v>
      </c>
      <c r="B592" s="152"/>
      <c r="C592" s="22"/>
      <c r="D592" s="26" t="s">
        <v>891</v>
      </c>
      <c r="E592" s="26" t="s">
        <v>85</v>
      </c>
      <c r="F592" s="127">
        <f>'annexe 1 AE - BPU'!F592</f>
        <v>0</v>
      </c>
      <c r="G592" s="179">
        <f t="shared" si="535"/>
        <v>0</v>
      </c>
      <c r="J592" s="69">
        <f>F592</f>
        <v>0</v>
      </c>
      <c r="K592" s="240"/>
      <c r="L592" s="70"/>
      <c r="M592" s="71">
        <f>K592*J592</f>
        <v>0</v>
      </c>
      <c r="O592" s="69">
        <f>J592</f>
        <v>0</v>
      </c>
      <c r="P592" s="240"/>
      <c r="Q592" s="70"/>
      <c r="R592" s="71">
        <f>P592*O592</f>
        <v>0</v>
      </c>
      <c r="T592" s="69">
        <f>O592</f>
        <v>0</v>
      </c>
      <c r="U592" s="240"/>
      <c r="V592" s="70"/>
      <c r="W592" s="71">
        <f>U592*T592</f>
        <v>0</v>
      </c>
      <c r="Y592" s="69">
        <f>T592</f>
        <v>0</v>
      </c>
      <c r="Z592" s="240"/>
      <c r="AA592" s="70"/>
      <c r="AB592" s="71">
        <f>Z592*Y592</f>
        <v>0</v>
      </c>
      <c r="AD592" s="69">
        <f>Y592</f>
        <v>0</v>
      </c>
      <c r="AE592" s="240"/>
      <c r="AF592" s="70"/>
      <c r="AG592" s="71">
        <f>AE592*AD592</f>
        <v>0</v>
      </c>
      <c r="AI592" s="69">
        <f>AD592</f>
        <v>0</v>
      </c>
      <c r="AJ592" s="240"/>
      <c r="AK592" s="70"/>
      <c r="AL592" s="71">
        <f>AJ592*AI592</f>
        <v>0</v>
      </c>
    </row>
    <row r="593" spans="1:38" ht="14" x14ac:dyDescent="0.25">
      <c r="A593" s="1">
        <v>581</v>
      </c>
      <c r="B593" s="152"/>
      <c r="C593" s="22"/>
      <c r="D593" s="26" t="s">
        <v>892</v>
      </c>
      <c r="E593" s="26" t="s">
        <v>85</v>
      </c>
      <c r="F593" s="127">
        <f>'annexe 1 AE - BPU'!F593</f>
        <v>0</v>
      </c>
      <c r="G593" s="179">
        <f t="shared" si="535"/>
        <v>0</v>
      </c>
      <c r="J593" s="69"/>
      <c r="K593" s="240"/>
      <c r="L593" s="70"/>
      <c r="M593" s="71"/>
      <c r="O593" s="69"/>
      <c r="P593" s="240"/>
      <c r="Q593" s="70"/>
      <c r="R593" s="71"/>
      <c r="T593" s="69"/>
      <c r="U593" s="240"/>
      <c r="V593" s="70"/>
      <c r="W593" s="71"/>
      <c r="Y593" s="69"/>
      <c r="Z593" s="240"/>
      <c r="AA593" s="70"/>
      <c r="AB593" s="71"/>
      <c r="AD593" s="69"/>
      <c r="AE593" s="240"/>
      <c r="AF593" s="70"/>
      <c r="AG593" s="71"/>
      <c r="AI593" s="69"/>
      <c r="AJ593" s="240"/>
      <c r="AK593" s="70"/>
      <c r="AL593" s="71"/>
    </row>
    <row r="594" spans="1:38" ht="15.5" x14ac:dyDescent="0.25">
      <c r="A594" s="1">
        <v>582</v>
      </c>
      <c r="B594" s="152"/>
      <c r="C594" s="22"/>
      <c r="D594" s="26" t="s">
        <v>893</v>
      </c>
      <c r="E594" s="26" t="s">
        <v>85</v>
      </c>
      <c r="F594" s="127">
        <f>'annexe 1 AE - BPU'!F594</f>
        <v>0</v>
      </c>
      <c r="G594" s="179">
        <f t="shared" si="535"/>
        <v>0</v>
      </c>
      <c r="J594" s="69">
        <f>F594</f>
        <v>0</v>
      </c>
      <c r="K594" s="240"/>
      <c r="L594" s="70"/>
      <c r="M594" s="71">
        <f>K594*J594</f>
        <v>0</v>
      </c>
      <c r="O594" s="69">
        <f>J594</f>
        <v>0</v>
      </c>
      <c r="P594" s="240"/>
      <c r="Q594" s="70"/>
      <c r="R594" s="71">
        <f>P594*O594</f>
        <v>0</v>
      </c>
      <c r="T594" s="69">
        <f>O594</f>
        <v>0</v>
      </c>
      <c r="U594" s="240"/>
      <c r="V594" s="70"/>
      <c r="W594" s="71">
        <f>U594*T594</f>
        <v>0</v>
      </c>
      <c r="Y594" s="98">
        <f>T594</f>
        <v>0</v>
      </c>
      <c r="Z594" s="174">
        <v>7</v>
      </c>
      <c r="AA594" s="70"/>
      <c r="AB594" s="100">
        <f>Z594*Y594</f>
        <v>0</v>
      </c>
      <c r="AD594" s="69">
        <f>Y594</f>
        <v>0</v>
      </c>
      <c r="AE594" s="240"/>
      <c r="AF594" s="70"/>
      <c r="AG594" s="71">
        <f>AE594*AD594</f>
        <v>0</v>
      </c>
      <c r="AI594" s="69">
        <f>AD594</f>
        <v>0</v>
      </c>
      <c r="AJ594" s="240"/>
      <c r="AK594" s="70"/>
      <c r="AL594" s="71">
        <f>AJ594*AI594</f>
        <v>0</v>
      </c>
    </row>
    <row r="595" spans="1:38" ht="15.5" x14ac:dyDescent="0.25">
      <c r="A595" s="1">
        <v>583</v>
      </c>
      <c r="B595" s="152"/>
      <c r="C595" s="22"/>
      <c r="D595" s="26" t="s">
        <v>894</v>
      </c>
      <c r="E595" s="26" t="s">
        <v>85</v>
      </c>
      <c r="F595" s="127">
        <f>'annexe 1 AE - BPU'!F595</f>
        <v>0</v>
      </c>
      <c r="G595" s="179">
        <f t="shared" si="535"/>
        <v>0</v>
      </c>
      <c r="J595" s="69"/>
      <c r="K595" s="240"/>
      <c r="L595" s="70"/>
      <c r="M595" s="71"/>
      <c r="O595" s="69"/>
      <c r="P595" s="240"/>
      <c r="Q595" s="70"/>
      <c r="R595" s="71"/>
      <c r="T595" s="69"/>
      <c r="U595" s="240"/>
      <c r="V595" s="70"/>
      <c r="W595" s="71"/>
      <c r="Y595" s="98"/>
      <c r="Z595" s="174"/>
      <c r="AA595" s="70"/>
      <c r="AB595" s="100"/>
      <c r="AD595" s="69"/>
      <c r="AE595" s="240"/>
      <c r="AF595" s="70"/>
      <c r="AG595" s="71"/>
      <c r="AI595" s="69"/>
      <c r="AJ595" s="240"/>
      <c r="AK595" s="70"/>
      <c r="AL595" s="71"/>
    </row>
    <row r="596" spans="1:38" ht="14" x14ac:dyDescent="0.25">
      <c r="A596" s="1">
        <v>584</v>
      </c>
      <c r="B596" s="152"/>
      <c r="C596" s="22"/>
      <c r="D596" s="26" t="s">
        <v>895</v>
      </c>
      <c r="E596" s="26" t="s">
        <v>85</v>
      </c>
      <c r="F596" s="127">
        <f>'annexe 1 AE - BPU'!F596</f>
        <v>0</v>
      </c>
      <c r="G596" s="179">
        <f t="shared" si="535"/>
        <v>0</v>
      </c>
      <c r="J596" s="69">
        <f>F596</f>
        <v>0</v>
      </c>
      <c r="K596" s="240"/>
      <c r="L596" s="70"/>
      <c r="M596" s="71">
        <f>K596*J596</f>
        <v>0</v>
      </c>
      <c r="O596" s="69">
        <f>J596</f>
        <v>0</v>
      </c>
      <c r="P596" s="240"/>
      <c r="Q596" s="70"/>
      <c r="R596" s="71">
        <f>P596*O596</f>
        <v>0</v>
      </c>
      <c r="T596" s="69">
        <f>O596</f>
        <v>0</v>
      </c>
      <c r="U596" s="240"/>
      <c r="V596" s="70"/>
      <c r="W596" s="71">
        <f>U596*T596</f>
        <v>0</v>
      </c>
      <c r="Y596" s="69">
        <f>T596</f>
        <v>0</v>
      </c>
      <c r="Z596" s="240"/>
      <c r="AA596" s="70"/>
      <c r="AB596" s="71">
        <f>Z596*Y596</f>
        <v>0</v>
      </c>
      <c r="AD596" s="69">
        <f>Y596</f>
        <v>0</v>
      </c>
      <c r="AE596" s="240"/>
      <c r="AF596" s="70"/>
      <c r="AG596" s="71">
        <f>AE596*AD596</f>
        <v>0</v>
      </c>
      <c r="AI596" s="69">
        <f>AD596</f>
        <v>0</v>
      </c>
      <c r="AJ596" s="240"/>
      <c r="AK596" s="70"/>
      <c r="AL596" s="71">
        <f>AJ596*AI596</f>
        <v>0</v>
      </c>
    </row>
    <row r="597" spans="1:38" ht="14" x14ac:dyDescent="0.25">
      <c r="A597" s="1">
        <v>585</v>
      </c>
      <c r="B597" s="152"/>
      <c r="C597" s="22"/>
      <c r="D597" s="23" t="s">
        <v>437</v>
      </c>
      <c r="E597" s="14"/>
      <c r="F597" s="131"/>
      <c r="G597" s="178"/>
      <c r="J597" s="69"/>
      <c r="K597" s="240"/>
      <c r="L597" s="70"/>
      <c r="M597" s="71"/>
      <c r="O597" s="69"/>
      <c r="P597" s="240"/>
      <c r="Q597" s="70"/>
      <c r="R597" s="71"/>
      <c r="T597" s="69"/>
      <c r="U597" s="240"/>
      <c r="V597" s="70"/>
      <c r="W597" s="71"/>
      <c r="Y597" s="69"/>
      <c r="Z597" s="240"/>
      <c r="AA597" s="70"/>
      <c r="AB597" s="71"/>
      <c r="AD597" s="69"/>
      <c r="AE597" s="240"/>
      <c r="AF597" s="70"/>
      <c r="AG597" s="71"/>
      <c r="AI597" s="69"/>
      <c r="AJ597" s="240"/>
      <c r="AK597" s="70"/>
      <c r="AL597" s="71"/>
    </row>
    <row r="598" spans="1:38" ht="14" x14ac:dyDescent="0.25">
      <c r="A598" s="1">
        <v>586</v>
      </c>
      <c r="B598" s="152"/>
      <c r="C598" s="22"/>
      <c r="D598" s="23" t="s">
        <v>914</v>
      </c>
      <c r="E598" s="14"/>
      <c r="F598" s="131"/>
      <c r="G598" s="178"/>
      <c r="J598" s="69"/>
      <c r="K598" s="240"/>
      <c r="L598" s="70"/>
      <c r="M598" s="71"/>
      <c r="O598" s="69"/>
      <c r="P598" s="240"/>
      <c r="Q598" s="70"/>
      <c r="R598" s="71"/>
      <c r="T598" s="69"/>
      <c r="U598" s="240"/>
      <c r="V598" s="70"/>
      <c r="W598" s="71"/>
      <c r="Y598" s="69"/>
      <c r="Z598" s="240"/>
      <c r="AA598" s="70"/>
      <c r="AB598" s="71"/>
      <c r="AD598" s="69"/>
      <c r="AE598" s="240"/>
      <c r="AF598" s="70"/>
      <c r="AG598" s="71"/>
      <c r="AI598" s="69"/>
      <c r="AJ598" s="240"/>
      <c r="AK598" s="70"/>
      <c r="AL598" s="71"/>
    </row>
    <row r="599" spans="1:38" ht="14" x14ac:dyDescent="0.25">
      <c r="A599" s="1">
        <v>587</v>
      </c>
      <c r="B599" s="152"/>
      <c r="C599" s="22"/>
      <c r="D599" s="26" t="s">
        <v>890</v>
      </c>
      <c r="E599" s="26" t="s">
        <v>85</v>
      </c>
      <c r="F599" s="127">
        <f>'annexe 1 AE - BPU'!F599</f>
        <v>0</v>
      </c>
      <c r="G599" s="179">
        <f t="shared" ref="G599:G604" si="536">F599*(1+$G$9)</f>
        <v>0</v>
      </c>
      <c r="J599" s="69">
        <f t="shared" ref="J599:J604" si="537">F599</f>
        <v>0</v>
      </c>
      <c r="K599" s="240"/>
      <c r="L599" s="70"/>
      <c r="M599" s="71">
        <f t="shared" ref="M599:M604" si="538">K599*J599</f>
        <v>0</v>
      </c>
      <c r="O599" s="69">
        <f t="shared" ref="O599:O604" si="539">J599</f>
        <v>0</v>
      </c>
      <c r="P599" s="240"/>
      <c r="Q599" s="70"/>
      <c r="R599" s="71">
        <f t="shared" ref="R599:R604" si="540">P599*O599</f>
        <v>0</v>
      </c>
      <c r="T599" s="69">
        <f t="shared" ref="T599:T604" si="541">O599</f>
        <v>0</v>
      </c>
      <c r="U599" s="240"/>
      <c r="V599" s="70"/>
      <c r="W599" s="71">
        <f t="shared" ref="W599:W604" si="542">U599*T599</f>
        <v>0</v>
      </c>
      <c r="Y599" s="69">
        <f t="shared" ref="Y599:Y604" si="543">T599</f>
        <v>0</v>
      </c>
      <c r="Z599" s="240"/>
      <c r="AA599" s="70"/>
      <c r="AB599" s="71">
        <f t="shared" ref="AB599:AB604" si="544">Z599*Y599</f>
        <v>0</v>
      </c>
      <c r="AD599" s="69">
        <f t="shared" ref="AD599:AD604" si="545">Y599</f>
        <v>0</v>
      </c>
      <c r="AE599" s="240"/>
      <c r="AF599" s="70"/>
      <c r="AG599" s="71">
        <f t="shared" ref="AG599:AG604" si="546">AE599*AD599</f>
        <v>0</v>
      </c>
      <c r="AI599" s="69">
        <f t="shared" ref="AI599:AI604" si="547">AD599</f>
        <v>0</v>
      </c>
      <c r="AJ599" s="240"/>
      <c r="AK599" s="70"/>
      <c r="AL599" s="71">
        <f t="shared" ref="AL599:AL604" si="548">AJ599*AI599</f>
        <v>0</v>
      </c>
    </row>
    <row r="600" spans="1:38" ht="14" x14ac:dyDescent="0.25">
      <c r="A600" s="1">
        <v>588</v>
      </c>
      <c r="B600" s="152"/>
      <c r="C600" s="22"/>
      <c r="D600" s="26" t="s">
        <v>891</v>
      </c>
      <c r="E600" s="26" t="s">
        <v>85</v>
      </c>
      <c r="F600" s="127">
        <f>'annexe 1 AE - BPU'!F600</f>
        <v>0</v>
      </c>
      <c r="G600" s="179">
        <f t="shared" si="536"/>
        <v>0</v>
      </c>
      <c r="J600" s="69">
        <f t="shared" si="537"/>
        <v>0</v>
      </c>
      <c r="K600" s="240"/>
      <c r="L600" s="70"/>
      <c r="M600" s="71">
        <f t="shared" si="538"/>
        <v>0</v>
      </c>
      <c r="O600" s="69">
        <f t="shared" si="539"/>
        <v>0</v>
      </c>
      <c r="P600" s="240"/>
      <c r="Q600" s="70"/>
      <c r="R600" s="71">
        <f t="shared" si="540"/>
        <v>0</v>
      </c>
      <c r="T600" s="69">
        <f t="shared" si="541"/>
        <v>0</v>
      </c>
      <c r="U600" s="240"/>
      <c r="V600" s="70"/>
      <c r="W600" s="71">
        <f t="shared" si="542"/>
        <v>0</v>
      </c>
      <c r="Y600" s="69">
        <f t="shared" si="543"/>
        <v>0</v>
      </c>
      <c r="Z600" s="240"/>
      <c r="AA600" s="70"/>
      <c r="AB600" s="71">
        <f t="shared" si="544"/>
        <v>0</v>
      </c>
      <c r="AD600" s="69">
        <f t="shared" si="545"/>
        <v>0</v>
      </c>
      <c r="AE600" s="240"/>
      <c r="AF600" s="70"/>
      <c r="AG600" s="71">
        <f t="shared" si="546"/>
        <v>0</v>
      </c>
      <c r="AI600" s="69">
        <f t="shared" si="547"/>
        <v>0</v>
      </c>
      <c r="AJ600" s="240"/>
      <c r="AK600" s="70"/>
      <c r="AL600" s="71">
        <f t="shared" si="548"/>
        <v>0</v>
      </c>
    </row>
    <row r="601" spans="1:38" ht="14" x14ac:dyDescent="0.25">
      <c r="A601" s="1">
        <v>589</v>
      </c>
      <c r="B601" s="152"/>
      <c r="C601" s="22"/>
      <c r="D601" s="26" t="s">
        <v>892</v>
      </c>
      <c r="E601" s="26" t="s">
        <v>85</v>
      </c>
      <c r="F601" s="127">
        <f>'annexe 1 AE - BPU'!F601</f>
        <v>0</v>
      </c>
      <c r="G601" s="179">
        <f t="shared" si="536"/>
        <v>0</v>
      </c>
      <c r="J601" s="69">
        <f t="shared" si="537"/>
        <v>0</v>
      </c>
      <c r="K601" s="240"/>
      <c r="L601" s="70"/>
      <c r="M601" s="71">
        <f t="shared" si="538"/>
        <v>0</v>
      </c>
      <c r="O601" s="69">
        <f t="shared" si="539"/>
        <v>0</v>
      </c>
      <c r="P601" s="240"/>
      <c r="Q601" s="70"/>
      <c r="R601" s="71">
        <f t="shared" si="540"/>
        <v>0</v>
      </c>
      <c r="T601" s="69">
        <f t="shared" si="541"/>
        <v>0</v>
      </c>
      <c r="U601" s="240"/>
      <c r="V601" s="70"/>
      <c r="W601" s="71">
        <f t="shared" si="542"/>
        <v>0</v>
      </c>
      <c r="Y601" s="69">
        <f t="shared" si="543"/>
        <v>0</v>
      </c>
      <c r="Z601" s="240"/>
      <c r="AA601" s="70"/>
      <c r="AB601" s="71">
        <f t="shared" si="544"/>
        <v>0</v>
      </c>
      <c r="AD601" s="69">
        <f t="shared" si="545"/>
        <v>0</v>
      </c>
      <c r="AE601" s="240"/>
      <c r="AF601" s="70"/>
      <c r="AG601" s="71">
        <f t="shared" si="546"/>
        <v>0</v>
      </c>
      <c r="AI601" s="69">
        <f t="shared" si="547"/>
        <v>0</v>
      </c>
      <c r="AJ601" s="240"/>
      <c r="AK601" s="70"/>
      <c r="AL601" s="71">
        <f t="shared" si="548"/>
        <v>0</v>
      </c>
    </row>
    <row r="602" spans="1:38" ht="14" x14ac:dyDescent="0.25">
      <c r="A602" s="1">
        <v>590</v>
      </c>
      <c r="B602" s="152"/>
      <c r="C602" s="22"/>
      <c r="D602" s="26" t="s">
        <v>893</v>
      </c>
      <c r="E602" s="26" t="s">
        <v>85</v>
      </c>
      <c r="F602" s="127">
        <f>'annexe 1 AE - BPU'!F602</f>
        <v>0</v>
      </c>
      <c r="G602" s="179">
        <f t="shared" si="536"/>
        <v>0</v>
      </c>
      <c r="J602" s="69">
        <f t="shared" si="537"/>
        <v>0</v>
      </c>
      <c r="K602" s="240"/>
      <c r="L602" s="70"/>
      <c r="M602" s="71">
        <f t="shared" si="538"/>
        <v>0</v>
      </c>
      <c r="O602" s="69">
        <f t="shared" si="539"/>
        <v>0</v>
      </c>
      <c r="P602" s="240"/>
      <c r="Q602" s="70"/>
      <c r="R602" s="71">
        <f t="shared" si="540"/>
        <v>0</v>
      </c>
      <c r="T602" s="69">
        <f t="shared" si="541"/>
        <v>0</v>
      </c>
      <c r="U602" s="240"/>
      <c r="V602" s="70"/>
      <c r="W602" s="71">
        <f t="shared" si="542"/>
        <v>0</v>
      </c>
      <c r="Y602" s="69">
        <f t="shared" si="543"/>
        <v>0</v>
      </c>
      <c r="Z602" s="240"/>
      <c r="AA602" s="70"/>
      <c r="AB602" s="71">
        <f t="shared" si="544"/>
        <v>0</v>
      </c>
      <c r="AD602" s="69">
        <f t="shared" si="545"/>
        <v>0</v>
      </c>
      <c r="AE602" s="240"/>
      <c r="AF602" s="70"/>
      <c r="AG602" s="71">
        <f t="shared" si="546"/>
        <v>0</v>
      </c>
      <c r="AI602" s="69">
        <f t="shared" si="547"/>
        <v>0</v>
      </c>
      <c r="AJ602" s="240"/>
      <c r="AK602" s="70"/>
      <c r="AL602" s="71">
        <f t="shared" si="548"/>
        <v>0</v>
      </c>
    </row>
    <row r="603" spans="1:38" ht="14" x14ac:dyDescent="0.25">
      <c r="A603" s="1">
        <v>591</v>
      </c>
      <c r="B603" s="152"/>
      <c r="C603" s="22"/>
      <c r="D603" s="26" t="s">
        <v>894</v>
      </c>
      <c r="E603" s="26" t="s">
        <v>85</v>
      </c>
      <c r="F603" s="127">
        <f>'annexe 1 AE - BPU'!F603</f>
        <v>0</v>
      </c>
      <c r="G603" s="179">
        <f t="shared" si="536"/>
        <v>0</v>
      </c>
      <c r="J603" s="69">
        <f t="shared" si="537"/>
        <v>0</v>
      </c>
      <c r="K603" s="240"/>
      <c r="L603" s="70"/>
      <c r="M603" s="71">
        <f t="shared" si="538"/>
        <v>0</v>
      </c>
      <c r="O603" s="69">
        <f t="shared" si="539"/>
        <v>0</v>
      </c>
      <c r="P603" s="240"/>
      <c r="Q603" s="70"/>
      <c r="R603" s="71">
        <f t="shared" si="540"/>
        <v>0</v>
      </c>
      <c r="T603" s="69">
        <f t="shared" si="541"/>
        <v>0</v>
      </c>
      <c r="U603" s="240"/>
      <c r="V603" s="70"/>
      <c r="W603" s="71">
        <f t="shared" si="542"/>
        <v>0</v>
      </c>
      <c r="Y603" s="69">
        <f t="shared" si="543"/>
        <v>0</v>
      </c>
      <c r="Z603" s="240"/>
      <c r="AA603" s="70"/>
      <c r="AB603" s="71">
        <f t="shared" si="544"/>
        <v>0</v>
      </c>
      <c r="AD603" s="69">
        <f t="shared" si="545"/>
        <v>0</v>
      </c>
      <c r="AE603" s="240"/>
      <c r="AF603" s="70"/>
      <c r="AG603" s="71">
        <f t="shared" si="546"/>
        <v>0</v>
      </c>
      <c r="AI603" s="69">
        <f t="shared" si="547"/>
        <v>0</v>
      </c>
      <c r="AJ603" s="240"/>
      <c r="AK603" s="70"/>
      <c r="AL603" s="71">
        <f t="shared" si="548"/>
        <v>0</v>
      </c>
    </row>
    <row r="604" spans="1:38" ht="14" x14ac:dyDescent="0.25">
      <c r="A604" s="1">
        <v>592</v>
      </c>
      <c r="B604" s="152"/>
      <c r="C604" s="22"/>
      <c r="D604" s="26" t="s">
        <v>895</v>
      </c>
      <c r="E604" s="26" t="s">
        <v>85</v>
      </c>
      <c r="F604" s="127">
        <f>'annexe 1 AE - BPU'!F604</f>
        <v>0</v>
      </c>
      <c r="G604" s="179">
        <f t="shared" si="536"/>
        <v>0</v>
      </c>
      <c r="J604" s="69">
        <f t="shared" si="537"/>
        <v>0</v>
      </c>
      <c r="K604" s="240"/>
      <c r="L604" s="70"/>
      <c r="M604" s="71">
        <f t="shared" si="538"/>
        <v>0</v>
      </c>
      <c r="O604" s="69">
        <f t="shared" si="539"/>
        <v>0</v>
      </c>
      <c r="P604" s="240"/>
      <c r="Q604" s="70"/>
      <c r="R604" s="71">
        <f t="shared" si="540"/>
        <v>0</v>
      </c>
      <c r="T604" s="69">
        <f t="shared" si="541"/>
        <v>0</v>
      </c>
      <c r="U604" s="240"/>
      <c r="V604" s="70"/>
      <c r="W604" s="71">
        <f t="shared" si="542"/>
        <v>0</v>
      </c>
      <c r="Y604" s="69">
        <f t="shared" si="543"/>
        <v>0</v>
      </c>
      <c r="Z604" s="240"/>
      <c r="AA604" s="70"/>
      <c r="AB604" s="71">
        <f t="shared" si="544"/>
        <v>0</v>
      </c>
      <c r="AD604" s="69">
        <f t="shared" si="545"/>
        <v>0</v>
      </c>
      <c r="AE604" s="240"/>
      <c r="AF604" s="70"/>
      <c r="AG604" s="71">
        <f t="shared" si="546"/>
        <v>0</v>
      </c>
      <c r="AI604" s="69">
        <f t="shared" si="547"/>
        <v>0</v>
      </c>
      <c r="AJ604" s="240"/>
      <c r="AK604" s="70"/>
      <c r="AL604" s="71">
        <f t="shared" si="548"/>
        <v>0</v>
      </c>
    </row>
    <row r="605" spans="1:38" ht="28" x14ac:dyDescent="0.25">
      <c r="A605" s="1">
        <v>593</v>
      </c>
      <c r="B605" s="152"/>
      <c r="C605" s="22"/>
      <c r="D605" s="23" t="s">
        <v>858</v>
      </c>
      <c r="E605" s="26"/>
      <c r="F605" s="131"/>
      <c r="G605" s="178"/>
      <c r="J605" s="69"/>
      <c r="K605" s="240"/>
      <c r="L605" s="70"/>
      <c r="M605" s="71"/>
      <c r="O605" s="69"/>
      <c r="P605" s="240"/>
      <c r="Q605" s="70"/>
      <c r="R605" s="71"/>
      <c r="T605" s="69"/>
      <c r="U605" s="240"/>
      <c r="V605" s="70"/>
      <c r="W605" s="71"/>
      <c r="Y605" s="69"/>
      <c r="Z605" s="240"/>
      <c r="AA605" s="70"/>
      <c r="AB605" s="71"/>
      <c r="AD605" s="69"/>
      <c r="AE605" s="240"/>
      <c r="AF605" s="70"/>
      <c r="AG605" s="71"/>
      <c r="AI605" s="69"/>
      <c r="AJ605" s="240"/>
      <c r="AK605" s="70"/>
      <c r="AL605" s="71"/>
    </row>
    <row r="606" spans="1:38" ht="14" x14ac:dyDescent="0.25">
      <c r="A606" s="1">
        <v>594</v>
      </c>
      <c r="B606" s="152"/>
      <c r="C606" s="22"/>
      <c r="D606" s="26" t="s">
        <v>438</v>
      </c>
      <c r="E606" s="26" t="s">
        <v>85</v>
      </c>
      <c r="F606" s="127">
        <f>'annexe 1 AE - BPU'!F606</f>
        <v>0</v>
      </c>
      <c r="G606" s="179">
        <f t="shared" ref="G606:G607" si="549">F606*(1+$G$9)</f>
        <v>0</v>
      </c>
      <c r="H606" s="36"/>
      <c r="I606" s="36"/>
      <c r="J606" s="69">
        <f>F606</f>
        <v>0</v>
      </c>
      <c r="K606" s="240"/>
      <c r="L606" s="70"/>
      <c r="M606" s="71">
        <f>K606*J606</f>
        <v>0</v>
      </c>
      <c r="O606" s="69">
        <f>J606</f>
        <v>0</v>
      </c>
      <c r="P606" s="240"/>
      <c r="Q606" s="70"/>
      <c r="R606" s="71">
        <f>P606*O606</f>
        <v>0</v>
      </c>
      <c r="T606" s="69">
        <f>O606</f>
        <v>0</v>
      </c>
      <c r="U606" s="240"/>
      <c r="V606" s="70"/>
      <c r="W606" s="71">
        <f>U606*T606</f>
        <v>0</v>
      </c>
      <c r="Y606" s="69">
        <f>T606</f>
        <v>0</v>
      </c>
      <c r="Z606" s="240"/>
      <c r="AA606" s="70"/>
      <c r="AB606" s="71">
        <f>Z606*Y606</f>
        <v>0</v>
      </c>
      <c r="AD606" s="69">
        <f>Y606</f>
        <v>0</v>
      </c>
      <c r="AE606" s="240"/>
      <c r="AF606" s="70"/>
      <c r="AG606" s="71">
        <f>AE606*AD606</f>
        <v>0</v>
      </c>
      <c r="AI606" s="69">
        <f>AD606</f>
        <v>0</v>
      </c>
      <c r="AJ606" s="240"/>
      <c r="AK606" s="95"/>
      <c r="AL606" s="71">
        <f>AJ606*AI606</f>
        <v>0</v>
      </c>
    </row>
    <row r="607" spans="1:38" ht="14" x14ac:dyDescent="0.25">
      <c r="A607" s="1">
        <v>595</v>
      </c>
      <c r="B607" s="152"/>
      <c r="C607" s="22"/>
      <c r="D607" s="26" t="s">
        <v>439</v>
      </c>
      <c r="E607" s="26" t="s">
        <v>85</v>
      </c>
      <c r="F607" s="127">
        <f>'annexe 1 AE - BPU'!F607</f>
        <v>0</v>
      </c>
      <c r="G607" s="179">
        <f t="shared" si="549"/>
        <v>0</v>
      </c>
      <c r="J607" s="69">
        <f>F607</f>
        <v>0</v>
      </c>
      <c r="K607" s="240"/>
      <c r="L607" s="70"/>
      <c r="M607" s="71">
        <f>K607*J607</f>
        <v>0</v>
      </c>
      <c r="O607" s="69">
        <f>J607</f>
        <v>0</v>
      </c>
      <c r="P607" s="240"/>
      <c r="Q607" s="70"/>
      <c r="R607" s="71">
        <f>P607*O607</f>
        <v>0</v>
      </c>
      <c r="T607" s="69">
        <f>O607</f>
        <v>0</v>
      </c>
      <c r="U607" s="240"/>
      <c r="V607" s="70"/>
      <c r="W607" s="71">
        <f>U607*T607</f>
        <v>0</v>
      </c>
      <c r="Y607" s="69">
        <f>T607</f>
        <v>0</v>
      </c>
      <c r="Z607" s="240"/>
      <c r="AA607" s="70"/>
      <c r="AB607" s="71">
        <f>Z607*Y607</f>
        <v>0</v>
      </c>
      <c r="AD607" s="69">
        <f>Y607</f>
        <v>0</v>
      </c>
      <c r="AE607" s="240"/>
      <c r="AF607" s="70"/>
      <c r="AG607" s="71">
        <f>AE607*AD607</f>
        <v>0</v>
      </c>
      <c r="AI607" s="69">
        <f>AD607</f>
        <v>0</v>
      </c>
      <c r="AJ607" s="240"/>
      <c r="AK607" s="95"/>
      <c r="AL607" s="71">
        <f>AJ607*AI607</f>
        <v>0</v>
      </c>
    </row>
    <row r="608" spans="1:38" ht="14" x14ac:dyDescent="0.25">
      <c r="A608" s="1">
        <v>596</v>
      </c>
      <c r="B608" s="152" t="s">
        <v>440</v>
      </c>
      <c r="C608" s="22"/>
      <c r="D608" s="23" t="s">
        <v>441</v>
      </c>
      <c r="E608" s="14"/>
      <c r="F608" s="127"/>
      <c r="G608" s="178"/>
      <c r="J608" s="69"/>
      <c r="K608" s="240"/>
      <c r="L608" s="70"/>
      <c r="M608" s="71"/>
      <c r="O608" s="69"/>
      <c r="P608" s="240"/>
      <c r="Q608" s="70"/>
      <c r="R608" s="71"/>
      <c r="T608" s="69"/>
      <c r="U608" s="240"/>
      <c r="V608" s="70"/>
      <c r="W608" s="71"/>
      <c r="Y608" s="69"/>
      <c r="Z608" s="240"/>
      <c r="AA608" s="70"/>
      <c r="AB608" s="71"/>
      <c r="AD608" s="69"/>
      <c r="AE608" s="240"/>
      <c r="AF608" s="70"/>
      <c r="AG608" s="71"/>
      <c r="AI608" s="69"/>
      <c r="AJ608" s="240"/>
      <c r="AK608" s="95"/>
      <c r="AL608" s="71"/>
    </row>
    <row r="609" spans="1:38" ht="14" x14ac:dyDescent="0.25">
      <c r="A609" s="1">
        <v>597</v>
      </c>
      <c r="B609" s="152"/>
      <c r="C609" s="22"/>
      <c r="D609" s="23" t="s">
        <v>442</v>
      </c>
      <c r="E609" s="14"/>
      <c r="F609" s="127"/>
      <c r="G609" s="178"/>
      <c r="J609" s="69"/>
      <c r="K609" s="240"/>
      <c r="L609" s="70"/>
      <c r="M609" s="71"/>
      <c r="O609" s="69"/>
      <c r="P609" s="240"/>
      <c r="Q609" s="70"/>
      <c r="R609" s="71"/>
      <c r="T609" s="69"/>
      <c r="U609" s="240"/>
      <c r="V609" s="70"/>
      <c r="W609" s="71"/>
      <c r="Y609" s="69"/>
      <c r="Z609" s="240"/>
      <c r="AA609" s="70"/>
      <c r="AB609" s="71"/>
      <c r="AD609" s="69"/>
      <c r="AE609" s="240"/>
      <c r="AF609" s="70"/>
      <c r="AG609" s="71"/>
      <c r="AI609" s="69"/>
      <c r="AJ609" s="240"/>
      <c r="AK609" s="95"/>
      <c r="AL609" s="71"/>
    </row>
    <row r="610" spans="1:38" ht="14" x14ac:dyDescent="0.25">
      <c r="A610" s="1">
        <v>598</v>
      </c>
      <c r="B610" s="152"/>
      <c r="C610" s="22"/>
      <c r="D610" s="26" t="s">
        <v>443</v>
      </c>
      <c r="E610" s="26" t="s">
        <v>85</v>
      </c>
      <c r="F610" s="127">
        <f>'annexe 1 AE - BPU'!F610</f>
        <v>0</v>
      </c>
      <c r="G610" s="179">
        <f t="shared" ref="G610:G612" si="550">F610*(1+$G$9)</f>
        <v>0</v>
      </c>
      <c r="J610" s="69">
        <f>F610</f>
        <v>0</v>
      </c>
      <c r="K610" s="240"/>
      <c r="L610" s="70"/>
      <c r="M610" s="71">
        <f>K610*J610</f>
        <v>0</v>
      </c>
      <c r="O610" s="69">
        <f>J610</f>
        <v>0</v>
      </c>
      <c r="P610" s="240"/>
      <c r="Q610" s="70"/>
      <c r="R610" s="71">
        <f>P610*O610</f>
        <v>0</v>
      </c>
      <c r="T610" s="69">
        <f>O610</f>
        <v>0</v>
      </c>
      <c r="U610" s="240"/>
      <c r="V610" s="70"/>
      <c r="W610" s="71">
        <f>U610*T610</f>
        <v>0</v>
      </c>
      <c r="Y610" s="69">
        <f>T610</f>
        <v>0</v>
      </c>
      <c r="Z610" s="240"/>
      <c r="AA610" s="70"/>
      <c r="AB610" s="71">
        <f>Z610*Y610</f>
        <v>0</v>
      </c>
      <c r="AD610" s="69">
        <f>Y610</f>
        <v>0</v>
      </c>
      <c r="AE610" s="240"/>
      <c r="AF610" s="70"/>
      <c r="AG610" s="71">
        <f>AE610*AD610</f>
        <v>0</v>
      </c>
      <c r="AI610" s="69">
        <f>AD610</f>
        <v>0</v>
      </c>
      <c r="AJ610" s="240"/>
      <c r="AK610" s="95"/>
      <c r="AL610" s="71">
        <f>AJ610*AI610</f>
        <v>0</v>
      </c>
    </row>
    <row r="611" spans="1:38" ht="14" x14ac:dyDescent="0.25">
      <c r="A611" s="1">
        <v>599</v>
      </c>
      <c r="B611" s="152"/>
      <c r="C611" s="22"/>
      <c r="D611" s="26" t="s">
        <v>444</v>
      </c>
      <c r="E611" s="26" t="s">
        <v>85</v>
      </c>
      <c r="F611" s="127">
        <f>'annexe 1 AE - BPU'!F611</f>
        <v>0</v>
      </c>
      <c r="G611" s="179">
        <f t="shared" si="550"/>
        <v>0</v>
      </c>
      <c r="J611" s="69">
        <f>F611</f>
        <v>0</v>
      </c>
      <c r="K611" s="240"/>
      <c r="L611" s="70"/>
      <c r="M611" s="71">
        <f>K611*J611</f>
        <v>0</v>
      </c>
      <c r="O611" s="69">
        <f>J611</f>
        <v>0</v>
      </c>
      <c r="P611" s="240"/>
      <c r="Q611" s="70"/>
      <c r="R611" s="71">
        <f>P611*O611</f>
        <v>0</v>
      </c>
      <c r="T611" s="69">
        <f>O611</f>
        <v>0</v>
      </c>
      <c r="U611" s="240"/>
      <c r="V611" s="70"/>
      <c r="W611" s="71">
        <f>U611*T611</f>
        <v>0</v>
      </c>
      <c r="Y611" s="69">
        <f>T611</f>
        <v>0</v>
      </c>
      <c r="Z611" s="240"/>
      <c r="AA611" s="70"/>
      <c r="AB611" s="71">
        <f>Z611*Y611</f>
        <v>0</v>
      </c>
      <c r="AD611" s="69">
        <f>Y611</f>
        <v>0</v>
      </c>
      <c r="AE611" s="240"/>
      <c r="AF611" s="70"/>
      <c r="AG611" s="71">
        <f>AE611*AD611</f>
        <v>0</v>
      </c>
      <c r="AI611" s="69">
        <f>AD611</f>
        <v>0</v>
      </c>
      <c r="AJ611" s="240"/>
      <c r="AK611" s="95"/>
      <c r="AL611" s="71">
        <f>AJ611*AI611</f>
        <v>0</v>
      </c>
    </row>
    <row r="612" spans="1:38" ht="14" x14ac:dyDescent="0.25">
      <c r="A612" s="1">
        <v>600</v>
      </c>
      <c r="B612" s="152"/>
      <c r="C612" s="22"/>
      <c r="D612" s="26" t="s">
        <v>445</v>
      </c>
      <c r="E612" s="26" t="s">
        <v>85</v>
      </c>
      <c r="F612" s="127">
        <f>'annexe 1 AE - BPU'!F612</f>
        <v>0</v>
      </c>
      <c r="G612" s="179">
        <f t="shared" si="550"/>
        <v>0</v>
      </c>
      <c r="J612" s="69">
        <f>F612</f>
        <v>0</v>
      </c>
      <c r="K612" s="240"/>
      <c r="L612" s="70"/>
      <c r="M612" s="71">
        <f>K612*J612</f>
        <v>0</v>
      </c>
      <c r="O612" s="69">
        <f>J612</f>
        <v>0</v>
      </c>
      <c r="P612" s="240"/>
      <c r="Q612" s="70"/>
      <c r="R612" s="71">
        <f>P612*O612</f>
        <v>0</v>
      </c>
      <c r="T612" s="69">
        <f>O612</f>
        <v>0</v>
      </c>
      <c r="U612" s="240"/>
      <c r="V612" s="70"/>
      <c r="W612" s="71">
        <f>U612*T612</f>
        <v>0</v>
      </c>
      <c r="Y612" s="69">
        <f>T612</f>
        <v>0</v>
      </c>
      <c r="Z612" s="240"/>
      <c r="AA612" s="70"/>
      <c r="AB612" s="71">
        <f>Z612*Y612</f>
        <v>0</v>
      </c>
      <c r="AD612" s="69">
        <f>Y612</f>
        <v>0</v>
      </c>
      <c r="AE612" s="240"/>
      <c r="AF612" s="70"/>
      <c r="AG612" s="71">
        <f>AE612*AD612</f>
        <v>0</v>
      </c>
      <c r="AI612" s="69">
        <f>AD612</f>
        <v>0</v>
      </c>
      <c r="AJ612" s="240"/>
      <c r="AK612" s="95"/>
      <c r="AL612" s="71">
        <f>AJ612*AI612</f>
        <v>0</v>
      </c>
    </row>
    <row r="613" spans="1:38" ht="14" x14ac:dyDescent="0.25">
      <c r="A613" s="1">
        <v>601</v>
      </c>
      <c r="B613" s="152"/>
      <c r="C613" s="22"/>
      <c r="D613" s="23" t="s">
        <v>446</v>
      </c>
      <c r="E613" s="14"/>
      <c r="F613" s="127"/>
      <c r="G613" s="178"/>
      <c r="J613" s="69"/>
      <c r="K613" s="240"/>
      <c r="L613" s="70"/>
      <c r="M613" s="71"/>
      <c r="O613" s="69"/>
      <c r="P613" s="240"/>
      <c r="Q613" s="70"/>
      <c r="R613" s="71"/>
      <c r="T613" s="69"/>
      <c r="U613" s="240"/>
      <c r="V613" s="70"/>
      <c r="W613" s="71"/>
      <c r="Y613" s="69"/>
      <c r="Z613" s="240"/>
      <c r="AA613" s="70"/>
      <c r="AB613" s="71"/>
      <c r="AD613" s="69"/>
      <c r="AE613" s="240"/>
      <c r="AF613" s="70"/>
      <c r="AG613" s="71"/>
      <c r="AI613" s="69"/>
      <c r="AJ613" s="240"/>
      <c r="AK613" s="95"/>
      <c r="AL613" s="71"/>
    </row>
    <row r="614" spans="1:38" ht="14" x14ac:dyDescent="0.25">
      <c r="A614" s="1">
        <v>602</v>
      </c>
      <c r="B614" s="152"/>
      <c r="C614" s="22"/>
      <c r="D614" s="23" t="s">
        <v>447</v>
      </c>
      <c r="E614" s="14"/>
      <c r="F614" s="127"/>
      <c r="G614" s="178"/>
      <c r="J614" s="69"/>
      <c r="K614" s="240"/>
      <c r="L614" s="70"/>
      <c r="M614" s="71"/>
      <c r="O614" s="69"/>
      <c r="P614" s="240"/>
      <c r="Q614" s="70"/>
      <c r="R614" s="71"/>
      <c r="T614" s="69"/>
      <c r="U614" s="240"/>
      <c r="V614" s="70"/>
      <c r="W614" s="71"/>
      <c r="Y614" s="69"/>
      <c r="Z614" s="240"/>
      <c r="AA614" s="70"/>
      <c r="AB614" s="71"/>
      <c r="AD614" s="69"/>
      <c r="AE614" s="240"/>
      <c r="AF614" s="70"/>
      <c r="AG614" s="71"/>
      <c r="AI614" s="69"/>
      <c r="AJ614" s="240"/>
      <c r="AK614" s="95"/>
      <c r="AL614" s="71"/>
    </row>
    <row r="615" spans="1:38" ht="14" x14ac:dyDescent="0.25">
      <c r="A615" s="1">
        <v>603</v>
      </c>
      <c r="B615" s="152"/>
      <c r="C615" s="22"/>
      <c r="D615" s="26" t="s">
        <v>448</v>
      </c>
      <c r="E615" s="26" t="s">
        <v>85</v>
      </c>
      <c r="F615" s="127">
        <f>'annexe 1 AE - BPU'!F615</f>
        <v>0</v>
      </c>
      <c r="G615" s="179">
        <f t="shared" ref="G615:G617" si="551">F615*(1+$G$9)</f>
        <v>0</v>
      </c>
      <c r="J615" s="69">
        <f>F615</f>
        <v>0</v>
      </c>
      <c r="K615" s="240"/>
      <c r="L615" s="70"/>
      <c r="M615" s="71">
        <f>K615*J615</f>
        <v>0</v>
      </c>
      <c r="O615" s="69">
        <f>J615</f>
        <v>0</v>
      </c>
      <c r="P615" s="240"/>
      <c r="Q615" s="70"/>
      <c r="R615" s="71">
        <f>P615*O615</f>
        <v>0</v>
      </c>
      <c r="T615" s="69">
        <f>O615</f>
        <v>0</v>
      </c>
      <c r="U615" s="240"/>
      <c r="V615" s="70"/>
      <c r="W615" s="71">
        <f>U615*T615</f>
        <v>0</v>
      </c>
      <c r="Y615" s="69">
        <f>T615</f>
        <v>0</v>
      </c>
      <c r="Z615" s="240"/>
      <c r="AA615" s="70"/>
      <c r="AB615" s="71">
        <f>Z615*Y615</f>
        <v>0</v>
      </c>
      <c r="AD615" s="69">
        <f>Y615</f>
        <v>0</v>
      </c>
      <c r="AE615" s="240"/>
      <c r="AF615" s="70"/>
      <c r="AG615" s="71">
        <f>AE615*AD615</f>
        <v>0</v>
      </c>
      <c r="AI615" s="69">
        <f>AD615</f>
        <v>0</v>
      </c>
      <c r="AJ615" s="240"/>
      <c r="AK615" s="95"/>
      <c r="AL615" s="71">
        <f>AJ615*AI615</f>
        <v>0</v>
      </c>
    </row>
    <row r="616" spans="1:38" ht="14" x14ac:dyDescent="0.25">
      <c r="A616" s="1">
        <v>604</v>
      </c>
      <c r="B616" s="152"/>
      <c r="C616" s="22"/>
      <c r="D616" s="26" t="s">
        <v>449</v>
      </c>
      <c r="E616" s="26" t="s">
        <v>85</v>
      </c>
      <c r="F616" s="127">
        <f>'annexe 1 AE - BPU'!F616</f>
        <v>0</v>
      </c>
      <c r="G616" s="179">
        <f t="shared" si="551"/>
        <v>0</v>
      </c>
      <c r="J616" s="69">
        <f>F616</f>
        <v>0</v>
      </c>
      <c r="K616" s="240"/>
      <c r="L616" s="70"/>
      <c r="M616" s="71">
        <f>K616*J616</f>
        <v>0</v>
      </c>
      <c r="O616" s="69">
        <f>J616</f>
        <v>0</v>
      </c>
      <c r="P616" s="240"/>
      <c r="Q616" s="70"/>
      <c r="R616" s="71">
        <f>P616*O616</f>
        <v>0</v>
      </c>
      <c r="T616" s="69">
        <f>O616</f>
        <v>0</v>
      </c>
      <c r="U616" s="240"/>
      <c r="V616" s="70"/>
      <c r="W616" s="71">
        <f>U616*T616</f>
        <v>0</v>
      </c>
      <c r="Y616" s="69">
        <f>T616</f>
        <v>0</v>
      </c>
      <c r="Z616" s="240"/>
      <c r="AA616" s="70"/>
      <c r="AB616" s="71">
        <f>Z616*Y616</f>
        <v>0</v>
      </c>
      <c r="AD616" s="69">
        <f>Y616</f>
        <v>0</v>
      </c>
      <c r="AE616" s="240"/>
      <c r="AF616" s="70"/>
      <c r="AG616" s="71">
        <f>AE616*AD616</f>
        <v>0</v>
      </c>
      <c r="AI616" s="69">
        <f>AD616</f>
        <v>0</v>
      </c>
      <c r="AJ616" s="240"/>
      <c r="AK616" s="95"/>
      <c r="AL616" s="71">
        <f>AJ616*AI616</f>
        <v>0</v>
      </c>
    </row>
    <row r="617" spans="1:38" ht="14" x14ac:dyDescent="0.25">
      <c r="A617" s="1">
        <v>605</v>
      </c>
      <c r="B617" s="152"/>
      <c r="C617" s="22"/>
      <c r="D617" s="26" t="s">
        <v>450</v>
      </c>
      <c r="E617" s="26" t="s">
        <v>85</v>
      </c>
      <c r="F617" s="127">
        <f>'annexe 1 AE - BPU'!F617</f>
        <v>0</v>
      </c>
      <c r="G617" s="179">
        <f t="shared" si="551"/>
        <v>0</v>
      </c>
      <c r="J617" s="69">
        <f>F617</f>
        <v>0</v>
      </c>
      <c r="K617" s="240"/>
      <c r="L617" s="70"/>
      <c r="M617" s="71">
        <f>K617*J617</f>
        <v>0</v>
      </c>
      <c r="O617" s="69">
        <f>J617</f>
        <v>0</v>
      </c>
      <c r="P617" s="240"/>
      <c r="Q617" s="70"/>
      <c r="R617" s="71">
        <f>P617*O617</f>
        <v>0</v>
      </c>
      <c r="T617" s="69">
        <f>O617</f>
        <v>0</v>
      </c>
      <c r="U617" s="240"/>
      <c r="V617" s="70"/>
      <c r="W617" s="71">
        <f>U617*T617</f>
        <v>0</v>
      </c>
      <c r="Y617" s="69">
        <f>T617</f>
        <v>0</v>
      </c>
      <c r="Z617" s="240"/>
      <c r="AA617" s="70"/>
      <c r="AB617" s="71">
        <f>Z617*Y617</f>
        <v>0</v>
      </c>
      <c r="AD617" s="69">
        <f>Y617</f>
        <v>0</v>
      </c>
      <c r="AE617" s="240"/>
      <c r="AF617" s="70"/>
      <c r="AG617" s="71">
        <f>AE617*AD617</f>
        <v>0</v>
      </c>
      <c r="AI617" s="69">
        <f>AD617</f>
        <v>0</v>
      </c>
      <c r="AJ617" s="240"/>
      <c r="AK617" s="95"/>
      <c r="AL617" s="71">
        <f>AJ617*AI617</f>
        <v>0</v>
      </c>
    </row>
    <row r="618" spans="1:38" ht="14" x14ac:dyDescent="0.25">
      <c r="A618" s="1">
        <v>606</v>
      </c>
      <c r="B618" s="152"/>
      <c r="C618" s="22"/>
      <c r="D618" s="23" t="s">
        <v>451</v>
      </c>
      <c r="E618" s="14"/>
      <c r="F618" s="127"/>
      <c r="G618" s="178"/>
      <c r="J618" s="69"/>
      <c r="K618" s="240"/>
      <c r="L618" s="70"/>
      <c r="M618" s="71"/>
      <c r="O618" s="69"/>
      <c r="P618" s="240"/>
      <c r="Q618" s="70"/>
      <c r="R618" s="71"/>
      <c r="T618" s="69"/>
      <c r="U618" s="240"/>
      <c r="V618" s="70"/>
      <c r="W618" s="71"/>
      <c r="Y618" s="69"/>
      <c r="Z618" s="240"/>
      <c r="AA618" s="70"/>
      <c r="AB618" s="71"/>
      <c r="AD618" s="69"/>
      <c r="AE618" s="240"/>
      <c r="AF618" s="70"/>
      <c r="AG618" s="71"/>
      <c r="AI618" s="69"/>
      <c r="AJ618" s="240"/>
      <c r="AK618" s="95"/>
      <c r="AL618" s="71"/>
    </row>
    <row r="619" spans="1:38" ht="14" x14ac:dyDescent="0.25">
      <c r="A619" s="1">
        <v>607</v>
      </c>
      <c r="B619" s="152"/>
      <c r="C619" s="22"/>
      <c r="D619" s="26" t="s">
        <v>448</v>
      </c>
      <c r="E619" s="26" t="s">
        <v>85</v>
      </c>
      <c r="F619" s="127">
        <f>'annexe 1 AE - BPU'!F619</f>
        <v>0</v>
      </c>
      <c r="G619" s="179">
        <f t="shared" ref="G619:G621" si="552">F619*(1+$G$9)</f>
        <v>0</v>
      </c>
      <c r="J619" s="69">
        <f>F619</f>
        <v>0</v>
      </c>
      <c r="K619" s="240"/>
      <c r="L619" s="70"/>
      <c r="M619" s="71">
        <f>K619*J619</f>
        <v>0</v>
      </c>
      <c r="O619" s="69">
        <f>J619</f>
        <v>0</v>
      </c>
      <c r="P619" s="240"/>
      <c r="Q619" s="70"/>
      <c r="R619" s="71">
        <f>P619*O619</f>
        <v>0</v>
      </c>
      <c r="T619" s="69">
        <f>O619</f>
        <v>0</v>
      </c>
      <c r="U619" s="240"/>
      <c r="V619" s="70"/>
      <c r="W619" s="71">
        <f>U619*T619</f>
        <v>0</v>
      </c>
      <c r="Y619" s="69">
        <f>T619</f>
        <v>0</v>
      </c>
      <c r="Z619" s="240"/>
      <c r="AA619" s="70"/>
      <c r="AB619" s="71">
        <f>Z619*Y619</f>
        <v>0</v>
      </c>
      <c r="AD619" s="69">
        <f>Y619</f>
        <v>0</v>
      </c>
      <c r="AE619" s="240"/>
      <c r="AF619" s="70"/>
      <c r="AG619" s="71">
        <f>AE619*AD619</f>
        <v>0</v>
      </c>
      <c r="AI619" s="69">
        <f>AD619</f>
        <v>0</v>
      </c>
      <c r="AJ619" s="240"/>
      <c r="AK619" s="95"/>
      <c r="AL619" s="71">
        <f>AJ619*AI619</f>
        <v>0</v>
      </c>
    </row>
    <row r="620" spans="1:38" ht="14" x14ac:dyDescent="0.25">
      <c r="A620" s="1">
        <v>608</v>
      </c>
      <c r="B620" s="152"/>
      <c r="C620" s="22"/>
      <c r="D620" s="26" t="s">
        <v>449</v>
      </c>
      <c r="E620" s="26" t="s">
        <v>85</v>
      </c>
      <c r="F620" s="127">
        <f>'annexe 1 AE - BPU'!F620</f>
        <v>0</v>
      </c>
      <c r="G620" s="179">
        <f t="shared" si="552"/>
        <v>0</v>
      </c>
      <c r="J620" s="69">
        <f>F620</f>
        <v>0</v>
      </c>
      <c r="K620" s="240"/>
      <c r="L620" s="70"/>
      <c r="M620" s="71">
        <f>K620*J620</f>
        <v>0</v>
      </c>
      <c r="O620" s="69">
        <f>J620</f>
        <v>0</v>
      </c>
      <c r="P620" s="240"/>
      <c r="Q620" s="70"/>
      <c r="R620" s="71">
        <f>P620*O620</f>
        <v>0</v>
      </c>
      <c r="T620" s="69">
        <f>O620</f>
        <v>0</v>
      </c>
      <c r="U620" s="240"/>
      <c r="V620" s="70"/>
      <c r="W620" s="71">
        <f>U620*T620</f>
        <v>0</v>
      </c>
      <c r="Y620" s="69">
        <f>T620</f>
        <v>0</v>
      </c>
      <c r="Z620" s="240"/>
      <c r="AA620" s="70"/>
      <c r="AB620" s="71">
        <f>Z620*Y620</f>
        <v>0</v>
      </c>
      <c r="AD620" s="69">
        <f>Y620</f>
        <v>0</v>
      </c>
      <c r="AE620" s="240"/>
      <c r="AF620" s="70"/>
      <c r="AG620" s="71">
        <f>AE620*AD620</f>
        <v>0</v>
      </c>
      <c r="AI620" s="69">
        <f>AD620</f>
        <v>0</v>
      </c>
      <c r="AJ620" s="240"/>
      <c r="AK620" s="95"/>
      <c r="AL620" s="71">
        <f>AJ620*AI620</f>
        <v>0</v>
      </c>
    </row>
    <row r="621" spans="1:38" ht="14" x14ac:dyDescent="0.25">
      <c r="A621" s="1">
        <v>609</v>
      </c>
      <c r="B621" s="152"/>
      <c r="C621" s="22"/>
      <c r="D621" s="26" t="s">
        <v>450</v>
      </c>
      <c r="E621" s="26" t="s">
        <v>85</v>
      </c>
      <c r="F621" s="127">
        <f>'annexe 1 AE - BPU'!F621</f>
        <v>0</v>
      </c>
      <c r="G621" s="179">
        <f t="shared" si="552"/>
        <v>0</v>
      </c>
      <c r="J621" s="69">
        <f>F621</f>
        <v>0</v>
      </c>
      <c r="K621" s="240"/>
      <c r="L621" s="70"/>
      <c r="M621" s="71">
        <f>K621*J621</f>
        <v>0</v>
      </c>
      <c r="O621" s="69">
        <f>J621</f>
        <v>0</v>
      </c>
      <c r="P621" s="240"/>
      <c r="Q621" s="70"/>
      <c r="R621" s="71">
        <f>P621*O621</f>
        <v>0</v>
      </c>
      <c r="T621" s="69">
        <f>O621</f>
        <v>0</v>
      </c>
      <c r="U621" s="240"/>
      <c r="V621" s="70"/>
      <c r="W621" s="71">
        <f>U621*T621</f>
        <v>0</v>
      </c>
      <c r="Y621" s="69">
        <f>T621</f>
        <v>0</v>
      </c>
      <c r="Z621" s="240"/>
      <c r="AA621" s="70"/>
      <c r="AB621" s="71">
        <f>Z621*Y621</f>
        <v>0</v>
      </c>
      <c r="AD621" s="69">
        <f>Y621</f>
        <v>0</v>
      </c>
      <c r="AE621" s="240"/>
      <c r="AF621" s="70"/>
      <c r="AG621" s="71">
        <f>AE621*AD621</f>
        <v>0</v>
      </c>
      <c r="AI621" s="69">
        <f>AD621</f>
        <v>0</v>
      </c>
      <c r="AJ621" s="240"/>
      <c r="AK621" s="95"/>
      <c r="AL621" s="71">
        <f>AJ621*AI621</f>
        <v>0</v>
      </c>
    </row>
    <row r="622" spans="1:38" ht="14" x14ac:dyDescent="0.25">
      <c r="A622" s="1">
        <v>610</v>
      </c>
      <c r="B622" s="152"/>
      <c r="C622" s="22"/>
      <c r="D622" s="23" t="s">
        <v>452</v>
      </c>
      <c r="E622" s="26"/>
      <c r="F622" s="127"/>
      <c r="G622" s="178"/>
      <c r="J622" s="69"/>
      <c r="K622" s="240"/>
      <c r="L622" s="70"/>
      <c r="M622" s="71"/>
      <c r="O622" s="69"/>
      <c r="P622" s="240"/>
      <c r="Q622" s="70"/>
      <c r="R622" s="71"/>
      <c r="T622" s="69"/>
      <c r="U622" s="240"/>
      <c r="V622" s="70"/>
      <c r="W622" s="71"/>
      <c r="Y622" s="69"/>
      <c r="Z622" s="240"/>
      <c r="AA622" s="70"/>
      <c r="AB622" s="71"/>
      <c r="AD622" s="69"/>
      <c r="AE622" s="240"/>
      <c r="AF622" s="70"/>
      <c r="AG622" s="71"/>
      <c r="AI622" s="69"/>
      <c r="AJ622" s="240"/>
      <c r="AK622" s="95"/>
      <c r="AL622" s="71"/>
    </row>
    <row r="623" spans="1:38" ht="14" x14ac:dyDescent="0.25">
      <c r="A623" s="1">
        <v>611</v>
      </c>
      <c r="B623" s="152"/>
      <c r="C623" s="22"/>
      <c r="D623" s="26" t="s">
        <v>453</v>
      </c>
      <c r="E623" s="26" t="s">
        <v>85</v>
      </c>
      <c r="F623" s="127">
        <f>'annexe 1 AE - BPU'!F623</f>
        <v>0</v>
      </c>
      <c r="G623" s="179">
        <f t="shared" ref="G623:G624" si="553">F623*(1+$G$9)</f>
        <v>0</v>
      </c>
      <c r="J623" s="69">
        <f>F623</f>
        <v>0</v>
      </c>
      <c r="K623" s="240"/>
      <c r="L623" s="70"/>
      <c r="M623" s="71">
        <f>K623*J623</f>
        <v>0</v>
      </c>
      <c r="O623" s="69">
        <f>J623</f>
        <v>0</v>
      </c>
      <c r="P623" s="240"/>
      <c r="Q623" s="70"/>
      <c r="R623" s="71">
        <f>P623*O623</f>
        <v>0</v>
      </c>
      <c r="T623" s="69">
        <f>O623</f>
        <v>0</v>
      </c>
      <c r="U623" s="240"/>
      <c r="V623" s="70"/>
      <c r="W623" s="71">
        <f>U623*T623</f>
        <v>0</v>
      </c>
      <c r="Y623" s="69">
        <f>T623</f>
        <v>0</v>
      </c>
      <c r="Z623" s="240"/>
      <c r="AA623" s="70"/>
      <c r="AB623" s="71">
        <f>Z623*Y623</f>
        <v>0</v>
      </c>
      <c r="AD623" s="69">
        <f>Y623</f>
        <v>0</v>
      </c>
      <c r="AE623" s="240"/>
      <c r="AF623" s="70"/>
      <c r="AG623" s="71">
        <f>AE623*AD623</f>
        <v>0</v>
      </c>
      <c r="AI623" s="69">
        <f>AD623</f>
        <v>0</v>
      </c>
      <c r="AJ623" s="240"/>
      <c r="AK623" s="95"/>
      <c r="AL623" s="71">
        <f>AJ623*AI623</f>
        <v>0</v>
      </c>
    </row>
    <row r="624" spans="1:38" ht="15.5" x14ac:dyDescent="0.25">
      <c r="A624" s="1">
        <v>612</v>
      </c>
      <c r="B624" s="152"/>
      <c r="C624" s="22"/>
      <c r="D624" s="26" t="s">
        <v>454</v>
      </c>
      <c r="E624" s="26" t="s">
        <v>85</v>
      </c>
      <c r="F624" s="127">
        <f>'annexe 1 AE - BPU'!F624</f>
        <v>0</v>
      </c>
      <c r="G624" s="179">
        <f t="shared" si="553"/>
        <v>0</v>
      </c>
      <c r="J624" s="69">
        <f>F624</f>
        <v>0</v>
      </c>
      <c r="K624" s="240"/>
      <c r="L624" s="70"/>
      <c r="M624" s="71">
        <f>K624*J624</f>
        <v>0</v>
      </c>
      <c r="O624" s="69">
        <f>J624</f>
        <v>0</v>
      </c>
      <c r="P624" s="240"/>
      <c r="Q624" s="70"/>
      <c r="R624" s="71">
        <f>P624*O624</f>
        <v>0</v>
      </c>
      <c r="T624" s="69">
        <f>O624</f>
        <v>0</v>
      </c>
      <c r="U624" s="240"/>
      <c r="V624" s="70"/>
      <c r="W624" s="71">
        <f>U624*T624</f>
        <v>0</v>
      </c>
      <c r="Y624" s="98">
        <f>T624</f>
        <v>0</v>
      </c>
      <c r="Z624" s="174">
        <v>7</v>
      </c>
      <c r="AA624" s="99"/>
      <c r="AB624" s="100">
        <f>Z624*Y624</f>
        <v>0</v>
      </c>
      <c r="AD624" s="69">
        <f>Y624</f>
        <v>0</v>
      </c>
      <c r="AE624" s="240"/>
      <c r="AF624" s="70"/>
      <c r="AG624" s="71">
        <f>AE624*AD624</f>
        <v>0</v>
      </c>
      <c r="AI624" s="69">
        <f>AD624</f>
        <v>0</v>
      </c>
      <c r="AJ624" s="240"/>
      <c r="AK624" s="95"/>
      <c r="AL624" s="71">
        <f>AJ624*AI624</f>
        <v>0</v>
      </c>
    </row>
    <row r="625" spans="1:38" ht="14" x14ac:dyDescent="0.25">
      <c r="A625" s="1">
        <v>613</v>
      </c>
      <c r="B625" s="152" t="s">
        <v>455</v>
      </c>
      <c r="C625" s="22"/>
      <c r="D625" s="23" t="s">
        <v>456</v>
      </c>
      <c r="E625" s="14"/>
      <c r="F625" s="130"/>
      <c r="G625" s="178"/>
      <c r="J625" s="69"/>
      <c r="K625" s="240"/>
      <c r="L625" s="70"/>
      <c r="M625" s="71"/>
      <c r="O625" s="69"/>
      <c r="P625" s="240"/>
      <c r="Q625" s="70"/>
      <c r="R625" s="71"/>
      <c r="T625" s="69"/>
      <c r="U625" s="240"/>
      <c r="V625" s="70"/>
      <c r="W625" s="71"/>
      <c r="Y625" s="69"/>
      <c r="Z625" s="240"/>
      <c r="AA625" s="70"/>
      <c r="AB625" s="71"/>
      <c r="AD625" s="69"/>
      <c r="AE625" s="240"/>
      <c r="AF625" s="70"/>
      <c r="AG625" s="71"/>
      <c r="AI625" s="69"/>
      <c r="AJ625" s="240"/>
      <c r="AK625" s="95"/>
      <c r="AL625" s="71"/>
    </row>
    <row r="626" spans="1:38" ht="14" x14ac:dyDescent="0.25">
      <c r="A626" s="1">
        <v>614</v>
      </c>
      <c r="B626" s="152"/>
      <c r="C626" s="22"/>
      <c r="D626" s="23" t="s">
        <v>457</v>
      </c>
      <c r="E626" s="14"/>
      <c r="F626" s="130"/>
      <c r="G626" s="178"/>
      <c r="J626" s="69"/>
      <c r="K626" s="240"/>
      <c r="L626" s="70"/>
      <c r="M626" s="71"/>
      <c r="O626" s="69"/>
      <c r="P626" s="240"/>
      <c r="Q626" s="70"/>
      <c r="R626" s="71"/>
      <c r="T626" s="69"/>
      <c r="U626" s="240"/>
      <c r="V626" s="70"/>
      <c r="W626" s="71"/>
      <c r="Y626" s="69"/>
      <c r="Z626" s="240"/>
      <c r="AA626" s="70"/>
      <c r="AB626" s="71"/>
      <c r="AD626" s="69"/>
      <c r="AE626" s="240"/>
      <c r="AF626" s="70"/>
      <c r="AG626" s="71"/>
      <c r="AI626" s="69"/>
      <c r="AJ626" s="240"/>
      <c r="AK626" s="95"/>
      <c r="AL626" s="71"/>
    </row>
    <row r="627" spans="1:38" ht="14" x14ac:dyDescent="0.25">
      <c r="A627" s="1">
        <v>615</v>
      </c>
      <c r="B627" s="152"/>
      <c r="C627" s="22"/>
      <c r="D627" s="26" t="s">
        <v>458</v>
      </c>
      <c r="E627" s="14" t="s">
        <v>85</v>
      </c>
      <c r="F627" s="127">
        <f>'annexe 1 AE - BPU'!F627</f>
        <v>0</v>
      </c>
      <c r="G627" s="179">
        <f t="shared" ref="G627:G628" si="554">F627*(1+$G$9)</f>
        <v>0</v>
      </c>
      <c r="J627" s="69">
        <f>F627</f>
        <v>0</v>
      </c>
      <c r="K627" s="240"/>
      <c r="L627" s="70"/>
      <c r="M627" s="71">
        <f>K627*J627</f>
        <v>0</v>
      </c>
      <c r="O627" s="69">
        <f>J627</f>
        <v>0</v>
      </c>
      <c r="P627" s="240"/>
      <c r="Q627" s="70"/>
      <c r="R627" s="71">
        <f>P627*O627</f>
        <v>0</v>
      </c>
      <c r="T627" s="69">
        <f>O627</f>
        <v>0</v>
      </c>
      <c r="U627" s="240"/>
      <c r="V627" s="70"/>
      <c r="W627" s="71">
        <f>U627*T627</f>
        <v>0</v>
      </c>
      <c r="Y627" s="69">
        <f>T627</f>
        <v>0</v>
      </c>
      <c r="Z627" s="240"/>
      <c r="AA627" s="70"/>
      <c r="AB627" s="71">
        <f>Z627*Y627</f>
        <v>0</v>
      </c>
      <c r="AD627" s="69">
        <f>Y627</f>
        <v>0</v>
      </c>
      <c r="AE627" s="240"/>
      <c r="AF627" s="70"/>
      <c r="AG627" s="71">
        <f>AE627*AD627</f>
        <v>0</v>
      </c>
      <c r="AI627" s="69">
        <f>AD627</f>
        <v>0</v>
      </c>
      <c r="AJ627" s="240"/>
      <c r="AK627" s="95"/>
      <c r="AL627" s="71">
        <f>AJ627*AI627</f>
        <v>0</v>
      </c>
    </row>
    <row r="628" spans="1:38" ht="15.5" x14ac:dyDescent="0.25">
      <c r="A628" s="1">
        <v>616</v>
      </c>
      <c r="B628" s="152"/>
      <c r="C628" s="22"/>
      <c r="D628" s="26" t="s">
        <v>459</v>
      </c>
      <c r="E628" s="14" t="s">
        <v>85</v>
      </c>
      <c r="F628" s="127">
        <f>'annexe 1 AE - BPU'!F628</f>
        <v>0</v>
      </c>
      <c r="G628" s="179">
        <f t="shared" si="554"/>
        <v>0</v>
      </c>
      <c r="J628" s="69">
        <f>F628</f>
        <v>0</v>
      </c>
      <c r="K628" s="240"/>
      <c r="L628" s="70"/>
      <c r="M628" s="71">
        <f>K628*J628</f>
        <v>0</v>
      </c>
      <c r="O628" s="69">
        <f>J628</f>
        <v>0</v>
      </c>
      <c r="P628" s="240"/>
      <c r="Q628" s="70"/>
      <c r="R628" s="71">
        <f>P628*O628</f>
        <v>0</v>
      </c>
      <c r="T628" s="69">
        <f>O628</f>
        <v>0</v>
      </c>
      <c r="U628" s="240"/>
      <c r="V628" s="70"/>
      <c r="W628" s="71">
        <f>U628*T628</f>
        <v>0</v>
      </c>
      <c r="Y628" s="98">
        <f>T628</f>
        <v>0</v>
      </c>
      <c r="Z628" s="174">
        <v>10</v>
      </c>
      <c r="AA628" s="99"/>
      <c r="AB628" s="100">
        <f>Z628*Y628</f>
        <v>0</v>
      </c>
      <c r="AD628" s="69">
        <f>Y628</f>
        <v>0</v>
      </c>
      <c r="AE628" s="240"/>
      <c r="AF628" s="70"/>
      <c r="AG628" s="71">
        <f>AE628*AD628</f>
        <v>0</v>
      </c>
      <c r="AI628" s="69">
        <f>AD628</f>
        <v>0</v>
      </c>
      <c r="AJ628" s="240"/>
      <c r="AK628" s="95"/>
      <c r="AL628" s="71">
        <f>AJ628*AI628</f>
        <v>0</v>
      </c>
    </row>
    <row r="629" spans="1:38" s="45" customFormat="1" ht="14" x14ac:dyDescent="0.25">
      <c r="A629" s="1">
        <v>617</v>
      </c>
      <c r="B629" s="152"/>
      <c r="C629" s="22"/>
      <c r="D629" s="23" t="s">
        <v>456</v>
      </c>
      <c r="E629" s="92"/>
      <c r="F629" s="138"/>
      <c r="G629" s="184"/>
      <c r="H629" s="44"/>
      <c r="I629" s="44"/>
      <c r="J629" s="69"/>
      <c r="K629" s="242"/>
      <c r="L629" s="74"/>
      <c r="M629" s="71"/>
      <c r="O629" s="69"/>
      <c r="P629" s="242"/>
      <c r="Q629" s="74"/>
      <c r="R629" s="71"/>
      <c r="T629" s="69"/>
      <c r="U629" s="242"/>
      <c r="V629" s="74"/>
      <c r="W629" s="71"/>
      <c r="Y629" s="69"/>
      <c r="Z629" s="242"/>
      <c r="AA629" s="74"/>
      <c r="AB629" s="71"/>
      <c r="AD629" s="69"/>
      <c r="AE629" s="242"/>
      <c r="AF629" s="74"/>
      <c r="AG629" s="71"/>
      <c r="AI629" s="69"/>
      <c r="AJ629" s="242"/>
      <c r="AK629" s="108"/>
      <c r="AL629" s="71"/>
    </row>
    <row r="630" spans="1:38" s="45" customFormat="1" ht="28" x14ac:dyDescent="0.25">
      <c r="A630" s="1">
        <v>618</v>
      </c>
      <c r="B630" s="21"/>
      <c r="C630" s="22"/>
      <c r="D630" s="23" t="s">
        <v>859</v>
      </c>
      <c r="E630" s="26" t="s">
        <v>85</v>
      </c>
      <c r="F630" s="127">
        <f>'annexe 1 AE - BPU'!F630</f>
        <v>0</v>
      </c>
      <c r="G630" s="179">
        <f t="shared" ref="G630" si="555">F630*(1+$G$9)</f>
        <v>0</v>
      </c>
      <c r="H630" s="44"/>
      <c r="I630" s="44"/>
      <c r="J630" s="69">
        <f>F630</f>
        <v>0</v>
      </c>
      <c r="K630" s="242"/>
      <c r="L630" s="74"/>
      <c r="M630" s="71">
        <f>K630*J630</f>
        <v>0</v>
      </c>
      <c r="O630" s="69">
        <f>J630</f>
        <v>0</v>
      </c>
      <c r="P630" s="242"/>
      <c r="Q630" s="74"/>
      <c r="R630" s="71">
        <f>P630*O630</f>
        <v>0</v>
      </c>
      <c r="T630" s="69">
        <f>O630</f>
        <v>0</v>
      </c>
      <c r="U630" s="242"/>
      <c r="V630" s="74"/>
      <c r="W630" s="71">
        <f>U630*T630</f>
        <v>0</v>
      </c>
      <c r="Y630" s="98">
        <f>T630</f>
        <v>0</v>
      </c>
      <c r="Z630" s="174">
        <v>14</v>
      </c>
      <c r="AA630" s="111"/>
      <c r="AB630" s="100">
        <f>Z630*Y630</f>
        <v>0</v>
      </c>
      <c r="AD630" s="69">
        <f>Y630</f>
        <v>0</v>
      </c>
      <c r="AE630" s="242"/>
      <c r="AF630" s="74"/>
      <c r="AG630" s="71">
        <f>AE630*AD630</f>
        <v>0</v>
      </c>
      <c r="AI630" s="69">
        <f>AD630</f>
        <v>0</v>
      </c>
      <c r="AJ630" s="242"/>
      <c r="AK630" s="108"/>
      <c r="AL630" s="71">
        <f>AJ630*AI630</f>
        <v>0</v>
      </c>
    </row>
    <row r="631" spans="1:38" ht="14" x14ac:dyDescent="0.25">
      <c r="A631" s="1">
        <v>619</v>
      </c>
      <c r="B631" s="21"/>
      <c r="C631" s="22"/>
      <c r="D631" s="23" t="s">
        <v>460</v>
      </c>
      <c r="E631" s="14"/>
      <c r="F631" s="129"/>
      <c r="G631" s="178"/>
      <c r="J631" s="69"/>
      <c r="K631" s="240"/>
      <c r="L631" s="70"/>
      <c r="M631" s="71"/>
      <c r="O631" s="69"/>
      <c r="P631" s="240"/>
      <c r="Q631" s="70"/>
      <c r="R631" s="71"/>
      <c r="T631" s="69"/>
      <c r="U631" s="240"/>
      <c r="V631" s="70"/>
      <c r="W631" s="71"/>
      <c r="Y631" s="69"/>
      <c r="Z631" s="240"/>
      <c r="AA631" s="70"/>
      <c r="AB631" s="71"/>
      <c r="AD631" s="69"/>
      <c r="AE631" s="240"/>
      <c r="AF631" s="70"/>
      <c r="AG631" s="71"/>
      <c r="AI631" s="69"/>
      <c r="AJ631" s="240"/>
      <c r="AK631" s="95"/>
      <c r="AL631" s="71"/>
    </row>
    <row r="632" spans="1:38" ht="14" x14ac:dyDescent="0.25">
      <c r="A632" s="1">
        <v>620</v>
      </c>
      <c r="B632" s="21"/>
      <c r="C632" s="22"/>
      <c r="D632" s="26" t="s">
        <v>461</v>
      </c>
      <c r="E632" s="26" t="s">
        <v>85</v>
      </c>
      <c r="F632" s="127">
        <f>'annexe 1 AE - BPU'!F632</f>
        <v>0</v>
      </c>
      <c r="G632" s="179">
        <f t="shared" ref="G632:G635" si="556">F632*(1+$G$9)</f>
        <v>0</v>
      </c>
      <c r="J632" s="69">
        <f>F632</f>
        <v>0</v>
      </c>
      <c r="K632" s="240"/>
      <c r="L632" s="70"/>
      <c r="M632" s="71">
        <f>K632*J632</f>
        <v>0</v>
      </c>
      <c r="O632" s="69">
        <f>J632</f>
        <v>0</v>
      </c>
      <c r="P632" s="240"/>
      <c r="Q632" s="70"/>
      <c r="R632" s="71">
        <f>P632*O632</f>
        <v>0</v>
      </c>
      <c r="T632" s="69">
        <f>O632</f>
        <v>0</v>
      </c>
      <c r="U632" s="240"/>
      <c r="V632" s="70"/>
      <c r="W632" s="71">
        <f>U632*T632</f>
        <v>0</v>
      </c>
      <c r="Y632" s="69">
        <f>T632</f>
        <v>0</v>
      </c>
      <c r="Z632" s="240"/>
      <c r="AA632" s="70"/>
      <c r="AB632" s="71">
        <f>Z632*Y632</f>
        <v>0</v>
      </c>
      <c r="AD632" s="69">
        <f>Y632</f>
        <v>0</v>
      </c>
      <c r="AE632" s="240"/>
      <c r="AF632" s="70"/>
      <c r="AG632" s="71">
        <f>AE632*AD632</f>
        <v>0</v>
      </c>
      <c r="AI632" s="69">
        <f>AD632</f>
        <v>0</v>
      </c>
      <c r="AJ632" s="240"/>
      <c r="AK632" s="95"/>
      <c r="AL632" s="71">
        <f>AJ632*AI632</f>
        <v>0</v>
      </c>
    </row>
    <row r="633" spans="1:38" ht="14" x14ac:dyDescent="0.25">
      <c r="A633" s="1">
        <v>621</v>
      </c>
      <c r="B633" s="21"/>
      <c r="C633" s="22"/>
      <c r="D633" s="26" t="s">
        <v>462</v>
      </c>
      <c r="E633" s="26" t="s">
        <v>85</v>
      </c>
      <c r="F633" s="127">
        <f>'annexe 1 AE - BPU'!F633</f>
        <v>0</v>
      </c>
      <c r="G633" s="179">
        <f t="shared" si="556"/>
        <v>0</v>
      </c>
      <c r="J633" s="69">
        <f>F633</f>
        <v>0</v>
      </c>
      <c r="K633" s="240"/>
      <c r="L633" s="70"/>
      <c r="M633" s="71">
        <f>K633*J633</f>
        <v>0</v>
      </c>
      <c r="O633" s="69">
        <f>J633</f>
        <v>0</v>
      </c>
      <c r="P633" s="240"/>
      <c r="Q633" s="70"/>
      <c r="R633" s="71">
        <f>P633*O633</f>
        <v>0</v>
      </c>
      <c r="T633" s="69">
        <f>O633</f>
        <v>0</v>
      </c>
      <c r="U633" s="240"/>
      <c r="V633" s="70"/>
      <c r="W633" s="71">
        <f>U633*T633</f>
        <v>0</v>
      </c>
      <c r="Y633" s="69">
        <f>T633</f>
        <v>0</v>
      </c>
      <c r="Z633" s="240"/>
      <c r="AA633" s="70"/>
      <c r="AB633" s="71">
        <f>Z633*Y633</f>
        <v>0</v>
      </c>
      <c r="AD633" s="69">
        <f>Y633</f>
        <v>0</v>
      </c>
      <c r="AE633" s="240"/>
      <c r="AF633" s="70"/>
      <c r="AG633" s="71">
        <f>AE633*AD633</f>
        <v>0</v>
      </c>
      <c r="AI633" s="69">
        <f>AD633</f>
        <v>0</v>
      </c>
      <c r="AJ633" s="240"/>
      <c r="AK633" s="95"/>
      <c r="AL633" s="71">
        <f>AJ633*AI633</f>
        <v>0</v>
      </c>
    </row>
    <row r="634" spans="1:38" ht="14" x14ac:dyDescent="0.25">
      <c r="A634" s="1">
        <v>622</v>
      </c>
      <c r="B634" s="21"/>
      <c r="C634" s="22"/>
      <c r="D634" s="26" t="s">
        <v>463</v>
      </c>
      <c r="E634" s="26" t="s">
        <v>85</v>
      </c>
      <c r="F634" s="127">
        <f>'annexe 1 AE - BPU'!F634</f>
        <v>0</v>
      </c>
      <c r="G634" s="179">
        <f t="shared" si="556"/>
        <v>0</v>
      </c>
      <c r="J634" s="69">
        <f>F634</f>
        <v>0</v>
      </c>
      <c r="K634" s="240"/>
      <c r="L634" s="70"/>
      <c r="M634" s="71">
        <f>K634*J634</f>
        <v>0</v>
      </c>
      <c r="O634" s="69">
        <f>J634</f>
        <v>0</v>
      </c>
      <c r="P634" s="240"/>
      <c r="Q634" s="70"/>
      <c r="R634" s="71">
        <f>P634*O634</f>
        <v>0</v>
      </c>
      <c r="T634" s="69">
        <f>O634</f>
        <v>0</v>
      </c>
      <c r="U634" s="240"/>
      <c r="V634" s="70"/>
      <c r="W634" s="71">
        <f>U634*T634</f>
        <v>0</v>
      </c>
      <c r="Y634" s="69">
        <f>T634</f>
        <v>0</v>
      </c>
      <c r="Z634" s="240"/>
      <c r="AA634" s="70"/>
      <c r="AB634" s="71">
        <f>Z634*Y634</f>
        <v>0</v>
      </c>
      <c r="AD634" s="69">
        <f>Y634</f>
        <v>0</v>
      </c>
      <c r="AE634" s="240"/>
      <c r="AF634" s="70"/>
      <c r="AG634" s="71">
        <f>AE634*AD634</f>
        <v>0</v>
      </c>
      <c r="AI634" s="69">
        <f>AD634</f>
        <v>0</v>
      </c>
      <c r="AJ634" s="240"/>
      <c r="AK634" s="95"/>
      <c r="AL634" s="71">
        <f>AJ634*AI634</f>
        <v>0</v>
      </c>
    </row>
    <row r="635" spans="1:38" ht="28" x14ac:dyDescent="0.25">
      <c r="A635" s="1">
        <v>623</v>
      </c>
      <c r="B635" s="21"/>
      <c r="C635" s="22"/>
      <c r="D635" s="23" t="s">
        <v>860</v>
      </c>
      <c r="E635" s="26" t="s">
        <v>85</v>
      </c>
      <c r="F635" s="127">
        <f>'annexe 1 AE - BPU'!F635</f>
        <v>0</v>
      </c>
      <c r="G635" s="179">
        <f t="shared" si="556"/>
        <v>0</v>
      </c>
      <c r="J635" s="69">
        <f>F635</f>
        <v>0</v>
      </c>
      <c r="K635" s="240"/>
      <c r="L635" s="70"/>
      <c r="M635" s="71">
        <f>K635*J635</f>
        <v>0</v>
      </c>
      <c r="O635" s="69">
        <f>J635</f>
        <v>0</v>
      </c>
      <c r="P635" s="240"/>
      <c r="Q635" s="70"/>
      <c r="R635" s="71">
        <f>P635*O635</f>
        <v>0</v>
      </c>
      <c r="T635" s="69">
        <f>O635</f>
        <v>0</v>
      </c>
      <c r="U635" s="240"/>
      <c r="V635" s="70"/>
      <c r="W635" s="71">
        <f>U635*T635</f>
        <v>0</v>
      </c>
      <c r="Y635" s="69">
        <f>T635</f>
        <v>0</v>
      </c>
      <c r="Z635" s="240"/>
      <c r="AA635" s="70"/>
      <c r="AB635" s="71">
        <f>Z635*Y635</f>
        <v>0</v>
      </c>
      <c r="AD635" s="69">
        <f>Y635</f>
        <v>0</v>
      </c>
      <c r="AE635" s="240"/>
      <c r="AF635" s="70"/>
      <c r="AG635" s="71">
        <f>AE635*AD635</f>
        <v>0</v>
      </c>
      <c r="AI635" s="69">
        <f>AD635</f>
        <v>0</v>
      </c>
      <c r="AJ635" s="240"/>
      <c r="AK635" s="95"/>
      <c r="AL635" s="71">
        <f>AJ635*AI635</f>
        <v>0</v>
      </c>
    </row>
    <row r="636" spans="1:38" ht="14.5" thickBot="1" x14ac:dyDescent="0.3">
      <c r="A636" s="1">
        <v>624</v>
      </c>
      <c r="B636" s="12"/>
      <c r="C636" s="13"/>
      <c r="D636" s="23"/>
      <c r="E636" s="14"/>
      <c r="F636" s="130"/>
      <c r="G636" s="178"/>
      <c r="J636" s="69"/>
      <c r="K636" s="240"/>
      <c r="L636" s="70"/>
      <c r="M636" s="71"/>
      <c r="O636" s="69"/>
      <c r="P636" s="240"/>
      <c r="Q636" s="70"/>
      <c r="R636" s="71"/>
      <c r="T636" s="69"/>
      <c r="U636" s="240"/>
      <c r="V636" s="70"/>
      <c r="W636" s="71"/>
      <c r="Y636" s="69"/>
      <c r="Z636" s="240"/>
      <c r="AA636" s="70"/>
      <c r="AB636" s="71"/>
      <c r="AD636" s="69"/>
      <c r="AE636" s="240"/>
      <c r="AF636" s="70"/>
      <c r="AG636" s="71"/>
      <c r="AI636" s="69"/>
      <c r="AJ636" s="240"/>
      <c r="AK636" s="95"/>
      <c r="AL636" s="71"/>
    </row>
    <row r="637" spans="1:38" ht="20.5" thickBot="1" x14ac:dyDescent="0.3">
      <c r="A637" s="1">
        <v>625</v>
      </c>
      <c r="B637" s="12"/>
      <c r="C637" s="46"/>
      <c r="D637" s="17" t="s">
        <v>464</v>
      </c>
      <c r="E637" s="3"/>
      <c r="F637" s="132"/>
      <c r="G637" s="178"/>
      <c r="J637" s="69"/>
      <c r="K637" s="240"/>
      <c r="L637" s="70"/>
      <c r="M637" s="71"/>
      <c r="O637" s="69"/>
      <c r="P637" s="240"/>
      <c r="Q637" s="70"/>
      <c r="R637" s="71"/>
      <c r="T637" s="69"/>
      <c r="U637" s="240"/>
      <c r="V637" s="70"/>
      <c r="W637" s="71"/>
      <c r="Y637" s="69"/>
      <c r="Z637" s="240"/>
      <c r="AA637" s="70"/>
      <c r="AB637" s="71"/>
      <c r="AD637" s="69"/>
      <c r="AE637" s="240"/>
      <c r="AF637" s="70"/>
      <c r="AG637" s="71"/>
      <c r="AI637" s="69"/>
      <c r="AJ637" s="240"/>
      <c r="AK637" s="95"/>
      <c r="AL637" s="71"/>
    </row>
    <row r="638" spans="1:38" ht="13" x14ac:dyDescent="0.25">
      <c r="A638" s="1">
        <v>626</v>
      </c>
      <c r="B638" s="153"/>
      <c r="C638" s="13"/>
      <c r="D638" s="14"/>
      <c r="E638" s="14"/>
      <c r="F638" s="130"/>
      <c r="G638" s="178"/>
      <c r="J638" s="69"/>
      <c r="K638" s="240"/>
      <c r="L638" s="70"/>
      <c r="M638" s="71"/>
      <c r="O638" s="69"/>
      <c r="P638" s="240"/>
      <c r="Q638" s="70"/>
      <c r="R638" s="71"/>
      <c r="T638" s="69"/>
      <c r="U638" s="240"/>
      <c r="V638" s="70"/>
      <c r="W638" s="71"/>
      <c r="Y638" s="69"/>
      <c r="Z638" s="240"/>
      <c r="AA638" s="70"/>
      <c r="AB638" s="71"/>
      <c r="AD638" s="69"/>
      <c r="AE638" s="240"/>
      <c r="AF638" s="70"/>
      <c r="AG638" s="71"/>
      <c r="AI638" s="69"/>
      <c r="AJ638" s="240"/>
      <c r="AK638" s="95"/>
      <c r="AL638" s="71"/>
    </row>
    <row r="639" spans="1:38" ht="15.5" x14ac:dyDescent="0.25">
      <c r="A639" s="1">
        <v>627</v>
      </c>
      <c r="B639" s="148" t="s">
        <v>465</v>
      </c>
      <c r="C639" s="19"/>
      <c r="D639" s="20" t="s">
        <v>466</v>
      </c>
      <c r="E639" s="14"/>
      <c r="F639" s="130"/>
      <c r="G639" s="178"/>
      <c r="J639" s="69"/>
      <c r="K639" s="240"/>
      <c r="L639" s="70"/>
      <c r="M639" s="71"/>
      <c r="O639" s="69"/>
      <c r="P639" s="240"/>
      <c r="Q639" s="70"/>
      <c r="R639" s="71"/>
      <c r="T639" s="69"/>
      <c r="U639" s="240"/>
      <c r="V639" s="70"/>
      <c r="W639" s="71"/>
      <c r="Y639" s="69"/>
      <c r="Z639" s="240"/>
      <c r="AA639" s="70"/>
      <c r="AB639" s="71"/>
      <c r="AD639" s="69"/>
      <c r="AE639" s="240"/>
      <c r="AF639" s="70"/>
      <c r="AG639" s="71"/>
      <c r="AI639" s="69"/>
      <c r="AJ639" s="240"/>
      <c r="AK639" s="95"/>
      <c r="AL639" s="71"/>
    </row>
    <row r="640" spans="1:38" ht="13" x14ac:dyDescent="0.25">
      <c r="A640" s="1">
        <v>628</v>
      </c>
      <c r="B640" s="153"/>
      <c r="C640" s="13"/>
      <c r="D640" s="14"/>
      <c r="E640" s="14"/>
      <c r="F640" s="130"/>
      <c r="G640" s="178"/>
      <c r="J640" s="69"/>
      <c r="K640" s="240"/>
      <c r="L640" s="70"/>
      <c r="M640" s="71"/>
      <c r="O640" s="69"/>
      <c r="P640" s="240"/>
      <c r="Q640" s="70"/>
      <c r="R640" s="71"/>
      <c r="T640" s="69"/>
      <c r="U640" s="240"/>
      <c r="V640" s="70"/>
      <c r="W640" s="71"/>
      <c r="Y640" s="69"/>
      <c r="Z640" s="240"/>
      <c r="AA640" s="70"/>
      <c r="AB640" s="71"/>
      <c r="AD640" s="69"/>
      <c r="AE640" s="240"/>
      <c r="AF640" s="70"/>
      <c r="AG640" s="71"/>
      <c r="AI640" s="69"/>
      <c r="AJ640" s="240"/>
      <c r="AK640" s="95"/>
      <c r="AL640" s="71"/>
    </row>
    <row r="641" spans="1:38" ht="14" x14ac:dyDescent="0.25">
      <c r="A641" s="1">
        <v>629</v>
      </c>
      <c r="B641" s="152" t="s">
        <v>467</v>
      </c>
      <c r="C641" s="22"/>
      <c r="D641" s="23" t="s">
        <v>468</v>
      </c>
      <c r="E641" s="14"/>
      <c r="F641" s="130"/>
      <c r="G641" s="178"/>
      <c r="J641" s="69"/>
      <c r="K641" s="240"/>
      <c r="L641" s="70"/>
      <c r="M641" s="71"/>
      <c r="O641" s="69"/>
      <c r="P641" s="240"/>
      <c r="Q641" s="70"/>
      <c r="R641" s="71"/>
      <c r="T641" s="69"/>
      <c r="U641" s="240"/>
      <c r="V641" s="70"/>
      <c r="W641" s="71"/>
      <c r="Y641" s="69"/>
      <c r="Z641" s="240"/>
      <c r="AA641" s="70"/>
      <c r="AB641" s="71"/>
      <c r="AD641" s="69"/>
      <c r="AE641" s="240"/>
      <c r="AF641" s="70"/>
      <c r="AG641" s="71"/>
      <c r="AI641" s="69"/>
      <c r="AJ641" s="240"/>
      <c r="AK641" s="95"/>
      <c r="AL641" s="71"/>
    </row>
    <row r="642" spans="1:38" ht="14" x14ac:dyDescent="0.25">
      <c r="A642" s="1">
        <v>630</v>
      </c>
      <c r="B642" s="152" t="s">
        <v>469</v>
      </c>
      <c r="C642" s="22"/>
      <c r="D642" s="23" t="s">
        <v>470</v>
      </c>
      <c r="E642" s="14"/>
      <c r="F642" s="130"/>
      <c r="G642" s="178"/>
      <c r="J642" s="69"/>
      <c r="K642" s="240"/>
      <c r="L642" s="70"/>
      <c r="M642" s="71"/>
      <c r="O642" s="69"/>
      <c r="P642" s="240"/>
      <c r="Q642" s="70"/>
      <c r="R642" s="71"/>
      <c r="T642" s="69"/>
      <c r="U642" s="240"/>
      <c r="V642" s="70"/>
      <c r="W642" s="71"/>
      <c r="Y642" s="69"/>
      <c r="Z642" s="240"/>
      <c r="AA642" s="70"/>
      <c r="AB642" s="71"/>
      <c r="AD642" s="69"/>
      <c r="AE642" s="240"/>
      <c r="AF642" s="70"/>
      <c r="AG642" s="71"/>
      <c r="AI642" s="69"/>
      <c r="AJ642" s="240"/>
      <c r="AK642" s="95"/>
      <c r="AL642" s="71"/>
    </row>
    <row r="643" spans="1:38" ht="14" x14ac:dyDescent="0.25">
      <c r="A643" s="1">
        <v>631</v>
      </c>
      <c r="B643" s="152"/>
      <c r="C643" s="22"/>
      <c r="D643" s="26" t="s">
        <v>471</v>
      </c>
      <c r="E643" s="26" t="s">
        <v>49</v>
      </c>
      <c r="F643" s="127">
        <f>'annexe 1 AE - BPU'!F643</f>
        <v>0</v>
      </c>
      <c r="G643" s="179">
        <f t="shared" ref="G643:G644" si="557">F643*(1+$G$9)</f>
        <v>0</v>
      </c>
      <c r="J643" s="69">
        <f>F643</f>
        <v>0</v>
      </c>
      <c r="K643" s="240"/>
      <c r="L643" s="70"/>
      <c r="M643" s="71">
        <f>K643*J643</f>
        <v>0</v>
      </c>
      <c r="O643" s="69">
        <f>J643</f>
        <v>0</v>
      </c>
      <c r="P643" s="240"/>
      <c r="Q643" s="70"/>
      <c r="R643" s="71">
        <f>P643*O643</f>
        <v>0</v>
      </c>
      <c r="T643" s="69">
        <f>O643</f>
        <v>0</v>
      </c>
      <c r="U643" s="240"/>
      <c r="V643" s="70"/>
      <c r="W643" s="71">
        <f>U643*T643</f>
        <v>0</v>
      </c>
      <c r="Y643" s="69">
        <f>T643</f>
        <v>0</v>
      </c>
      <c r="Z643" s="240"/>
      <c r="AA643" s="70"/>
      <c r="AB643" s="71">
        <f>Z643*Y643</f>
        <v>0</v>
      </c>
      <c r="AD643" s="69">
        <f>Y643</f>
        <v>0</v>
      </c>
      <c r="AE643" s="240"/>
      <c r="AF643" s="70"/>
      <c r="AG643" s="71">
        <f>AE643*AD643</f>
        <v>0</v>
      </c>
      <c r="AI643" s="69">
        <f>AD643</f>
        <v>0</v>
      </c>
      <c r="AJ643" s="240"/>
      <c r="AK643" s="95"/>
      <c r="AL643" s="71">
        <f>AJ643*AI643</f>
        <v>0</v>
      </c>
    </row>
    <row r="644" spans="1:38" ht="14" x14ac:dyDescent="0.25">
      <c r="A644" s="1">
        <v>632</v>
      </c>
      <c r="B644" s="152"/>
      <c r="C644" s="22"/>
      <c r="D644" s="26" t="s">
        <v>472</v>
      </c>
      <c r="E644" s="26" t="s">
        <v>49</v>
      </c>
      <c r="F644" s="127">
        <f>'annexe 1 AE - BPU'!F644</f>
        <v>0</v>
      </c>
      <c r="G644" s="179">
        <f t="shared" si="557"/>
        <v>0</v>
      </c>
      <c r="J644" s="69">
        <f>F644</f>
        <v>0</v>
      </c>
      <c r="K644" s="240"/>
      <c r="L644" s="70"/>
      <c r="M644" s="71">
        <f>K644*J644</f>
        <v>0</v>
      </c>
      <c r="O644" s="69">
        <f>J644</f>
        <v>0</v>
      </c>
      <c r="P644" s="240"/>
      <c r="Q644" s="70"/>
      <c r="R644" s="71">
        <f>P644*O644</f>
        <v>0</v>
      </c>
      <c r="T644" s="69">
        <f>O644</f>
        <v>0</v>
      </c>
      <c r="U644" s="240"/>
      <c r="V644" s="70"/>
      <c r="W644" s="71">
        <f>U644*T644</f>
        <v>0</v>
      </c>
      <c r="Y644" s="69">
        <f>T644</f>
        <v>0</v>
      </c>
      <c r="Z644" s="240"/>
      <c r="AA644" s="70"/>
      <c r="AB644" s="71">
        <f>Z644*Y644</f>
        <v>0</v>
      </c>
      <c r="AD644" s="69">
        <f>Y644</f>
        <v>0</v>
      </c>
      <c r="AE644" s="240"/>
      <c r="AF644" s="70"/>
      <c r="AG644" s="71">
        <f>AE644*AD644</f>
        <v>0</v>
      </c>
      <c r="AI644" s="69">
        <f>AD644</f>
        <v>0</v>
      </c>
      <c r="AJ644" s="240"/>
      <c r="AK644" s="95"/>
      <c r="AL644" s="71">
        <f>AJ644*AI644</f>
        <v>0</v>
      </c>
    </row>
    <row r="645" spans="1:38" ht="14" x14ac:dyDescent="0.25">
      <c r="A645" s="1">
        <v>633</v>
      </c>
      <c r="B645" s="152" t="s">
        <v>473</v>
      </c>
      <c r="C645" s="22"/>
      <c r="D645" s="23" t="s">
        <v>474</v>
      </c>
      <c r="E645" s="14"/>
      <c r="F645" s="127"/>
      <c r="G645" s="178"/>
      <c r="J645" s="69"/>
      <c r="K645" s="240"/>
      <c r="L645" s="70"/>
      <c r="M645" s="71"/>
      <c r="O645" s="69"/>
      <c r="P645" s="240"/>
      <c r="Q645" s="70"/>
      <c r="R645" s="71"/>
      <c r="T645" s="69"/>
      <c r="U645" s="240"/>
      <c r="V645" s="70"/>
      <c r="W645" s="71"/>
      <c r="Y645" s="69"/>
      <c r="Z645" s="240"/>
      <c r="AA645" s="70"/>
      <c r="AB645" s="71"/>
      <c r="AD645" s="69"/>
      <c r="AE645" s="240"/>
      <c r="AF645" s="70"/>
      <c r="AG645" s="71"/>
      <c r="AI645" s="69"/>
      <c r="AJ645" s="240"/>
      <c r="AK645" s="95"/>
      <c r="AL645" s="71"/>
    </row>
    <row r="646" spans="1:38" ht="14" x14ac:dyDescent="0.25">
      <c r="A646" s="1">
        <v>634</v>
      </c>
      <c r="B646" s="152"/>
      <c r="C646" s="22"/>
      <c r="D646" s="26" t="s">
        <v>471</v>
      </c>
      <c r="E646" s="26" t="s">
        <v>49</v>
      </c>
      <c r="F646" s="127">
        <f>'annexe 1 AE - BPU'!F646</f>
        <v>0</v>
      </c>
      <c r="G646" s="179">
        <f t="shared" ref="G646:G647" si="558">F646*(1+$G$9)</f>
        <v>0</v>
      </c>
      <c r="J646" s="69">
        <f>F646</f>
        <v>0</v>
      </c>
      <c r="K646" s="240"/>
      <c r="L646" s="70"/>
      <c r="M646" s="71">
        <f>K646*J646</f>
        <v>0</v>
      </c>
      <c r="O646" s="69">
        <f>J646</f>
        <v>0</v>
      </c>
      <c r="P646" s="240"/>
      <c r="Q646" s="70"/>
      <c r="R646" s="71">
        <f>P646*O646</f>
        <v>0</v>
      </c>
      <c r="T646" s="69">
        <f>O646</f>
        <v>0</v>
      </c>
      <c r="U646" s="240"/>
      <c r="V646" s="70"/>
      <c r="W646" s="71">
        <f>U646*T646</f>
        <v>0</v>
      </c>
      <c r="Y646" s="69">
        <f>T646</f>
        <v>0</v>
      </c>
      <c r="Z646" s="240"/>
      <c r="AA646" s="70"/>
      <c r="AB646" s="71">
        <f>Z646*Y646</f>
        <v>0</v>
      </c>
      <c r="AD646" s="69">
        <f>Y646</f>
        <v>0</v>
      </c>
      <c r="AE646" s="240"/>
      <c r="AF646" s="70"/>
      <c r="AG646" s="71">
        <f>AE646*AD646</f>
        <v>0</v>
      </c>
      <c r="AI646" s="69">
        <f>AD646</f>
        <v>0</v>
      </c>
      <c r="AJ646" s="240"/>
      <c r="AK646" s="95"/>
      <c r="AL646" s="71">
        <f>AJ646*AI646</f>
        <v>0</v>
      </c>
    </row>
    <row r="647" spans="1:38" ht="14" x14ac:dyDescent="0.25">
      <c r="A647" s="1">
        <v>635</v>
      </c>
      <c r="B647" s="152"/>
      <c r="C647" s="22"/>
      <c r="D647" s="26" t="s">
        <v>472</v>
      </c>
      <c r="E647" s="26" t="s">
        <v>49</v>
      </c>
      <c r="F647" s="127">
        <f>'annexe 1 AE - BPU'!F647</f>
        <v>0</v>
      </c>
      <c r="G647" s="179">
        <f t="shared" si="558"/>
        <v>0</v>
      </c>
      <c r="J647" s="69">
        <f>F647</f>
        <v>0</v>
      </c>
      <c r="K647" s="240"/>
      <c r="L647" s="70"/>
      <c r="M647" s="71">
        <f>K647*J647</f>
        <v>0</v>
      </c>
      <c r="O647" s="69">
        <f>J647</f>
        <v>0</v>
      </c>
      <c r="P647" s="240"/>
      <c r="Q647" s="70"/>
      <c r="R647" s="71">
        <f>P647*O647</f>
        <v>0</v>
      </c>
      <c r="T647" s="69">
        <f>O647</f>
        <v>0</v>
      </c>
      <c r="U647" s="240"/>
      <c r="V647" s="70"/>
      <c r="W647" s="71">
        <f>U647*T647</f>
        <v>0</v>
      </c>
      <c r="Y647" s="69">
        <f>T647</f>
        <v>0</v>
      </c>
      <c r="Z647" s="240"/>
      <c r="AA647" s="70"/>
      <c r="AB647" s="71">
        <f>Z647*Y647</f>
        <v>0</v>
      </c>
      <c r="AD647" s="69">
        <f>Y647</f>
        <v>0</v>
      </c>
      <c r="AE647" s="240"/>
      <c r="AF647" s="70"/>
      <c r="AG647" s="71">
        <f>AE647*AD647</f>
        <v>0</v>
      </c>
      <c r="AI647" s="69">
        <f>AD647</f>
        <v>0</v>
      </c>
      <c r="AJ647" s="240"/>
      <c r="AK647" s="95"/>
      <c r="AL647" s="71">
        <f>AJ647*AI647</f>
        <v>0</v>
      </c>
    </row>
    <row r="648" spans="1:38" ht="14" x14ac:dyDescent="0.25">
      <c r="A648" s="1">
        <v>636</v>
      </c>
      <c r="B648" s="152" t="s">
        <v>475</v>
      </c>
      <c r="C648" s="22"/>
      <c r="D648" s="23" t="s">
        <v>476</v>
      </c>
      <c r="E648" s="14"/>
      <c r="F648" s="129"/>
      <c r="G648" s="178"/>
      <c r="J648" s="69"/>
      <c r="K648" s="240"/>
      <c r="L648" s="70"/>
      <c r="M648" s="71"/>
      <c r="O648" s="69"/>
      <c r="P648" s="240"/>
      <c r="Q648" s="70"/>
      <c r="R648" s="71"/>
      <c r="T648" s="69"/>
      <c r="U648" s="240"/>
      <c r="V648" s="70"/>
      <c r="W648" s="71"/>
      <c r="Y648" s="69"/>
      <c r="Z648" s="240"/>
      <c r="AA648" s="70"/>
      <c r="AB648" s="71"/>
      <c r="AD648" s="69"/>
      <c r="AE648" s="240"/>
      <c r="AF648" s="70"/>
      <c r="AG648" s="71"/>
      <c r="AI648" s="69"/>
      <c r="AJ648" s="240"/>
      <c r="AK648" s="95"/>
      <c r="AL648" s="71"/>
    </row>
    <row r="649" spans="1:38" ht="14" x14ac:dyDescent="0.25">
      <c r="A649" s="1">
        <v>637</v>
      </c>
      <c r="B649" s="152"/>
      <c r="C649" s="22"/>
      <c r="D649" s="26" t="s">
        <v>477</v>
      </c>
      <c r="E649" s="26" t="s">
        <v>14</v>
      </c>
      <c r="F649" s="127">
        <f>'annexe 1 AE - BPU'!F649</f>
        <v>0</v>
      </c>
      <c r="G649" s="179">
        <f t="shared" ref="G649:G655" si="559">F649*(1+$G$9)</f>
        <v>0</v>
      </c>
      <c r="J649" s="69">
        <f t="shared" ref="J649:J655" si="560">F649</f>
        <v>0</v>
      </c>
      <c r="K649" s="240"/>
      <c r="L649" s="70"/>
      <c r="M649" s="71">
        <f t="shared" ref="M649:M655" si="561">K649*J649</f>
        <v>0</v>
      </c>
      <c r="O649" s="69">
        <f t="shared" ref="O649:O655" si="562">J649</f>
        <v>0</v>
      </c>
      <c r="P649" s="240"/>
      <c r="Q649" s="70"/>
      <c r="R649" s="71">
        <f t="shared" ref="R649:R655" si="563">P649*O649</f>
        <v>0</v>
      </c>
      <c r="T649" s="69">
        <f t="shared" ref="T649:T655" si="564">O649</f>
        <v>0</v>
      </c>
      <c r="U649" s="240"/>
      <c r="V649" s="70"/>
      <c r="W649" s="71">
        <f t="shared" ref="W649:W655" si="565">U649*T649</f>
        <v>0</v>
      </c>
      <c r="Y649" s="69">
        <f t="shared" ref="Y649:Y655" si="566">T649</f>
        <v>0</v>
      </c>
      <c r="Z649" s="240"/>
      <c r="AA649" s="70"/>
      <c r="AB649" s="71">
        <f t="shared" ref="AB649:AB655" si="567">Z649*Y649</f>
        <v>0</v>
      </c>
      <c r="AD649" s="69">
        <f t="shared" ref="AD649:AD655" si="568">Y649</f>
        <v>0</v>
      </c>
      <c r="AE649" s="240"/>
      <c r="AF649" s="70"/>
      <c r="AG649" s="71">
        <f t="shared" ref="AG649:AG655" si="569">AE649*AD649</f>
        <v>0</v>
      </c>
      <c r="AI649" s="69">
        <f t="shared" ref="AI649:AI655" si="570">AD649</f>
        <v>0</v>
      </c>
      <c r="AJ649" s="240"/>
      <c r="AK649" s="95"/>
      <c r="AL649" s="71">
        <f t="shared" ref="AL649:AL655" si="571">AJ649*AI649</f>
        <v>0</v>
      </c>
    </row>
    <row r="650" spans="1:38" ht="14" x14ac:dyDescent="0.25">
      <c r="A650" s="1">
        <v>638</v>
      </c>
      <c r="B650" s="152"/>
      <c r="C650" s="22"/>
      <c r="D650" s="26" t="s">
        <v>478</v>
      </c>
      <c r="E650" s="26" t="s">
        <v>14</v>
      </c>
      <c r="F650" s="127">
        <f>'annexe 1 AE - BPU'!F650</f>
        <v>0</v>
      </c>
      <c r="G650" s="179">
        <f t="shared" si="559"/>
        <v>0</v>
      </c>
      <c r="J650" s="69">
        <f t="shared" si="560"/>
        <v>0</v>
      </c>
      <c r="K650" s="240"/>
      <c r="L650" s="70"/>
      <c r="M650" s="71">
        <f t="shared" si="561"/>
        <v>0</v>
      </c>
      <c r="O650" s="69">
        <f t="shared" si="562"/>
        <v>0</v>
      </c>
      <c r="P650" s="240"/>
      <c r="Q650" s="70"/>
      <c r="R650" s="71">
        <f t="shared" si="563"/>
        <v>0</v>
      </c>
      <c r="T650" s="69">
        <f t="shared" si="564"/>
        <v>0</v>
      </c>
      <c r="U650" s="240"/>
      <c r="V650" s="70"/>
      <c r="W650" s="71">
        <f t="shared" si="565"/>
        <v>0</v>
      </c>
      <c r="Y650" s="69">
        <f t="shared" si="566"/>
        <v>0</v>
      </c>
      <c r="Z650" s="240"/>
      <c r="AA650" s="70"/>
      <c r="AB650" s="71">
        <f t="shared" si="567"/>
        <v>0</v>
      </c>
      <c r="AD650" s="69">
        <f t="shared" si="568"/>
        <v>0</v>
      </c>
      <c r="AE650" s="240"/>
      <c r="AF650" s="70"/>
      <c r="AG650" s="71">
        <f t="shared" si="569"/>
        <v>0</v>
      </c>
      <c r="AI650" s="69">
        <f t="shared" si="570"/>
        <v>0</v>
      </c>
      <c r="AJ650" s="240"/>
      <c r="AK650" s="95"/>
      <c r="AL650" s="71">
        <f t="shared" si="571"/>
        <v>0</v>
      </c>
    </row>
    <row r="651" spans="1:38" ht="14" x14ac:dyDescent="0.25">
      <c r="A651" s="1">
        <v>639</v>
      </c>
      <c r="B651" s="152"/>
      <c r="C651" s="22"/>
      <c r="D651" s="26" t="s">
        <v>479</v>
      </c>
      <c r="E651" s="26" t="s">
        <v>14</v>
      </c>
      <c r="F651" s="127">
        <f>'annexe 1 AE - BPU'!F651</f>
        <v>0</v>
      </c>
      <c r="G651" s="179">
        <f t="shared" si="559"/>
        <v>0</v>
      </c>
      <c r="J651" s="69">
        <f t="shared" si="560"/>
        <v>0</v>
      </c>
      <c r="K651" s="240"/>
      <c r="L651" s="70"/>
      <c r="M651" s="71">
        <f t="shared" si="561"/>
        <v>0</v>
      </c>
      <c r="O651" s="69">
        <f t="shared" si="562"/>
        <v>0</v>
      </c>
      <c r="P651" s="240"/>
      <c r="Q651" s="70"/>
      <c r="R651" s="71">
        <f t="shared" si="563"/>
        <v>0</v>
      </c>
      <c r="T651" s="69">
        <f t="shared" si="564"/>
        <v>0</v>
      </c>
      <c r="U651" s="240"/>
      <c r="V651" s="70"/>
      <c r="W651" s="71">
        <f t="shared" si="565"/>
        <v>0</v>
      </c>
      <c r="Y651" s="69">
        <f t="shared" si="566"/>
        <v>0</v>
      </c>
      <c r="Z651" s="240"/>
      <c r="AA651" s="70"/>
      <c r="AB651" s="71">
        <f t="shared" si="567"/>
        <v>0</v>
      </c>
      <c r="AD651" s="69">
        <f t="shared" si="568"/>
        <v>0</v>
      </c>
      <c r="AE651" s="240"/>
      <c r="AF651" s="70"/>
      <c r="AG651" s="71">
        <f t="shared" si="569"/>
        <v>0</v>
      </c>
      <c r="AI651" s="69">
        <f t="shared" si="570"/>
        <v>0</v>
      </c>
      <c r="AJ651" s="240"/>
      <c r="AK651" s="95"/>
      <c r="AL651" s="71">
        <f t="shared" si="571"/>
        <v>0</v>
      </c>
    </row>
    <row r="652" spans="1:38" ht="14" x14ac:dyDescent="0.25">
      <c r="A652" s="1">
        <v>640</v>
      </c>
      <c r="B652" s="152"/>
      <c r="C652" s="22"/>
      <c r="D652" s="26" t="s">
        <v>480</v>
      </c>
      <c r="E652" s="26" t="s">
        <v>14</v>
      </c>
      <c r="F652" s="127">
        <f>'annexe 1 AE - BPU'!F652</f>
        <v>0</v>
      </c>
      <c r="G652" s="179">
        <f t="shared" si="559"/>
        <v>0</v>
      </c>
      <c r="J652" s="69">
        <f t="shared" si="560"/>
        <v>0</v>
      </c>
      <c r="K652" s="240"/>
      <c r="L652" s="70"/>
      <c r="M652" s="71">
        <f t="shared" si="561"/>
        <v>0</v>
      </c>
      <c r="O652" s="69">
        <f t="shared" si="562"/>
        <v>0</v>
      </c>
      <c r="P652" s="240"/>
      <c r="Q652" s="70"/>
      <c r="R652" s="71">
        <f t="shared" si="563"/>
        <v>0</v>
      </c>
      <c r="T652" s="69">
        <f t="shared" si="564"/>
        <v>0</v>
      </c>
      <c r="U652" s="240"/>
      <c r="V652" s="70"/>
      <c r="W652" s="71">
        <f t="shared" si="565"/>
        <v>0</v>
      </c>
      <c r="Y652" s="69">
        <f t="shared" si="566"/>
        <v>0</v>
      </c>
      <c r="Z652" s="240"/>
      <c r="AA652" s="70"/>
      <c r="AB652" s="71">
        <f t="shared" si="567"/>
        <v>0</v>
      </c>
      <c r="AD652" s="69">
        <f t="shared" si="568"/>
        <v>0</v>
      </c>
      <c r="AE652" s="240"/>
      <c r="AF652" s="70"/>
      <c r="AG652" s="71">
        <f t="shared" si="569"/>
        <v>0</v>
      </c>
      <c r="AI652" s="69">
        <f t="shared" si="570"/>
        <v>0</v>
      </c>
      <c r="AJ652" s="240"/>
      <c r="AK652" s="95"/>
      <c r="AL652" s="71">
        <f t="shared" si="571"/>
        <v>0</v>
      </c>
    </row>
    <row r="653" spans="1:38" ht="14" x14ac:dyDescent="0.25">
      <c r="A653" s="1">
        <v>641</v>
      </c>
      <c r="B653" s="152"/>
      <c r="C653" s="22"/>
      <c r="D653" s="26" t="s">
        <v>481</v>
      </c>
      <c r="E653" s="26" t="s">
        <v>14</v>
      </c>
      <c r="F653" s="127">
        <f>'annexe 1 AE - BPU'!F653</f>
        <v>0</v>
      </c>
      <c r="G653" s="179">
        <f t="shared" si="559"/>
        <v>0</v>
      </c>
      <c r="J653" s="69">
        <f t="shared" si="560"/>
        <v>0</v>
      </c>
      <c r="K653" s="240"/>
      <c r="L653" s="70"/>
      <c r="M653" s="71">
        <f t="shared" si="561"/>
        <v>0</v>
      </c>
      <c r="O653" s="69">
        <f t="shared" si="562"/>
        <v>0</v>
      </c>
      <c r="P653" s="240"/>
      <c r="Q653" s="70"/>
      <c r="R653" s="71">
        <f t="shared" si="563"/>
        <v>0</v>
      </c>
      <c r="T653" s="69">
        <f t="shared" si="564"/>
        <v>0</v>
      </c>
      <c r="U653" s="240"/>
      <c r="V653" s="70"/>
      <c r="W653" s="71">
        <f t="shared" si="565"/>
        <v>0</v>
      </c>
      <c r="Y653" s="69">
        <f t="shared" si="566"/>
        <v>0</v>
      </c>
      <c r="Z653" s="240"/>
      <c r="AA653" s="70"/>
      <c r="AB653" s="71">
        <f t="shared" si="567"/>
        <v>0</v>
      </c>
      <c r="AD653" s="69">
        <f t="shared" si="568"/>
        <v>0</v>
      </c>
      <c r="AE653" s="240"/>
      <c r="AF653" s="70"/>
      <c r="AG653" s="71">
        <f t="shared" si="569"/>
        <v>0</v>
      </c>
      <c r="AI653" s="69">
        <f t="shared" si="570"/>
        <v>0</v>
      </c>
      <c r="AJ653" s="240"/>
      <c r="AK653" s="95"/>
      <c r="AL653" s="71">
        <f t="shared" si="571"/>
        <v>0</v>
      </c>
    </row>
    <row r="654" spans="1:38" ht="14" x14ac:dyDescent="0.25">
      <c r="A654" s="1">
        <v>642</v>
      </c>
      <c r="B654" s="152"/>
      <c r="C654" s="22"/>
      <c r="D654" s="26" t="s">
        <v>482</v>
      </c>
      <c r="E654" s="26" t="s">
        <v>14</v>
      </c>
      <c r="F654" s="127">
        <f>'annexe 1 AE - BPU'!F654</f>
        <v>0</v>
      </c>
      <c r="G654" s="179">
        <f t="shared" si="559"/>
        <v>0</v>
      </c>
      <c r="J654" s="69">
        <f t="shared" si="560"/>
        <v>0</v>
      </c>
      <c r="K654" s="240"/>
      <c r="L654" s="70"/>
      <c r="M654" s="71">
        <f t="shared" si="561"/>
        <v>0</v>
      </c>
      <c r="O654" s="69">
        <f t="shared" si="562"/>
        <v>0</v>
      </c>
      <c r="P654" s="240"/>
      <c r="Q654" s="70"/>
      <c r="R654" s="71">
        <f t="shared" si="563"/>
        <v>0</v>
      </c>
      <c r="T654" s="69">
        <f t="shared" si="564"/>
        <v>0</v>
      </c>
      <c r="U654" s="240"/>
      <c r="V654" s="70"/>
      <c r="W654" s="71">
        <f t="shared" si="565"/>
        <v>0</v>
      </c>
      <c r="Y654" s="69">
        <f t="shared" si="566"/>
        <v>0</v>
      </c>
      <c r="Z654" s="240"/>
      <c r="AA654" s="70"/>
      <c r="AB654" s="71">
        <f t="shared" si="567"/>
        <v>0</v>
      </c>
      <c r="AD654" s="69">
        <f t="shared" si="568"/>
        <v>0</v>
      </c>
      <c r="AE654" s="240"/>
      <c r="AF654" s="70"/>
      <c r="AG654" s="71">
        <f t="shared" si="569"/>
        <v>0</v>
      </c>
      <c r="AI654" s="69">
        <f t="shared" si="570"/>
        <v>0</v>
      </c>
      <c r="AJ654" s="240"/>
      <c r="AK654" s="95"/>
      <c r="AL654" s="71">
        <f t="shared" si="571"/>
        <v>0</v>
      </c>
    </row>
    <row r="655" spans="1:38" ht="14" x14ac:dyDescent="0.25">
      <c r="A655" s="1">
        <v>643</v>
      </c>
      <c r="B655" s="152"/>
      <c r="C655" s="22"/>
      <c r="D655" s="26" t="s">
        <v>483</v>
      </c>
      <c r="E655" s="26" t="s">
        <v>14</v>
      </c>
      <c r="F655" s="127">
        <f>'annexe 1 AE - BPU'!F655</f>
        <v>0</v>
      </c>
      <c r="G655" s="179">
        <f t="shared" si="559"/>
        <v>0</v>
      </c>
      <c r="J655" s="69">
        <f t="shared" si="560"/>
        <v>0</v>
      </c>
      <c r="K655" s="240"/>
      <c r="L655" s="70"/>
      <c r="M655" s="71">
        <f t="shared" si="561"/>
        <v>0</v>
      </c>
      <c r="O655" s="69">
        <f t="shared" si="562"/>
        <v>0</v>
      </c>
      <c r="P655" s="240"/>
      <c r="Q655" s="70"/>
      <c r="R655" s="71">
        <f t="shared" si="563"/>
        <v>0</v>
      </c>
      <c r="T655" s="69">
        <f t="shared" si="564"/>
        <v>0</v>
      </c>
      <c r="U655" s="240"/>
      <c r="V655" s="70"/>
      <c r="W655" s="71">
        <f t="shared" si="565"/>
        <v>0</v>
      </c>
      <c r="Y655" s="69">
        <f t="shared" si="566"/>
        <v>0</v>
      </c>
      <c r="Z655" s="240"/>
      <c r="AA655" s="70"/>
      <c r="AB655" s="71">
        <f t="shared" si="567"/>
        <v>0</v>
      </c>
      <c r="AD655" s="69">
        <f t="shared" si="568"/>
        <v>0</v>
      </c>
      <c r="AE655" s="240"/>
      <c r="AF655" s="70"/>
      <c r="AG655" s="71">
        <f t="shared" si="569"/>
        <v>0</v>
      </c>
      <c r="AI655" s="69">
        <f t="shared" si="570"/>
        <v>0</v>
      </c>
      <c r="AJ655" s="240"/>
      <c r="AK655" s="95"/>
      <c r="AL655" s="71">
        <f t="shared" si="571"/>
        <v>0</v>
      </c>
    </row>
    <row r="656" spans="1:38" ht="14" x14ac:dyDescent="0.25">
      <c r="A656" s="1">
        <v>644</v>
      </c>
      <c r="B656" s="152" t="s">
        <v>484</v>
      </c>
      <c r="C656" s="22"/>
      <c r="D656" s="23" t="s">
        <v>485</v>
      </c>
      <c r="E656" s="26"/>
      <c r="F656" s="128"/>
      <c r="G656" s="178"/>
      <c r="J656" s="69"/>
      <c r="K656" s="240"/>
      <c r="L656" s="70"/>
      <c r="M656" s="71"/>
      <c r="O656" s="69"/>
      <c r="P656" s="240"/>
      <c r="Q656" s="70"/>
      <c r="R656" s="71"/>
      <c r="T656" s="69"/>
      <c r="U656" s="240"/>
      <c r="V656" s="70"/>
      <c r="W656" s="71"/>
      <c r="Y656" s="69"/>
      <c r="Z656" s="240"/>
      <c r="AA656" s="70"/>
      <c r="AB656" s="71"/>
      <c r="AD656" s="69"/>
      <c r="AE656" s="240"/>
      <c r="AF656" s="70"/>
      <c r="AG656" s="71"/>
      <c r="AI656" s="69"/>
      <c r="AJ656" s="240"/>
      <c r="AK656" s="95"/>
      <c r="AL656" s="71"/>
    </row>
    <row r="657" spans="1:38" ht="14" x14ac:dyDescent="0.25">
      <c r="A657" s="1">
        <v>645</v>
      </c>
      <c r="B657" s="152"/>
      <c r="C657" s="22"/>
      <c r="D657" s="26" t="s">
        <v>477</v>
      </c>
      <c r="E657" s="26" t="s">
        <v>14</v>
      </c>
      <c r="F657" s="127">
        <f>'annexe 1 AE - BPU'!F657</f>
        <v>0</v>
      </c>
      <c r="G657" s="179">
        <f t="shared" ref="G657:G660" si="572">F657*(1+$G$9)</f>
        <v>0</v>
      </c>
      <c r="J657" s="69">
        <f>F657</f>
        <v>0</v>
      </c>
      <c r="K657" s="240"/>
      <c r="L657" s="70"/>
      <c r="M657" s="71">
        <f>K657*J657</f>
        <v>0</v>
      </c>
      <c r="O657" s="69">
        <f>J657</f>
        <v>0</v>
      </c>
      <c r="P657" s="240"/>
      <c r="Q657" s="70"/>
      <c r="R657" s="71">
        <f>P657*O657</f>
        <v>0</v>
      </c>
      <c r="T657" s="69">
        <f>O657</f>
        <v>0</v>
      </c>
      <c r="U657" s="240"/>
      <c r="V657" s="70"/>
      <c r="W657" s="71">
        <f>U657*T657</f>
        <v>0</v>
      </c>
      <c r="Y657" s="69">
        <f>T657</f>
        <v>0</v>
      </c>
      <c r="Z657" s="240"/>
      <c r="AA657" s="70"/>
      <c r="AB657" s="71">
        <f>Z657*Y657</f>
        <v>0</v>
      </c>
      <c r="AD657" s="69">
        <f>Y657</f>
        <v>0</v>
      </c>
      <c r="AE657" s="240"/>
      <c r="AF657" s="70"/>
      <c r="AG657" s="71">
        <f>AE657*AD657</f>
        <v>0</v>
      </c>
      <c r="AI657" s="69">
        <f>AD657</f>
        <v>0</v>
      </c>
      <c r="AJ657" s="240"/>
      <c r="AK657" s="95"/>
      <c r="AL657" s="71">
        <f>AJ657*AI657</f>
        <v>0</v>
      </c>
    </row>
    <row r="658" spans="1:38" ht="14" x14ac:dyDescent="0.25">
      <c r="A658" s="1">
        <v>646</v>
      </c>
      <c r="B658" s="152"/>
      <c r="C658" s="22"/>
      <c r="D658" s="26" t="s">
        <v>478</v>
      </c>
      <c r="E658" s="26" t="s">
        <v>14</v>
      </c>
      <c r="F658" s="127">
        <f>'annexe 1 AE - BPU'!F658</f>
        <v>0</v>
      </c>
      <c r="G658" s="179">
        <f t="shared" si="572"/>
        <v>0</v>
      </c>
      <c r="J658" s="69">
        <f>F658</f>
        <v>0</v>
      </c>
      <c r="K658" s="240"/>
      <c r="L658" s="70"/>
      <c r="M658" s="71">
        <f>K658*J658</f>
        <v>0</v>
      </c>
      <c r="O658" s="69">
        <f>J658</f>
        <v>0</v>
      </c>
      <c r="P658" s="240"/>
      <c r="Q658" s="70"/>
      <c r="R658" s="71">
        <f>P658*O658</f>
        <v>0</v>
      </c>
      <c r="T658" s="69">
        <f>O658</f>
        <v>0</v>
      </c>
      <c r="U658" s="240"/>
      <c r="V658" s="70"/>
      <c r="W658" s="71">
        <f>U658*T658</f>
        <v>0</v>
      </c>
      <c r="Y658" s="69">
        <f>T658</f>
        <v>0</v>
      </c>
      <c r="Z658" s="240"/>
      <c r="AA658" s="70"/>
      <c r="AB658" s="71">
        <f>Z658*Y658</f>
        <v>0</v>
      </c>
      <c r="AD658" s="69">
        <f>Y658</f>
        <v>0</v>
      </c>
      <c r="AE658" s="240"/>
      <c r="AF658" s="70"/>
      <c r="AG658" s="71">
        <f>AE658*AD658</f>
        <v>0</v>
      </c>
      <c r="AI658" s="69">
        <f>AD658</f>
        <v>0</v>
      </c>
      <c r="AJ658" s="240"/>
      <c r="AK658" s="95"/>
      <c r="AL658" s="71">
        <f>AJ658*AI658</f>
        <v>0</v>
      </c>
    </row>
    <row r="659" spans="1:38" ht="14" x14ac:dyDescent="0.25">
      <c r="A659" s="1">
        <v>647</v>
      </c>
      <c r="B659" s="152"/>
      <c r="C659" s="22"/>
      <c r="D659" s="26" t="s">
        <v>479</v>
      </c>
      <c r="E659" s="26" t="s">
        <v>14</v>
      </c>
      <c r="F659" s="127">
        <f>'annexe 1 AE - BPU'!F659</f>
        <v>0</v>
      </c>
      <c r="G659" s="179">
        <f t="shared" si="572"/>
        <v>0</v>
      </c>
      <c r="J659" s="69">
        <f>F659</f>
        <v>0</v>
      </c>
      <c r="K659" s="240"/>
      <c r="L659" s="70"/>
      <c r="M659" s="71">
        <f>K659*J659</f>
        <v>0</v>
      </c>
      <c r="O659" s="69">
        <f>J659</f>
        <v>0</v>
      </c>
      <c r="P659" s="240"/>
      <c r="Q659" s="70"/>
      <c r="R659" s="71">
        <f>P659*O659</f>
        <v>0</v>
      </c>
      <c r="T659" s="69">
        <f>O659</f>
        <v>0</v>
      </c>
      <c r="U659" s="240"/>
      <c r="V659" s="70"/>
      <c r="W659" s="71">
        <f>U659*T659</f>
        <v>0</v>
      </c>
      <c r="Y659" s="69">
        <f>T659</f>
        <v>0</v>
      </c>
      <c r="Z659" s="240"/>
      <c r="AA659" s="70"/>
      <c r="AB659" s="71">
        <f>Z659*Y659</f>
        <v>0</v>
      </c>
      <c r="AD659" s="69">
        <f>Y659</f>
        <v>0</v>
      </c>
      <c r="AE659" s="240"/>
      <c r="AF659" s="70"/>
      <c r="AG659" s="71">
        <f>AE659*AD659</f>
        <v>0</v>
      </c>
      <c r="AI659" s="69">
        <f>AD659</f>
        <v>0</v>
      </c>
      <c r="AJ659" s="240"/>
      <c r="AK659" s="95"/>
      <c r="AL659" s="71">
        <f>AJ659*AI659</f>
        <v>0</v>
      </c>
    </row>
    <row r="660" spans="1:38" ht="14" x14ac:dyDescent="0.25">
      <c r="A660" s="1">
        <v>648</v>
      </c>
      <c r="B660" s="152"/>
      <c r="C660" s="22"/>
      <c r="D660" s="26" t="s">
        <v>480</v>
      </c>
      <c r="E660" s="26" t="s">
        <v>14</v>
      </c>
      <c r="F660" s="127">
        <f>'annexe 1 AE - BPU'!F660</f>
        <v>0</v>
      </c>
      <c r="G660" s="179">
        <f t="shared" si="572"/>
        <v>0</v>
      </c>
      <c r="J660" s="69">
        <f>F660</f>
        <v>0</v>
      </c>
      <c r="K660" s="240"/>
      <c r="L660" s="70"/>
      <c r="M660" s="71">
        <f>K660*J660</f>
        <v>0</v>
      </c>
      <c r="O660" s="69">
        <f>J660</f>
        <v>0</v>
      </c>
      <c r="P660" s="240"/>
      <c r="Q660" s="70"/>
      <c r="R660" s="71">
        <f>P660*O660</f>
        <v>0</v>
      </c>
      <c r="T660" s="69">
        <f>O660</f>
        <v>0</v>
      </c>
      <c r="U660" s="240"/>
      <c r="V660" s="70"/>
      <c r="W660" s="71">
        <f>U660*T660</f>
        <v>0</v>
      </c>
      <c r="Y660" s="69">
        <f>T660</f>
        <v>0</v>
      </c>
      <c r="Z660" s="240"/>
      <c r="AA660" s="70"/>
      <c r="AB660" s="71">
        <f>Z660*Y660</f>
        <v>0</v>
      </c>
      <c r="AD660" s="69">
        <f>Y660</f>
        <v>0</v>
      </c>
      <c r="AE660" s="240"/>
      <c r="AF660" s="70"/>
      <c r="AG660" s="71">
        <f>AE660*AD660</f>
        <v>0</v>
      </c>
      <c r="AI660" s="69">
        <f>AD660</f>
        <v>0</v>
      </c>
      <c r="AJ660" s="240"/>
      <c r="AK660" s="95"/>
      <c r="AL660" s="71">
        <f>AJ660*AI660</f>
        <v>0</v>
      </c>
    </row>
    <row r="661" spans="1:38" ht="14" x14ac:dyDescent="0.25">
      <c r="A661" s="1">
        <v>649</v>
      </c>
      <c r="B661" s="152" t="s">
        <v>486</v>
      </c>
      <c r="C661" s="22"/>
      <c r="D661" s="23" t="s">
        <v>487</v>
      </c>
      <c r="E661" s="14"/>
      <c r="F661" s="127"/>
      <c r="G661" s="178"/>
      <c r="J661" s="69"/>
      <c r="K661" s="240"/>
      <c r="L661" s="70"/>
      <c r="M661" s="71"/>
      <c r="O661" s="69"/>
      <c r="P661" s="240"/>
      <c r="Q661" s="70"/>
      <c r="R661" s="71"/>
      <c r="T661" s="69"/>
      <c r="U661" s="240"/>
      <c r="V661" s="70"/>
      <c r="W661" s="71"/>
      <c r="Y661" s="69"/>
      <c r="Z661" s="240"/>
      <c r="AA661" s="70"/>
      <c r="AB661" s="71"/>
      <c r="AD661" s="69"/>
      <c r="AE661" s="240"/>
      <c r="AF661" s="70"/>
      <c r="AG661" s="71"/>
      <c r="AI661" s="69"/>
      <c r="AJ661" s="240"/>
      <c r="AK661" s="95"/>
      <c r="AL661" s="71"/>
    </row>
    <row r="662" spans="1:38" ht="14" x14ac:dyDescent="0.25">
      <c r="A662" s="1">
        <v>650</v>
      </c>
      <c r="B662" s="152"/>
      <c r="C662" s="22"/>
      <c r="D662" s="23" t="s">
        <v>488</v>
      </c>
      <c r="E662" s="14"/>
      <c r="F662" s="127"/>
      <c r="G662" s="178"/>
      <c r="J662" s="69"/>
      <c r="K662" s="240"/>
      <c r="L662" s="70"/>
      <c r="M662" s="71"/>
      <c r="O662" s="69"/>
      <c r="P662" s="240"/>
      <c r="Q662" s="70"/>
      <c r="R662" s="71"/>
      <c r="T662" s="69"/>
      <c r="U662" s="240"/>
      <c r="V662" s="70"/>
      <c r="W662" s="71"/>
      <c r="Y662" s="69"/>
      <c r="Z662" s="240"/>
      <c r="AA662" s="70"/>
      <c r="AB662" s="71"/>
      <c r="AD662" s="69"/>
      <c r="AE662" s="240"/>
      <c r="AF662" s="70"/>
      <c r="AG662" s="71"/>
      <c r="AI662" s="69"/>
      <c r="AJ662" s="240"/>
      <c r="AK662" s="95"/>
      <c r="AL662" s="71"/>
    </row>
    <row r="663" spans="1:38" ht="14" x14ac:dyDescent="0.25">
      <c r="A663" s="1">
        <v>651</v>
      </c>
      <c r="B663" s="152"/>
      <c r="C663" s="22"/>
      <c r="D663" s="26" t="s">
        <v>480</v>
      </c>
      <c r="E663" s="26" t="s">
        <v>14</v>
      </c>
      <c r="F663" s="127">
        <f>'annexe 1 AE - BPU'!F663</f>
        <v>0</v>
      </c>
      <c r="G663" s="179">
        <f t="shared" ref="G663:G667" si="573">F663*(1+$G$9)</f>
        <v>0</v>
      </c>
      <c r="J663" s="69">
        <f>F663</f>
        <v>0</v>
      </c>
      <c r="K663" s="240"/>
      <c r="L663" s="70"/>
      <c r="M663" s="71">
        <f>K663*J663</f>
        <v>0</v>
      </c>
      <c r="O663" s="69">
        <f>J663</f>
        <v>0</v>
      </c>
      <c r="P663" s="240"/>
      <c r="Q663" s="70"/>
      <c r="R663" s="71">
        <f>P663*O663</f>
        <v>0</v>
      </c>
      <c r="T663" s="69">
        <f>O663</f>
        <v>0</v>
      </c>
      <c r="U663" s="240"/>
      <c r="V663" s="70"/>
      <c r="W663" s="71">
        <f>U663*T663</f>
        <v>0</v>
      </c>
      <c r="Y663" s="69">
        <f>T663</f>
        <v>0</v>
      </c>
      <c r="Z663" s="240"/>
      <c r="AA663" s="70"/>
      <c r="AB663" s="71">
        <f>Z663*Y663</f>
        <v>0</v>
      </c>
      <c r="AD663" s="69">
        <f>Y663</f>
        <v>0</v>
      </c>
      <c r="AE663" s="240"/>
      <c r="AF663" s="70"/>
      <c r="AG663" s="71">
        <f>AE663*AD663</f>
        <v>0</v>
      </c>
      <c r="AI663" s="69">
        <f>AD663</f>
        <v>0</v>
      </c>
      <c r="AJ663" s="240"/>
      <c r="AK663" s="95"/>
      <c r="AL663" s="71">
        <f>AJ663*AI663</f>
        <v>0</v>
      </c>
    </row>
    <row r="664" spans="1:38" ht="14" x14ac:dyDescent="0.25">
      <c r="A664" s="1">
        <v>652</v>
      </c>
      <c r="B664" s="152"/>
      <c r="C664" s="22"/>
      <c r="D664" s="26" t="s">
        <v>481</v>
      </c>
      <c r="E664" s="26" t="s">
        <v>14</v>
      </c>
      <c r="F664" s="127">
        <f>'annexe 1 AE - BPU'!F664</f>
        <v>0</v>
      </c>
      <c r="G664" s="179">
        <f t="shared" si="573"/>
        <v>0</v>
      </c>
      <c r="J664" s="69">
        <f>F664</f>
        <v>0</v>
      </c>
      <c r="K664" s="240"/>
      <c r="L664" s="70"/>
      <c r="M664" s="71">
        <f>K664*J664</f>
        <v>0</v>
      </c>
      <c r="O664" s="69">
        <f>J664</f>
        <v>0</v>
      </c>
      <c r="P664" s="240"/>
      <c r="Q664" s="70"/>
      <c r="R664" s="71">
        <f>P664*O664</f>
        <v>0</v>
      </c>
      <c r="T664" s="69">
        <f>O664</f>
        <v>0</v>
      </c>
      <c r="U664" s="240"/>
      <c r="V664" s="70"/>
      <c r="W664" s="71">
        <f>U664*T664</f>
        <v>0</v>
      </c>
      <c r="Y664" s="69">
        <f>T664</f>
        <v>0</v>
      </c>
      <c r="Z664" s="240"/>
      <c r="AA664" s="70"/>
      <c r="AB664" s="71">
        <f>Z664*Y664</f>
        <v>0</v>
      </c>
      <c r="AD664" s="69">
        <f>Y664</f>
        <v>0</v>
      </c>
      <c r="AE664" s="240"/>
      <c r="AF664" s="70"/>
      <c r="AG664" s="71">
        <f>AE664*AD664</f>
        <v>0</v>
      </c>
      <c r="AI664" s="69">
        <f>AD664</f>
        <v>0</v>
      </c>
      <c r="AJ664" s="240"/>
      <c r="AK664" s="95"/>
      <c r="AL664" s="71">
        <f>AJ664*AI664</f>
        <v>0</v>
      </c>
    </row>
    <row r="665" spans="1:38" ht="14" x14ac:dyDescent="0.25">
      <c r="A665" s="1">
        <v>653</v>
      </c>
      <c r="B665" s="152"/>
      <c r="C665" s="22"/>
      <c r="D665" s="26" t="s">
        <v>482</v>
      </c>
      <c r="E665" s="26" t="s">
        <v>14</v>
      </c>
      <c r="F665" s="127">
        <f>'annexe 1 AE - BPU'!F665</f>
        <v>0</v>
      </c>
      <c r="G665" s="179">
        <f t="shared" si="573"/>
        <v>0</v>
      </c>
      <c r="J665" s="69">
        <f>F665</f>
        <v>0</v>
      </c>
      <c r="K665" s="240"/>
      <c r="L665" s="70"/>
      <c r="M665" s="71">
        <f>K665*J665</f>
        <v>0</v>
      </c>
      <c r="O665" s="69">
        <f>J665</f>
        <v>0</v>
      </c>
      <c r="P665" s="240"/>
      <c r="Q665" s="70"/>
      <c r="R665" s="71">
        <f>P665*O665</f>
        <v>0</v>
      </c>
      <c r="T665" s="69">
        <f>O665</f>
        <v>0</v>
      </c>
      <c r="U665" s="240"/>
      <c r="V665" s="70"/>
      <c r="W665" s="71">
        <f>U665*T665</f>
        <v>0</v>
      </c>
      <c r="Y665" s="69">
        <f>T665</f>
        <v>0</v>
      </c>
      <c r="Z665" s="240"/>
      <c r="AA665" s="70"/>
      <c r="AB665" s="71">
        <f>Z665*Y665</f>
        <v>0</v>
      </c>
      <c r="AD665" s="69">
        <f>Y665</f>
        <v>0</v>
      </c>
      <c r="AE665" s="240"/>
      <c r="AF665" s="70"/>
      <c r="AG665" s="71">
        <f>AE665*AD665</f>
        <v>0</v>
      </c>
      <c r="AI665" s="69">
        <f>AD665</f>
        <v>0</v>
      </c>
      <c r="AJ665" s="240"/>
      <c r="AK665" s="95"/>
      <c r="AL665" s="71">
        <f>AJ665*AI665</f>
        <v>0</v>
      </c>
    </row>
    <row r="666" spans="1:38" ht="14" x14ac:dyDescent="0.25">
      <c r="A666" s="1">
        <v>654</v>
      </c>
      <c r="B666" s="152"/>
      <c r="C666" s="22"/>
      <c r="D666" s="26" t="s">
        <v>489</v>
      </c>
      <c r="E666" s="26" t="s">
        <v>14</v>
      </c>
      <c r="F666" s="127">
        <f>'annexe 1 AE - BPU'!F666</f>
        <v>0</v>
      </c>
      <c r="G666" s="179">
        <f t="shared" si="573"/>
        <v>0</v>
      </c>
      <c r="J666" s="69">
        <f>F666</f>
        <v>0</v>
      </c>
      <c r="K666" s="240"/>
      <c r="L666" s="70"/>
      <c r="M666" s="71">
        <f>K666*J666</f>
        <v>0</v>
      </c>
      <c r="O666" s="69">
        <f>J666</f>
        <v>0</v>
      </c>
      <c r="P666" s="240"/>
      <c r="Q666" s="70"/>
      <c r="R666" s="71">
        <f>P666*O666</f>
        <v>0</v>
      </c>
      <c r="T666" s="69">
        <f>O666</f>
        <v>0</v>
      </c>
      <c r="U666" s="240"/>
      <c r="V666" s="70"/>
      <c r="W666" s="71">
        <f>U666*T666</f>
        <v>0</v>
      </c>
      <c r="Y666" s="69">
        <f>T666</f>
        <v>0</v>
      </c>
      <c r="Z666" s="240"/>
      <c r="AA666" s="70"/>
      <c r="AB666" s="71">
        <f>Z666*Y666</f>
        <v>0</v>
      </c>
      <c r="AD666" s="69">
        <f>Y666</f>
        <v>0</v>
      </c>
      <c r="AE666" s="240"/>
      <c r="AF666" s="70"/>
      <c r="AG666" s="71">
        <f>AE666*AD666</f>
        <v>0</v>
      </c>
      <c r="AI666" s="69">
        <f>AD666</f>
        <v>0</v>
      </c>
      <c r="AJ666" s="240"/>
      <c r="AK666" s="95"/>
      <c r="AL666" s="71">
        <f>AJ666*AI666</f>
        <v>0</v>
      </c>
    </row>
    <row r="667" spans="1:38" ht="14" x14ac:dyDescent="0.25">
      <c r="A667" s="1">
        <v>655</v>
      </c>
      <c r="B667" s="152"/>
      <c r="C667" s="22"/>
      <c r="D667" s="26" t="s">
        <v>483</v>
      </c>
      <c r="E667" s="26" t="s">
        <v>14</v>
      </c>
      <c r="F667" s="127">
        <f>'annexe 1 AE - BPU'!F667</f>
        <v>0</v>
      </c>
      <c r="G667" s="179">
        <f t="shared" si="573"/>
        <v>0</v>
      </c>
      <c r="J667" s="69">
        <f>F667</f>
        <v>0</v>
      </c>
      <c r="K667" s="240"/>
      <c r="L667" s="70"/>
      <c r="M667" s="71">
        <f>K667*J667</f>
        <v>0</v>
      </c>
      <c r="O667" s="69">
        <f>J667</f>
        <v>0</v>
      </c>
      <c r="P667" s="240"/>
      <c r="Q667" s="70"/>
      <c r="R667" s="71">
        <f>P667*O667</f>
        <v>0</v>
      </c>
      <c r="T667" s="69">
        <f>O667</f>
        <v>0</v>
      </c>
      <c r="U667" s="240"/>
      <c r="V667" s="70"/>
      <c r="W667" s="71">
        <f>U667*T667</f>
        <v>0</v>
      </c>
      <c r="Y667" s="69">
        <f>T667</f>
        <v>0</v>
      </c>
      <c r="Z667" s="240"/>
      <c r="AA667" s="70"/>
      <c r="AB667" s="71">
        <f>Z667*Y667</f>
        <v>0</v>
      </c>
      <c r="AD667" s="69">
        <f>Y667</f>
        <v>0</v>
      </c>
      <c r="AE667" s="240"/>
      <c r="AF667" s="70"/>
      <c r="AG667" s="71">
        <f>AE667*AD667</f>
        <v>0</v>
      </c>
      <c r="AI667" s="69">
        <f>AD667</f>
        <v>0</v>
      </c>
      <c r="AJ667" s="240"/>
      <c r="AK667" s="95"/>
      <c r="AL667" s="71">
        <f>AJ667*AI667</f>
        <v>0</v>
      </c>
    </row>
    <row r="668" spans="1:38" ht="14" x14ac:dyDescent="0.25">
      <c r="A668" s="1">
        <v>656</v>
      </c>
      <c r="B668" s="152"/>
      <c r="C668" s="22"/>
      <c r="D668" s="23" t="s">
        <v>490</v>
      </c>
      <c r="E668" s="14"/>
      <c r="F668" s="127"/>
      <c r="G668" s="178"/>
      <c r="J668" s="69"/>
      <c r="K668" s="240"/>
      <c r="L668" s="70"/>
      <c r="M668" s="71"/>
      <c r="O668" s="69"/>
      <c r="P668" s="240"/>
      <c r="Q668" s="70"/>
      <c r="R668" s="71"/>
      <c r="T668" s="69"/>
      <c r="U668" s="240"/>
      <c r="V668" s="70"/>
      <c r="W668" s="71"/>
      <c r="Y668" s="69"/>
      <c r="Z668" s="240"/>
      <c r="AA668" s="70"/>
      <c r="AB668" s="71"/>
      <c r="AD668" s="69"/>
      <c r="AE668" s="240"/>
      <c r="AF668" s="70"/>
      <c r="AG668" s="71"/>
      <c r="AI668" s="69"/>
      <c r="AJ668" s="240"/>
      <c r="AK668" s="95"/>
      <c r="AL668" s="71"/>
    </row>
    <row r="669" spans="1:38" ht="14" x14ac:dyDescent="0.25">
      <c r="A669" s="1">
        <v>657</v>
      </c>
      <c r="B669" s="152"/>
      <c r="C669" s="22"/>
      <c r="D669" s="26" t="s">
        <v>480</v>
      </c>
      <c r="E669" s="26" t="s">
        <v>14</v>
      </c>
      <c r="F669" s="127">
        <f>'annexe 1 AE - BPU'!F669</f>
        <v>0</v>
      </c>
      <c r="G669" s="179">
        <f t="shared" ref="G669:G673" si="574">F669*(1+$G$9)</f>
        <v>0</v>
      </c>
      <c r="J669" s="69">
        <f>F669</f>
        <v>0</v>
      </c>
      <c r="K669" s="240"/>
      <c r="L669" s="70"/>
      <c r="M669" s="71">
        <f>K669*J669</f>
        <v>0</v>
      </c>
      <c r="O669" s="69">
        <f>J669</f>
        <v>0</v>
      </c>
      <c r="P669" s="240"/>
      <c r="Q669" s="70"/>
      <c r="R669" s="71">
        <f>P669*O669</f>
        <v>0</v>
      </c>
      <c r="T669" s="69">
        <f>O669</f>
        <v>0</v>
      </c>
      <c r="U669" s="240"/>
      <c r="V669" s="70"/>
      <c r="W669" s="71">
        <f>U669*T669</f>
        <v>0</v>
      </c>
      <c r="Y669" s="69">
        <f>T669</f>
        <v>0</v>
      </c>
      <c r="Z669" s="240"/>
      <c r="AA669" s="70"/>
      <c r="AB669" s="71">
        <f>Z669*Y669</f>
        <v>0</v>
      </c>
      <c r="AD669" s="69">
        <f>Y669</f>
        <v>0</v>
      </c>
      <c r="AE669" s="240"/>
      <c r="AF669" s="70"/>
      <c r="AG669" s="71">
        <f>AE669*AD669</f>
        <v>0</v>
      </c>
      <c r="AI669" s="69">
        <f>AD669</f>
        <v>0</v>
      </c>
      <c r="AJ669" s="240"/>
      <c r="AK669" s="95"/>
      <c r="AL669" s="71">
        <f>AJ669*AI669</f>
        <v>0</v>
      </c>
    </row>
    <row r="670" spans="1:38" ht="14" x14ac:dyDescent="0.25">
      <c r="A670" s="1">
        <v>658</v>
      </c>
      <c r="B670" s="152"/>
      <c r="C670" s="22"/>
      <c r="D670" s="26" t="s">
        <v>481</v>
      </c>
      <c r="E670" s="26" t="s">
        <v>14</v>
      </c>
      <c r="F670" s="127">
        <f>'annexe 1 AE - BPU'!F670</f>
        <v>0</v>
      </c>
      <c r="G670" s="179">
        <f t="shared" si="574"/>
        <v>0</v>
      </c>
      <c r="J670" s="69">
        <f>F670</f>
        <v>0</v>
      </c>
      <c r="K670" s="240"/>
      <c r="L670" s="70"/>
      <c r="M670" s="71">
        <f>K670*J670</f>
        <v>0</v>
      </c>
      <c r="O670" s="69">
        <f>J670</f>
        <v>0</v>
      </c>
      <c r="P670" s="240"/>
      <c r="Q670" s="70"/>
      <c r="R670" s="71">
        <f>P670*O670</f>
        <v>0</v>
      </c>
      <c r="T670" s="69">
        <f>O670</f>
        <v>0</v>
      </c>
      <c r="U670" s="240"/>
      <c r="V670" s="70"/>
      <c r="W670" s="71">
        <f>U670*T670</f>
        <v>0</v>
      </c>
      <c r="Y670" s="69">
        <f>T670</f>
        <v>0</v>
      </c>
      <c r="Z670" s="240"/>
      <c r="AA670" s="70"/>
      <c r="AB670" s="71">
        <f>Z670*Y670</f>
        <v>0</v>
      </c>
      <c r="AD670" s="69">
        <f>Y670</f>
        <v>0</v>
      </c>
      <c r="AE670" s="240"/>
      <c r="AF670" s="70"/>
      <c r="AG670" s="71">
        <f>AE670*AD670</f>
        <v>0</v>
      </c>
      <c r="AI670" s="69">
        <f>AD670</f>
        <v>0</v>
      </c>
      <c r="AJ670" s="240"/>
      <c r="AK670" s="95"/>
      <c r="AL670" s="71">
        <f>AJ670*AI670</f>
        <v>0</v>
      </c>
    </row>
    <row r="671" spans="1:38" ht="14" x14ac:dyDescent="0.25">
      <c r="A671" s="1">
        <v>659</v>
      </c>
      <c r="B671" s="152"/>
      <c r="C671" s="22"/>
      <c r="D671" s="26" t="s">
        <v>482</v>
      </c>
      <c r="E671" s="26" t="s">
        <v>14</v>
      </c>
      <c r="F671" s="127">
        <f>'annexe 1 AE - BPU'!F671</f>
        <v>0</v>
      </c>
      <c r="G671" s="179">
        <f t="shared" si="574"/>
        <v>0</v>
      </c>
      <c r="J671" s="69">
        <f>F671</f>
        <v>0</v>
      </c>
      <c r="K671" s="240"/>
      <c r="L671" s="70"/>
      <c r="M671" s="71">
        <f>K671*J671</f>
        <v>0</v>
      </c>
      <c r="O671" s="69">
        <f>J671</f>
        <v>0</v>
      </c>
      <c r="P671" s="240"/>
      <c r="Q671" s="70"/>
      <c r="R671" s="71">
        <f>P671*O671</f>
        <v>0</v>
      </c>
      <c r="T671" s="69">
        <f>O671</f>
        <v>0</v>
      </c>
      <c r="U671" s="240"/>
      <c r="V671" s="70"/>
      <c r="W671" s="71">
        <f>U671*T671</f>
        <v>0</v>
      </c>
      <c r="Y671" s="69">
        <f>T671</f>
        <v>0</v>
      </c>
      <c r="Z671" s="240"/>
      <c r="AA671" s="70"/>
      <c r="AB671" s="71">
        <f>Z671*Y671</f>
        <v>0</v>
      </c>
      <c r="AD671" s="69">
        <f>Y671</f>
        <v>0</v>
      </c>
      <c r="AE671" s="240"/>
      <c r="AF671" s="70"/>
      <c r="AG671" s="71">
        <f>AE671*AD671</f>
        <v>0</v>
      </c>
      <c r="AI671" s="69">
        <f>AD671</f>
        <v>0</v>
      </c>
      <c r="AJ671" s="240"/>
      <c r="AK671" s="95"/>
      <c r="AL671" s="71">
        <f>AJ671*AI671</f>
        <v>0</v>
      </c>
    </row>
    <row r="672" spans="1:38" ht="14" x14ac:dyDescent="0.25">
      <c r="A672" s="1">
        <v>660</v>
      </c>
      <c r="B672" s="152"/>
      <c r="C672" s="22"/>
      <c r="D672" s="26" t="s">
        <v>489</v>
      </c>
      <c r="E672" s="26" t="s">
        <v>14</v>
      </c>
      <c r="F672" s="127">
        <f>'annexe 1 AE - BPU'!F672</f>
        <v>0</v>
      </c>
      <c r="G672" s="179">
        <f t="shared" si="574"/>
        <v>0</v>
      </c>
      <c r="J672" s="69">
        <f>F672</f>
        <v>0</v>
      </c>
      <c r="K672" s="240"/>
      <c r="L672" s="70"/>
      <c r="M672" s="71">
        <f>K672*J672</f>
        <v>0</v>
      </c>
      <c r="O672" s="69">
        <f>J672</f>
        <v>0</v>
      </c>
      <c r="P672" s="240"/>
      <c r="Q672" s="70"/>
      <c r="R672" s="71">
        <f>P672*O672</f>
        <v>0</v>
      </c>
      <c r="T672" s="69">
        <f>O672</f>
        <v>0</v>
      </c>
      <c r="U672" s="240"/>
      <c r="V672" s="70"/>
      <c r="W672" s="71">
        <f>U672*T672</f>
        <v>0</v>
      </c>
      <c r="Y672" s="69">
        <f>T672</f>
        <v>0</v>
      </c>
      <c r="Z672" s="240"/>
      <c r="AA672" s="70"/>
      <c r="AB672" s="71">
        <f>Z672*Y672</f>
        <v>0</v>
      </c>
      <c r="AD672" s="69">
        <f>Y672</f>
        <v>0</v>
      </c>
      <c r="AE672" s="240"/>
      <c r="AF672" s="70"/>
      <c r="AG672" s="71">
        <f>AE672*AD672</f>
        <v>0</v>
      </c>
      <c r="AI672" s="69">
        <f>AD672</f>
        <v>0</v>
      </c>
      <c r="AJ672" s="240"/>
      <c r="AK672" s="95"/>
      <c r="AL672" s="71">
        <f>AJ672*AI672</f>
        <v>0</v>
      </c>
    </row>
    <row r="673" spans="1:38" ht="14" x14ac:dyDescent="0.25">
      <c r="A673" s="1">
        <v>661</v>
      </c>
      <c r="B673" s="152"/>
      <c r="C673" s="22"/>
      <c r="D673" s="26" t="s">
        <v>483</v>
      </c>
      <c r="E673" s="26" t="s">
        <v>14</v>
      </c>
      <c r="F673" s="127">
        <f>'annexe 1 AE - BPU'!F673</f>
        <v>0</v>
      </c>
      <c r="G673" s="179">
        <f t="shared" si="574"/>
        <v>0</v>
      </c>
      <c r="J673" s="69">
        <f>F673</f>
        <v>0</v>
      </c>
      <c r="K673" s="240"/>
      <c r="L673" s="70"/>
      <c r="M673" s="71">
        <f>K673*J673</f>
        <v>0</v>
      </c>
      <c r="O673" s="69">
        <f>J673</f>
        <v>0</v>
      </c>
      <c r="P673" s="240"/>
      <c r="Q673" s="70"/>
      <c r="R673" s="71">
        <f>P673*O673</f>
        <v>0</v>
      </c>
      <c r="T673" s="69">
        <f>O673</f>
        <v>0</v>
      </c>
      <c r="U673" s="240"/>
      <c r="V673" s="70"/>
      <c r="W673" s="71">
        <f>U673*T673</f>
        <v>0</v>
      </c>
      <c r="Y673" s="69">
        <f>T673</f>
        <v>0</v>
      </c>
      <c r="Z673" s="240"/>
      <c r="AA673" s="70"/>
      <c r="AB673" s="71">
        <f>Z673*Y673</f>
        <v>0</v>
      </c>
      <c r="AD673" s="69">
        <f>Y673</f>
        <v>0</v>
      </c>
      <c r="AE673" s="240"/>
      <c r="AF673" s="70"/>
      <c r="AG673" s="71">
        <f>AE673*AD673</f>
        <v>0</v>
      </c>
      <c r="AI673" s="69">
        <f>AD673</f>
        <v>0</v>
      </c>
      <c r="AJ673" s="240"/>
      <c r="AK673" s="95"/>
      <c r="AL673" s="71">
        <f>AJ673*AI673</f>
        <v>0</v>
      </c>
    </row>
    <row r="674" spans="1:38" ht="14" x14ac:dyDescent="0.25">
      <c r="A674" s="1">
        <v>662</v>
      </c>
      <c r="B674" s="152"/>
      <c r="C674" s="22"/>
      <c r="D674" s="23" t="s">
        <v>491</v>
      </c>
      <c r="E674" s="14"/>
      <c r="F674" s="130"/>
      <c r="G674" s="178"/>
      <c r="J674" s="69"/>
      <c r="K674" s="240"/>
      <c r="L674" s="70"/>
      <c r="M674" s="71"/>
      <c r="O674" s="69"/>
      <c r="P674" s="240"/>
      <c r="Q674" s="70"/>
      <c r="R674" s="71"/>
      <c r="T674" s="69"/>
      <c r="U674" s="240"/>
      <c r="V674" s="70"/>
      <c r="W674" s="71"/>
      <c r="Y674" s="69"/>
      <c r="Z674" s="240"/>
      <c r="AA674" s="70"/>
      <c r="AB674" s="71"/>
      <c r="AD674" s="69"/>
      <c r="AE674" s="240"/>
      <c r="AF674" s="70"/>
      <c r="AG674" s="71"/>
      <c r="AI674" s="69"/>
      <c r="AJ674" s="240"/>
      <c r="AK674" s="95"/>
      <c r="AL674" s="71"/>
    </row>
    <row r="675" spans="1:38" ht="14" x14ac:dyDescent="0.25">
      <c r="A675" s="1">
        <v>663</v>
      </c>
      <c r="B675" s="152"/>
      <c r="C675" s="22"/>
      <c r="D675" s="26" t="s">
        <v>480</v>
      </c>
      <c r="E675" s="26" t="s">
        <v>14</v>
      </c>
      <c r="F675" s="127">
        <f>'annexe 1 AE - BPU'!F675</f>
        <v>0</v>
      </c>
      <c r="G675" s="179">
        <f t="shared" ref="G675:G679" si="575">F675*(1+$G$9)</f>
        <v>0</v>
      </c>
      <c r="J675" s="69">
        <f>F675</f>
        <v>0</v>
      </c>
      <c r="K675" s="240"/>
      <c r="L675" s="70"/>
      <c r="M675" s="71">
        <f>K675*J675</f>
        <v>0</v>
      </c>
      <c r="O675" s="69">
        <f>J675</f>
        <v>0</v>
      </c>
      <c r="P675" s="240"/>
      <c r="Q675" s="70"/>
      <c r="R675" s="71">
        <f>P675*O675</f>
        <v>0</v>
      </c>
      <c r="T675" s="69">
        <f>O675</f>
        <v>0</v>
      </c>
      <c r="U675" s="240"/>
      <c r="V675" s="70"/>
      <c r="W675" s="71">
        <f>U675*T675</f>
        <v>0</v>
      </c>
      <c r="Y675" s="69">
        <f>T675</f>
        <v>0</v>
      </c>
      <c r="Z675" s="240"/>
      <c r="AA675" s="70"/>
      <c r="AB675" s="71">
        <f>Z675*Y675</f>
        <v>0</v>
      </c>
      <c r="AD675" s="69">
        <f>Y675</f>
        <v>0</v>
      </c>
      <c r="AE675" s="240"/>
      <c r="AF675" s="70"/>
      <c r="AG675" s="71">
        <f>AE675*AD675</f>
        <v>0</v>
      </c>
      <c r="AI675" s="69">
        <f>AD675</f>
        <v>0</v>
      </c>
      <c r="AJ675" s="240"/>
      <c r="AK675" s="95"/>
      <c r="AL675" s="71">
        <f>AJ675*AI675</f>
        <v>0</v>
      </c>
    </row>
    <row r="676" spans="1:38" ht="14" x14ac:dyDescent="0.25">
      <c r="A676" s="1">
        <v>664</v>
      </c>
      <c r="B676" s="152"/>
      <c r="C676" s="22"/>
      <c r="D676" s="26" t="s">
        <v>481</v>
      </c>
      <c r="E676" s="26" t="s">
        <v>14</v>
      </c>
      <c r="F676" s="127">
        <f>'annexe 1 AE - BPU'!F676</f>
        <v>0</v>
      </c>
      <c r="G676" s="179">
        <f t="shared" si="575"/>
        <v>0</v>
      </c>
      <c r="J676" s="69">
        <f>F676</f>
        <v>0</v>
      </c>
      <c r="K676" s="240"/>
      <c r="L676" s="70"/>
      <c r="M676" s="71">
        <f>K676*J676</f>
        <v>0</v>
      </c>
      <c r="O676" s="69">
        <f>J676</f>
        <v>0</v>
      </c>
      <c r="P676" s="240"/>
      <c r="Q676" s="70"/>
      <c r="R676" s="71">
        <f>P676*O676</f>
        <v>0</v>
      </c>
      <c r="T676" s="69">
        <f>O676</f>
        <v>0</v>
      </c>
      <c r="U676" s="240"/>
      <c r="V676" s="70"/>
      <c r="W676" s="71">
        <f>U676*T676</f>
        <v>0</v>
      </c>
      <c r="Y676" s="69">
        <f>T676</f>
        <v>0</v>
      </c>
      <c r="Z676" s="240"/>
      <c r="AA676" s="70"/>
      <c r="AB676" s="71">
        <f>Z676*Y676</f>
        <v>0</v>
      </c>
      <c r="AD676" s="69">
        <f>Y676</f>
        <v>0</v>
      </c>
      <c r="AE676" s="240"/>
      <c r="AF676" s="70"/>
      <c r="AG676" s="71">
        <f>AE676*AD676</f>
        <v>0</v>
      </c>
      <c r="AI676" s="69">
        <f>AD676</f>
        <v>0</v>
      </c>
      <c r="AJ676" s="240"/>
      <c r="AK676" s="95"/>
      <c r="AL676" s="71">
        <f>AJ676*AI676</f>
        <v>0</v>
      </c>
    </row>
    <row r="677" spans="1:38" ht="14" x14ac:dyDescent="0.25">
      <c r="A677" s="1">
        <v>665</v>
      </c>
      <c r="B677" s="152"/>
      <c r="C677" s="22"/>
      <c r="D677" s="26" t="s">
        <v>482</v>
      </c>
      <c r="E677" s="26" t="s">
        <v>14</v>
      </c>
      <c r="F677" s="127">
        <f>'annexe 1 AE - BPU'!F677</f>
        <v>0</v>
      </c>
      <c r="G677" s="179">
        <f t="shared" si="575"/>
        <v>0</v>
      </c>
      <c r="J677" s="69">
        <f>F677</f>
        <v>0</v>
      </c>
      <c r="K677" s="240"/>
      <c r="L677" s="70"/>
      <c r="M677" s="71">
        <f>K677*J677</f>
        <v>0</v>
      </c>
      <c r="O677" s="69">
        <f>J677</f>
        <v>0</v>
      </c>
      <c r="P677" s="240"/>
      <c r="Q677" s="70"/>
      <c r="R677" s="71">
        <f>P677*O677</f>
        <v>0</v>
      </c>
      <c r="T677" s="69">
        <f>O677</f>
        <v>0</v>
      </c>
      <c r="U677" s="240"/>
      <c r="V677" s="70"/>
      <c r="W677" s="71">
        <f>U677*T677</f>
        <v>0</v>
      </c>
      <c r="Y677" s="69">
        <f>T677</f>
        <v>0</v>
      </c>
      <c r="Z677" s="240"/>
      <c r="AA677" s="70"/>
      <c r="AB677" s="71">
        <f>Z677*Y677</f>
        <v>0</v>
      </c>
      <c r="AD677" s="69">
        <f>Y677</f>
        <v>0</v>
      </c>
      <c r="AE677" s="240"/>
      <c r="AF677" s="70"/>
      <c r="AG677" s="71">
        <f>AE677*AD677</f>
        <v>0</v>
      </c>
      <c r="AI677" s="69">
        <f>AD677</f>
        <v>0</v>
      </c>
      <c r="AJ677" s="240"/>
      <c r="AK677" s="95"/>
      <c r="AL677" s="71">
        <f>AJ677*AI677</f>
        <v>0</v>
      </c>
    </row>
    <row r="678" spans="1:38" ht="14" x14ac:dyDescent="0.25">
      <c r="A678" s="1">
        <v>666</v>
      </c>
      <c r="B678" s="152"/>
      <c r="C678" s="22"/>
      <c r="D678" s="26" t="s">
        <v>489</v>
      </c>
      <c r="E678" s="26" t="s">
        <v>14</v>
      </c>
      <c r="F678" s="127">
        <f>'annexe 1 AE - BPU'!F678</f>
        <v>0</v>
      </c>
      <c r="G678" s="179">
        <f t="shared" si="575"/>
        <v>0</v>
      </c>
      <c r="J678" s="69">
        <f>F678</f>
        <v>0</v>
      </c>
      <c r="K678" s="240"/>
      <c r="L678" s="70"/>
      <c r="M678" s="71">
        <f>K678*J678</f>
        <v>0</v>
      </c>
      <c r="O678" s="69">
        <f>J678</f>
        <v>0</v>
      </c>
      <c r="P678" s="240"/>
      <c r="Q678" s="70"/>
      <c r="R678" s="71">
        <f>P678*O678</f>
        <v>0</v>
      </c>
      <c r="T678" s="69">
        <f>O678</f>
        <v>0</v>
      </c>
      <c r="U678" s="240"/>
      <c r="V678" s="70"/>
      <c r="W678" s="71">
        <f>U678*T678</f>
        <v>0</v>
      </c>
      <c r="Y678" s="69">
        <f>T678</f>
        <v>0</v>
      </c>
      <c r="Z678" s="240"/>
      <c r="AA678" s="70"/>
      <c r="AB678" s="71">
        <f>Z678*Y678</f>
        <v>0</v>
      </c>
      <c r="AD678" s="69">
        <f>Y678</f>
        <v>0</v>
      </c>
      <c r="AE678" s="240"/>
      <c r="AF678" s="70"/>
      <c r="AG678" s="71">
        <f>AE678*AD678</f>
        <v>0</v>
      </c>
      <c r="AI678" s="69">
        <f>AD678</f>
        <v>0</v>
      </c>
      <c r="AJ678" s="240"/>
      <c r="AK678" s="95"/>
      <c r="AL678" s="71">
        <f>AJ678*AI678</f>
        <v>0</v>
      </c>
    </row>
    <row r="679" spans="1:38" ht="14" x14ac:dyDescent="0.25">
      <c r="A679" s="1">
        <v>667</v>
      </c>
      <c r="B679" s="152"/>
      <c r="C679" s="22"/>
      <c r="D679" s="26" t="s">
        <v>483</v>
      </c>
      <c r="E679" s="26" t="s">
        <v>14</v>
      </c>
      <c r="F679" s="127">
        <f>'annexe 1 AE - BPU'!F679</f>
        <v>0</v>
      </c>
      <c r="G679" s="179">
        <f t="shared" si="575"/>
        <v>0</v>
      </c>
      <c r="J679" s="69">
        <f>F679</f>
        <v>0</v>
      </c>
      <c r="K679" s="240"/>
      <c r="L679" s="70"/>
      <c r="M679" s="71">
        <f>K679*J679</f>
        <v>0</v>
      </c>
      <c r="O679" s="69">
        <f>J679</f>
        <v>0</v>
      </c>
      <c r="P679" s="240"/>
      <c r="Q679" s="70"/>
      <c r="R679" s="71">
        <f>P679*O679</f>
        <v>0</v>
      </c>
      <c r="T679" s="69">
        <f>O679</f>
        <v>0</v>
      </c>
      <c r="U679" s="240"/>
      <c r="V679" s="70"/>
      <c r="W679" s="71">
        <f>U679*T679</f>
        <v>0</v>
      </c>
      <c r="Y679" s="69">
        <f>T679</f>
        <v>0</v>
      </c>
      <c r="Z679" s="240"/>
      <c r="AA679" s="70"/>
      <c r="AB679" s="71">
        <f>Z679*Y679</f>
        <v>0</v>
      </c>
      <c r="AD679" s="69">
        <f>Y679</f>
        <v>0</v>
      </c>
      <c r="AE679" s="240"/>
      <c r="AF679" s="70"/>
      <c r="AG679" s="71">
        <f>AE679*AD679</f>
        <v>0</v>
      </c>
      <c r="AI679" s="69">
        <f>AD679</f>
        <v>0</v>
      </c>
      <c r="AJ679" s="240"/>
      <c r="AK679" s="95"/>
      <c r="AL679" s="71">
        <f>AJ679*AI679</f>
        <v>0</v>
      </c>
    </row>
    <row r="680" spans="1:38" ht="14" x14ac:dyDescent="0.25">
      <c r="A680" s="1">
        <v>668</v>
      </c>
      <c r="B680" s="152" t="s">
        <v>492</v>
      </c>
      <c r="C680" s="22"/>
      <c r="D680" s="23" t="s">
        <v>493</v>
      </c>
      <c r="E680" s="26" t="s">
        <v>494</v>
      </c>
      <c r="F680" s="127"/>
      <c r="G680" s="178"/>
      <c r="J680" s="69"/>
      <c r="K680" s="240"/>
      <c r="L680" s="70"/>
      <c r="M680" s="71"/>
      <c r="O680" s="69"/>
      <c r="P680" s="240"/>
      <c r="Q680" s="70"/>
      <c r="R680" s="71"/>
      <c r="T680" s="69"/>
      <c r="U680" s="240"/>
      <c r="V680" s="70"/>
      <c r="W680" s="71"/>
      <c r="Y680" s="69"/>
      <c r="Z680" s="240"/>
      <c r="AA680" s="70"/>
      <c r="AB680" s="71"/>
      <c r="AD680" s="69"/>
      <c r="AE680" s="240"/>
      <c r="AF680" s="70"/>
      <c r="AG680" s="71"/>
      <c r="AI680" s="69"/>
      <c r="AJ680" s="240"/>
      <c r="AK680" s="95"/>
      <c r="AL680" s="71"/>
    </row>
    <row r="681" spans="1:38" ht="14" x14ac:dyDescent="0.25">
      <c r="A681" s="1">
        <v>669</v>
      </c>
      <c r="B681" s="152"/>
      <c r="C681" s="22"/>
      <c r="D681" s="26" t="s">
        <v>495</v>
      </c>
      <c r="E681" s="26" t="s">
        <v>14</v>
      </c>
      <c r="F681" s="127">
        <f>'annexe 1 AE - BPU'!F681</f>
        <v>0</v>
      </c>
      <c r="G681" s="179">
        <f t="shared" ref="G681:G685" si="576">F681*(1+$G$9)</f>
        <v>0</v>
      </c>
      <c r="J681" s="69">
        <f>F681</f>
        <v>0</v>
      </c>
      <c r="K681" s="240"/>
      <c r="L681" s="70"/>
      <c r="M681" s="71">
        <f>K681*J681</f>
        <v>0</v>
      </c>
      <c r="O681" s="69">
        <f>J681</f>
        <v>0</v>
      </c>
      <c r="P681" s="240"/>
      <c r="Q681" s="70"/>
      <c r="R681" s="71">
        <f>P681*O681</f>
        <v>0</v>
      </c>
      <c r="T681" s="69">
        <f>O681</f>
        <v>0</v>
      </c>
      <c r="U681" s="240"/>
      <c r="V681" s="70"/>
      <c r="W681" s="71">
        <f>U681*T681</f>
        <v>0</v>
      </c>
      <c r="Y681" s="69">
        <f>T681</f>
        <v>0</v>
      </c>
      <c r="Z681" s="240"/>
      <c r="AA681" s="70"/>
      <c r="AB681" s="71">
        <f>Z681*Y681</f>
        <v>0</v>
      </c>
      <c r="AD681" s="69">
        <f>Y681</f>
        <v>0</v>
      </c>
      <c r="AE681" s="240"/>
      <c r="AF681" s="70"/>
      <c r="AG681" s="71">
        <f>AE681*AD681</f>
        <v>0</v>
      </c>
      <c r="AI681" s="69">
        <f>AD681</f>
        <v>0</v>
      </c>
      <c r="AJ681" s="240"/>
      <c r="AK681" s="95"/>
      <c r="AL681" s="71">
        <f>AJ681*AI681</f>
        <v>0</v>
      </c>
    </row>
    <row r="682" spans="1:38" ht="14" x14ac:dyDescent="0.25">
      <c r="A682" s="1">
        <v>670</v>
      </c>
      <c r="B682" s="152"/>
      <c r="C682" s="22"/>
      <c r="D682" s="26" t="s">
        <v>496</v>
      </c>
      <c r="E682" s="26" t="s">
        <v>14</v>
      </c>
      <c r="F682" s="127">
        <f>'annexe 1 AE - BPU'!F682</f>
        <v>0</v>
      </c>
      <c r="G682" s="179">
        <f t="shared" si="576"/>
        <v>0</v>
      </c>
      <c r="J682" s="69">
        <f>F682</f>
        <v>0</v>
      </c>
      <c r="K682" s="240"/>
      <c r="L682" s="70"/>
      <c r="M682" s="71">
        <f>K682*J682</f>
        <v>0</v>
      </c>
      <c r="O682" s="69">
        <f>J682</f>
        <v>0</v>
      </c>
      <c r="P682" s="240"/>
      <c r="Q682" s="70"/>
      <c r="R682" s="71">
        <f>P682*O682</f>
        <v>0</v>
      </c>
      <c r="T682" s="69">
        <f>O682</f>
        <v>0</v>
      </c>
      <c r="U682" s="240"/>
      <c r="V682" s="70"/>
      <c r="W682" s="71">
        <f>U682*T682</f>
        <v>0</v>
      </c>
      <c r="Y682" s="69">
        <f>T682</f>
        <v>0</v>
      </c>
      <c r="Z682" s="240"/>
      <c r="AA682" s="70"/>
      <c r="AB682" s="71">
        <f>Z682*Y682</f>
        <v>0</v>
      </c>
      <c r="AD682" s="69">
        <f>Y682</f>
        <v>0</v>
      </c>
      <c r="AE682" s="240"/>
      <c r="AF682" s="70"/>
      <c r="AG682" s="71">
        <f>AE682*AD682</f>
        <v>0</v>
      </c>
      <c r="AI682" s="69">
        <f>AD682</f>
        <v>0</v>
      </c>
      <c r="AJ682" s="240"/>
      <c r="AK682" s="95"/>
      <c r="AL682" s="71">
        <f>AJ682*AI682</f>
        <v>0</v>
      </c>
    </row>
    <row r="683" spans="1:38" ht="14" x14ac:dyDescent="0.25">
      <c r="A683" s="1">
        <v>671</v>
      </c>
      <c r="B683" s="152"/>
      <c r="C683" s="22"/>
      <c r="D683" s="26" t="s">
        <v>497</v>
      </c>
      <c r="E683" s="26" t="s">
        <v>14</v>
      </c>
      <c r="F683" s="127">
        <f>'annexe 1 AE - BPU'!F683</f>
        <v>0</v>
      </c>
      <c r="G683" s="179">
        <f t="shared" si="576"/>
        <v>0</v>
      </c>
      <c r="J683" s="69">
        <f>F683</f>
        <v>0</v>
      </c>
      <c r="K683" s="240"/>
      <c r="L683" s="70"/>
      <c r="M683" s="71">
        <f>K683*J683</f>
        <v>0</v>
      </c>
      <c r="O683" s="69">
        <f>J683</f>
        <v>0</v>
      </c>
      <c r="P683" s="240"/>
      <c r="Q683" s="70"/>
      <c r="R683" s="71">
        <f>P683*O683</f>
        <v>0</v>
      </c>
      <c r="T683" s="69">
        <f>O683</f>
        <v>0</v>
      </c>
      <c r="U683" s="240"/>
      <c r="V683" s="70"/>
      <c r="W683" s="71">
        <f>U683*T683</f>
        <v>0</v>
      </c>
      <c r="Y683" s="69">
        <f>T683</f>
        <v>0</v>
      </c>
      <c r="Z683" s="240"/>
      <c r="AA683" s="70"/>
      <c r="AB683" s="71">
        <f>Z683*Y683</f>
        <v>0</v>
      </c>
      <c r="AD683" s="69">
        <f>Y683</f>
        <v>0</v>
      </c>
      <c r="AE683" s="240"/>
      <c r="AF683" s="70"/>
      <c r="AG683" s="71">
        <f>AE683*AD683</f>
        <v>0</v>
      </c>
      <c r="AI683" s="69">
        <f>AD683</f>
        <v>0</v>
      </c>
      <c r="AJ683" s="240"/>
      <c r="AK683" s="95"/>
      <c r="AL683" s="71">
        <f>AJ683*AI683</f>
        <v>0</v>
      </c>
    </row>
    <row r="684" spans="1:38" ht="14" x14ac:dyDescent="0.25">
      <c r="A684" s="1">
        <v>672</v>
      </c>
      <c r="B684" s="152"/>
      <c r="C684" s="22"/>
      <c r="D684" s="26" t="s">
        <v>498</v>
      </c>
      <c r="E684" s="26" t="s">
        <v>14</v>
      </c>
      <c r="F684" s="127">
        <f>'annexe 1 AE - BPU'!F684</f>
        <v>0</v>
      </c>
      <c r="G684" s="179">
        <f t="shared" si="576"/>
        <v>0</v>
      </c>
      <c r="J684" s="69">
        <f>F684</f>
        <v>0</v>
      </c>
      <c r="K684" s="240"/>
      <c r="L684" s="70"/>
      <c r="M684" s="71">
        <f>K684*J684</f>
        <v>0</v>
      </c>
      <c r="O684" s="69">
        <f>J684</f>
        <v>0</v>
      </c>
      <c r="P684" s="240"/>
      <c r="Q684" s="70"/>
      <c r="R684" s="71">
        <f>P684*O684</f>
        <v>0</v>
      </c>
      <c r="T684" s="69">
        <f>O684</f>
        <v>0</v>
      </c>
      <c r="U684" s="240"/>
      <c r="V684" s="70"/>
      <c r="W684" s="71">
        <f>U684*T684</f>
        <v>0</v>
      </c>
      <c r="Y684" s="69">
        <f>T684</f>
        <v>0</v>
      </c>
      <c r="Z684" s="240"/>
      <c r="AA684" s="70"/>
      <c r="AB684" s="71">
        <f>Z684*Y684</f>
        <v>0</v>
      </c>
      <c r="AD684" s="69">
        <f>Y684</f>
        <v>0</v>
      </c>
      <c r="AE684" s="240"/>
      <c r="AF684" s="70"/>
      <c r="AG684" s="71">
        <f>AE684*AD684</f>
        <v>0</v>
      </c>
      <c r="AI684" s="69">
        <f>AD684</f>
        <v>0</v>
      </c>
      <c r="AJ684" s="240"/>
      <c r="AK684" s="95"/>
      <c r="AL684" s="71">
        <f>AJ684*AI684</f>
        <v>0</v>
      </c>
    </row>
    <row r="685" spans="1:38" ht="14" x14ac:dyDescent="0.25">
      <c r="A685" s="1">
        <v>673</v>
      </c>
      <c r="B685" s="152" t="s">
        <v>499</v>
      </c>
      <c r="C685" s="22"/>
      <c r="D685" s="23" t="s">
        <v>500</v>
      </c>
      <c r="E685" s="26" t="s">
        <v>26</v>
      </c>
      <c r="F685" s="127">
        <f>'annexe 1 AE - BPU'!F685</f>
        <v>0</v>
      </c>
      <c r="G685" s="179">
        <f t="shared" si="576"/>
        <v>0</v>
      </c>
      <c r="H685" s="36"/>
      <c r="I685" s="36"/>
      <c r="J685" s="69">
        <f>F685</f>
        <v>0</v>
      </c>
      <c r="K685" s="240"/>
      <c r="L685" s="70"/>
      <c r="M685" s="71">
        <f>K685*J685</f>
        <v>0</v>
      </c>
      <c r="O685" s="69">
        <f>J685</f>
        <v>0</v>
      </c>
      <c r="P685" s="240"/>
      <c r="Q685" s="70"/>
      <c r="R685" s="71">
        <f>P685*O685</f>
        <v>0</v>
      </c>
      <c r="T685" s="69">
        <f>O685</f>
        <v>0</v>
      </c>
      <c r="U685" s="240"/>
      <c r="V685" s="70"/>
      <c r="W685" s="71">
        <f>U685*T685</f>
        <v>0</v>
      </c>
      <c r="Y685" s="69">
        <f>T685</f>
        <v>0</v>
      </c>
      <c r="Z685" s="240"/>
      <c r="AA685" s="70"/>
      <c r="AB685" s="71">
        <f>Z685*Y685</f>
        <v>0</v>
      </c>
      <c r="AD685" s="69">
        <f>Y685</f>
        <v>0</v>
      </c>
      <c r="AE685" s="240"/>
      <c r="AF685" s="70"/>
      <c r="AG685" s="71">
        <f>AE685*AD685</f>
        <v>0</v>
      </c>
      <c r="AI685" s="69">
        <f>AD685</f>
        <v>0</v>
      </c>
      <c r="AJ685" s="240"/>
      <c r="AK685" s="95"/>
      <c r="AL685" s="71">
        <f>AJ685*AI685</f>
        <v>0</v>
      </c>
    </row>
    <row r="686" spans="1:38" ht="13" thickBot="1" x14ac:dyDescent="0.3">
      <c r="A686" s="1">
        <v>674</v>
      </c>
      <c r="B686" s="12"/>
      <c r="C686" s="13"/>
      <c r="D686" s="14"/>
      <c r="E686" s="14"/>
      <c r="F686" s="130"/>
      <c r="G686" s="178"/>
      <c r="J686" s="69"/>
      <c r="K686" s="240"/>
      <c r="L686" s="70"/>
      <c r="M686" s="71"/>
      <c r="O686" s="69"/>
      <c r="P686" s="240"/>
      <c r="Q686" s="70"/>
      <c r="R686" s="71"/>
      <c r="T686" s="69"/>
      <c r="U686" s="240"/>
      <c r="V686" s="70"/>
      <c r="W686" s="71"/>
      <c r="Y686" s="69"/>
      <c r="Z686" s="240"/>
      <c r="AA686" s="70"/>
      <c r="AB686" s="71"/>
      <c r="AD686" s="69"/>
      <c r="AE686" s="240"/>
      <c r="AF686" s="70"/>
      <c r="AG686" s="71"/>
      <c r="AI686" s="69"/>
      <c r="AJ686" s="240"/>
      <c r="AK686" s="95"/>
      <c r="AL686" s="71"/>
    </row>
    <row r="687" spans="1:38" ht="20.5" thickBot="1" x14ac:dyDescent="0.3">
      <c r="A687" s="1">
        <v>675</v>
      </c>
      <c r="B687" s="12"/>
      <c r="C687" s="46"/>
      <c r="D687" s="17" t="s">
        <v>501</v>
      </c>
      <c r="E687" s="3"/>
      <c r="F687" s="132"/>
      <c r="G687" s="181"/>
      <c r="H687" s="30"/>
      <c r="I687" s="30"/>
      <c r="J687" s="69"/>
      <c r="K687" s="240"/>
      <c r="L687" s="70"/>
      <c r="M687" s="71"/>
      <c r="O687" s="69"/>
      <c r="P687" s="240"/>
      <c r="Q687" s="70"/>
      <c r="R687" s="71"/>
      <c r="T687" s="69"/>
      <c r="U687" s="240"/>
      <c r="V687" s="70"/>
      <c r="W687" s="71"/>
      <c r="Y687" s="69"/>
      <c r="Z687" s="240"/>
      <c r="AA687" s="70"/>
      <c r="AB687" s="71"/>
      <c r="AD687" s="69"/>
      <c r="AE687" s="240"/>
      <c r="AF687" s="70"/>
      <c r="AG687" s="71"/>
      <c r="AI687" s="69"/>
      <c r="AJ687" s="240"/>
      <c r="AK687" s="95"/>
      <c r="AL687" s="71"/>
    </row>
    <row r="688" spans="1:38" ht="13" x14ac:dyDescent="0.25">
      <c r="A688" s="1">
        <v>676</v>
      </c>
      <c r="B688" s="153"/>
      <c r="C688" s="13"/>
      <c r="D688" s="14"/>
      <c r="E688" s="14"/>
      <c r="F688" s="130"/>
      <c r="G688" s="178"/>
      <c r="J688" s="69"/>
      <c r="K688" s="240"/>
      <c r="L688" s="70"/>
      <c r="M688" s="71"/>
      <c r="O688" s="69"/>
      <c r="P688" s="240"/>
      <c r="Q688" s="70"/>
      <c r="R688" s="71"/>
      <c r="T688" s="69"/>
      <c r="U688" s="240"/>
      <c r="V688" s="70"/>
      <c r="W688" s="71"/>
      <c r="Y688" s="69"/>
      <c r="Z688" s="240"/>
      <c r="AA688" s="70"/>
      <c r="AB688" s="71"/>
      <c r="AD688" s="69"/>
      <c r="AE688" s="240"/>
      <c r="AF688" s="70"/>
      <c r="AG688" s="71"/>
      <c r="AI688" s="69"/>
      <c r="AJ688" s="240"/>
      <c r="AK688" s="95"/>
      <c r="AL688" s="71"/>
    </row>
    <row r="689" spans="1:38" ht="15.5" x14ac:dyDescent="0.25">
      <c r="A689" s="1">
        <v>677</v>
      </c>
      <c r="B689" s="148" t="s">
        <v>502</v>
      </c>
      <c r="C689" s="19"/>
      <c r="D689" s="20" t="s">
        <v>503</v>
      </c>
      <c r="E689" s="14"/>
      <c r="F689" s="130"/>
      <c r="G689" s="178"/>
      <c r="J689" s="69"/>
      <c r="K689" s="240"/>
      <c r="L689" s="70"/>
      <c r="M689" s="71"/>
      <c r="O689" s="69"/>
      <c r="P689" s="240"/>
      <c r="Q689" s="70"/>
      <c r="R689" s="71"/>
      <c r="T689" s="69"/>
      <c r="U689" s="240"/>
      <c r="V689" s="70"/>
      <c r="W689" s="71"/>
      <c r="Y689" s="69"/>
      <c r="Z689" s="240"/>
      <c r="AA689" s="70"/>
      <c r="AB689" s="71"/>
      <c r="AD689" s="69"/>
      <c r="AE689" s="240"/>
      <c r="AF689" s="70"/>
      <c r="AG689" s="71"/>
      <c r="AI689" s="69"/>
      <c r="AJ689" s="240"/>
      <c r="AK689" s="95"/>
      <c r="AL689" s="71"/>
    </row>
    <row r="690" spans="1:38" ht="13" x14ac:dyDescent="0.25">
      <c r="A690" s="1">
        <v>678</v>
      </c>
      <c r="B690" s="153"/>
      <c r="C690" s="13"/>
      <c r="D690" s="14"/>
      <c r="E690" s="14"/>
      <c r="F690" s="130"/>
      <c r="G690" s="178"/>
      <c r="J690" s="69"/>
      <c r="K690" s="240"/>
      <c r="L690" s="70"/>
      <c r="M690" s="71"/>
      <c r="O690" s="69"/>
      <c r="P690" s="240"/>
      <c r="Q690" s="70"/>
      <c r="R690" s="71"/>
      <c r="T690" s="69"/>
      <c r="U690" s="240"/>
      <c r="V690" s="70"/>
      <c r="W690" s="71"/>
      <c r="Y690" s="69"/>
      <c r="Z690" s="240"/>
      <c r="AA690" s="70"/>
      <c r="AB690" s="71"/>
      <c r="AD690" s="69"/>
      <c r="AE690" s="240"/>
      <c r="AF690" s="70"/>
      <c r="AG690" s="71"/>
      <c r="AI690" s="69"/>
      <c r="AJ690" s="240"/>
      <c r="AK690" s="95"/>
      <c r="AL690" s="71"/>
    </row>
    <row r="691" spans="1:38" ht="14" x14ac:dyDescent="0.25">
      <c r="A691" s="1">
        <v>679</v>
      </c>
      <c r="B691" s="152" t="s">
        <v>504</v>
      </c>
      <c r="C691" s="29"/>
      <c r="D691" s="23" t="s">
        <v>505</v>
      </c>
      <c r="E691" s="14"/>
      <c r="F691" s="130"/>
      <c r="G691" s="178"/>
      <c r="J691" s="69"/>
      <c r="K691" s="240"/>
      <c r="L691" s="70"/>
      <c r="M691" s="71"/>
      <c r="O691" s="69"/>
      <c r="P691" s="240"/>
      <c r="Q691" s="70"/>
      <c r="R691" s="71"/>
      <c r="T691" s="69"/>
      <c r="U691" s="240"/>
      <c r="V691" s="70"/>
      <c r="W691" s="71"/>
      <c r="Y691" s="69"/>
      <c r="Z691" s="240"/>
      <c r="AA691" s="70"/>
      <c r="AB691" s="71"/>
      <c r="AD691" s="69"/>
      <c r="AE691" s="240"/>
      <c r="AF691" s="70"/>
      <c r="AG691" s="71"/>
      <c r="AI691" s="69"/>
      <c r="AJ691" s="240"/>
      <c r="AK691" s="95"/>
      <c r="AL691" s="71"/>
    </row>
    <row r="692" spans="1:38" ht="15.5" x14ac:dyDescent="0.25">
      <c r="A692" s="1">
        <v>680</v>
      </c>
      <c r="B692" s="152" t="s">
        <v>506</v>
      </c>
      <c r="C692" s="22"/>
      <c r="D692" s="23" t="s">
        <v>507</v>
      </c>
      <c r="E692" s="26" t="s">
        <v>26</v>
      </c>
      <c r="F692" s="127">
        <f>'annexe 1 AE - BPU'!F692</f>
        <v>0</v>
      </c>
      <c r="G692" s="179">
        <f t="shared" ref="G692:G696" si="577">F692*(1+$G$9)</f>
        <v>0</v>
      </c>
      <c r="J692" s="69">
        <f>F692</f>
        <v>0</v>
      </c>
      <c r="K692" s="240"/>
      <c r="L692" s="70"/>
      <c r="M692" s="71">
        <f>K692*J692</f>
        <v>0</v>
      </c>
      <c r="O692" s="69">
        <f>J692</f>
        <v>0</v>
      </c>
      <c r="P692" s="240"/>
      <c r="Q692" s="70"/>
      <c r="R692" s="71">
        <f>P692*O692</f>
        <v>0</v>
      </c>
      <c r="T692" s="98">
        <f>O692</f>
        <v>0</v>
      </c>
      <c r="U692" s="174">
        <f>6*3</f>
        <v>18</v>
      </c>
      <c r="V692" s="99"/>
      <c r="W692" s="100">
        <f>U692*T692</f>
        <v>0</v>
      </c>
      <c r="Y692" s="98">
        <f>T692</f>
        <v>0</v>
      </c>
      <c r="Z692" s="174">
        <f>50*2</f>
        <v>100</v>
      </c>
      <c r="AA692" s="99"/>
      <c r="AB692" s="100">
        <f>Z692*Y692</f>
        <v>0</v>
      </c>
      <c r="AD692" s="69">
        <f>Y692</f>
        <v>0</v>
      </c>
      <c r="AE692" s="240"/>
      <c r="AF692" s="70"/>
      <c r="AG692" s="71">
        <f>AE692*AD692</f>
        <v>0</v>
      </c>
      <c r="AI692" s="69">
        <f>AD692</f>
        <v>0</v>
      </c>
      <c r="AJ692" s="240"/>
      <c r="AK692" s="95"/>
      <c r="AL692" s="71">
        <f>AJ692*AI692</f>
        <v>0</v>
      </c>
    </row>
    <row r="693" spans="1:38" ht="15.5" x14ac:dyDescent="0.25">
      <c r="A693" s="1">
        <v>681</v>
      </c>
      <c r="B693" s="152" t="s">
        <v>508</v>
      </c>
      <c r="C693" s="22"/>
      <c r="D693" s="23" t="s">
        <v>509</v>
      </c>
      <c r="E693" s="26" t="s">
        <v>26</v>
      </c>
      <c r="F693" s="127">
        <f>'annexe 1 AE - BPU'!F693</f>
        <v>0</v>
      </c>
      <c r="G693" s="179">
        <f t="shared" si="577"/>
        <v>0</v>
      </c>
      <c r="J693" s="69">
        <f>F693</f>
        <v>0</v>
      </c>
      <c r="K693" s="240"/>
      <c r="L693" s="70"/>
      <c r="M693" s="71">
        <f>K693*J693</f>
        <v>0</v>
      </c>
      <c r="O693" s="69">
        <f>J693</f>
        <v>0</v>
      </c>
      <c r="P693" s="240"/>
      <c r="Q693" s="70"/>
      <c r="R693" s="71">
        <f>P693*O693</f>
        <v>0</v>
      </c>
      <c r="T693" s="98">
        <f>O693</f>
        <v>0</v>
      </c>
      <c r="U693" s="174">
        <f>U692</f>
        <v>18</v>
      </c>
      <c r="V693" s="99"/>
      <c r="W693" s="100">
        <f>U693*T693</f>
        <v>0</v>
      </c>
      <c r="Y693" s="69">
        <f>T693</f>
        <v>0</v>
      </c>
      <c r="Z693" s="240"/>
      <c r="AA693" s="70"/>
      <c r="AB693" s="71">
        <f>Z693*Y693</f>
        <v>0</v>
      </c>
      <c r="AD693" s="69">
        <f>Y693</f>
        <v>0</v>
      </c>
      <c r="AE693" s="240"/>
      <c r="AF693" s="70"/>
      <c r="AG693" s="71">
        <f>AE693*AD693</f>
        <v>0</v>
      </c>
      <c r="AI693" s="69">
        <f>AD693</f>
        <v>0</v>
      </c>
      <c r="AJ693" s="240"/>
      <c r="AK693" s="95"/>
      <c r="AL693" s="71">
        <f>AJ693*AI693</f>
        <v>0</v>
      </c>
    </row>
    <row r="694" spans="1:38" ht="15.5" x14ac:dyDescent="0.25">
      <c r="A694" s="1">
        <v>682</v>
      </c>
      <c r="B694" s="152" t="s">
        <v>510</v>
      </c>
      <c r="C694" s="22"/>
      <c r="D694" s="23" t="s">
        <v>511</v>
      </c>
      <c r="E694" s="26" t="s">
        <v>14</v>
      </c>
      <c r="F694" s="127">
        <f>'annexe 1 AE - BPU'!F694</f>
        <v>0</v>
      </c>
      <c r="G694" s="179">
        <f t="shared" si="577"/>
        <v>0</v>
      </c>
      <c r="J694" s="69">
        <f>F694</f>
        <v>0</v>
      </c>
      <c r="K694" s="240"/>
      <c r="L694" s="70"/>
      <c r="M694" s="71">
        <f>K694*J694</f>
        <v>0</v>
      </c>
      <c r="O694" s="69">
        <f>J694</f>
        <v>0</v>
      </c>
      <c r="P694" s="240"/>
      <c r="Q694" s="70"/>
      <c r="R694" s="71">
        <f>P694*O694</f>
        <v>0</v>
      </c>
      <c r="T694" s="98">
        <f>O694</f>
        <v>0</v>
      </c>
      <c r="U694" s="174">
        <f>200*3</f>
        <v>600</v>
      </c>
      <c r="V694" s="99"/>
      <c r="W694" s="100">
        <f>U694*T694</f>
        <v>0</v>
      </c>
      <c r="Y694" s="69">
        <f>T694</f>
        <v>0</v>
      </c>
      <c r="Z694" s="240"/>
      <c r="AA694" s="70"/>
      <c r="AB694" s="71">
        <f>Z694*Y694</f>
        <v>0</v>
      </c>
      <c r="AD694" s="69">
        <f>Y694</f>
        <v>0</v>
      </c>
      <c r="AE694" s="240"/>
      <c r="AF694" s="70"/>
      <c r="AG694" s="71">
        <f>AE694*AD694</f>
        <v>0</v>
      </c>
      <c r="AI694" s="69">
        <f>AD694</f>
        <v>0</v>
      </c>
      <c r="AJ694" s="240"/>
      <c r="AK694" s="95"/>
      <c r="AL694" s="71">
        <f>AJ694*AI694</f>
        <v>0</v>
      </c>
    </row>
    <row r="695" spans="1:38" ht="14" x14ac:dyDescent="0.25">
      <c r="A695" s="1">
        <v>683</v>
      </c>
      <c r="B695" s="152" t="s">
        <v>512</v>
      </c>
      <c r="C695" s="22"/>
      <c r="D695" s="23" t="s">
        <v>513</v>
      </c>
      <c r="E695" s="26" t="s">
        <v>14</v>
      </c>
      <c r="F695" s="127">
        <f>'annexe 1 AE - BPU'!F695</f>
        <v>0</v>
      </c>
      <c r="G695" s="179">
        <f t="shared" si="577"/>
        <v>0</v>
      </c>
      <c r="J695" s="69">
        <f>F695</f>
        <v>0</v>
      </c>
      <c r="K695" s="240"/>
      <c r="L695" s="70"/>
      <c r="M695" s="71">
        <f>K695*J695</f>
        <v>0</v>
      </c>
      <c r="O695" s="69">
        <f>J695</f>
        <v>0</v>
      </c>
      <c r="P695" s="240"/>
      <c r="Q695" s="70"/>
      <c r="R695" s="71">
        <f>P695*O695</f>
        <v>0</v>
      </c>
      <c r="T695" s="69">
        <f>O695</f>
        <v>0</v>
      </c>
      <c r="U695" s="240"/>
      <c r="V695" s="70"/>
      <c r="W695" s="71">
        <f>U695*T695</f>
        <v>0</v>
      </c>
      <c r="Y695" s="69">
        <f>T695</f>
        <v>0</v>
      </c>
      <c r="Z695" s="240"/>
      <c r="AA695" s="70"/>
      <c r="AB695" s="71">
        <f>Z695*Y695</f>
        <v>0</v>
      </c>
      <c r="AD695" s="69">
        <f>Y695</f>
        <v>0</v>
      </c>
      <c r="AE695" s="240"/>
      <c r="AF695" s="70"/>
      <c r="AG695" s="71">
        <f>AE695*AD695</f>
        <v>0</v>
      </c>
      <c r="AI695" s="69">
        <f>AD695</f>
        <v>0</v>
      </c>
      <c r="AJ695" s="240"/>
      <c r="AK695" s="95"/>
      <c r="AL695" s="71">
        <f>AJ695*AI695</f>
        <v>0</v>
      </c>
    </row>
    <row r="696" spans="1:38" ht="14" x14ac:dyDescent="0.25">
      <c r="A696" s="1">
        <v>684</v>
      </c>
      <c r="B696" s="152" t="s">
        <v>514</v>
      </c>
      <c r="C696" s="22"/>
      <c r="D696" s="23" t="s">
        <v>515</v>
      </c>
      <c r="E696" s="26" t="s">
        <v>14</v>
      </c>
      <c r="F696" s="127">
        <f>'annexe 1 AE - BPU'!F696</f>
        <v>0</v>
      </c>
      <c r="G696" s="179">
        <f t="shared" si="577"/>
        <v>0</v>
      </c>
      <c r="J696" s="69">
        <f>F696</f>
        <v>0</v>
      </c>
      <c r="K696" s="240"/>
      <c r="L696" s="70"/>
      <c r="M696" s="71">
        <f>K696*J696</f>
        <v>0</v>
      </c>
      <c r="O696" s="69">
        <f>J696</f>
        <v>0</v>
      </c>
      <c r="P696" s="240"/>
      <c r="Q696" s="70"/>
      <c r="R696" s="71">
        <f>P696*O696</f>
        <v>0</v>
      </c>
      <c r="T696" s="69">
        <f>O696</f>
        <v>0</v>
      </c>
      <c r="U696" s="240"/>
      <c r="V696" s="70"/>
      <c r="W696" s="71">
        <f>U696*T696</f>
        <v>0</v>
      </c>
      <c r="Y696" s="69">
        <f>T696</f>
        <v>0</v>
      </c>
      <c r="Z696" s="240"/>
      <c r="AA696" s="70"/>
      <c r="AB696" s="71">
        <f>Z696*Y696</f>
        <v>0</v>
      </c>
      <c r="AD696" s="69">
        <f>Y696</f>
        <v>0</v>
      </c>
      <c r="AE696" s="240"/>
      <c r="AF696" s="70"/>
      <c r="AG696" s="71">
        <f>AE696*AD696</f>
        <v>0</v>
      </c>
      <c r="AI696" s="69">
        <f>AD696</f>
        <v>0</v>
      </c>
      <c r="AJ696" s="240"/>
      <c r="AK696" s="95"/>
      <c r="AL696" s="71">
        <f>AJ696*AI696</f>
        <v>0</v>
      </c>
    </row>
    <row r="697" spans="1:38" ht="14" x14ac:dyDescent="0.25">
      <c r="A697" s="1">
        <v>685</v>
      </c>
      <c r="B697" s="152" t="s">
        <v>516</v>
      </c>
      <c r="C697" s="22"/>
      <c r="D697" s="23" t="s">
        <v>517</v>
      </c>
      <c r="E697" s="14"/>
      <c r="F697" s="127"/>
      <c r="G697" s="178"/>
      <c r="J697" s="69"/>
      <c r="K697" s="240"/>
      <c r="L697" s="70"/>
      <c r="M697" s="71"/>
      <c r="O697" s="69"/>
      <c r="P697" s="240"/>
      <c r="Q697" s="70"/>
      <c r="R697" s="71"/>
      <c r="T697" s="69"/>
      <c r="U697" s="240"/>
      <c r="V697" s="70"/>
      <c r="W697" s="71"/>
      <c r="Y697" s="69"/>
      <c r="Z697" s="240"/>
      <c r="AA697" s="70"/>
      <c r="AB697" s="71"/>
      <c r="AD697" s="69"/>
      <c r="AE697" s="240"/>
      <c r="AF697" s="70"/>
      <c r="AG697" s="71"/>
      <c r="AI697" s="69"/>
      <c r="AJ697" s="240"/>
      <c r="AK697" s="95"/>
      <c r="AL697" s="71"/>
    </row>
    <row r="698" spans="1:38" ht="14" x14ac:dyDescent="0.25">
      <c r="A698" s="1">
        <v>686</v>
      </c>
      <c r="B698" s="152"/>
      <c r="C698" s="22"/>
      <c r="D698" s="26" t="s">
        <v>518</v>
      </c>
      <c r="E698" s="26" t="s">
        <v>26</v>
      </c>
      <c r="F698" s="127">
        <f>'annexe 1 AE - BPU'!F698</f>
        <v>0</v>
      </c>
      <c r="G698" s="179">
        <f t="shared" ref="G698:G702" si="578">F698*(1+$G$9)</f>
        <v>0</v>
      </c>
      <c r="J698" s="69">
        <f>F698</f>
        <v>0</v>
      </c>
      <c r="K698" s="240"/>
      <c r="L698" s="70"/>
      <c r="M698" s="71">
        <f>K698*J698</f>
        <v>0</v>
      </c>
      <c r="O698" s="69">
        <f>J698</f>
        <v>0</v>
      </c>
      <c r="P698" s="240"/>
      <c r="Q698" s="70"/>
      <c r="R698" s="71">
        <f>P698*O698</f>
        <v>0</v>
      </c>
      <c r="T698" s="69">
        <f>O698</f>
        <v>0</v>
      </c>
      <c r="U698" s="240"/>
      <c r="V698" s="70"/>
      <c r="W698" s="71">
        <f>U698*T698</f>
        <v>0</v>
      </c>
      <c r="Y698" s="69">
        <f>T698</f>
        <v>0</v>
      </c>
      <c r="Z698" s="240"/>
      <c r="AA698" s="70"/>
      <c r="AB698" s="71">
        <f>Z698*Y698</f>
        <v>0</v>
      </c>
      <c r="AD698" s="69">
        <f>Y698</f>
        <v>0</v>
      </c>
      <c r="AE698" s="240"/>
      <c r="AF698" s="70"/>
      <c r="AG698" s="71">
        <f>AE698*AD698</f>
        <v>0</v>
      </c>
      <c r="AI698" s="69">
        <f>AD698</f>
        <v>0</v>
      </c>
      <c r="AJ698" s="240"/>
      <c r="AK698" s="95"/>
      <c r="AL698" s="71">
        <f>AJ698*AI698</f>
        <v>0</v>
      </c>
    </row>
    <row r="699" spans="1:38" ht="14" x14ac:dyDescent="0.25">
      <c r="A699" s="1">
        <v>687</v>
      </c>
      <c r="B699" s="152"/>
      <c r="C699" s="22"/>
      <c r="D699" s="26" t="s">
        <v>519</v>
      </c>
      <c r="E699" s="26" t="s">
        <v>26</v>
      </c>
      <c r="F699" s="127">
        <f>'annexe 1 AE - BPU'!F699</f>
        <v>0</v>
      </c>
      <c r="G699" s="179">
        <f t="shared" si="578"/>
        <v>0</v>
      </c>
      <c r="J699" s="69">
        <f>F699</f>
        <v>0</v>
      </c>
      <c r="K699" s="240"/>
      <c r="L699" s="70"/>
      <c r="M699" s="71">
        <f>K699*J699</f>
        <v>0</v>
      </c>
      <c r="O699" s="69">
        <f>J699</f>
        <v>0</v>
      </c>
      <c r="P699" s="240"/>
      <c r="Q699" s="70"/>
      <c r="R699" s="71">
        <f>P699*O699</f>
        <v>0</v>
      </c>
      <c r="T699" s="69">
        <f>O699</f>
        <v>0</v>
      </c>
      <c r="U699" s="240"/>
      <c r="V699" s="70"/>
      <c r="W699" s="71">
        <f>U699*T699</f>
        <v>0</v>
      </c>
      <c r="Y699" s="69">
        <f>T699</f>
        <v>0</v>
      </c>
      <c r="Z699" s="240"/>
      <c r="AA699" s="70"/>
      <c r="AB699" s="71">
        <f>Z699*Y699</f>
        <v>0</v>
      </c>
      <c r="AD699" s="69">
        <f>Y699</f>
        <v>0</v>
      </c>
      <c r="AE699" s="240"/>
      <c r="AF699" s="70"/>
      <c r="AG699" s="71">
        <f>AE699*AD699</f>
        <v>0</v>
      </c>
      <c r="AI699" s="69">
        <f>AD699</f>
        <v>0</v>
      </c>
      <c r="AJ699" s="240"/>
      <c r="AK699" s="95"/>
      <c r="AL699" s="71">
        <f>AJ699*AI699</f>
        <v>0</v>
      </c>
    </row>
    <row r="700" spans="1:38" ht="14" x14ac:dyDescent="0.25">
      <c r="A700" s="1">
        <v>688</v>
      </c>
      <c r="B700" s="152"/>
      <c r="C700" s="22"/>
      <c r="D700" s="26" t="s">
        <v>520</v>
      </c>
      <c r="E700" s="26" t="s">
        <v>14</v>
      </c>
      <c r="F700" s="127">
        <f>'annexe 1 AE - BPU'!F700</f>
        <v>0</v>
      </c>
      <c r="G700" s="179">
        <f t="shared" si="578"/>
        <v>0</v>
      </c>
      <c r="J700" s="69">
        <f>F700</f>
        <v>0</v>
      </c>
      <c r="K700" s="240"/>
      <c r="L700" s="70"/>
      <c r="M700" s="71">
        <f>K700*J700</f>
        <v>0</v>
      </c>
      <c r="O700" s="69">
        <f>J700</f>
        <v>0</v>
      </c>
      <c r="P700" s="240"/>
      <c r="Q700" s="70"/>
      <c r="R700" s="71">
        <f>P700*O700</f>
        <v>0</v>
      </c>
      <c r="T700" s="69">
        <f>O700</f>
        <v>0</v>
      </c>
      <c r="U700" s="240"/>
      <c r="V700" s="70"/>
      <c r="W700" s="71">
        <f>U700*T700</f>
        <v>0</v>
      </c>
      <c r="Y700" s="69">
        <f>T700</f>
        <v>0</v>
      </c>
      <c r="Z700" s="240"/>
      <c r="AA700" s="70"/>
      <c r="AB700" s="71">
        <f>Z700*Y700</f>
        <v>0</v>
      </c>
      <c r="AD700" s="69">
        <f>Y700</f>
        <v>0</v>
      </c>
      <c r="AE700" s="240"/>
      <c r="AF700" s="70"/>
      <c r="AG700" s="71">
        <f>AE700*AD700</f>
        <v>0</v>
      </c>
      <c r="AI700" s="69">
        <f>AD700</f>
        <v>0</v>
      </c>
      <c r="AJ700" s="240"/>
      <c r="AK700" s="95"/>
      <c r="AL700" s="71">
        <f>AJ700*AI700</f>
        <v>0</v>
      </c>
    </row>
    <row r="701" spans="1:38" ht="14" x14ac:dyDescent="0.25">
      <c r="A701" s="1">
        <v>689</v>
      </c>
      <c r="B701" s="152"/>
      <c r="C701" s="22"/>
      <c r="D701" s="26" t="s">
        <v>521</v>
      </c>
      <c r="E701" s="26" t="s">
        <v>14</v>
      </c>
      <c r="F701" s="127">
        <f>'annexe 1 AE - BPU'!F701</f>
        <v>0</v>
      </c>
      <c r="G701" s="179">
        <f t="shared" si="578"/>
        <v>0</v>
      </c>
      <c r="J701" s="69">
        <f>F701</f>
        <v>0</v>
      </c>
      <c r="K701" s="240"/>
      <c r="L701" s="70"/>
      <c r="M701" s="71">
        <f>K701*J701</f>
        <v>0</v>
      </c>
      <c r="O701" s="69">
        <f>J701</f>
        <v>0</v>
      </c>
      <c r="P701" s="240"/>
      <c r="Q701" s="70"/>
      <c r="R701" s="71">
        <f>P701*O701</f>
        <v>0</v>
      </c>
      <c r="T701" s="69">
        <f>O701</f>
        <v>0</v>
      </c>
      <c r="U701" s="240"/>
      <c r="V701" s="70"/>
      <c r="W701" s="71">
        <f>U701*T701</f>
        <v>0</v>
      </c>
      <c r="Y701" s="69">
        <f>T701</f>
        <v>0</v>
      </c>
      <c r="Z701" s="240"/>
      <c r="AA701" s="70"/>
      <c r="AB701" s="71">
        <f>Z701*Y701</f>
        <v>0</v>
      </c>
      <c r="AD701" s="69">
        <f>Y701</f>
        <v>0</v>
      </c>
      <c r="AE701" s="240"/>
      <c r="AF701" s="70"/>
      <c r="AG701" s="71">
        <f>AE701*AD701</f>
        <v>0</v>
      </c>
      <c r="AI701" s="69">
        <f>AD701</f>
        <v>0</v>
      </c>
      <c r="AJ701" s="240"/>
      <c r="AK701" s="95"/>
      <c r="AL701" s="71">
        <f>AJ701*AI701</f>
        <v>0</v>
      </c>
    </row>
    <row r="702" spans="1:38" ht="14" x14ac:dyDescent="0.25">
      <c r="A702" s="1">
        <v>690</v>
      </c>
      <c r="B702" s="152"/>
      <c r="C702" s="22"/>
      <c r="D702" s="26" t="s">
        <v>522</v>
      </c>
      <c r="E702" s="26" t="s">
        <v>14</v>
      </c>
      <c r="F702" s="127">
        <f>'annexe 1 AE - BPU'!F702</f>
        <v>0</v>
      </c>
      <c r="G702" s="179">
        <f t="shared" si="578"/>
        <v>0</v>
      </c>
      <c r="J702" s="69">
        <f>F702</f>
        <v>0</v>
      </c>
      <c r="K702" s="240"/>
      <c r="L702" s="70"/>
      <c r="M702" s="71">
        <f>K702*J702</f>
        <v>0</v>
      </c>
      <c r="O702" s="69">
        <f>J702</f>
        <v>0</v>
      </c>
      <c r="P702" s="240"/>
      <c r="Q702" s="70"/>
      <c r="R702" s="71">
        <f>P702*O702</f>
        <v>0</v>
      </c>
      <c r="T702" s="69">
        <f>O702</f>
        <v>0</v>
      </c>
      <c r="U702" s="240"/>
      <c r="V702" s="70"/>
      <c r="W702" s="71">
        <f>U702*T702</f>
        <v>0</v>
      </c>
      <c r="Y702" s="69">
        <f>T702</f>
        <v>0</v>
      </c>
      <c r="Z702" s="240"/>
      <c r="AA702" s="70"/>
      <c r="AB702" s="71">
        <f>Z702*Y702</f>
        <v>0</v>
      </c>
      <c r="AD702" s="69">
        <f>Y702</f>
        <v>0</v>
      </c>
      <c r="AE702" s="240"/>
      <c r="AF702" s="70"/>
      <c r="AG702" s="71">
        <f>AE702*AD702</f>
        <v>0</v>
      </c>
      <c r="AI702" s="69">
        <f>AD702</f>
        <v>0</v>
      </c>
      <c r="AJ702" s="240"/>
      <c r="AK702" s="95"/>
      <c r="AL702" s="71">
        <f>AJ702*AI702</f>
        <v>0</v>
      </c>
    </row>
    <row r="703" spans="1:38" ht="14" x14ac:dyDescent="0.25">
      <c r="A703" s="1">
        <v>691</v>
      </c>
      <c r="B703" s="152" t="s">
        <v>523</v>
      </c>
      <c r="C703" s="22"/>
      <c r="D703" s="23" t="s">
        <v>524</v>
      </c>
      <c r="E703" s="14"/>
      <c r="F703" s="127"/>
      <c r="G703" s="178"/>
      <c r="J703" s="69"/>
      <c r="K703" s="240"/>
      <c r="L703" s="70"/>
      <c r="M703" s="71"/>
      <c r="O703" s="69"/>
      <c r="P703" s="240"/>
      <c r="Q703" s="70"/>
      <c r="R703" s="71"/>
      <c r="T703" s="69"/>
      <c r="U703" s="240"/>
      <c r="V703" s="70"/>
      <c r="W703" s="71"/>
      <c r="Y703" s="69"/>
      <c r="Z703" s="240"/>
      <c r="AA703" s="70"/>
      <c r="AB703" s="71"/>
      <c r="AD703" s="69"/>
      <c r="AE703" s="240"/>
      <c r="AF703" s="70"/>
      <c r="AG703" s="71"/>
      <c r="AI703" s="69"/>
      <c r="AJ703" s="240"/>
      <c r="AK703" s="95"/>
      <c r="AL703" s="71"/>
    </row>
    <row r="704" spans="1:38" ht="14" x14ac:dyDescent="0.25">
      <c r="A704" s="1">
        <v>692</v>
      </c>
      <c r="B704" s="152"/>
      <c r="C704" s="22"/>
      <c r="D704" s="26" t="s">
        <v>525</v>
      </c>
      <c r="E704" s="26" t="s">
        <v>14</v>
      </c>
      <c r="F704" s="127">
        <f>'annexe 1 AE - BPU'!F704</f>
        <v>0</v>
      </c>
      <c r="G704" s="179">
        <f t="shared" ref="G704:G707" si="579">F704*(1+$G$9)</f>
        <v>0</v>
      </c>
      <c r="J704" s="69">
        <f>F704</f>
        <v>0</v>
      </c>
      <c r="K704" s="240"/>
      <c r="L704" s="70"/>
      <c r="M704" s="71">
        <f>K704*J704</f>
        <v>0</v>
      </c>
      <c r="O704" s="69">
        <f>J704</f>
        <v>0</v>
      </c>
      <c r="P704" s="240"/>
      <c r="Q704" s="70"/>
      <c r="R704" s="71">
        <f>P704*O704</f>
        <v>0</v>
      </c>
      <c r="T704" s="69">
        <f>O704</f>
        <v>0</v>
      </c>
      <c r="U704" s="240"/>
      <c r="V704" s="70"/>
      <c r="W704" s="71">
        <f>U704*T704</f>
        <v>0</v>
      </c>
      <c r="Y704" s="69">
        <f>T704</f>
        <v>0</v>
      </c>
      <c r="Z704" s="240"/>
      <c r="AA704" s="70"/>
      <c r="AB704" s="71">
        <f>Z704*Y704</f>
        <v>0</v>
      </c>
      <c r="AD704" s="69">
        <f>Y704</f>
        <v>0</v>
      </c>
      <c r="AE704" s="240"/>
      <c r="AF704" s="70"/>
      <c r="AG704" s="71">
        <f>AE704*AD704</f>
        <v>0</v>
      </c>
      <c r="AI704" s="69">
        <f>AD704</f>
        <v>0</v>
      </c>
      <c r="AJ704" s="240"/>
      <c r="AK704" s="95"/>
      <c r="AL704" s="71">
        <f>AJ704*AI704</f>
        <v>0</v>
      </c>
    </row>
    <row r="705" spans="1:38" ht="14" x14ac:dyDescent="0.25">
      <c r="A705" s="1">
        <v>693</v>
      </c>
      <c r="B705" s="152"/>
      <c r="C705" s="22"/>
      <c r="D705" s="26" t="s">
        <v>526</v>
      </c>
      <c r="E705" s="26" t="s">
        <v>14</v>
      </c>
      <c r="F705" s="127">
        <f>'annexe 1 AE - BPU'!F705</f>
        <v>0</v>
      </c>
      <c r="G705" s="179">
        <f t="shared" si="579"/>
        <v>0</v>
      </c>
      <c r="J705" s="69">
        <f>F705</f>
        <v>0</v>
      </c>
      <c r="K705" s="240"/>
      <c r="L705" s="70"/>
      <c r="M705" s="71">
        <f>K705*J705</f>
        <v>0</v>
      </c>
      <c r="O705" s="69">
        <f>J705</f>
        <v>0</v>
      </c>
      <c r="P705" s="240"/>
      <c r="Q705" s="70"/>
      <c r="R705" s="71">
        <f>P705*O705</f>
        <v>0</v>
      </c>
      <c r="T705" s="69">
        <f>O705</f>
        <v>0</v>
      </c>
      <c r="U705" s="240"/>
      <c r="V705" s="70"/>
      <c r="W705" s="71">
        <f>U705*T705</f>
        <v>0</v>
      </c>
      <c r="Y705" s="69">
        <f>T705</f>
        <v>0</v>
      </c>
      <c r="Z705" s="240"/>
      <c r="AA705" s="70"/>
      <c r="AB705" s="71">
        <f>Z705*Y705</f>
        <v>0</v>
      </c>
      <c r="AD705" s="69">
        <f>Y705</f>
        <v>0</v>
      </c>
      <c r="AE705" s="240"/>
      <c r="AF705" s="70"/>
      <c r="AG705" s="71">
        <f>AE705*AD705</f>
        <v>0</v>
      </c>
      <c r="AI705" s="69">
        <f>AD705</f>
        <v>0</v>
      </c>
      <c r="AJ705" s="240"/>
      <c r="AK705" s="95"/>
      <c r="AL705" s="71">
        <f>AJ705*AI705</f>
        <v>0</v>
      </c>
    </row>
    <row r="706" spans="1:38" ht="14" x14ac:dyDescent="0.25">
      <c r="A706" s="1">
        <v>694</v>
      </c>
      <c r="B706" s="152"/>
      <c r="C706" s="22"/>
      <c r="D706" s="26" t="s">
        <v>527</v>
      </c>
      <c r="E706" s="26" t="s">
        <v>14</v>
      </c>
      <c r="F706" s="127">
        <f>'annexe 1 AE - BPU'!F706</f>
        <v>0</v>
      </c>
      <c r="G706" s="179">
        <f t="shared" si="579"/>
        <v>0</v>
      </c>
      <c r="J706" s="69">
        <f>F706</f>
        <v>0</v>
      </c>
      <c r="K706" s="240"/>
      <c r="L706" s="70"/>
      <c r="M706" s="71">
        <f>K706*J706</f>
        <v>0</v>
      </c>
      <c r="O706" s="69">
        <f>J706</f>
        <v>0</v>
      </c>
      <c r="P706" s="240"/>
      <c r="Q706" s="70"/>
      <c r="R706" s="71">
        <f>P706*O706</f>
        <v>0</v>
      </c>
      <c r="T706" s="69">
        <f>O706</f>
        <v>0</v>
      </c>
      <c r="U706" s="240"/>
      <c r="V706" s="70"/>
      <c r="W706" s="71">
        <f>U706*T706</f>
        <v>0</v>
      </c>
      <c r="Y706" s="69">
        <f>T706</f>
        <v>0</v>
      </c>
      <c r="Z706" s="240"/>
      <c r="AA706" s="70"/>
      <c r="AB706" s="71">
        <f>Z706*Y706</f>
        <v>0</v>
      </c>
      <c r="AD706" s="69">
        <f>Y706</f>
        <v>0</v>
      </c>
      <c r="AE706" s="240"/>
      <c r="AF706" s="70"/>
      <c r="AG706" s="71">
        <f>AE706*AD706</f>
        <v>0</v>
      </c>
      <c r="AI706" s="69">
        <f>AD706</f>
        <v>0</v>
      </c>
      <c r="AJ706" s="240"/>
      <c r="AK706" s="95"/>
      <c r="AL706" s="71">
        <f>AJ706*AI706</f>
        <v>0</v>
      </c>
    </row>
    <row r="707" spans="1:38" ht="14" x14ac:dyDescent="0.25">
      <c r="A707" s="1">
        <v>695</v>
      </c>
      <c r="B707" s="152" t="s">
        <v>528</v>
      </c>
      <c r="C707" s="22"/>
      <c r="D707" s="23" t="s">
        <v>529</v>
      </c>
      <c r="E707" s="26" t="s">
        <v>14</v>
      </c>
      <c r="F707" s="127">
        <f>'annexe 1 AE - BPU'!F707</f>
        <v>0</v>
      </c>
      <c r="G707" s="179">
        <f t="shared" si="579"/>
        <v>0</v>
      </c>
      <c r="J707" s="69">
        <f>F707</f>
        <v>0</v>
      </c>
      <c r="K707" s="240"/>
      <c r="L707" s="70"/>
      <c r="M707" s="71">
        <f>K707*J707</f>
        <v>0</v>
      </c>
      <c r="O707" s="69">
        <f>J707</f>
        <v>0</v>
      </c>
      <c r="P707" s="240"/>
      <c r="Q707" s="70"/>
      <c r="R707" s="71">
        <f>P707*O707</f>
        <v>0</v>
      </c>
      <c r="T707" s="69">
        <f>O707</f>
        <v>0</v>
      </c>
      <c r="U707" s="240"/>
      <c r="V707" s="70"/>
      <c r="W707" s="71">
        <f>U707*T707</f>
        <v>0</v>
      </c>
      <c r="Y707" s="69">
        <f>T707</f>
        <v>0</v>
      </c>
      <c r="Z707" s="240"/>
      <c r="AA707" s="70"/>
      <c r="AB707" s="71">
        <f>Z707*Y707</f>
        <v>0</v>
      </c>
      <c r="AD707" s="69">
        <f>Y707</f>
        <v>0</v>
      </c>
      <c r="AE707" s="240"/>
      <c r="AF707" s="70"/>
      <c r="AG707" s="71">
        <f>AE707*AD707</f>
        <v>0</v>
      </c>
      <c r="AI707" s="69">
        <f>AD707</f>
        <v>0</v>
      </c>
      <c r="AJ707" s="240"/>
      <c r="AK707" s="95"/>
      <c r="AL707" s="71">
        <f>AJ707*AI707</f>
        <v>0</v>
      </c>
    </row>
    <row r="708" spans="1:38" ht="14" x14ac:dyDescent="0.25">
      <c r="A708" s="1">
        <v>696</v>
      </c>
      <c r="B708" s="152" t="s">
        <v>530</v>
      </c>
      <c r="C708" s="22"/>
      <c r="D708" s="23" t="s">
        <v>531</v>
      </c>
      <c r="E708" s="14"/>
      <c r="F708" s="127"/>
      <c r="G708" s="178"/>
      <c r="J708" s="69"/>
      <c r="K708" s="240"/>
      <c r="L708" s="70"/>
      <c r="M708" s="71"/>
      <c r="O708" s="69"/>
      <c r="P708" s="240"/>
      <c r="Q708" s="70"/>
      <c r="R708" s="71"/>
      <c r="T708" s="69"/>
      <c r="U708" s="240"/>
      <c r="V708" s="70"/>
      <c r="W708" s="71"/>
      <c r="Y708" s="69"/>
      <c r="Z708" s="240"/>
      <c r="AA708" s="70"/>
      <c r="AB708" s="71"/>
      <c r="AD708" s="69"/>
      <c r="AE708" s="240"/>
      <c r="AF708" s="70"/>
      <c r="AG708" s="71"/>
      <c r="AI708" s="69"/>
      <c r="AJ708" s="240"/>
      <c r="AK708" s="95"/>
      <c r="AL708" s="71"/>
    </row>
    <row r="709" spans="1:38" ht="14" x14ac:dyDescent="0.25">
      <c r="A709" s="1">
        <v>697</v>
      </c>
      <c r="B709" s="152" t="s">
        <v>532</v>
      </c>
      <c r="C709" s="22"/>
      <c r="D709" s="23" t="s">
        <v>533</v>
      </c>
      <c r="E709" s="14"/>
      <c r="F709" s="127"/>
      <c r="G709" s="178"/>
      <c r="J709" s="69"/>
      <c r="K709" s="240"/>
      <c r="L709" s="70"/>
      <c r="M709" s="71"/>
      <c r="O709" s="69"/>
      <c r="P709" s="240"/>
      <c r="Q709" s="70"/>
      <c r="R709" s="71"/>
      <c r="T709" s="69"/>
      <c r="U709" s="240"/>
      <c r="V709" s="70"/>
      <c r="W709" s="71"/>
      <c r="Y709" s="69"/>
      <c r="Z709" s="240"/>
      <c r="AA709" s="70"/>
      <c r="AB709" s="71"/>
      <c r="AD709" s="69"/>
      <c r="AE709" s="240"/>
      <c r="AF709" s="70"/>
      <c r="AG709" s="71"/>
      <c r="AI709" s="69"/>
      <c r="AJ709" s="240"/>
      <c r="AK709" s="95"/>
      <c r="AL709" s="71"/>
    </row>
    <row r="710" spans="1:38" ht="14" x14ac:dyDescent="0.25">
      <c r="A710" s="1">
        <v>698</v>
      </c>
      <c r="B710" s="152"/>
      <c r="C710" s="22"/>
      <c r="D710" s="23" t="s">
        <v>534</v>
      </c>
      <c r="E710" s="14"/>
      <c r="F710" s="127"/>
      <c r="G710" s="178"/>
      <c r="J710" s="69"/>
      <c r="K710" s="240"/>
      <c r="L710" s="70"/>
      <c r="M710" s="71"/>
      <c r="O710" s="69"/>
      <c r="P710" s="240"/>
      <c r="Q710" s="70"/>
      <c r="R710" s="71"/>
      <c r="T710" s="69"/>
      <c r="U710" s="240"/>
      <c r="V710" s="70"/>
      <c r="W710" s="71"/>
      <c r="Y710" s="69"/>
      <c r="Z710" s="240"/>
      <c r="AA710" s="70"/>
      <c r="AB710" s="71"/>
      <c r="AD710" s="69"/>
      <c r="AE710" s="240"/>
      <c r="AF710" s="70"/>
      <c r="AG710" s="71"/>
      <c r="AI710" s="69"/>
      <c r="AJ710" s="240"/>
      <c r="AK710" s="95"/>
      <c r="AL710" s="71"/>
    </row>
    <row r="711" spans="1:38" ht="14" x14ac:dyDescent="0.25">
      <c r="A711" s="1">
        <v>699</v>
      </c>
      <c r="B711" s="152"/>
      <c r="C711" s="22"/>
      <c r="D711" s="26" t="s">
        <v>535</v>
      </c>
      <c r="E711" s="26" t="s">
        <v>26</v>
      </c>
      <c r="F711" s="127">
        <f>'annexe 1 AE - BPU'!F711</f>
        <v>0</v>
      </c>
      <c r="G711" s="179">
        <f t="shared" ref="G711:G714" si="580">F711*(1+$G$9)</f>
        <v>0</v>
      </c>
      <c r="J711" s="69">
        <f>F711</f>
        <v>0</v>
      </c>
      <c r="K711" s="240"/>
      <c r="L711" s="70"/>
      <c r="M711" s="71">
        <f>K711*J711</f>
        <v>0</v>
      </c>
      <c r="O711" s="69">
        <f>J711</f>
        <v>0</v>
      </c>
      <c r="P711" s="240"/>
      <c r="Q711" s="70"/>
      <c r="R711" s="71">
        <f>P711*O711</f>
        <v>0</v>
      </c>
      <c r="T711" s="69">
        <f>O711</f>
        <v>0</v>
      </c>
      <c r="U711" s="240"/>
      <c r="V711" s="70"/>
      <c r="W711" s="71">
        <f>U711*T711</f>
        <v>0</v>
      </c>
      <c r="Y711" s="69">
        <f>T711</f>
        <v>0</v>
      </c>
      <c r="Z711" s="240"/>
      <c r="AA711" s="70"/>
      <c r="AB711" s="71">
        <f>Z711*Y711</f>
        <v>0</v>
      </c>
      <c r="AD711" s="69">
        <f>Y711</f>
        <v>0</v>
      </c>
      <c r="AE711" s="240"/>
      <c r="AF711" s="70"/>
      <c r="AG711" s="71">
        <f>AE711*AD711</f>
        <v>0</v>
      </c>
      <c r="AI711" s="69">
        <f>AD711</f>
        <v>0</v>
      </c>
      <c r="AJ711" s="240"/>
      <c r="AK711" s="95"/>
      <c r="AL711" s="71">
        <f>AJ711*AI711</f>
        <v>0</v>
      </c>
    </row>
    <row r="712" spans="1:38" ht="14" x14ac:dyDescent="0.25">
      <c r="A712" s="1">
        <v>700</v>
      </c>
      <c r="B712" s="152"/>
      <c r="C712" s="22"/>
      <c r="D712" s="26" t="s">
        <v>536</v>
      </c>
      <c r="E712" s="26" t="s">
        <v>26</v>
      </c>
      <c r="F712" s="127">
        <f>'annexe 1 AE - BPU'!F712</f>
        <v>0</v>
      </c>
      <c r="G712" s="179">
        <f t="shared" si="580"/>
        <v>0</v>
      </c>
      <c r="J712" s="69">
        <f>F712</f>
        <v>0</v>
      </c>
      <c r="K712" s="240"/>
      <c r="L712" s="70"/>
      <c r="M712" s="71">
        <f>K712*J712</f>
        <v>0</v>
      </c>
      <c r="O712" s="69">
        <f>J712</f>
        <v>0</v>
      </c>
      <c r="P712" s="240"/>
      <c r="Q712" s="70"/>
      <c r="R712" s="71">
        <f>P712*O712</f>
        <v>0</v>
      </c>
      <c r="T712" s="69">
        <f>O712</f>
        <v>0</v>
      </c>
      <c r="U712" s="240"/>
      <c r="V712" s="70"/>
      <c r="W712" s="71">
        <f>U712*T712</f>
        <v>0</v>
      </c>
      <c r="Y712" s="69">
        <f>T712</f>
        <v>0</v>
      </c>
      <c r="Z712" s="240"/>
      <c r="AA712" s="70"/>
      <c r="AB712" s="71">
        <f>Z712*Y712</f>
        <v>0</v>
      </c>
      <c r="AD712" s="69">
        <f>Y712</f>
        <v>0</v>
      </c>
      <c r="AE712" s="240"/>
      <c r="AF712" s="70"/>
      <c r="AG712" s="71">
        <f>AE712*AD712</f>
        <v>0</v>
      </c>
      <c r="AI712" s="69">
        <f>AD712</f>
        <v>0</v>
      </c>
      <c r="AJ712" s="240"/>
      <c r="AK712" s="95"/>
      <c r="AL712" s="71">
        <f>AJ712*AI712</f>
        <v>0</v>
      </c>
    </row>
    <row r="713" spans="1:38" ht="14" x14ac:dyDescent="0.25">
      <c r="A713" s="1">
        <v>701</v>
      </c>
      <c r="B713" s="21"/>
      <c r="C713" s="22"/>
      <c r="D713" s="26" t="s">
        <v>537</v>
      </c>
      <c r="E713" s="26" t="s">
        <v>26</v>
      </c>
      <c r="F713" s="127">
        <f>'annexe 1 AE - BPU'!F713</f>
        <v>0</v>
      </c>
      <c r="G713" s="179">
        <f t="shared" si="580"/>
        <v>0</v>
      </c>
      <c r="J713" s="69">
        <f>F713</f>
        <v>0</v>
      </c>
      <c r="K713" s="240"/>
      <c r="L713" s="70"/>
      <c r="M713" s="71">
        <f>K713*J713</f>
        <v>0</v>
      </c>
      <c r="O713" s="69">
        <f>J713</f>
        <v>0</v>
      </c>
      <c r="P713" s="240"/>
      <c r="Q713" s="70"/>
      <c r="R713" s="71">
        <f>P713*O713</f>
        <v>0</v>
      </c>
      <c r="T713" s="69">
        <f>O713</f>
        <v>0</v>
      </c>
      <c r="U713" s="240"/>
      <c r="V713" s="70"/>
      <c r="W713" s="71">
        <f>U713*T713</f>
        <v>0</v>
      </c>
      <c r="Y713" s="69">
        <f>T713</f>
        <v>0</v>
      </c>
      <c r="Z713" s="240"/>
      <c r="AA713" s="70"/>
      <c r="AB713" s="71">
        <f>Z713*Y713</f>
        <v>0</v>
      </c>
      <c r="AD713" s="69">
        <f>Y713</f>
        <v>0</v>
      </c>
      <c r="AE713" s="240"/>
      <c r="AF713" s="70"/>
      <c r="AG713" s="71">
        <f>AE713*AD713</f>
        <v>0</v>
      </c>
      <c r="AI713" s="69">
        <f>AD713</f>
        <v>0</v>
      </c>
      <c r="AJ713" s="240"/>
      <c r="AK713" s="95"/>
      <c r="AL713" s="71">
        <f>AJ713*AI713</f>
        <v>0</v>
      </c>
    </row>
    <row r="714" spans="1:38" ht="14" x14ac:dyDescent="0.25">
      <c r="A714" s="1">
        <v>702</v>
      </c>
      <c r="B714" s="21"/>
      <c r="C714" s="22"/>
      <c r="D714" s="26" t="s">
        <v>538</v>
      </c>
      <c r="E714" s="26" t="s">
        <v>26</v>
      </c>
      <c r="F714" s="127">
        <f>'annexe 1 AE - BPU'!F714</f>
        <v>0</v>
      </c>
      <c r="G714" s="179">
        <f t="shared" si="580"/>
        <v>0</v>
      </c>
      <c r="J714" s="69">
        <f>F714</f>
        <v>0</v>
      </c>
      <c r="K714" s="240"/>
      <c r="L714" s="70"/>
      <c r="M714" s="71">
        <f>K714*J714</f>
        <v>0</v>
      </c>
      <c r="O714" s="69">
        <f>J714</f>
        <v>0</v>
      </c>
      <c r="P714" s="240"/>
      <c r="Q714" s="70"/>
      <c r="R714" s="71">
        <f>P714*O714</f>
        <v>0</v>
      </c>
      <c r="T714" s="69">
        <f>O714</f>
        <v>0</v>
      </c>
      <c r="U714" s="240"/>
      <c r="V714" s="70"/>
      <c r="W714" s="71">
        <f>U714*T714</f>
        <v>0</v>
      </c>
      <c r="Y714" s="69">
        <f>T714</f>
        <v>0</v>
      </c>
      <c r="Z714" s="240"/>
      <c r="AA714" s="70"/>
      <c r="AB714" s="71">
        <f>Z714*Y714</f>
        <v>0</v>
      </c>
      <c r="AD714" s="69">
        <f>Y714</f>
        <v>0</v>
      </c>
      <c r="AE714" s="240"/>
      <c r="AF714" s="70"/>
      <c r="AG714" s="71">
        <f>AE714*AD714</f>
        <v>0</v>
      </c>
      <c r="AI714" s="69">
        <f>AD714</f>
        <v>0</v>
      </c>
      <c r="AJ714" s="240"/>
      <c r="AK714" s="95"/>
      <c r="AL714" s="71">
        <f>AJ714*AI714</f>
        <v>0</v>
      </c>
    </row>
    <row r="715" spans="1:38" ht="14" x14ac:dyDescent="0.25">
      <c r="A715" s="1">
        <v>703</v>
      </c>
      <c r="B715" s="21"/>
      <c r="C715" s="22"/>
      <c r="D715" s="23" t="s">
        <v>539</v>
      </c>
      <c r="E715" s="14"/>
      <c r="F715" s="127"/>
      <c r="G715" s="178"/>
      <c r="J715" s="69"/>
      <c r="K715" s="240"/>
      <c r="L715" s="70"/>
      <c r="M715" s="71"/>
      <c r="O715" s="69"/>
      <c r="P715" s="240"/>
      <c r="Q715" s="70"/>
      <c r="R715" s="71"/>
      <c r="T715" s="69"/>
      <c r="U715" s="240"/>
      <c r="V715" s="70"/>
      <c r="W715" s="71"/>
      <c r="Y715" s="69"/>
      <c r="Z715" s="240"/>
      <c r="AA715" s="70"/>
      <c r="AB715" s="71"/>
      <c r="AD715" s="69"/>
      <c r="AE715" s="240"/>
      <c r="AF715" s="70"/>
      <c r="AG715" s="71"/>
      <c r="AI715" s="69"/>
      <c r="AJ715" s="240"/>
      <c r="AK715" s="95"/>
      <c r="AL715" s="71"/>
    </row>
    <row r="716" spans="1:38" ht="14" x14ac:dyDescent="0.25">
      <c r="A716" s="1">
        <v>704</v>
      </c>
      <c r="B716" s="21"/>
      <c r="C716" s="22"/>
      <c r="D716" s="26" t="s">
        <v>540</v>
      </c>
      <c r="E716" s="26" t="s">
        <v>14</v>
      </c>
      <c r="F716" s="127">
        <f>'annexe 1 AE - BPU'!F716</f>
        <v>0</v>
      </c>
      <c r="G716" s="179">
        <f t="shared" ref="G716:G721" si="581">F716*(1+$G$9)</f>
        <v>0</v>
      </c>
      <c r="J716" s="69">
        <f t="shared" ref="J716:J721" si="582">F716</f>
        <v>0</v>
      </c>
      <c r="K716" s="240"/>
      <c r="L716" s="70"/>
      <c r="M716" s="71">
        <f t="shared" ref="M716:M721" si="583">K716*J716</f>
        <v>0</v>
      </c>
      <c r="O716" s="69">
        <f t="shared" ref="O716:O721" si="584">J716</f>
        <v>0</v>
      </c>
      <c r="P716" s="240"/>
      <c r="Q716" s="70"/>
      <c r="R716" s="71">
        <f t="shared" ref="R716:R721" si="585">P716*O716</f>
        <v>0</v>
      </c>
      <c r="T716" s="69">
        <f t="shared" ref="T716:T721" si="586">O716</f>
        <v>0</v>
      </c>
      <c r="U716" s="240"/>
      <c r="V716" s="70"/>
      <c r="W716" s="71">
        <f t="shared" ref="W716:W721" si="587">U716*T716</f>
        <v>0</v>
      </c>
      <c r="Y716" s="69">
        <f t="shared" ref="Y716:Y721" si="588">T716</f>
        <v>0</v>
      </c>
      <c r="Z716" s="240"/>
      <c r="AA716" s="70"/>
      <c r="AB716" s="71">
        <f t="shared" ref="AB716:AB721" si="589">Z716*Y716</f>
        <v>0</v>
      </c>
      <c r="AD716" s="69">
        <f t="shared" ref="AD716:AD721" si="590">Y716</f>
        <v>0</v>
      </c>
      <c r="AE716" s="240"/>
      <c r="AF716" s="70"/>
      <c r="AG716" s="71">
        <f t="shared" ref="AG716:AG721" si="591">AE716*AD716</f>
        <v>0</v>
      </c>
      <c r="AI716" s="69">
        <f t="shared" ref="AI716:AI721" si="592">AD716</f>
        <v>0</v>
      </c>
      <c r="AJ716" s="240"/>
      <c r="AK716" s="95"/>
      <c r="AL716" s="71">
        <f t="shared" ref="AL716:AL721" si="593">AJ716*AI716</f>
        <v>0</v>
      </c>
    </row>
    <row r="717" spans="1:38" ht="14" x14ac:dyDescent="0.25">
      <c r="A717" s="1">
        <v>705</v>
      </c>
      <c r="B717" s="21"/>
      <c r="C717" s="22"/>
      <c r="D717" s="26" t="s">
        <v>541</v>
      </c>
      <c r="E717" s="26" t="s">
        <v>14</v>
      </c>
      <c r="F717" s="127">
        <f>'annexe 1 AE - BPU'!F717</f>
        <v>0</v>
      </c>
      <c r="G717" s="179">
        <f t="shared" si="581"/>
        <v>0</v>
      </c>
      <c r="J717" s="69">
        <f t="shared" si="582"/>
        <v>0</v>
      </c>
      <c r="K717" s="240"/>
      <c r="L717" s="70"/>
      <c r="M717" s="71">
        <f t="shared" si="583"/>
        <v>0</v>
      </c>
      <c r="O717" s="69">
        <f t="shared" si="584"/>
        <v>0</v>
      </c>
      <c r="P717" s="240"/>
      <c r="Q717" s="70"/>
      <c r="R717" s="71">
        <f t="shared" si="585"/>
        <v>0</v>
      </c>
      <c r="T717" s="69">
        <f t="shared" si="586"/>
        <v>0</v>
      </c>
      <c r="U717" s="240"/>
      <c r="V717" s="70"/>
      <c r="W717" s="71">
        <f t="shared" si="587"/>
        <v>0</v>
      </c>
      <c r="Y717" s="69">
        <f t="shared" si="588"/>
        <v>0</v>
      </c>
      <c r="Z717" s="240"/>
      <c r="AA717" s="70"/>
      <c r="AB717" s="71">
        <f t="shared" si="589"/>
        <v>0</v>
      </c>
      <c r="AD717" s="69">
        <f t="shared" si="590"/>
        <v>0</v>
      </c>
      <c r="AE717" s="240"/>
      <c r="AF717" s="70"/>
      <c r="AG717" s="71">
        <f t="shared" si="591"/>
        <v>0</v>
      </c>
      <c r="AI717" s="69">
        <f t="shared" si="592"/>
        <v>0</v>
      </c>
      <c r="AJ717" s="240"/>
      <c r="AK717" s="95"/>
      <c r="AL717" s="71">
        <f t="shared" si="593"/>
        <v>0</v>
      </c>
    </row>
    <row r="718" spans="1:38" ht="14" x14ac:dyDescent="0.25">
      <c r="A718" s="1">
        <v>706</v>
      </c>
      <c r="B718" s="21"/>
      <c r="C718" s="22"/>
      <c r="D718" s="26" t="s">
        <v>542</v>
      </c>
      <c r="E718" s="26" t="s">
        <v>14</v>
      </c>
      <c r="F718" s="127">
        <f>'annexe 1 AE - BPU'!F718</f>
        <v>0</v>
      </c>
      <c r="G718" s="179">
        <f t="shared" si="581"/>
        <v>0</v>
      </c>
      <c r="J718" s="69">
        <f t="shared" si="582"/>
        <v>0</v>
      </c>
      <c r="K718" s="240"/>
      <c r="L718" s="70"/>
      <c r="M718" s="71">
        <f t="shared" si="583"/>
        <v>0</v>
      </c>
      <c r="O718" s="69">
        <f t="shared" si="584"/>
        <v>0</v>
      </c>
      <c r="P718" s="240"/>
      <c r="Q718" s="70"/>
      <c r="R718" s="71">
        <f t="shared" si="585"/>
        <v>0</v>
      </c>
      <c r="T718" s="69">
        <f t="shared" si="586"/>
        <v>0</v>
      </c>
      <c r="U718" s="240"/>
      <c r="V718" s="70"/>
      <c r="W718" s="71">
        <f t="shared" si="587"/>
        <v>0</v>
      </c>
      <c r="Y718" s="69">
        <f t="shared" si="588"/>
        <v>0</v>
      </c>
      <c r="Z718" s="240"/>
      <c r="AA718" s="70"/>
      <c r="AB718" s="71">
        <f t="shared" si="589"/>
        <v>0</v>
      </c>
      <c r="AD718" s="69">
        <f t="shared" si="590"/>
        <v>0</v>
      </c>
      <c r="AE718" s="240"/>
      <c r="AF718" s="70"/>
      <c r="AG718" s="71">
        <f t="shared" si="591"/>
        <v>0</v>
      </c>
      <c r="AI718" s="69">
        <f t="shared" si="592"/>
        <v>0</v>
      </c>
      <c r="AJ718" s="240"/>
      <c r="AK718" s="95"/>
      <c r="AL718" s="71">
        <f t="shared" si="593"/>
        <v>0</v>
      </c>
    </row>
    <row r="719" spans="1:38" ht="14" x14ac:dyDescent="0.25">
      <c r="A719" s="1">
        <v>707</v>
      </c>
      <c r="B719" s="21"/>
      <c r="C719" s="22"/>
      <c r="D719" s="26" t="s">
        <v>543</v>
      </c>
      <c r="E719" s="26" t="s">
        <v>14</v>
      </c>
      <c r="F719" s="127">
        <f>'annexe 1 AE - BPU'!F719</f>
        <v>0</v>
      </c>
      <c r="G719" s="179">
        <f t="shared" si="581"/>
        <v>0</v>
      </c>
      <c r="J719" s="69">
        <f t="shared" si="582"/>
        <v>0</v>
      </c>
      <c r="K719" s="240"/>
      <c r="L719" s="70"/>
      <c r="M719" s="71">
        <f t="shared" si="583"/>
        <v>0</v>
      </c>
      <c r="O719" s="69">
        <f t="shared" si="584"/>
        <v>0</v>
      </c>
      <c r="P719" s="240"/>
      <c r="Q719" s="70"/>
      <c r="R719" s="71">
        <f t="shared" si="585"/>
        <v>0</v>
      </c>
      <c r="T719" s="69">
        <f t="shared" si="586"/>
        <v>0</v>
      </c>
      <c r="U719" s="240"/>
      <c r="V719" s="70"/>
      <c r="W719" s="71">
        <f t="shared" si="587"/>
        <v>0</v>
      </c>
      <c r="Y719" s="69">
        <f t="shared" si="588"/>
        <v>0</v>
      </c>
      <c r="Z719" s="240"/>
      <c r="AA719" s="70"/>
      <c r="AB719" s="71">
        <f t="shared" si="589"/>
        <v>0</v>
      </c>
      <c r="AD719" s="69">
        <f t="shared" si="590"/>
        <v>0</v>
      </c>
      <c r="AE719" s="240"/>
      <c r="AF719" s="70"/>
      <c r="AG719" s="71">
        <f t="shared" si="591"/>
        <v>0</v>
      </c>
      <c r="AI719" s="69">
        <f t="shared" si="592"/>
        <v>0</v>
      </c>
      <c r="AJ719" s="240"/>
      <c r="AK719" s="95"/>
      <c r="AL719" s="71">
        <f t="shared" si="593"/>
        <v>0</v>
      </c>
    </row>
    <row r="720" spans="1:38" ht="14" x14ac:dyDescent="0.25">
      <c r="A720" s="1">
        <v>708</v>
      </c>
      <c r="B720" s="21"/>
      <c r="C720" s="22"/>
      <c r="D720" s="26" t="s">
        <v>544</v>
      </c>
      <c r="E720" s="26" t="s">
        <v>14</v>
      </c>
      <c r="F720" s="127">
        <f>'annexe 1 AE - BPU'!F720</f>
        <v>0</v>
      </c>
      <c r="G720" s="179">
        <f t="shared" si="581"/>
        <v>0</v>
      </c>
      <c r="J720" s="69">
        <f t="shared" si="582"/>
        <v>0</v>
      </c>
      <c r="K720" s="240"/>
      <c r="L720" s="70"/>
      <c r="M720" s="71">
        <f t="shared" si="583"/>
        <v>0</v>
      </c>
      <c r="O720" s="69">
        <f t="shared" si="584"/>
        <v>0</v>
      </c>
      <c r="P720" s="240"/>
      <c r="Q720" s="70"/>
      <c r="R720" s="71">
        <f t="shared" si="585"/>
        <v>0</v>
      </c>
      <c r="T720" s="69">
        <f t="shared" si="586"/>
        <v>0</v>
      </c>
      <c r="U720" s="240"/>
      <c r="V720" s="70"/>
      <c r="W720" s="71">
        <f t="shared" si="587"/>
        <v>0</v>
      </c>
      <c r="Y720" s="69">
        <f t="shared" si="588"/>
        <v>0</v>
      </c>
      <c r="Z720" s="240"/>
      <c r="AA720" s="70"/>
      <c r="AB720" s="71">
        <f t="shared" si="589"/>
        <v>0</v>
      </c>
      <c r="AD720" s="69">
        <f t="shared" si="590"/>
        <v>0</v>
      </c>
      <c r="AE720" s="240"/>
      <c r="AF720" s="70"/>
      <c r="AG720" s="71">
        <f t="shared" si="591"/>
        <v>0</v>
      </c>
      <c r="AI720" s="69">
        <f t="shared" si="592"/>
        <v>0</v>
      </c>
      <c r="AJ720" s="240"/>
      <c r="AK720" s="95"/>
      <c r="AL720" s="71">
        <f t="shared" si="593"/>
        <v>0</v>
      </c>
    </row>
    <row r="721" spans="1:38" ht="14" x14ac:dyDescent="0.25">
      <c r="A721" s="1">
        <v>709</v>
      </c>
      <c r="B721" s="21"/>
      <c r="C721" s="22"/>
      <c r="D721" s="26" t="s">
        <v>545</v>
      </c>
      <c r="E721" s="26" t="s">
        <v>14</v>
      </c>
      <c r="F721" s="127">
        <f>'annexe 1 AE - BPU'!F721</f>
        <v>0</v>
      </c>
      <c r="G721" s="179">
        <f t="shared" si="581"/>
        <v>0</v>
      </c>
      <c r="J721" s="69">
        <f t="shared" si="582"/>
        <v>0</v>
      </c>
      <c r="K721" s="240"/>
      <c r="L721" s="70"/>
      <c r="M721" s="71">
        <f t="shared" si="583"/>
        <v>0</v>
      </c>
      <c r="O721" s="69">
        <f t="shared" si="584"/>
        <v>0</v>
      </c>
      <c r="P721" s="240"/>
      <c r="Q721" s="70"/>
      <c r="R721" s="71">
        <f t="shared" si="585"/>
        <v>0</v>
      </c>
      <c r="T721" s="69">
        <f t="shared" si="586"/>
        <v>0</v>
      </c>
      <c r="U721" s="240"/>
      <c r="V721" s="70"/>
      <c r="W721" s="71">
        <f t="shared" si="587"/>
        <v>0</v>
      </c>
      <c r="Y721" s="69">
        <f t="shared" si="588"/>
        <v>0</v>
      </c>
      <c r="Z721" s="240"/>
      <c r="AA721" s="70"/>
      <c r="AB721" s="71">
        <f t="shared" si="589"/>
        <v>0</v>
      </c>
      <c r="AD721" s="69">
        <f t="shared" si="590"/>
        <v>0</v>
      </c>
      <c r="AE721" s="240"/>
      <c r="AF721" s="70"/>
      <c r="AG721" s="71">
        <f t="shared" si="591"/>
        <v>0</v>
      </c>
      <c r="AI721" s="69">
        <f t="shared" si="592"/>
        <v>0</v>
      </c>
      <c r="AJ721" s="240"/>
      <c r="AK721" s="95"/>
      <c r="AL721" s="71">
        <f t="shared" si="593"/>
        <v>0</v>
      </c>
    </row>
    <row r="722" spans="1:38" ht="14" x14ac:dyDescent="0.25">
      <c r="A722" s="1">
        <v>710</v>
      </c>
      <c r="B722" s="21"/>
      <c r="C722" s="22"/>
      <c r="D722" s="23" t="s">
        <v>546</v>
      </c>
      <c r="E722" s="14"/>
      <c r="F722" s="127"/>
      <c r="G722" s="178"/>
      <c r="J722" s="69"/>
      <c r="K722" s="240"/>
      <c r="L722" s="70"/>
      <c r="M722" s="71"/>
      <c r="O722" s="69"/>
      <c r="P722" s="240"/>
      <c r="Q722" s="70"/>
      <c r="R722" s="71"/>
      <c r="T722" s="69"/>
      <c r="U722" s="240"/>
      <c r="V722" s="70"/>
      <c r="W722" s="71"/>
      <c r="Y722" s="69"/>
      <c r="Z722" s="240"/>
      <c r="AA722" s="70"/>
      <c r="AB722" s="71"/>
      <c r="AD722" s="69"/>
      <c r="AE722" s="240"/>
      <c r="AF722" s="70"/>
      <c r="AG722" s="71"/>
      <c r="AI722" s="69"/>
      <c r="AJ722" s="240"/>
      <c r="AK722" s="95"/>
      <c r="AL722" s="71"/>
    </row>
    <row r="723" spans="1:38" ht="15.5" x14ac:dyDescent="0.25">
      <c r="A723" s="1">
        <v>711</v>
      </c>
      <c r="B723" s="21"/>
      <c r="C723" s="22"/>
      <c r="D723" s="26" t="s">
        <v>547</v>
      </c>
      <c r="E723" s="26" t="s">
        <v>14</v>
      </c>
      <c r="F723" s="127">
        <f>'annexe 1 AE - BPU'!F723</f>
        <v>0</v>
      </c>
      <c r="G723" s="179">
        <f t="shared" ref="G723:G725" si="594">F723*(1+$G$9)</f>
        <v>0</v>
      </c>
      <c r="J723" s="98">
        <f>F723</f>
        <v>0</v>
      </c>
      <c r="K723" s="174">
        <f>3*3</f>
        <v>9</v>
      </c>
      <c r="L723" s="99"/>
      <c r="M723" s="100">
        <f>K723*J723</f>
        <v>0</v>
      </c>
      <c r="O723" s="69">
        <f>J723</f>
        <v>0</v>
      </c>
      <c r="P723" s="240"/>
      <c r="Q723" s="70"/>
      <c r="R723" s="71">
        <f>P723*O723</f>
        <v>0</v>
      </c>
      <c r="T723" s="69">
        <f>O723</f>
        <v>0</v>
      </c>
      <c r="U723" s="240"/>
      <c r="V723" s="70"/>
      <c r="W723" s="71">
        <f>U723*T723</f>
        <v>0</v>
      </c>
      <c r="Y723" s="98">
        <f>T723</f>
        <v>0</v>
      </c>
      <c r="Z723" s="174">
        <f>50*0.5</f>
        <v>25</v>
      </c>
      <c r="AA723" s="99"/>
      <c r="AB723" s="100">
        <f>Z723*Y723</f>
        <v>0</v>
      </c>
      <c r="AD723" s="69">
        <f>Y723</f>
        <v>0</v>
      </c>
      <c r="AE723" s="240"/>
      <c r="AF723" s="70"/>
      <c r="AG723" s="71">
        <f>AE723*AD723</f>
        <v>0</v>
      </c>
      <c r="AI723" s="69">
        <f>AD723</f>
        <v>0</v>
      </c>
      <c r="AJ723" s="240"/>
      <c r="AK723" s="95"/>
      <c r="AL723" s="71">
        <f>AJ723*AI723</f>
        <v>0</v>
      </c>
    </row>
    <row r="724" spans="1:38" ht="14" x14ac:dyDescent="0.25">
      <c r="A724" s="1">
        <v>712</v>
      </c>
      <c r="B724" s="21"/>
      <c r="C724" s="22"/>
      <c r="D724" s="26" t="s">
        <v>548</v>
      </c>
      <c r="E724" s="26" t="s">
        <v>14</v>
      </c>
      <c r="F724" s="127">
        <f>'annexe 1 AE - BPU'!F724</f>
        <v>0</v>
      </c>
      <c r="G724" s="179">
        <f t="shared" si="594"/>
        <v>0</v>
      </c>
      <c r="J724" s="69">
        <f>F724</f>
        <v>0</v>
      </c>
      <c r="K724" s="240"/>
      <c r="L724" s="70"/>
      <c r="M724" s="71">
        <f>K724*J724</f>
        <v>0</v>
      </c>
      <c r="O724" s="69">
        <f>J724</f>
        <v>0</v>
      </c>
      <c r="P724" s="240"/>
      <c r="Q724" s="70"/>
      <c r="R724" s="71">
        <f>P724*O724</f>
        <v>0</v>
      </c>
      <c r="T724" s="69">
        <f>O724</f>
        <v>0</v>
      </c>
      <c r="U724" s="240"/>
      <c r="V724" s="70"/>
      <c r="W724" s="71">
        <f>U724*T724</f>
        <v>0</v>
      </c>
      <c r="Y724" s="69">
        <f>T724</f>
        <v>0</v>
      </c>
      <c r="Z724" s="240"/>
      <c r="AA724" s="70"/>
      <c r="AB724" s="71">
        <f>Z724*Y724</f>
        <v>0</v>
      </c>
      <c r="AD724" s="69">
        <f>Y724</f>
        <v>0</v>
      </c>
      <c r="AE724" s="240"/>
      <c r="AF724" s="70"/>
      <c r="AG724" s="71">
        <f>AE724*AD724</f>
        <v>0</v>
      </c>
      <c r="AI724" s="69">
        <f>AD724</f>
        <v>0</v>
      </c>
      <c r="AJ724" s="240"/>
      <c r="AK724" s="95"/>
      <c r="AL724" s="71">
        <f>AJ724*AI724</f>
        <v>0</v>
      </c>
    </row>
    <row r="725" spans="1:38" ht="14" x14ac:dyDescent="0.25">
      <c r="A725" s="1">
        <v>713</v>
      </c>
      <c r="B725" s="21"/>
      <c r="C725" s="22"/>
      <c r="D725" s="26" t="s">
        <v>549</v>
      </c>
      <c r="E725" s="26" t="s">
        <v>14</v>
      </c>
      <c r="F725" s="127">
        <f>'annexe 1 AE - BPU'!F725</f>
        <v>0</v>
      </c>
      <c r="G725" s="179">
        <f t="shared" si="594"/>
        <v>0</v>
      </c>
      <c r="J725" s="69">
        <f>F725</f>
        <v>0</v>
      </c>
      <c r="K725" s="240"/>
      <c r="L725" s="70"/>
      <c r="M725" s="71">
        <f>K725*J725</f>
        <v>0</v>
      </c>
      <c r="O725" s="69">
        <f>J725</f>
        <v>0</v>
      </c>
      <c r="P725" s="240"/>
      <c r="Q725" s="70"/>
      <c r="R725" s="71">
        <f>P725*O725</f>
        <v>0</v>
      </c>
      <c r="T725" s="69">
        <f>O725</f>
        <v>0</v>
      </c>
      <c r="U725" s="240"/>
      <c r="V725" s="70"/>
      <c r="W725" s="71">
        <f>U725*T725</f>
        <v>0</v>
      </c>
      <c r="Y725" s="69">
        <f>T725</f>
        <v>0</v>
      </c>
      <c r="Z725" s="240"/>
      <c r="AA725" s="70"/>
      <c r="AB725" s="71">
        <f>Z725*Y725</f>
        <v>0</v>
      </c>
      <c r="AD725" s="69">
        <f>Y725</f>
        <v>0</v>
      </c>
      <c r="AE725" s="240"/>
      <c r="AF725" s="70"/>
      <c r="AG725" s="71">
        <f>AE725*AD725</f>
        <v>0</v>
      </c>
      <c r="AI725" s="69">
        <f>AD725</f>
        <v>0</v>
      </c>
      <c r="AJ725" s="240"/>
      <c r="AK725" s="95"/>
      <c r="AL725" s="71">
        <f>AJ725*AI725</f>
        <v>0</v>
      </c>
    </row>
    <row r="726" spans="1:38" ht="14" x14ac:dyDescent="0.25">
      <c r="A726" s="1">
        <v>714</v>
      </c>
      <c r="B726" s="21"/>
      <c r="C726" s="22"/>
      <c r="D726" s="23" t="s">
        <v>550</v>
      </c>
      <c r="E726" s="14"/>
      <c r="F726" s="127"/>
      <c r="G726" s="178"/>
      <c r="J726" s="69"/>
      <c r="K726" s="240"/>
      <c r="L726" s="70"/>
      <c r="M726" s="71"/>
      <c r="O726" s="69"/>
      <c r="P726" s="240"/>
      <c r="Q726" s="70"/>
      <c r="R726" s="71"/>
      <c r="T726" s="69"/>
      <c r="U726" s="240"/>
      <c r="V726" s="70"/>
      <c r="W726" s="71"/>
      <c r="Y726" s="69"/>
      <c r="Z726" s="240"/>
      <c r="AA726" s="70"/>
      <c r="AB726" s="71"/>
      <c r="AD726" s="69"/>
      <c r="AE726" s="240"/>
      <c r="AF726" s="70"/>
      <c r="AG726" s="71"/>
      <c r="AI726" s="69"/>
      <c r="AJ726" s="240"/>
      <c r="AK726" s="95"/>
      <c r="AL726" s="71"/>
    </row>
    <row r="727" spans="1:38" ht="14" x14ac:dyDescent="0.25">
      <c r="A727" s="1">
        <v>715</v>
      </c>
      <c r="B727" s="21"/>
      <c r="C727" s="22"/>
      <c r="D727" s="26" t="s">
        <v>547</v>
      </c>
      <c r="E727" s="26" t="s">
        <v>14</v>
      </c>
      <c r="F727" s="127">
        <f>'annexe 1 AE - BPU'!F727</f>
        <v>0</v>
      </c>
      <c r="G727" s="179">
        <f t="shared" ref="G727:G729" si="595">F727*(1+$G$9)</f>
        <v>0</v>
      </c>
      <c r="J727" s="69">
        <f>F727</f>
        <v>0</v>
      </c>
      <c r="K727" s="240"/>
      <c r="L727" s="70"/>
      <c r="M727" s="71">
        <f>K727*J727</f>
        <v>0</v>
      </c>
      <c r="O727" s="69">
        <f>J727</f>
        <v>0</v>
      </c>
      <c r="P727" s="240"/>
      <c r="Q727" s="70"/>
      <c r="R727" s="71">
        <f>P727*O727</f>
        <v>0</v>
      </c>
      <c r="T727" s="69">
        <f>O727</f>
        <v>0</v>
      </c>
      <c r="U727" s="240"/>
      <c r="V727" s="70"/>
      <c r="W727" s="71">
        <f>U727*T727</f>
        <v>0</v>
      </c>
      <c r="Y727" s="69">
        <f>T727</f>
        <v>0</v>
      </c>
      <c r="Z727" s="240"/>
      <c r="AA727" s="70"/>
      <c r="AB727" s="71">
        <f>Z727*Y727</f>
        <v>0</v>
      </c>
      <c r="AD727" s="69">
        <f>Y727</f>
        <v>0</v>
      </c>
      <c r="AE727" s="240"/>
      <c r="AF727" s="70"/>
      <c r="AG727" s="71">
        <f>AE727*AD727</f>
        <v>0</v>
      </c>
      <c r="AI727" s="69">
        <f>AD727</f>
        <v>0</v>
      </c>
      <c r="AJ727" s="240"/>
      <c r="AK727" s="95"/>
      <c r="AL727" s="71">
        <f>AJ727*AI727</f>
        <v>0</v>
      </c>
    </row>
    <row r="728" spans="1:38" ht="14" x14ac:dyDescent="0.25">
      <c r="A728" s="1">
        <v>716</v>
      </c>
      <c r="B728" s="21"/>
      <c r="C728" s="22"/>
      <c r="D728" s="26" t="s">
        <v>551</v>
      </c>
      <c r="E728" s="26" t="s">
        <v>14</v>
      </c>
      <c r="F728" s="127">
        <f>'annexe 1 AE - BPU'!F728</f>
        <v>0</v>
      </c>
      <c r="G728" s="179">
        <f t="shared" si="595"/>
        <v>0</v>
      </c>
      <c r="J728" s="69">
        <f>F728</f>
        <v>0</v>
      </c>
      <c r="K728" s="240"/>
      <c r="L728" s="70"/>
      <c r="M728" s="71">
        <f>K728*J728</f>
        <v>0</v>
      </c>
      <c r="O728" s="69">
        <f>J728</f>
        <v>0</v>
      </c>
      <c r="P728" s="240"/>
      <c r="Q728" s="70"/>
      <c r="R728" s="71">
        <f>P728*O728</f>
        <v>0</v>
      </c>
      <c r="T728" s="69">
        <f>O728</f>
        <v>0</v>
      </c>
      <c r="U728" s="240"/>
      <c r="V728" s="70"/>
      <c r="W728" s="71">
        <f>U728*T728</f>
        <v>0</v>
      </c>
      <c r="Y728" s="69">
        <f>T728</f>
        <v>0</v>
      </c>
      <c r="Z728" s="240"/>
      <c r="AA728" s="70"/>
      <c r="AB728" s="71">
        <f>Z728*Y728</f>
        <v>0</v>
      </c>
      <c r="AD728" s="69">
        <f>Y728</f>
        <v>0</v>
      </c>
      <c r="AE728" s="240"/>
      <c r="AF728" s="70"/>
      <c r="AG728" s="71">
        <f>AE728*AD728</f>
        <v>0</v>
      </c>
      <c r="AI728" s="69">
        <f>AD728</f>
        <v>0</v>
      </c>
      <c r="AJ728" s="240"/>
      <c r="AK728" s="95"/>
      <c r="AL728" s="71">
        <f>AJ728*AI728</f>
        <v>0</v>
      </c>
    </row>
    <row r="729" spans="1:38" ht="14" x14ac:dyDescent="0.25">
      <c r="A729" s="1">
        <v>717</v>
      </c>
      <c r="B729" s="21"/>
      <c r="C729" s="22"/>
      <c r="D729" s="26" t="s">
        <v>549</v>
      </c>
      <c r="E729" s="26" t="s">
        <v>14</v>
      </c>
      <c r="F729" s="127">
        <f>'annexe 1 AE - BPU'!F729</f>
        <v>0</v>
      </c>
      <c r="G729" s="179">
        <f t="shared" si="595"/>
        <v>0</v>
      </c>
      <c r="J729" s="69">
        <f>F729</f>
        <v>0</v>
      </c>
      <c r="K729" s="240"/>
      <c r="L729" s="70"/>
      <c r="M729" s="71">
        <f>K729*J729</f>
        <v>0</v>
      </c>
      <c r="O729" s="69">
        <f>J729</f>
        <v>0</v>
      </c>
      <c r="P729" s="240"/>
      <c r="Q729" s="70"/>
      <c r="R729" s="71">
        <f>P729*O729</f>
        <v>0</v>
      </c>
      <c r="T729" s="69">
        <f>O729</f>
        <v>0</v>
      </c>
      <c r="U729" s="240"/>
      <c r="V729" s="70"/>
      <c r="W729" s="71">
        <f>U729*T729</f>
        <v>0</v>
      </c>
      <c r="Y729" s="69">
        <f>T729</f>
        <v>0</v>
      </c>
      <c r="Z729" s="240"/>
      <c r="AA729" s="70"/>
      <c r="AB729" s="71">
        <f>Z729*Y729</f>
        <v>0</v>
      </c>
      <c r="AD729" s="69">
        <f>Y729</f>
        <v>0</v>
      </c>
      <c r="AE729" s="240"/>
      <c r="AF729" s="70"/>
      <c r="AG729" s="71">
        <f>AE729*AD729</f>
        <v>0</v>
      </c>
      <c r="AI729" s="69">
        <f>AD729</f>
        <v>0</v>
      </c>
      <c r="AJ729" s="240"/>
      <c r="AK729" s="95"/>
      <c r="AL729" s="71">
        <f>AJ729*AI729</f>
        <v>0</v>
      </c>
    </row>
    <row r="730" spans="1:38" ht="14" x14ac:dyDescent="0.25">
      <c r="A730" s="1">
        <v>718</v>
      </c>
      <c r="B730" s="21"/>
      <c r="C730" s="22"/>
      <c r="D730" s="23" t="s">
        <v>552</v>
      </c>
      <c r="E730" s="14"/>
      <c r="F730" s="130"/>
      <c r="G730" s="178"/>
      <c r="J730" s="69"/>
      <c r="K730" s="240"/>
      <c r="L730" s="70"/>
      <c r="M730" s="71"/>
      <c r="O730" s="69"/>
      <c r="P730" s="240"/>
      <c r="Q730" s="70"/>
      <c r="R730" s="71"/>
      <c r="T730" s="69"/>
      <c r="U730" s="240"/>
      <c r="V730" s="70"/>
      <c r="W730" s="71"/>
      <c r="Y730" s="69"/>
      <c r="Z730" s="240"/>
      <c r="AA730" s="70"/>
      <c r="AB730" s="71"/>
      <c r="AD730" s="69"/>
      <c r="AE730" s="240"/>
      <c r="AF730" s="70"/>
      <c r="AG730" s="71"/>
      <c r="AI730" s="69"/>
      <c r="AJ730" s="240"/>
      <c r="AK730" s="95"/>
      <c r="AL730" s="71"/>
    </row>
    <row r="731" spans="1:38" ht="14" x14ac:dyDescent="0.25">
      <c r="A731" s="1">
        <v>719</v>
      </c>
      <c r="B731" s="21"/>
      <c r="C731" s="22"/>
      <c r="D731" s="26" t="s">
        <v>553</v>
      </c>
      <c r="E731" s="26" t="s">
        <v>14</v>
      </c>
      <c r="F731" s="127">
        <f>'annexe 1 AE - BPU'!F731</f>
        <v>0</v>
      </c>
      <c r="G731" s="179">
        <f t="shared" ref="G731:G735" si="596">F731*(1+$G$9)</f>
        <v>0</v>
      </c>
      <c r="J731" s="69">
        <f>F731</f>
        <v>0</v>
      </c>
      <c r="K731" s="240"/>
      <c r="L731" s="70"/>
      <c r="M731" s="71">
        <f>K731*J731</f>
        <v>0</v>
      </c>
      <c r="O731" s="69">
        <f>J731</f>
        <v>0</v>
      </c>
      <c r="P731" s="240"/>
      <c r="Q731" s="70"/>
      <c r="R731" s="71">
        <f>P731*O731</f>
        <v>0</v>
      </c>
      <c r="T731" s="69">
        <f>O731</f>
        <v>0</v>
      </c>
      <c r="U731" s="240"/>
      <c r="V731" s="70"/>
      <c r="W731" s="71">
        <f>U731*T731</f>
        <v>0</v>
      </c>
      <c r="Y731" s="69">
        <f>T731</f>
        <v>0</v>
      </c>
      <c r="Z731" s="240"/>
      <c r="AA731" s="70"/>
      <c r="AB731" s="71">
        <f>Z731*Y731</f>
        <v>0</v>
      </c>
      <c r="AD731" s="69">
        <f>Y731</f>
        <v>0</v>
      </c>
      <c r="AE731" s="240"/>
      <c r="AF731" s="70"/>
      <c r="AG731" s="71">
        <f>AE731*AD731</f>
        <v>0</v>
      </c>
      <c r="AI731" s="69">
        <f>AD731</f>
        <v>0</v>
      </c>
      <c r="AJ731" s="240"/>
      <c r="AK731" s="95"/>
      <c r="AL731" s="71">
        <f>AJ731*AI731</f>
        <v>0</v>
      </c>
    </row>
    <row r="732" spans="1:38" ht="14" x14ac:dyDescent="0.25">
      <c r="A732" s="1">
        <v>720</v>
      </c>
      <c r="B732" s="21"/>
      <c r="C732" s="22"/>
      <c r="D732" s="26" t="s">
        <v>554</v>
      </c>
      <c r="E732" s="26" t="s">
        <v>14</v>
      </c>
      <c r="F732" s="127">
        <f>'annexe 1 AE - BPU'!F732</f>
        <v>0</v>
      </c>
      <c r="G732" s="179">
        <f t="shared" si="596"/>
        <v>0</v>
      </c>
      <c r="J732" s="69">
        <f>F732</f>
        <v>0</v>
      </c>
      <c r="K732" s="240"/>
      <c r="L732" s="70"/>
      <c r="M732" s="71">
        <f>K732*J732</f>
        <v>0</v>
      </c>
      <c r="O732" s="69">
        <f>J732</f>
        <v>0</v>
      </c>
      <c r="P732" s="240"/>
      <c r="Q732" s="70"/>
      <c r="R732" s="71">
        <f>P732*O732</f>
        <v>0</v>
      </c>
      <c r="T732" s="69">
        <f>O732</f>
        <v>0</v>
      </c>
      <c r="U732" s="240"/>
      <c r="V732" s="70"/>
      <c r="W732" s="71">
        <f>U732*T732</f>
        <v>0</v>
      </c>
      <c r="Y732" s="69">
        <f>T732</f>
        <v>0</v>
      </c>
      <c r="Z732" s="240"/>
      <c r="AA732" s="70"/>
      <c r="AB732" s="71">
        <f>Z732*Y732</f>
        <v>0</v>
      </c>
      <c r="AD732" s="69">
        <f>Y732</f>
        <v>0</v>
      </c>
      <c r="AE732" s="240"/>
      <c r="AF732" s="70"/>
      <c r="AG732" s="71">
        <f>AE732*AD732</f>
        <v>0</v>
      </c>
      <c r="AI732" s="69">
        <f>AD732</f>
        <v>0</v>
      </c>
      <c r="AJ732" s="240"/>
      <c r="AK732" s="95"/>
      <c r="AL732" s="71">
        <f>AJ732*AI732</f>
        <v>0</v>
      </c>
    </row>
    <row r="733" spans="1:38" ht="14" x14ac:dyDescent="0.25">
      <c r="A733" s="1">
        <v>721</v>
      </c>
      <c r="B733" s="21"/>
      <c r="C733" s="22"/>
      <c r="D733" s="26" t="s">
        <v>555</v>
      </c>
      <c r="E733" s="26" t="s">
        <v>14</v>
      </c>
      <c r="F733" s="127">
        <f>'annexe 1 AE - BPU'!F733</f>
        <v>0</v>
      </c>
      <c r="G733" s="179">
        <f t="shared" si="596"/>
        <v>0</v>
      </c>
      <c r="J733" s="69">
        <f>F733</f>
        <v>0</v>
      </c>
      <c r="K733" s="240"/>
      <c r="L733" s="70"/>
      <c r="M733" s="71">
        <f>K733*J733</f>
        <v>0</v>
      </c>
      <c r="O733" s="69">
        <f>J733</f>
        <v>0</v>
      </c>
      <c r="P733" s="240"/>
      <c r="Q733" s="70"/>
      <c r="R733" s="71">
        <f>P733*O733</f>
        <v>0</v>
      </c>
      <c r="T733" s="69">
        <f>O733</f>
        <v>0</v>
      </c>
      <c r="U733" s="240"/>
      <c r="V733" s="70"/>
      <c r="W733" s="71">
        <f>U733*T733</f>
        <v>0</v>
      </c>
      <c r="Y733" s="69">
        <f>T733</f>
        <v>0</v>
      </c>
      <c r="Z733" s="240"/>
      <c r="AA733" s="70"/>
      <c r="AB733" s="71">
        <f>Z733*Y733</f>
        <v>0</v>
      </c>
      <c r="AD733" s="69">
        <f>Y733</f>
        <v>0</v>
      </c>
      <c r="AE733" s="240"/>
      <c r="AF733" s="70"/>
      <c r="AG733" s="71">
        <f>AE733*AD733</f>
        <v>0</v>
      </c>
      <c r="AI733" s="69">
        <f>AD733</f>
        <v>0</v>
      </c>
      <c r="AJ733" s="240"/>
      <c r="AK733" s="95"/>
      <c r="AL733" s="71">
        <f>AJ733*AI733</f>
        <v>0</v>
      </c>
    </row>
    <row r="734" spans="1:38" ht="14" x14ac:dyDescent="0.25">
      <c r="A734" s="1">
        <v>722</v>
      </c>
      <c r="B734" s="21"/>
      <c r="C734" s="22"/>
      <c r="D734" s="26" t="s">
        <v>556</v>
      </c>
      <c r="E734" s="26" t="s">
        <v>14</v>
      </c>
      <c r="F734" s="127">
        <f>'annexe 1 AE - BPU'!F734</f>
        <v>0</v>
      </c>
      <c r="G734" s="179">
        <f t="shared" si="596"/>
        <v>0</v>
      </c>
      <c r="J734" s="69">
        <f>F734</f>
        <v>0</v>
      </c>
      <c r="K734" s="240"/>
      <c r="L734" s="70"/>
      <c r="M734" s="71">
        <f>K734*J734</f>
        <v>0</v>
      </c>
      <c r="O734" s="69">
        <f>J734</f>
        <v>0</v>
      </c>
      <c r="P734" s="240"/>
      <c r="Q734" s="70"/>
      <c r="R734" s="71">
        <f>P734*O734</f>
        <v>0</v>
      </c>
      <c r="T734" s="69">
        <f>O734</f>
        <v>0</v>
      </c>
      <c r="U734" s="240"/>
      <c r="V734" s="70"/>
      <c r="W734" s="71">
        <f>U734*T734</f>
        <v>0</v>
      </c>
      <c r="Y734" s="69">
        <f>T734</f>
        <v>0</v>
      </c>
      <c r="Z734" s="240"/>
      <c r="AA734" s="70"/>
      <c r="AB734" s="71">
        <f>Z734*Y734</f>
        <v>0</v>
      </c>
      <c r="AD734" s="69">
        <f>Y734</f>
        <v>0</v>
      </c>
      <c r="AE734" s="240"/>
      <c r="AF734" s="70"/>
      <c r="AG734" s="71">
        <f>AE734*AD734</f>
        <v>0</v>
      </c>
      <c r="AI734" s="69">
        <f>AD734</f>
        <v>0</v>
      </c>
      <c r="AJ734" s="240"/>
      <c r="AK734" s="95"/>
      <c r="AL734" s="71">
        <f>AJ734*AI734</f>
        <v>0</v>
      </c>
    </row>
    <row r="735" spans="1:38" ht="14" x14ac:dyDescent="0.25">
      <c r="A735" s="1">
        <v>723</v>
      </c>
      <c r="B735" s="21"/>
      <c r="C735" s="22"/>
      <c r="D735" s="26" t="s">
        <v>557</v>
      </c>
      <c r="E735" s="26" t="s">
        <v>14</v>
      </c>
      <c r="F735" s="127">
        <f>'annexe 1 AE - BPU'!F735</f>
        <v>0</v>
      </c>
      <c r="G735" s="179">
        <f t="shared" si="596"/>
        <v>0</v>
      </c>
      <c r="J735" s="69">
        <f>F735</f>
        <v>0</v>
      </c>
      <c r="K735" s="240"/>
      <c r="L735" s="70"/>
      <c r="M735" s="71">
        <f>K735*J735</f>
        <v>0</v>
      </c>
      <c r="O735" s="69">
        <f>J735</f>
        <v>0</v>
      </c>
      <c r="P735" s="240"/>
      <c r="Q735" s="70"/>
      <c r="R735" s="71">
        <f>P735*O735</f>
        <v>0</v>
      </c>
      <c r="T735" s="69">
        <f>O735</f>
        <v>0</v>
      </c>
      <c r="U735" s="240"/>
      <c r="V735" s="70"/>
      <c r="W735" s="71">
        <f>U735*T735</f>
        <v>0</v>
      </c>
      <c r="Y735" s="69">
        <f>T735</f>
        <v>0</v>
      </c>
      <c r="Z735" s="240"/>
      <c r="AA735" s="70"/>
      <c r="AB735" s="71">
        <f>Z735*Y735</f>
        <v>0</v>
      </c>
      <c r="AD735" s="69">
        <f>Y735</f>
        <v>0</v>
      </c>
      <c r="AE735" s="240"/>
      <c r="AF735" s="70"/>
      <c r="AG735" s="71">
        <f>AE735*AD735</f>
        <v>0</v>
      </c>
      <c r="AI735" s="69">
        <f>AD735</f>
        <v>0</v>
      </c>
      <c r="AJ735" s="240"/>
      <c r="AK735" s="95"/>
      <c r="AL735" s="71">
        <f>AJ735*AI735</f>
        <v>0</v>
      </c>
    </row>
    <row r="736" spans="1:38" ht="14" x14ac:dyDescent="0.25">
      <c r="A736" s="1">
        <v>724</v>
      </c>
      <c r="B736" s="21"/>
      <c r="C736" s="22"/>
      <c r="D736" s="23" t="s">
        <v>558</v>
      </c>
      <c r="E736" s="14"/>
      <c r="F736" s="127"/>
      <c r="G736" s="178"/>
      <c r="J736" s="69"/>
      <c r="K736" s="240"/>
      <c r="L736" s="70"/>
      <c r="M736" s="71"/>
      <c r="O736" s="69"/>
      <c r="P736" s="240"/>
      <c r="Q736" s="70"/>
      <c r="R736" s="71"/>
      <c r="T736" s="69"/>
      <c r="U736" s="240"/>
      <c r="V736" s="70"/>
      <c r="W736" s="71"/>
      <c r="Y736" s="69"/>
      <c r="Z736" s="240"/>
      <c r="AA736" s="70"/>
      <c r="AB736" s="71"/>
      <c r="AD736" s="69"/>
      <c r="AE736" s="240"/>
      <c r="AF736" s="70"/>
      <c r="AG736" s="71"/>
      <c r="AI736" s="69"/>
      <c r="AJ736" s="240"/>
      <c r="AK736" s="95"/>
      <c r="AL736" s="71"/>
    </row>
    <row r="737" spans="1:38" ht="14" x14ac:dyDescent="0.25">
      <c r="A737" s="1">
        <v>725</v>
      </c>
      <c r="B737" s="21"/>
      <c r="C737" s="22"/>
      <c r="D737" s="26" t="s">
        <v>559</v>
      </c>
      <c r="E737" s="26" t="s">
        <v>49</v>
      </c>
      <c r="F737" s="127">
        <f>'annexe 1 AE - BPU'!F737</f>
        <v>0</v>
      </c>
      <c r="G737" s="179">
        <f t="shared" ref="G737:G741" si="597">F737*(1+$G$9)</f>
        <v>0</v>
      </c>
      <c r="J737" s="69">
        <f>F737</f>
        <v>0</v>
      </c>
      <c r="K737" s="240"/>
      <c r="L737" s="70"/>
      <c r="M737" s="71">
        <f>K737*J737</f>
        <v>0</v>
      </c>
      <c r="O737" s="69">
        <f>J737</f>
        <v>0</v>
      </c>
      <c r="P737" s="240"/>
      <c r="Q737" s="70"/>
      <c r="R737" s="71">
        <f>P737*O737</f>
        <v>0</v>
      </c>
      <c r="T737" s="69">
        <f>O737</f>
        <v>0</v>
      </c>
      <c r="U737" s="240"/>
      <c r="V737" s="70"/>
      <c r="W737" s="71">
        <f>U737*T737</f>
        <v>0</v>
      </c>
      <c r="Y737" s="69">
        <f>T737</f>
        <v>0</v>
      </c>
      <c r="Z737" s="240"/>
      <c r="AA737" s="70"/>
      <c r="AB737" s="71">
        <f>Z737*Y737</f>
        <v>0</v>
      </c>
      <c r="AD737" s="69">
        <f>Y737</f>
        <v>0</v>
      </c>
      <c r="AE737" s="240"/>
      <c r="AF737" s="70"/>
      <c r="AG737" s="71">
        <f>AE737*AD737</f>
        <v>0</v>
      </c>
      <c r="AI737" s="69">
        <f>AD737</f>
        <v>0</v>
      </c>
      <c r="AJ737" s="240"/>
      <c r="AK737" s="95"/>
      <c r="AL737" s="71">
        <f>AJ737*AI737</f>
        <v>0</v>
      </c>
    </row>
    <row r="738" spans="1:38" ht="15.5" x14ac:dyDescent="0.25">
      <c r="A738" s="1">
        <v>726</v>
      </c>
      <c r="B738" s="21"/>
      <c r="C738" s="22"/>
      <c r="D738" s="26" t="s">
        <v>560</v>
      </c>
      <c r="E738" s="26" t="s">
        <v>49</v>
      </c>
      <c r="F738" s="127">
        <f>'annexe 1 AE - BPU'!F738</f>
        <v>0</v>
      </c>
      <c r="G738" s="179">
        <f t="shared" si="597"/>
        <v>0</v>
      </c>
      <c r="J738" s="69">
        <f>F738</f>
        <v>0</v>
      </c>
      <c r="K738" s="240"/>
      <c r="L738" s="70"/>
      <c r="M738" s="71">
        <f>K738*J738</f>
        <v>0</v>
      </c>
      <c r="O738" s="69">
        <f>J738</f>
        <v>0</v>
      </c>
      <c r="P738" s="240"/>
      <c r="Q738" s="70"/>
      <c r="R738" s="71">
        <f>P738*O738</f>
        <v>0</v>
      </c>
      <c r="T738" s="69">
        <f>O738</f>
        <v>0</v>
      </c>
      <c r="U738" s="240"/>
      <c r="V738" s="70"/>
      <c r="W738" s="71">
        <f>U738*T738</f>
        <v>0</v>
      </c>
      <c r="Y738" s="69">
        <f>T738</f>
        <v>0</v>
      </c>
      <c r="Z738" s="240"/>
      <c r="AA738" s="70"/>
      <c r="AB738" s="71">
        <f>Z738*Y738</f>
        <v>0</v>
      </c>
      <c r="AD738" s="69">
        <f>Y738</f>
        <v>0</v>
      </c>
      <c r="AE738" s="240"/>
      <c r="AF738" s="70"/>
      <c r="AG738" s="71">
        <f>AE738*AD738</f>
        <v>0</v>
      </c>
      <c r="AI738" s="98">
        <f>AD738</f>
        <v>0</v>
      </c>
      <c r="AJ738" s="174">
        <f>10*20*0.1</f>
        <v>20</v>
      </c>
      <c r="AK738" s="114"/>
      <c r="AL738" s="100">
        <f>AJ738*AI738</f>
        <v>0</v>
      </c>
    </row>
    <row r="739" spans="1:38" ht="14" x14ac:dyDescent="0.25">
      <c r="A739" s="1">
        <v>727</v>
      </c>
      <c r="B739" s="21"/>
      <c r="C739" s="22"/>
      <c r="D739" s="26" t="s">
        <v>561</v>
      </c>
      <c r="E739" s="26" t="s">
        <v>49</v>
      </c>
      <c r="F739" s="127">
        <f>'annexe 1 AE - BPU'!F739</f>
        <v>0</v>
      </c>
      <c r="G739" s="179">
        <f t="shared" si="597"/>
        <v>0</v>
      </c>
      <c r="J739" s="69">
        <f>F739</f>
        <v>0</v>
      </c>
      <c r="K739" s="240"/>
      <c r="L739" s="70"/>
      <c r="M739" s="71">
        <f>K739*J739</f>
        <v>0</v>
      </c>
      <c r="O739" s="69">
        <f>J739</f>
        <v>0</v>
      </c>
      <c r="P739" s="240"/>
      <c r="Q739" s="70"/>
      <c r="R739" s="71">
        <f>P739*O739</f>
        <v>0</v>
      </c>
      <c r="T739" s="69">
        <f>O739</f>
        <v>0</v>
      </c>
      <c r="U739" s="240"/>
      <c r="V739" s="70"/>
      <c r="W739" s="71">
        <f>U739*T739</f>
        <v>0</v>
      </c>
      <c r="Y739" s="69">
        <f>T739</f>
        <v>0</v>
      </c>
      <c r="Z739" s="240"/>
      <c r="AA739" s="70"/>
      <c r="AB739" s="71">
        <f>Z739*Y739</f>
        <v>0</v>
      </c>
      <c r="AD739" s="69">
        <f>Y739</f>
        <v>0</v>
      </c>
      <c r="AE739" s="240"/>
      <c r="AF739" s="70"/>
      <c r="AG739" s="71">
        <f>AE739*AD739</f>
        <v>0</v>
      </c>
      <c r="AI739" s="69">
        <f>AD739</f>
        <v>0</v>
      </c>
      <c r="AJ739" s="240"/>
      <c r="AK739" s="95"/>
      <c r="AL739" s="71">
        <f>AJ739*AI739</f>
        <v>0</v>
      </c>
    </row>
    <row r="740" spans="1:38" ht="14" x14ac:dyDescent="0.25">
      <c r="A740" s="1">
        <v>728</v>
      </c>
      <c r="B740" s="21"/>
      <c r="C740" s="22"/>
      <c r="D740" s="26" t="s">
        <v>562</v>
      </c>
      <c r="E740" s="26" t="s">
        <v>49</v>
      </c>
      <c r="F740" s="127">
        <f>'annexe 1 AE - BPU'!F740</f>
        <v>0</v>
      </c>
      <c r="G740" s="179">
        <f t="shared" si="597"/>
        <v>0</v>
      </c>
      <c r="J740" s="69">
        <f>F740</f>
        <v>0</v>
      </c>
      <c r="K740" s="240"/>
      <c r="L740" s="70"/>
      <c r="M740" s="71">
        <f>K740*J740</f>
        <v>0</v>
      </c>
      <c r="O740" s="69">
        <f>J740</f>
        <v>0</v>
      </c>
      <c r="P740" s="240"/>
      <c r="Q740" s="70"/>
      <c r="R740" s="71">
        <f>P740*O740</f>
        <v>0</v>
      </c>
      <c r="T740" s="69">
        <f>O740</f>
        <v>0</v>
      </c>
      <c r="U740" s="240"/>
      <c r="V740" s="70"/>
      <c r="W740" s="71">
        <f>U740*T740</f>
        <v>0</v>
      </c>
      <c r="Y740" s="69">
        <f>T740</f>
        <v>0</v>
      </c>
      <c r="Z740" s="240"/>
      <c r="AA740" s="70"/>
      <c r="AB740" s="71">
        <f>Z740*Y740</f>
        <v>0</v>
      </c>
      <c r="AD740" s="69">
        <f>Y740</f>
        <v>0</v>
      </c>
      <c r="AE740" s="240"/>
      <c r="AF740" s="70"/>
      <c r="AG740" s="71">
        <f>AE740*AD740</f>
        <v>0</v>
      </c>
      <c r="AI740" s="69">
        <f>AD740</f>
        <v>0</v>
      </c>
      <c r="AJ740" s="240"/>
      <c r="AK740" s="95"/>
      <c r="AL740" s="71">
        <f>AJ740*AI740</f>
        <v>0</v>
      </c>
    </row>
    <row r="741" spans="1:38" ht="14" x14ac:dyDescent="0.25">
      <c r="A741" s="1">
        <v>729</v>
      </c>
      <c r="B741" s="21"/>
      <c r="C741" s="22"/>
      <c r="D741" s="26" t="s">
        <v>563</v>
      </c>
      <c r="E741" s="26" t="s">
        <v>49</v>
      </c>
      <c r="F741" s="127">
        <f>'annexe 1 AE - BPU'!F741</f>
        <v>0</v>
      </c>
      <c r="G741" s="179">
        <f t="shared" si="597"/>
        <v>0</v>
      </c>
      <c r="J741" s="69">
        <f>F741</f>
        <v>0</v>
      </c>
      <c r="K741" s="240"/>
      <c r="L741" s="70"/>
      <c r="M741" s="71">
        <f>K741*J741</f>
        <v>0</v>
      </c>
      <c r="O741" s="69">
        <f>J741</f>
        <v>0</v>
      </c>
      <c r="P741" s="240"/>
      <c r="Q741" s="70"/>
      <c r="R741" s="71">
        <f>P741*O741</f>
        <v>0</v>
      </c>
      <c r="T741" s="69">
        <f>O741</f>
        <v>0</v>
      </c>
      <c r="U741" s="240"/>
      <c r="V741" s="70"/>
      <c r="W741" s="71">
        <f>U741*T741</f>
        <v>0</v>
      </c>
      <c r="Y741" s="69">
        <f>T741</f>
        <v>0</v>
      </c>
      <c r="Z741" s="240"/>
      <c r="AA741" s="70"/>
      <c r="AB741" s="71">
        <f>Z741*Y741</f>
        <v>0</v>
      </c>
      <c r="AD741" s="69">
        <f>Y741</f>
        <v>0</v>
      </c>
      <c r="AE741" s="240"/>
      <c r="AF741" s="70"/>
      <c r="AG741" s="71">
        <f>AE741*AD741</f>
        <v>0</v>
      </c>
      <c r="AI741" s="69">
        <f>AD741</f>
        <v>0</v>
      </c>
      <c r="AJ741" s="240"/>
      <c r="AK741" s="95"/>
      <c r="AL741" s="71">
        <f>AJ741*AI741</f>
        <v>0</v>
      </c>
    </row>
    <row r="742" spans="1:38" ht="14" x14ac:dyDescent="0.25">
      <c r="A742" s="1">
        <v>730</v>
      </c>
      <c r="B742" s="21"/>
      <c r="C742" s="22"/>
      <c r="D742" s="23" t="s">
        <v>564</v>
      </c>
      <c r="E742" s="14"/>
      <c r="F742" s="127"/>
      <c r="G742" s="178"/>
      <c r="J742" s="69"/>
      <c r="K742" s="240"/>
      <c r="L742" s="70"/>
      <c r="M742" s="71"/>
      <c r="O742" s="69"/>
      <c r="P742" s="240"/>
      <c r="Q742" s="70"/>
      <c r="R742" s="71"/>
      <c r="T742" s="69"/>
      <c r="U742" s="240"/>
      <c r="V742" s="70"/>
      <c r="W742" s="71"/>
      <c r="Y742" s="69"/>
      <c r="Z742" s="240"/>
      <c r="AA742" s="70"/>
      <c r="AB742" s="71"/>
      <c r="AD742" s="69"/>
      <c r="AE742" s="240"/>
      <c r="AF742" s="70"/>
      <c r="AG742" s="71"/>
      <c r="AI742" s="69"/>
      <c r="AJ742" s="240"/>
      <c r="AK742" s="95"/>
      <c r="AL742" s="71"/>
    </row>
    <row r="743" spans="1:38" ht="14" x14ac:dyDescent="0.25">
      <c r="A743" s="1">
        <v>731</v>
      </c>
      <c r="B743" s="21"/>
      <c r="C743" s="22"/>
      <c r="D743" s="26" t="s">
        <v>565</v>
      </c>
      <c r="E743" s="26" t="s">
        <v>14</v>
      </c>
      <c r="F743" s="127">
        <f>'annexe 1 AE - BPU'!F743</f>
        <v>0</v>
      </c>
      <c r="G743" s="179">
        <f t="shared" ref="G743:G749" si="598">F743*(1+$G$9)</f>
        <v>0</v>
      </c>
      <c r="J743" s="69">
        <f t="shared" ref="J743:J749" si="599">F743</f>
        <v>0</v>
      </c>
      <c r="K743" s="240"/>
      <c r="L743" s="70"/>
      <c r="M743" s="71">
        <f t="shared" ref="M743:M749" si="600">K743*J743</f>
        <v>0</v>
      </c>
      <c r="O743" s="69">
        <f t="shared" ref="O743:O749" si="601">J743</f>
        <v>0</v>
      </c>
      <c r="P743" s="240"/>
      <c r="Q743" s="70"/>
      <c r="R743" s="71">
        <f t="shared" ref="R743:R749" si="602">P743*O743</f>
        <v>0</v>
      </c>
      <c r="T743" s="69">
        <f t="shared" ref="T743:T749" si="603">O743</f>
        <v>0</v>
      </c>
      <c r="U743" s="240"/>
      <c r="V743" s="70"/>
      <c r="W743" s="71">
        <f t="shared" ref="W743:W749" si="604">U743*T743</f>
        <v>0</v>
      </c>
      <c r="Y743" s="69">
        <f t="shared" ref="Y743:Y749" si="605">T743</f>
        <v>0</v>
      </c>
      <c r="Z743" s="240"/>
      <c r="AA743" s="70"/>
      <c r="AB743" s="71">
        <f t="shared" ref="AB743:AB749" si="606">Z743*Y743</f>
        <v>0</v>
      </c>
      <c r="AD743" s="69">
        <f t="shared" ref="AD743:AD749" si="607">Y743</f>
        <v>0</v>
      </c>
      <c r="AE743" s="240"/>
      <c r="AF743" s="70"/>
      <c r="AG743" s="71">
        <f t="shared" ref="AG743:AG749" si="608">AE743*AD743</f>
        <v>0</v>
      </c>
      <c r="AI743" s="69">
        <f t="shared" ref="AI743:AI749" si="609">AD743</f>
        <v>0</v>
      </c>
      <c r="AJ743" s="240"/>
      <c r="AK743" s="95"/>
      <c r="AL743" s="71">
        <f t="shared" ref="AL743:AL749" si="610">AJ743*AI743</f>
        <v>0</v>
      </c>
    </row>
    <row r="744" spans="1:38" ht="14" x14ac:dyDescent="0.25">
      <c r="A744" s="1">
        <v>732</v>
      </c>
      <c r="B744" s="21"/>
      <c r="C744" s="22"/>
      <c r="D744" s="26" t="s">
        <v>566</v>
      </c>
      <c r="E744" s="26" t="s">
        <v>14</v>
      </c>
      <c r="F744" s="127">
        <f>'annexe 1 AE - BPU'!F744</f>
        <v>0</v>
      </c>
      <c r="G744" s="179">
        <f t="shared" si="598"/>
        <v>0</v>
      </c>
      <c r="J744" s="69">
        <f t="shared" si="599"/>
        <v>0</v>
      </c>
      <c r="K744" s="240"/>
      <c r="L744" s="70"/>
      <c r="M744" s="71">
        <f t="shared" si="600"/>
        <v>0</v>
      </c>
      <c r="O744" s="69">
        <f t="shared" si="601"/>
        <v>0</v>
      </c>
      <c r="P744" s="240"/>
      <c r="Q744" s="70"/>
      <c r="R744" s="71">
        <f t="shared" si="602"/>
        <v>0</v>
      </c>
      <c r="T744" s="69">
        <f t="shared" si="603"/>
        <v>0</v>
      </c>
      <c r="U744" s="240"/>
      <c r="V744" s="70"/>
      <c r="W744" s="71">
        <f t="shared" si="604"/>
        <v>0</v>
      </c>
      <c r="Y744" s="69">
        <f t="shared" si="605"/>
        <v>0</v>
      </c>
      <c r="Z744" s="240"/>
      <c r="AA744" s="70"/>
      <c r="AB744" s="71">
        <f t="shared" si="606"/>
        <v>0</v>
      </c>
      <c r="AD744" s="69">
        <f t="shared" si="607"/>
        <v>0</v>
      </c>
      <c r="AE744" s="240"/>
      <c r="AF744" s="70"/>
      <c r="AG744" s="71">
        <f t="shared" si="608"/>
        <v>0</v>
      </c>
      <c r="AI744" s="69">
        <f t="shared" si="609"/>
        <v>0</v>
      </c>
      <c r="AJ744" s="240"/>
      <c r="AK744" s="95"/>
      <c r="AL744" s="71">
        <f t="shared" si="610"/>
        <v>0</v>
      </c>
    </row>
    <row r="745" spans="1:38" ht="15.5" x14ac:dyDescent="0.25">
      <c r="A745" s="1">
        <v>733</v>
      </c>
      <c r="B745" s="21"/>
      <c r="C745" s="22"/>
      <c r="D745" s="26" t="s">
        <v>567</v>
      </c>
      <c r="E745" s="26" t="s">
        <v>14</v>
      </c>
      <c r="F745" s="127">
        <f>'annexe 1 AE - BPU'!F745</f>
        <v>0</v>
      </c>
      <c r="G745" s="179">
        <f t="shared" si="598"/>
        <v>0</v>
      </c>
      <c r="J745" s="98">
        <f t="shared" si="599"/>
        <v>0</v>
      </c>
      <c r="K745" s="174">
        <f>3*3</f>
        <v>9</v>
      </c>
      <c r="L745" s="99"/>
      <c r="M745" s="100">
        <f t="shared" si="600"/>
        <v>0</v>
      </c>
      <c r="O745" s="69">
        <f t="shared" si="601"/>
        <v>0</v>
      </c>
      <c r="P745" s="240"/>
      <c r="Q745" s="70"/>
      <c r="R745" s="71">
        <f t="shared" si="602"/>
        <v>0</v>
      </c>
      <c r="T745" s="98">
        <f t="shared" si="603"/>
        <v>0</v>
      </c>
      <c r="U745" s="174">
        <v>600</v>
      </c>
      <c r="V745" s="99"/>
      <c r="W745" s="100">
        <f t="shared" si="604"/>
        <v>0</v>
      </c>
      <c r="Y745" s="98">
        <f t="shared" si="605"/>
        <v>0</v>
      </c>
      <c r="Z745" s="174">
        <v>25</v>
      </c>
      <c r="AA745" s="99"/>
      <c r="AB745" s="100">
        <f t="shared" si="606"/>
        <v>0</v>
      </c>
      <c r="AD745" s="98">
        <f t="shared" si="607"/>
        <v>0</v>
      </c>
      <c r="AE745" s="174"/>
      <c r="AF745" s="99"/>
      <c r="AG745" s="100">
        <f t="shared" si="608"/>
        <v>0</v>
      </c>
      <c r="AI745" s="69">
        <f t="shared" si="609"/>
        <v>0</v>
      </c>
      <c r="AJ745" s="240"/>
      <c r="AK745" s="95"/>
      <c r="AL745" s="71">
        <f t="shared" si="610"/>
        <v>0</v>
      </c>
    </row>
    <row r="746" spans="1:38" ht="14" x14ac:dyDescent="0.25">
      <c r="A746" s="1">
        <v>734</v>
      </c>
      <c r="B746" s="21"/>
      <c r="C746" s="22"/>
      <c r="D746" s="26" t="s">
        <v>568</v>
      </c>
      <c r="E746" s="26" t="s">
        <v>154</v>
      </c>
      <c r="F746" s="127">
        <f>'annexe 1 AE - BPU'!F746</f>
        <v>0</v>
      </c>
      <c r="G746" s="179">
        <f t="shared" si="598"/>
        <v>0</v>
      </c>
      <c r="J746" s="69">
        <f t="shared" si="599"/>
        <v>0</v>
      </c>
      <c r="K746" s="240"/>
      <c r="L746" s="70"/>
      <c r="M746" s="71">
        <f t="shared" si="600"/>
        <v>0</v>
      </c>
      <c r="O746" s="69">
        <f t="shared" si="601"/>
        <v>0</v>
      </c>
      <c r="P746" s="240"/>
      <c r="Q746" s="70"/>
      <c r="R746" s="71">
        <f t="shared" si="602"/>
        <v>0</v>
      </c>
      <c r="T746" s="69">
        <f t="shared" si="603"/>
        <v>0</v>
      </c>
      <c r="U746" s="240"/>
      <c r="V746" s="70"/>
      <c r="W746" s="71">
        <f t="shared" si="604"/>
        <v>0</v>
      </c>
      <c r="Y746" s="69">
        <f t="shared" si="605"/>
        <v>0</v>
      </c>
      <c r="Z746" s="240"/>
      <c r="AA746" s="70"/>
      <c r="AB746" s="71">
        <f t="shared" si="606"/>
        <v>0</v>
      </c>
      <c r="AD746" s="69">
        <f t="shared" si="607"/>
        <v>0</v>
      </c>
      <c r="AE746" s="240"/>
      <c r="AF746" s="70"/>
      <c r="AG746" s="71">
        <f t="shared" si="608"/>
        <v>0</v>
      </c>
      <c r="AI746" s="69">
        <f t="shared" si="609"/>
        <v>0</v>
      </c>
      <c r="AJ746" s="240"/>
      <c r="AK746" s="95"/>
      <c r="AL746" s="71">
        <f t="shared" si="610"/>
        <v>0</v>
      </c>
    </row>
    <row r="747" spans="1:38" ht="14" x14ac:dyDescent="0.25">
      <c r="A747" s="1">
        <v>735</v>
      </c>
      <c r="B747" s="21"/>
      <c r="C747" s="22"/>
      <c r="D747" s="26" t="s">
        <v>569</v>
      </c>
      <c r="E747" s="26" t="s">
        <v>154</v>
      </c>
      <c r="F747" s="127">
        <f>'annexe 1 AE - BPU'!F747</f>
        <v>0</v>
      </c>
      <c r="G747" s="179">
        <f t="shared" si="598"/>
        <v>0</v>
      </c>
      <c r="J747" s="69">
        <f t="shared" si="599"/>
        <v>0</v>
      </c>
      <c r="K747" s="240"/>
      <c r="L747" s="70"/>
      <c r="M747" s="71">
        <f t="shared" si="600"/>
        <v>0</v>
      </c>
      <c r="O747" s="69">
        <f t="shared" si="601"/>
        <v>0</v>
      </c>
      <c r="P747" s="240"/>
      <c r="Q747" s="70"/>
      <c r="R747" s="71">
        <f t="shared" si="602"/>
        <v>0</v>
      </c>
      <c r="T747" s="69">
        <f t="shared" si="603"/>
        <v>0</v>
      </c>
      <c r="U747" s="240"/>
      <c r="V747" s="70"/>
      <c r="W747" s="71">
        <f t="shared" si="604"/>
        <v>0</v>
      </c>
      <c r="Y747" s="69">
        <f t="shared" si="605"/>
        <v>0</v>
      </c>
      <c r="Z747" s="240"/>
      <c r="AA747" s="70"/>
      <c r="AB747" s="71">
        <f t="shared" si="606"/>
        <v>0</v>
      </c>
      <c r="AD747" s="69">
        <f t="shared" si="607"/>
        <v>0</v>
      </c>
      <c r="AE747" s="240"/>
      <c r="AF747" s="70"/>
      <c r="AG747" s="71">
        <f t="shared" si="608"/>
        <v>0</v>
      </c>
      <c r="AI747" s="69">
        <f t="shared" si="609"/>
        <v>0</v>
      </c>
      <c r="AJ747" s="240"/>
      <c r="AK747" s="95"/>
      <c r="AL747" s="71">
        <f t="shared" si="610"/>
        <v>0</v>
      </c>
    </row>
    <row r="748" spans="1:38" ht="14" x14ac:dyDescent="0.25">
      <c r="A748" s="1">
        <v>736</v>
      </c>
      <c r="B748" s="21"/>
      <c r="C748" s="22"/>
      <c r="D748" s="26" t="s">
        <v>570</v>
      </c>
      <c r="E748" s="26" t="s">
        <v>154</v>
      </c>
      <c r="F748" s="127">
        <f>'annexe 1 AE - BPU'!F748</f>
        <v>0</v>
      </c>
      <c r="G748" s="179">
        <f t="shared" si="598"/>
        <v>0</v>
      </c>
      <c r="J748" s="69">
        <f t="shared" si="599"/>
        <v>0</v>
      </c>
      <c r="K748" s="240"/>
      <c r="L748" s="70"/>
      <c r="M748" s="71">
        <f t="shared" si="600"/>
        <v>0</v>
      </c>
      <c r="O748" s="69">
        <f t="shared" si="601"/>
        <v>0</v>
      </c>
      <c r="P748" s="240"/>
      <c r="Q748" s="70"/>
      <c r="R748" s="71">
        <f t="shared" si="602"/>
        <v>0</v>
      </c>
      <c r="T748" s="69">
        <f t="shared" si="603"/>
        <v>0</v>
      </c>
      <c r="U748" s="240"/>
      <c r="V748" s="70"/>
      <c r="W748" s="71">
        <f t="shared" si="604"/>
        <v>0</v>
      </c>
      <c r="Y748" s="69">
        <f t="shared" si="605"/>
        <v>0</v>
      </c>
      <c r="Z748" s="240"/>
      <c r="AA748" s="70"/>
      <c r="AB748" s="71">
        <f t="shared" si="606"/>
        <v>0</v>
      </c>
      <c r="AD748" s="69">
        <f t="shared" si="607"/>
        <v>0</v>
      </c>
      <c r="AE748" s="240"/>
      <c r="AF748" s="70"/>
      <c r="AG748" s="71">
        <f t="shared" si="608"/>
        <v>0</v>
      </c>
      <c r="AI748" s="69">
        <f t="shared" si="609"/>
        <v>0</v>
      </c>
      <c r="AJ748" s="240"/>
      <c r="AK748" s="95"/>
      <c r="AL748" s="71">
        <f t="shared" si="610"/>
        <v>0</v>
      </c>
    </row>
    <row r="749" spans="1:38" ht="15.5" x14ac:dyDescent="0.25">
      <c r="A749" s="1">
        <v>737</v>
      </c>
      <c r="B749" s="21"/>
      <c r="C749" s="22"/>
      <c r="D749" s="26" t="s">
        <v>571</v>
      </c>
      <c r="E749" s="26" t="s">
        <v>154</v>
      </c>
      <c r="F749" s="127">
        <f>'annexe 1 AE - BPU'!F749</f>
        <v>0</v>
      </c>
      <c r="G749" s="179">
        <f t="shared" si="598"/>
        <v>0</v>
      </c>
      <c r="J749" s="98">
        <f t="shared" si="599"/>
        <v>0</v>
      </c>
      <c r="K749" s="174">
        <f>3*3*0.2</f>
        <v>1.8</v>
      </c>
      <c r="L749" s="99"/>
      <c r="M749" s="100">
        <f t="shared" si="600"/>
        <v>0</v>
      </c>
      <c r="O749" s="69">
        <f t="shared" si="601"/>
        <v>0</v>
      </c>
      <c r="P749" s="240"/>
      <c r="Q749" s="70"/>
      <c r="R749" s="71">
        <f t="shared" si="602"/>
        <v>0</v>
      </c>
      <c r="T749" s="69">
        <f t="shared" si="603"/>
        <v>0</v>
      </c>
      <c r="U749" s="240"/>
      <c r="V749" s="70"/>
      <c r="W749" s="71">
        <f t="shared" si="604"/>
        <v>0</v>
      </c>
      <c r="Y749" s="69">
        <f t="shared" si="605"/>
        <v>0</v>
      </c>
      <c r="Z749" s="240"/>
      <c r="AA749" s="70"/>
      <c r="AB749" s="71">
        <f t="shared" si="606"/>
        <v>0</v>
      </c>
      <c r="AD749" s="69">
        <f t="shared" si="607"/>
        <v>0</v>
      </c>
      <c r="AE749" s="240"/>
      <c r="AF749" s="70"/>
      <c r="AG749" s="71">
        <f t="shared" si="608"/>
        <v>0</v>
      </c>
      <c r="AI749" s="69">
        <f t="shared" si="609"/>
        <v>0</v>
      </c>
      <c r="AJ749" s="240"/>
      <c r="AK749" s="95"/>
      <c r="AL749" s="71">
        <f t="shared" si="610"/>
        <v>0</v>
      </c>
    </row>
    <row r="750" spans="1:38" ht="14" x14ac:dyDescent="0.25">
      <c r="A750" s="1">
        <v>738</v>
      </c>
      <c r="B750" s="21"/>
      <c r="C750" s="22"/>
      <c r="D750" s="23" t="s">
        <v>572</v>
      </c>
      <c r="E750" s="47"/>
      <c r="F750" s="139"/>
      <c r="G750" s="178"/>
      <c r="J750" s="69"/>
      <c r="K750" s="240"/>
      <c r="L750" s="70"/>
      <c r="M750" s="71"/>
      <c r="O750" s="69"/>
      <c r="P750" s="240"/>
      <c r="Q750" s="70"/>
      <c r="R750" s="71"/>
      <c r="T750" s="69"/>
      <c r="U750" s="240"/>
      <c r="V750" s="70"/>
      <c r="W750" s="71"/>
      <c r="Y750" s="69"/>
      <c r="Z750" s="240"/>
      <c r="AA750" s="70"/>
      <c r="AB750" s="71"/>
      <c r="AD750" s="69"/>
      <c r="AE750" s="240"/>
      <c r="AF750" s="70"/>
      <c r="AG750" s="71"/>
      <c r="AI750" s="69"/>
      <c r="AJ750" s="240"/>
      <c r="AK750" s="95"/>
      <c r="AL750" s="71"/>
    </row>
    <row r="751" spans="1:38" ht="14" x14ac:dyDescent="0.25">
      <c r="A751" s="1">
        <v>739</v>
      </c>
      <c r="B751" s="21"/>
      <c r="C751" s="22"/>
      <c r="D751" s="26" t="s">
        <v>573</v>
      </c>
      <c r="E751" s="26" t="s">
        <v>14</v>
      </c>
      <c r="F751" s="127">
        <f>'annexe 1 AE - BPU'!F751</f>
        <v>0</v>
      </c>
      <c r="G751" s="179">
        <f t="shared" ref="G751:G753" si="611">F751*(1+$G$9)</f>
        <v>0</v>
      </c>
      <c r="J751" s="69">
        <f>F751</f>
        <v>0</v>
      </c>
      <c r="K751" s="240"/>
      <c r="L751" s="70"/>
      <c r="M751" s="71">
        <f>K751*J751</f>
        <v>0</v>
      </c>
      <c r="O751" s="69">
        <f>J751</f>
        <v>0</v>
      </c>
      <c r="P751" s="240"/>
      <c r="Q751" s="70"/>
      <c r="R751" s="71">
        <f>P751*O751</f>
        <v>0</v>
      </c>
      <c r="T751" s="69">
        <f>O751</f>
        <v>0</v>
      </c>
      <c r="U751" s="240"/>
      <c r="V751" s="70"/>
      <c r="W751" s="71">
        <f>U751*T751</f>
        <v>0</v>
      </c>
      <c r="Y751" s="69">
        <f>T751</f>
        <v>0</v>
      </c>
      <c r="Z751" s="240"/>
      <c r="AA751" s="70"/>
      <c r="AB751" s="71">
        <f>Z751*Y751</f>
        <v>0</v>
      </c>
      <c r="AD751" s="69">
        <f>Y751</f>
        <v>0</v>
      </c>
      <c r="AE751" s="240"/>
      <c r="AF751" s="70"/>
      <c r="AG751" s="71">
        <f>AE751*AD751</f>
        <v>0</v>
      </c>
      <c r="AI751" s="69">
        <f>AD751</f>
        <v>0</v>
      </c>
      <c r="AJ751" s="240"/>
      <c r="AK751" s="95"/>
      <c r="AL751" s="71">
        <f>AJ751*AI751</f>
        <v>0</v>
      </c>
    </row>
    <row r="752" spans="1:38" ht="14" x14ac:dyDescent="0.25">
      <c r="A752" s="1">
        <v>740</v>
      </c>
      <c r="B752" s="21"/>
      <c r="C752" s="22"/>
      <c r="D752" s="26" t="s">
        <v>574</v>
      </c>
      <c r="E752" s="26" t="s">
        <v>14</v>
      </c>
      <c r="F752" s="127">
        <f>'annexe 1 AE - BPU'!F752</f>
        <v>0</v>
      </c>
      <c r="G752" s="179">
        <f t="shared" si="611"/>
        <v>0</v>
      </c>
      <c r="J752" s="69">
        <f>F752</f>
        <v>0</v>
      </c>
      <c r="K752" s="240"/>
      <c r="L752" s="70"/>
      <c r="M752" s="71">
        <f>K752*J752</f>
        <v>0</v>
      </c>
      <c r="O752" s="69">
        <f>J752</f>
        <v>0</v>
      </c>
      <c r="P752" s="240"/>
      <c r="Q752" s="70"/>
      <c r="R752" s="71">
        <f>P752*O752</f>
        <v>0</v>
      </c>
      <c r="T752" s="69">
        <f>O752</f>
        <v>0</v>
      </c>
      <c r="U752" s="240"/>
      <c r="V752" s="70"/>
      <c r="W752" s="71">
        <f>U752*T752</f>
        <v>0</v>
      </c>
      <c r="Y752" s="69">
        <f>T752</f>
        <v>0</v>
      </c>
      <c r="Z752" s="240"/>
      <c r="AA752" s="70"/>
      <c r="AB752" s="71">
        <f>Z752*Y752</f>
        <v>0</v>
      </c>
      <c r="AD752" s="69">
        <f>Y752</f>
        <v>0</v>
      </c>
      <c r="AE752" s="240"/>
      <c r="AF752" s="70"/>
      <c r="AG752" s="71">
        <f>AE752*AD752</f>
        <v>0</v>
      </c>
      <c r="AI752" s="69">
        <f>AD752</f>
        <v>0</v>
      </c>
      <c r="AJ752" s="240"/>
      <c r="AK752" s="95"/>
      <c r="AL752" s="71">
        <f>AJ752*AI752</f>
        <v>0</v>
      </c>
    </row>
    <row r="753" spans="1:38" ht="14" x14ac:dyDescent="0.25">
      <c r="A753" s="1">
        <v>741</v>
      </c>
      <c r="B753" s="21"/>
      <c r="C753" s="22"/>
      <c r="D753" s="26" t="s">
        <v>575</v>
      </c>
      <c r="E753" s="26" t="s">
        <v>14</v>
      </c>
      <c r="F753" s="127">
        <f>'annexe 1 AE - BPU'!F753</f>
        <v>0</v>
      </c>
      <c r="G753" s="179">
        <f t="shared" si="611"/>
        <v>0</v>
      </c>
      <c r="J753" s="69">
        <f>F753</f>
        <v>0</v>
      </c>
      <c r="K753" s="240"/>
      <c r="L753" s="70"/>
      <c r="M753" s="71">
        <f>K753*J753</f>
        <v>0</v>
      </c>
      <c r="O753" s="69">
        <f>J753</f>
        <v>0</v>
      </c>
      <c r="P753" s="240"/>
      <c r="Q753" s="70"/>
      <c r="R753" s="71">
        <f>P753*O753</f>
        <v>0</v>
      </c>
      <c r="T753" s="69">
        <f>O753</f>
        <v>0</v>
      </c>
      <c r="U753" s="240"/>
      <c r="V753" s="70"/>
      <c r="W753" s="71">
        <f>U753*T753</f>
        <v>0</v>
      </c>
      <c r="Y753" s="69">
        <f>T753</f>
        <v>0</v>
      </c>
      <c r="Z753" s="240"/>
      <c r="AA753" s="70"/>
      <c r="AB753" s="71">
        <f>Z753*Y753</f>
        <v>0</v>
      </c>
      <c r="AD753" s="69">
        <f>Y753</f>
        <v>0</v>
      </c>
      <c r="AE753" s="240"/>
      <c r="AF753" s="70"/>
      <c r="AG753" s="71">
        <f>AE753*AD753</f>
        <v>0</v>
      </c>
      <c r="AI753" s="69">
        <f>AD753</f>
        <v>0</v>
      </c>
      <c r="AJ753" s="240"/>
      <c r="AK753" s="95"/>
      <c r="AL753" s="71">
        <f>AJ753*AI753</f>
        <v>0</v>
      </c>
    </row>
    <row r="754" spans="1:38" ht="14" x14ac:dyDescent="0.25">
      <c r="A754" s="1">
        <v>742</v>
      </c>
      <c r="B754" s="21"/>
      <c r="C754" s="22"/>
      <c r="D754" s="23" t="s">
        <v>576</v>
      </c>
      <c r="E754" s="14"/>
      <c r="F754" s="127"/>
      <c r="G754" s="178"/>
      <c r="J754" s="69"/>
      <c r="K754" s="240"/>
      <c r="L754" s="70"/>
      <c r="M754" s="71"/>
      <c r="O754" s="69"/>
      <c r="P754" s="240"/>
      <c r="Q754" s="70"/>
      <c r="R754" s="71"/>
      <c r="T754" s="69"/>
      <c r="U754" s="240"/>
      <c r="V754" s="70"/>
      <c r="W754" s="71"/>
      <c r="Y754" s="69"/>
      <c r="Z754" s="240"/>
      <c r="AA754" s="70"/>
      <c r="AB754" s="71"/>
      <c r="AD754" s="69"/>
      <c r="AE754" s="240"/>
      <c r="AF754" s="70"/>
      <c r="AG754" s="71"/>
      <c r="AI754" s="69"/>
      <c r="AJ754" s="240"/>
      <c r="AK754" s="95"/>
      <c r="AL754" s="71"/>
    </row>
    <row r="755" spans="1:38" ht="14" x14ac:dyDescent="0.25">
      <c r="A755" s="1">
        <v>743</v>
      </c>
      <c r="B755" s="21"/>
      <c r="C755" s="22"/>
      <c r="D755" s="26" t="s">
        <v>577</v>
      </c>
      <c r="E755" s="26" t="s">
        <v>14</v>
      </c>
      <c r="F755" s="127">
        <f>'annexe 1 AE - BPU'!F755</f>
        <v>0</v>
      </c>
      <c r="G755" s="179">
        <f t="shared" ref="G755:G757" si="612">F755*(1+$G$9)</f>
        <v>0</v>
      </c>
      <c r="J755" s="69">
        <f>F755</f>
        <v>0</v>
      </c>
      <c r="K755" s="240"/>
      <c r="L755" s="70"/>
      <c r="M755" s="71">
        <f>K755*J755</f>
        <v>0</v>
      </c>
      <c r="O755" s="69">
        <f>J755</f>
        <v>0</v>
      </c>
      <c r="P755" s="240"/>
      <c r="Q755" s="70"/>
      <c r="R755" s="71">
        <f>P755*O755</f>
        <v>0</v>
      </c>
      <c r="T755" s="69">
        <f>O755</f>
        <v>0</v>
      </c>
      <c r="U755" s="240"/>
      <c r="V755" s="70"/>
      <c r="W755" s="71">
        <f>U755*T755</f>
        <v>0</v>
      </c>
      <c r="Y755" s="69">
        <f>T755</f>
        <v>0</v>
      </c>
      <c r="Z755" s="240"/>
      <c r="AA755" s="70"/>
      <c r="AB755" s="71">
        <f>Z755*Y755</f>
        <v>0</v>
      </c>
      <c r="AD755" s="69">
        <f>Y755</f>
        <v>0</v>
      </c>
      <c r="AE755" s="240"/>
      <c r="AF755" s="70"/>
      <c r="AG755" s="71">
        <f>AE755*AD755</f>
        <v>0</v>
      </c>
      <c r="AI755" s="69">
        <f>AD755</f>
        <v>0</v>
      </c>
      <c r="AJ755" s="240"/>
      <c r="AK755" s="95"/>
      <c r="AL755" s="71">
        <f>AJ755*AI755</f>
        <v>0</v>
      </c>
    </row>
    <row r="756" spans="1:38" ht="14" x14ac:dyDescent="0.25">
      <c r="A756" s="1">
        <v>744</v>
      </c>
      <c r="B756" s="21"/>
      <c r="C756" s="22"/>
      <c r="D756" s="26" t="s">
        <v>578</v>
      </c>
      <c r="E756" s="26" t="s">
        <v>14</v>
      </c>
      <c r="F756" s="127">
        <f>'annexe 1 AE - BPU'!F756</f>
        <v>0</v>
      </c>
      <c r="G756" s="179">
        <f t="shared" si="612"/>
        <v>0</v>
      </c>
      <c r="J756" s="69">
        <f>F756</f>
        <v>0</v>
      </c>
      <c r="K756" s="240"/>
      <c r="L756" s="70"/>
      <c r="M756" s="71">
        <f>K756*J756</f>
        <v>0</v>
      </c>
      <c r="O756" s="69">
        <f>J756</f>
        <v>0</v>
      </c>
      <c r="P756" s="240"/>
      <c r="Q756" s="70"/>
      <c r="R756" s="71">
        <f>P756*O756</f>
        <v>0</v>
      </c>
      <c r="T756" s="69">
        <f>O756</f>
        <v>0</v>
      </c>
      <c r="U756" s="240"/>
      <c r="V756" s="70"/>
      <c r="W756" s="71">
        <f>U756*T756</f>
        <v>0</v>
      </c>
      <c r="Y756" s="69">
        <f>T756</f>
        <v>0</v>
      </c>
      <c r="Z756" s="240"/>
      <c r="AA756" s="70"/>
      <c r="AB756" s="71">
        <f>Z756*Y756</f>
        <v>0</v>
      </c>
      <c r="AD756" s="69">
        <f>Y756</f>
        <v>0</v>
      </c>
      <c r="AE756" s="240"/>
      <c r="AF756" s="70"/>
      <c r="AG756" s="71">
        <f>AE756*AD756</f>
        <v>0</v>
      </c>
      <c r="AI756" s="69">
        <f>AD756</f>
        <v>0</v>
      </c>
      <c r="AJ756" s="240"/>
      <c r="AK756" s="95"/>
      <c r="AL756" s="71">
        <f>AJ756*AI756</f>
        <v>0</v>
      </c>
    </row>
    <row r="757" spans="1:38" ht="14" x14ac:dyDescent="0.25">
      <c r="A757" s="1">
        <v>745</v>
      </c>
      <c r="B757" s="21"/>
      <c r="C757" s="22"/>
      <c r="D757" s="26" t="s">
        <v>579</v>
      </c>
      <c r="E757" s="26" t="s">
        <v>14</v>
      </c>
      <c r="F757" s="127">
        <f>'annexe 1 AE - BPU'!F757</f>
        <v>0</v>
      </c>
      <c r="G757" s="179">
        <f t="shared" si="612"/>
        <v>0</v>
      </c>
      <c r="J757" s="69">
        <f>F757</f>
        <v>0</v>
      </c>
      <c r="K757" s="240"/>
      <c r="L757" s="70"/>
      <c r="M757" s="71">
        <f>K757*J757</f>
        <v>0</v>
      </c>
      <c r="O757" s="69">
        <f>J757</f>
        <v>0</v>
      </c>
      <c r="P757" s="240"/>
      <c r="Q757" s="70"/>
      <c r="R757" s="71">
        <f>P757*O757</f>
        <v>0</v>
      </c>
      <c r="T757" s="69">
        <f>O757</f>
        <v>0</v>
      </c>
      <c r="U757" s="240"/>
      <c r="V757" s="70"/>
      <c r="W757" s="71">
        <f>U757*T757</f>
        <v>0</v>
      </c>
      <c r="Y757" s="69">
        <f>T757</f>
        <v>0</v>
      </c>
      <c r="Z757" s="240"/>
      <c r="AA757" s="70"/>
      <c r="AB757" s="71">
        <f>Z757*Y757</f>
        <v>0</v>
      </c>
      <c r="AD757" s="69">
        <f>Y757</f>
        <v>0</v>
      </c>
      <c r="AE757" s="240"/>
      <c r="AF757" s="70"/>
      <c r="AG757" s="71">
        <f>AE757*AD757</f>
        <v>0</v>
      </c>
      <c r="AI757" s="69">
        <f>AD757</f>
        <v>0</v>
      </c>
      <c r="AJ757" s="240"/>
      <c r="AK757" s="95"/>
      <c r="AL757" s="71">
        <f>AJ757*AI757</f>
        <v>0</v>
      </c>
    </row>
    <row r="758" spans="1:38" ht="14" x14ac:dyDescent="0.25">
      <c r="A758" s="1">
        <v>746</v>
      </c>
      <c r="B758" s="21"/>
      <c r="C758" s="22"/>
      <c r="D758" s="23" t="s">
        <v>580</v>
      </c>
      <c r="E758" s="14"/>
      <c r="F758" s="127"/>
      <c r="G758" s="178"/>
      <c r="J758" s="69"/>
      <c r="K758" s="240"/>
      <c r="L758" s="70"/>
      <c r="M758" s="71"/>
      <c r="O758" s="69"/>
      <c r="P758" s="240"/>
      <c r="Q758" s="70"/>
      <c r="R758" s="71"/>
      <c r="T758" s="69"/>
      <c r="U758" s="240"/>
      <c r="V758" s="70"/>
      <c r="W758" s="71"/>
      <c r="Y758" s="69"/>
      <c r="Z758" s="240"/>
      <c r="AA758" s="70"/>
      <c r="AB758" s="71"/>
      <c r="AD758" s="69"/>
      <c r="AE758" s="240"/>
      <c r="AF758" s="70"/>
      <c r="AG758" s="71"/>
      <c r="AI758" s="69"/>
      <c r="AJ758" s="240"/>
      <c r="AK758" s="95"/>
      <c r="AL758" s="71"/>
    </row>
    <row r="759" spans="1:38" ht="14" x14ac:dyDescent="0.25">
      <c r="A759" s="1">
        <v>747</v>
      </c>
      <c r="B759" s="21"/>
      <c r="C759" s="22"/>
      <c r="D759" s="26" t="s">
        <v>581</v>
      </c>
      <c r="E759" s="26" t="s">
        <v>192</v>
      </c>
      <c r="F759" s="145">
        <f>'annexe 1 AE - BPU'!F759</f>
        <v>0</v>
      </c>
      <c r="G759" s="180">
        <f t="shared" ref="G759:G761" si="613">F759</f>
        <v>0</v>
      </c>
      <c r="J759" s="72">
        <f>F759</f>
        <v>0</v>
      </c>
      <c r="K759" s="240"/>
      <c r="L759" s="70"/>
      <c r="M759" s="71">
        <f>K759*J759</f>
        <v>0</v>
      </c>
      <c r="O759" s="72">
        <f>J759</f>
        <v>0</v>
      </c>
      <c r="P759" s="240"/>
      <c r="Q759" s="70"/>
      <c r="R759" s="71">
        <f>P759*O759</f>
        <v>0</v>
      </c>
      <c r="T759" s="72">
        <f>O759</f>
        <v>0</v>
      </c>
      <c r="U759" s="240"/>
      <c r="V759" s="70"/>
      <c r="W759" s="71">
        <f>U759*T759</f>
        <v>0</v>
      </c>
      <c r="Y759" s="72">
        <f>T759</f>
        <v>0</v>
      </c>
      <c r="Z759" s="240"/>
      <c r="AA759" s="70"/>
      <c r="AB759" s="71">
        <f>Z759*Y759</f>
        <v>0</v>
      </c>
      <c r="AD759" s="72">
        <f>Y759</f>
        <v>0</v>
      </c>
      <c r="AE759" s="240"/>
      <c r="AF759" s="70"/>
      <c r="AG759" s="71">
        <f>AE759*AD759</f>
        <v>0</v>
      </c>
      <c r="AI759" s="72">
        <f>AD759</f>
        <v>0</v>
      </c>
      <c r="AJ759" s="240"/>
      <c r="AK759" s="95"/>
      <c r="AL759" s="71">
        <f>AJ759*AI759</f>
        <v>0</v>
      </c>
    </row>
    <row r="760" spans="1:38" ht="14" x14ac:dyDescent="0.25">
      <c r="A760" s="1">
        <v>748</v>
      </c>
      <c r="B760" s="21"/>
      <c r="C760" s="22"/>
      <c r="D760" s="26" t="s">
        <v>582</v>
      </c>
      <c r="E760" s="26" t="s">
        <v>192</v>
      </c>
      <c r="F760" s="145">
        <f>'annexe 1 AE - BPU'!F760</f>
        <v>0</v>
      </c>
      <c r="G760" s="180">
        <f t="shared" si="613"/>
        <v>0</v>
      </c>
      <c r="J760" s="72">
        <f>F760</f>
        <v>0</v>
      </c>
      <c r="K760" s="240"/>
      <c r="L760" s="70"/>
      <c r="M760" s="71">
        <f>K760*J760</f>
        <v>0</v>
      </c>
      <c r="O760" s="72">
        <f>J760</f>
        <v>0</v>
      </c>
      <c r="P760" s="240"/>
      <c r="Q760" s="70"/>
      <c r="R760" s="71">
        <f>P760*O760</f>
        <v>0</v>
      </c>
      <c r="T760" s="72">
        <f>O760</f>
        <v>0</v>
      </c>
      <c r="U760" s="240"/>
      <c r="V760" s="70"/>
      <c r="W760" s="71">
        <f>U760*T760</f>
        <v>0</v>
      </c>
      <c r="Y760" s="72">
        <f>T760</f>
        <v>0</v>
      </c>
      <c r="Z760" s="240"/>
      <c r="AA760" s="70"/>
      <c r="AB760" s="71">
        <f>Z760*Y760</f>
        <v>0</v>
      </c>
      <c r="AD760" s="72">
        <f>Y760</f>
        <v>0</v>
      </c>
      <c r="AE760" s="240"/>
      <c r="AF760" s="70"/>
      <c r="AG760" s="71">
        <f>AE760*AD760</f>
        <v>0</v>
      </c>
      <c r="AI760" s="72">
        <f>AD760</f>
        <v>0</v>
      </c>
      <c r="AJ760" s="240"/>
      <c r="AK760" s="95"/>
      <c r="AL760" s="71">
        <f>AJ760*AI760</f>
        <v>0</v>
      </c>
    </row>
    <row r="761" spans="1:38" ht="14" x14ac:dyDescent="0.25">
      <c r="A761" s="1">
        <v>749</v>
      </c>
      <c r="B761" s="21"/>
      <c r="C761" s="22"/>
      <c r="D761" s="26" t="s">
        <v>583</v>
      </c>
      <c r="E761" s="26" t="s">
        <v>192</v>
      </c>
      <c r="F761" s="145">
        <f>'annexe 1 AE - BPU'!F761</f>
        <v>0</v>
      </c>
      <c r="G761" s="180">
        <f t="shared" si="613"/>
        <v>0</v>
      </c>
      <c r="J761" s="72">
        <f>F761</f>
        <v>0</v>
      </c>
      <c r="K761" s="240"/>
      <c r="L761" s="70"/>
      <c r="M761" s="71">
        <f>K761*J761</f>
        <v>0</v>
      </c>
      <c r="O761" s="72">
        <f>J761</f>
        <v>0</v>
      </c>
      <c r="P761" s="240"/>
      <c r="Q761" s="70"/>
      <c r="R761" s="71">
        <f>P761*O761</f>
        <v>0</v>
      </c>
      <c r="T761" s="72">
        <f>O761</f>
        <v>0</v>
      </c>
      <c r="U761" s="240"/>
      <c r="V761" s="70"/>
      <c r="W761" s="71">
        <f>U761*T761</f>
        <v>0</v>
      </c>
      <c r="Y761" s="72">
        <f>T761</f>
        <v>0</v>
      </c>
      <c r="Z761" s="240"/>
      <c r="AA761" s="70"/>
      <c r="AB761" s="71">
        <f>Z761*Y761</f>
        <v>0</v>
      </c>
      <c r="AD761" s="166">
        <f>Y761</f>
        <v>0</v>
      </c>
      <c r="AE761" s="245">
        <v>49</v>
      </c>
      <c r="AF761" s="167">
        <f>AD745</f>
        <v>0</v>
      </c>
      <c r="AG761" s="165">
        <f>AD761*AE761*AF761</f>
        <v>0</v>
      </c>
      <c r="AI761" s="72">
        <f>AD761</f>
        <v>0</v>
      </c>
      <c r="AJ761" s="240"/>
      <c r="AK761" s="95"/>
      <c r="AL761" s="71">
        <f>AJ761*AI761</f>
        <v>0</v>
      </c>
    </row>
    <row r="762" spans="1:38" ht="14" x14ac:dyDescent="0.25">
      <c r="A762" s="1">
        <v>750</v>
      </c>
      <c r="B762" s="21"/>
      <c r="C762" s="22"/>
      <c r="D762" s="23" t="s">
        <v>584</v>
      </c>
      <c r="E762" s="14"/>
      <c r="F762" s="127"/>
      <c r="G762" s="178"/>
      <c r="J762" s="69"/>
      <c r="K762" s="240"/>
      <c r="L762" s="70"/>
      <c r="M762" s="71"/>
      <c r="O762" s="69"/>
      <c r="P762" s="240"/>
      <c r="Q762" s="70"/>
      <c r="R762" s="71"/>
      <c r="T762" s="69"/>
      <c r="U762" s="240"/>
      <c r="V762" s="70"/>
      <c r="W762" s="71"/>
      <c r="Y762" s="69"/>
      <c r="Z762" s="240"/>
      <c r="AA762" s="70"/>
      <c r="AB762" s="71"/>
      <c r="AD762" s="69"/>
      <c r="AE762" s="240"/>
      <c r="AF762" s="70"/>
      <c r="AG762" s="71"/>
      <c r="AI762" s="69"/>
      <c r="AJ762" s="240"/>
      <c r="AK762" s="95"/>
      <c r="AL762" s="71"/>
    </row>
    <row r="763" spans="1:38" ht="15.5" x14ac:dyDescent="0.25">
      <c r="A763" s="1">
        <v>751</v>
      </c>
      <c r="B763" s="152"/>
      <c r="C763" s="22"/>
      <c r="D763" s="26" t="s">
        <v>585</v>
      </c>
      <c r="E763" s="26" t="s">
        <v>26</v>
      </c>
      <c r="F763" s="127">
        <f>'annexe 1 AE - BPU'!F763</f>
        <v>0</v>
      </c>
      <c r="G763" s="179">
        <f t="shared" ref="G763:G767" si="614">F763*(1+$G$9)</f>
        <v>0</v>
      </c>
      <c r="J763" s="69">
        <f>F763</f>
        <v>0</v>
      </c>
      <c r="K763" s="240"/>
      <c r="L763" s="70"/>
      <c r="M763" s="71">
        <f>K763*J763</f>
        <v>0</v>
      </c>
      <c r="O763" s="69">
        <f>J763</f>
        <v>0</v>
      </c>
      <c r="P763" s="240"/>
      <c r="Q763" s="70"/>
      <c r="R763" s="71">
        <f>P763*O763</f>
        <v>0</v>
      </c>
      <c r="T763" s="98">
        <f>O763</f>
        <v>0</v>
      </c>
      <c r="U763" s="174">
        <v>5</v>
      </c>
      <c r="V763" s="99"/>
      <c r="W763" s="100">
        <f>U763*T763</f>
        <v>0</v>
      </c>
      <c r="Y763" s="69">
        <f>T763</f>
        <v>0</v>
      </c>
      <c r="Z763" s="240"/>
      <c r="AA763" s="70"/>
      <c r="AB763" s="71">
        <f>Z763*Y763</f>
        <v>0</v>
      </c>
      <c r="AD763" s="69">
        <f>Y763</f>
        <v>0</v>
      </c>
      <c r="AE763" s="240"/>
      <c r="AF763" s="70"/>
      <c r="AG763" s="71">
        <f>AE763*AD763</f>
        <v>0</v>
      </c>
      <c r="AI763" s="69">
        <f>AD763</f>
        <v>0</v>
      </c>
      <c r="AJ763" s="240"/>
      <c r="AK763" s="95"/>
      <c r="AL763" s="71">
        <f>AJ763*AI763</f>
        <v>0</v>
      </c>
    </row>
    <row r="764" spans="1:38" ht="14" x14ac:dyDescent="0.25">
      <c r="A764" s="1">
        <v>752</v>
      </c>
      <c r="B764" s="152"/>
      <c r="C764" s="22"/>
      <c r="D764" s="26" t="s">
        <v>586</v>
      </c>
      <c r="E764" s="26" t="s">
        <v>26</v>
      </c>
      <c r="F764" s="127">
        <f>'annexe 1 AE - BPU'!F764</f>
        <v>0</v>
      </c>
      <c r="G764" s="179">
        <f t="shared" si="614"/>
        <v>0</v>
      </c>
      <c r="J764" s="69">
        <f>F764</f>
        <v>0</v>
      </c>
      <c r="K764" s="240"/>
      <c r="L764" s="70"/>
      <c r="M764" s="71">
        <f>K764*J764</f>
        <v>0</v>
      </c>
      <c r="O764" s="69">
        <f>J764</f>
        <v>0</v>
      </c>
      <c r="P764" s="240"/>
      <c r="Q764" s="70"/>
      <c r="R764" s="71">
        <f>P764*O764</f>
        <v>0</v>
      </c>
      <c r="T764" s="69">
        <f>O764</f>
        <v>0</v>
      </c>
      <c r="U764" s="240"/>
      <c r="V764" s="70"/>
      <c r="W764" s="71">
        <f>U764*T764</f>
        <v>0</v>
      </c>
      <c r="Y764" s="69">
        <f>T764</f>
        <v>0</v>
      </c>
      <c r="Z764" s="240"/>
      <c r="AA764" s="70"/>
      <c r="AB764" s="71">
        <f>Z764*Y764</f>
        <v>0</v>
      </c>
      <c r="AD764" s="69">
        <f>Y764</f>
        <v>0</v>
      </c>
      <c r="AE764" s="240"/>
      <c r="AF764" s="70"/>
      <c r="AG764" s="71">
        <f>AE764*AD764</f>
        <v>0</v>
      </c>
      <c r="AI764" s="69">
        <f>AD764</f>
        <v>0</v>
      </c>
      <c r="AJ764" s="240"/>
      <c r="AK764" s="95"/>
      <c r="AL764" s="71">
        <f>AJ764*AI764</f>
        <v>0</v>
      </c>
    </row>
    <row r="765" spans="1:38" ht="14" x14ac:dyDescent="0.25">
      <c r="A765" s="1">
        <v>753</v>
      </c>
      <c r="B765" s="152"/>
      <c r="C765" s="22"/>
      <c r="D765" s="26" t="s">
        <v>587</v>
      </c>
      <c r="E765" s="26" t="s">
        <v>26</v>
      </c>
      <c r="F765" s="127">
        <f>'annexe 1 AE - BPU'!F765</f>
        <v>0</v>
      </c>
      <c r="G765" s="179">
        <f t="shared" si="614"/>
        <v>0</v>
      </c>
      <c r="J765" s="69">
        <f>F765</f>
        <v>0</v>
      </c>
      <c r="K765" s="240"/>
      <c r="L765" s="70"/>
      <c r="M765" s="71">
        <f>K765*J765</f>
        <v>0</v>
      </c>
      <c r="O765" s="69">
        <f>J765</f>
        <v>0</v>
      </c>
      <c r="P765" s="240"/>
      <c r="Q765" s="70"/>
      <c r="R765" s="71">
        <f>P765*O765</f>
        <v>0</v>
      </c>
      <c r="T765" s="69">
        <f>O765</f>
        <v>0</v>
      </c>
      <c r="U765" s="240"/>
      <c r="V765" s="70"/>
      <c r="W765" s="71">
        <f>U765*T765</f>
        <v>0</v>
      </c>
      <c r="Y765" s="69">
        <f>T765</f>
        <v>0</v>
      </c>
      <c r="Z765" s="240"/>
      <c r="AA765" s="70"/>
      <c r="AB765" s="71">
        <f>Z765*Y765</f>
        <v>0</v>
      </c>
      <c r="AD765" s="69">
        <f>Y765</f>
        <v>0</v>
      </c>
      <c r="AE765" s="240"/>
      <c r="AF765" s="70"/>
      <c r="AG765" s="71">
        <f>AE765*AD765</f>
        <v>0</v>
      </c>
      <c r="AI765" s="69">
        <f>AD765</f>
        <v>0</v>
      </c>
      <c r="AJ765" s="240"/>
      <c r="AK765" s="95"/>
      <c r="AL765" s="71">
        <f>AJ765*AI765</f>
        <v>0</v>
      </c>
    </row>
    <row r="766" spans="1:38" ht="15.5" x14ac:dyDescent="0.25">
      <c r="A766" s="1">
        <v>754</v>
      </c>
      <c r="B766" s="152"/>
      <c r="C766" s="22"/>
      <c r="D766" s="26" t="s">
        <v>588</v>
      </c>
      <c r="E766" s="26" t="s">
        <v>17</v>
      </c>
      <c r="F766" s="127">
        <f>'annexe 1 AE - BPU'!F766</f>
        <v>0</v>
      </c>
      <c r="G766" s="179">
        <f t="shared" si="614"/>
        <v>0</v>
      </c>
      <c r="J766" s="69">
        <f>F766</f>
        <v>0</v>
      </c>
      <c r="K766" s="240"/>
      <c r="L766" s="70"/>
      <c r="M766" s="71">
        <f>K766*J766</f>
        <v>0</v>
      </c>
      <c r="O766" s="69">
        <f>J766</f>
        <v>0</v>
      </c>
      <c r="P766" s="240"/>
      <c r="Q766" s="70"/>
      <c r="R766" s="71">
        <f>P766*O766</f>
        <v>0</v>
      </c>
      <c r="T766" s="98">
        <f>O766</f>
        <v>0</v>
      </c>
      <c r="U766" s="174">
        <v>2</v>
      </c>
      <c r="V766" s="99"/>
      <c r="W766" s="100">
        <f>U766*T766</f>
        <v>0</v>
      </c>
      <c r="Y766" s="69">
        <f>T766</f>
        <v>0</v>
      </c>
      <c r="Z766" s="240"/>
      <c r="AA766" s="70"/>
      <c r="AB766" s="71">
        <f>Z766*Y766</f>
        <v>0</v>
      </c>
      <c r="AD766" s="69">
        <f>Y766</f>
        <v>0</v>
      </c>
      <c r="AE766" s="240"/>
      <c r="AF766" s="70"/>
      <c r="AG766" s="71">
        <f>AE766*AD766</f>
        <v>0</v>
      </c>
      <c r="AI766" s="69">
        <f>AD766</f>
        <v>0</v>
      </c>
      <c r="AJ766" s="240"/>
      <c r="AK766" s="95"/>
      <c r="AL766" s="71">
        <f>AJ766*AI766</f>
        <v>0</v>
      </c>
    </row>
    <row r="767" spans="1:38" ht="14" x14ac:dyDescent="0.25">
      <c r="A767" s="1">
        <v>755</v>
      </c>
      <c r="B767" s="152"/>
      <c r="C767" s="22"/>
      <c r="D767" s="26" t="s">
        <v>589</v>
      </c>
      <c r="E767" s="26" t="s">
        <v>17</v>
      </c>
      <c r="F767" s="127">
        <f>'annexe 1 AE - BPU'!F767</f>
        <v>0</v>
      </c>
      <c r="G767" s="179">
        <f t="shared" si="614"/>
        <v>0</v>
      </c>
      <c r="J767" s="69">
        <f>F767</f>
        <v>0</v>
      </c>
      <c r="K767" s="240"/>
      <c r="L767" s="70"/>
      <c r="M767" s="71">
        <f>K767*J767</f>
        <v>0</v>
      </c>
      <c r="O767" s="69">
        <f>J767</f>
        <v>0</v>
      </c>
      <c r="P767" s="240"/>
      <c r="Q767" s="70"/>
      <c r="R767" s="71">
        <f>P767*O767</f>
        <v>0</v>
      </c>
      <c r="T767" s="69">
        <f>O767</f>
        <v>0</v>
      </c>
      <c r="U767" s="240"/>
      <c r="V767" s="70"/>
      <c r="W767" s="71">
        <f>U767*T767</f>
        <v>0</v>
      </c>
      <c r="Y767" s="69">
        <f>T767</f>
        <v>0</v>
      </c>
      <c r="Z767" s="240"/>
      <c r="AA767" s="70"/>
      <c r="AB767" s="71">
        <f>Z767*Y767</f>
        <v>0</v>
      </c>
      <c r="AD767" s="69">
        <f>Y767</f>
        <v>0</v>
      </c>
      <c r="AE767" s="240"/>
      <c r="AF767" s="70"/>
      <c r="AG767" s="71">
        <f>AE767*AD767</f>
        <v>0</v>
      </c>
      <c r="AI767" s="69">
        <f>AD767</f>
        <v>0</v>
      </c>
      <c r="AJ767" s="240"/>
      <c r="AK767" s="95"/>
      <c r="AL767" s="71">
        <f>AJ767*AI767</f>
        <v>0</v>
      </c>
    </row>
    <row r="768" spans="1:38" ht="14" x14ac:dyDescent="0.25">
      <c r="A768" s="1">
        <v>756</v>
      </c>
      <c r="B768" s="152" t="s">
        <v>590</v>
      </c>
      <c r="C768" s="22"/>
      <c r="D768" s="23" t="s">
        <v>591</v>
      </c>
      <c r="E768" s="14"/>
      <c r="F768" s="130"/>
      <c r="G768" s="178"/>
      <c r="J768" s="69"/>
      <c r="K768" s="240"/>
      <c r="L768" s="70"/>
      <c r="M768" s="71"/>
      <c r="O768" s="69"/>
      <c r="P768" s="240"/>
      <c r="Q768" s="70"/>
      <c r="R768" s="71"/>
      <c r="T768" s="69"/>
      <c r="U768" s="240"/>
      <c r="V768" s="70"/>
      <c r="W768" s="71"/>
      <c r="Y768" s="69"/>
      <c r="Z768" s="240"/>
      <c r="AA768" s="70"/>
      <c r="AB768" s="71"/>
      <c r="AD768" s="69"/>
      <c r="AE768" s="240"/>
      <c r="AF768" s="70"/>
      <c r="AG768" s="71"/>
      <c r="AI768" s="69"/>
      <c r="AJ768" s="240"/>
      <c r="AK768" s="95"/>
      <c r="AL768" s="71"/>
    </row>
    <row r="769" spans="1:38" ht="14" x14ac:dyDescent="0.25">
      <c r="A769" s="1">
        <v>757</v>
      </c>
      <c r="B769" s="152"/>
      <c r="C769" s="22"/>
      <c r="D769" s="23" t="s">
        <v>592</v>
      </c>
      <c r="E769" s="14"/>
      <c r="F769" s="130"/>
      <c r="G769" s="178"/>
      <c r="J769" s="69"/>
      <c r="K769" s="240"/>
      <c r="L769" s="70"/>
      <c r="M769" s="71"/>
      <c r="O769" s="69"/>
      <c r="P769" s="240"/>
      <c r="Q769" s="70"/>
      <c r="R769" s="71"/>
      <c r="T769" s="69"/>
      <c r="U769" s="240"/>
      <c r="V769" s="70"/>
      <c r="W769" s="71"/>
      <c r="Y769" s="69"/>
      <c r="Z769" s="240"/>
      <c r="AA769" s="70"/>
      <c r="AB769" s="71"/>
      <c r="AD769" s="69"/>
      <c r="AE769" s="240"/>
      <c r="AF769" s="70"/>
      <c r="AG769" s="71"/>
      <c r="AI769" s="69"/>
      <c r="AJ769" s="240"/>
      <c r="AK769" s="95"/>
      <c r="AL769" s="71"/>
    </row>
    <row r="770" spans="1:38" ht="14" x14ac:dyDescent="0.25">
      <c r="A770" s="1">
        <v>758</v>
      </c>
      <c r="B770" s="152"/>
      <c r="C770" s="22"/>
      <c r="D770" s="26" t="s">
        <v>593</v>
      </c>
      <c r="E770" s="26" t="s">
        <v>14</v>
      </c>
      <c r="F770" s="127">
        <f>'annexe 1 AE - BPU'!F770</f>
        <v>0</v>
      </c>
      <c r="G770" s="179">
        <f t="shared" ref="G770:G773" si="615">F770*(1+$G$9)</f>
        <v>0</v>
      </c>
      <c r="J770" s="69">
        <f>F770</f>
        <v>0</v>
      </c>
      <c r="K770" s="240"/>
      <c r="L770" s="70"/>
      <c r="M770" s="71">
        <f>K770*J770</f>
        <v>0</v>
      </c>
      <c r="O770" s="69">
        <f>J770</f>
        <v>0</v>
      </c>
      <c r="P770" s="240"/>
      <c r="Q770" s="70"/>
      <c r="R770" s="71">
        <f>P770*O770</f>
        <v>0</v>
      </c>
      <c r="T770" s="69">
        <f>O770</f>
        <v>0</v>
      </c>
      <c r="U770" s="240"/>
      <c r="V770" s="70"/>
      <c r="W770" s="71">
        <f>U770*T770</f>
        <v>0</v>
      </c>
      <c r="Y770" s="69">
        <f>T770</f>
        <v>0</v>
      </c>
      <c r="Z770" s="240"/>
      <c r="AA770" s="70"/>
      <c r="AB770" s="71">
        <f>Z770*Y770</f>
        <v>0</v>
      </c>
      <c r="AD770" s="69">
        <f>Y770</f>
        <v>0</v>
      </c>
      <c r="AE770" s="240"/>
      <c r="AF770" s="70"/>
      <c r="AG770" s="71">
        <f>AE770*AD770</f>
        <v>0</v>
      </c>
      <c r="AI770" s="69">
        <f>AD770</f>
        <v>0</v>
      </c>
      <c r="AJ770" s="240"/>
      <c r="AK770" s="95"/>
      <c r="AL770" s="71">
        <f>AJ770*AI770</f>
        <v>0</v>
      </c>
    </row>
    <row r="771" spans="1:38" ht="14" x14ac:dyDescent="0.25">
      <c r="A771" s="1">
        <v>759</v>
      </c>
      <c r="B771" s="152"/>
      <c r="C771" s="22"/>
      <c r="D771" s="26" t="s">
        <v>594</v>
      </c>
      <c r="E771" s="26" t="s">
        <v>14</v>
      </c>
      <c r="F771" s="127">
        <f>'annexe 1 AE - BPU'!F771</f>
        <v>0</v>
      </c>
      <c r="G771" s="179">
        <f t="shared" si="615"/>
        <v>0</v>
      </c>
      <c r="J771" s="69">
        <f>F771</f>
        <v>0</v>
      </c>
      <c r="K771" s="240"/>
      <c r="L771" s="70"/>
      <c r="M771" s="71">
        <f>K771*J771</f>
        <v>0</v>
      </c>
      <c r="O771" s="69">
        <f>J771</f>
        <v>0</v>
      </c>
      <c r="P771" s="240"/>
      <c r="Q771" s="70"/>
      <c r="R771" s="71">
        <f>P771*O771</f>
        <v>0</v>
      </c>
      <c r="T771" s="69">
        <f>O771</f>
        <v>0</v>
      </c>
      <c r="U771" s="240"/>
      <c r="V771" s="70"/>
      <c r="W771" s="71">
        <f>U771*T771</f>
        <v>0</v>
      </c>
      <c r="Y771" s="69">
        <f>T771</f>
        <v>0</v>
      </c>
      <c r="Z771" s="240"/>
      <c r="AA771" s="70"/>
      <c r="AB771" s="71">
        <f>Z771*Y771</f>
        <v>0</v>
      </c>
      <c r="AD771" s="69">
        <f>Y771</f>
        <v>0</v>
      </c>
      <c r="AE771" s="240"/>
      <c r="AF771" s="70"/>
      <c r="AG771" s="71">
        <f>AE771*AD771</f>
        <v>0</v>
      </c>
      <c r="AI771" s="69">
        <f>AD771</f>
        <v>0</v>
      </c>
      <c r="AJ771" s="240"/>
      <c r="AK771" s="95"/>
      <c r="AL771" s="71">
        <f>AJ771*AI771</f>
        <v>0</v>
      </c>
    </row>
    <row r="772" spans="1:38" ht="14" x14ac:dyDescent="0.25">
      <c r="A772" s="1">
        <v>760</v>
      </c>
      <c r="B772" s="152"/>
      <c r="C772" s="22"/>
      <c r="D772" s="26" t="s">
        <v>595</v>
      </c>
      <c r="E772" s="26" t="s">
        <v>14</v>
      </c>
      <c r="F772" s="127">
        <f>'annexe 1 AE - BPU'!F772</f>
        <v>0</v>
      </c>
      <c r="G772" s="179">
        <f t="shared" si="615"/>
        <v>0</v>
      </c>
      <c r="J772" s="69">
        <f>F772</f>
        <v>0</v>
      </c>
      <c r="K772" s="240"/>
      <c r="L772" s="70"/>
      <c r="M772" s="71">
        <f>K772*J772</f>
        <v>0</v>
      </c>
      <c r="O772" s="69">
        <f>J772</f>
        <v>0</v>
      </c>
      <c r="P772" s="240"/>
      <c r="Q772" s="70"/>
      <c r="R772" s="71">
        <f>P772*O772</f>
        <v>0</v>
      </c>
      <c r="T772" s="69">
        <f>O772</f>
        <v>0</v>
      </c>
      <c r="U772" s="240"/>
      <c r="V772" s="70"/>
      <c r="W772" s="71">
        <f>U772*T772</f>
        <v>0</v>
      </c>
      <c r="Y772" s="69">
        <f>T772</f>
        <v>0</v>
      </c>
      <c r="Z772" s="240"/>
      <c r="AA772" s="70"/>
      <c r="AB772" s="71">
        <f>Z772*Y772</f>
        <v>0</v>
      </c>
      <c r="AD772" s="69">
        <f>Y772</f>
        <v>0</v>
      </c>
      <c r="AE772" s="240"/>
      <c r="AF772" s="70"/>
      <c r="AG772" s="71">
        <f>AE772*AD772</f>
        <v>0</v>
      </c>
      <c r="AI772" s="69">
        <f>AD772</f>
        <v>0</v>
      </c>
      <c r="AJ772" s="240"/>
      <c r="AK772" s="95"/>
      <c r="AL772" s="71">
        <f>AJ772*AI772</f>
        <v>0</v>
      </c>
    </row>
    <row r="773" spans="1:38" ht="14" x14ac:dyDescent="0.25">
      <c r="A773" s="1">
        <v>761</v>
      </c>
      <c r="B773" s="152"/>
      <c r="C773" s="22"/>
      <c r="D773" s="26" t="s">
        <v>596</v>
      </c>
      <c r="E773" s="26" t="s">
        <v>14</v>
      </c>
      <c r="F773" s="127">
        <f>'annexe 1 AE - BPU'!F773</f>
        <v>0</v>
      </c>
      <c r="G773" s="179">
        <f t="shared" si="615"/>
        <v>0</v>
      </c>
      <c r="J773" s="69">
        <f>F773</f>
        <v>0</v>
      </c>
      <c r="K773" s="240"/>
      <c r="L773" s="70"/>
      <c r="M773" s="71">
        <f>K773*J773</f>
        <v>0</v>
      </c>
      <c r="O773" s="69">
        <f>J773</f>
        <v>0</v>
      </c>
      <c r="P773" s="240"/>
      <c r="Q773" s="70"/>
      <c r="R773" s="71">
        <f>P773*O773</f>
        <v>0</v>
      </c>
      <c r="T773" s="69">
        <f>O773</f>
        <v>0</v>
      </c>
      <c r="U773" s="240"/>
      <c r="V773" s="70"/>
      <c r="W773" s="71">
        <f>U773*T773</f>
        <v>0</v>
      </c>
      <c r="Y773" s="69">
        <f>T773</f>
        <v>0</v>
      </c>
      <c r="Z773" s="240"/>
      <c r="AA773" s="70"/>
      <c r="AB773" s="71">
        <f>Z773*Y773</f>
        <v>0</v>
      </c>
      <c r="AD773" s="69">
        <f>Y773</f>
        <v>0</v>
      </c>
      <c r="AE773" s="240"/>
      <c r="AF773" s="70"/>
      <c r="AG773" s="71">
        <f>AE773*AD773</f>
        <v>0</v>
      </c>
      <c r="AI773" s="69">
        <f>AD773</f>
        <v>0</v>
      </c>
      <c r="AJ773" s="240"/>
      <c r="AK773" s="95"/>
      <c r="AL773" s="71">
        <f>AJ773*AI773</f>
        <v>0</v>
      </c>
    </row>
    <row r="774" spans="1:38" ht="14" x14ac:dyDescent="0.25">
      <c r="A774" s="1">
        <v>762</v>
      </c>
      <c r="B774" s="21"/>
      <c r="C774" s="22"/>
      <c r="D774" s="23" t="s">
        <v>597</v>
      </c>
      <c r="E774" s="14"/>
      <c r="F774" s="127"/>
      <c r="G774" s="178"/>
      <c r="J774" s="69"/>
      <c r="K774" s="240"/>
      <c r="L774" s="70"/>
      <c r="M774" s="71"/>
      <c r="O774" s="69"/>
      <c r="P774" s="240"/>
      <c r="Q774" s="70"/>
      <c r="R774" s="71"/>
      <c r="T774" s="69"/>
      <c r="U774" s="240"/>
      <c r="V774" s="70"/>
      <c r="W774" s="71"/>
      <c r="Y774" s="69"/>
      <c r="Z774" s="240"/>
      <c r="AA774" s="70"/>
      <c r="AB774" s="71"/>
      <c r="AD774" s="69"/>
      <c r="AE774" s="240"/>
      <c r="AF774" s="70"/>
      <c r="AG774" s="71"/>
      <c r="AI774" s="69"/>
      <c r="AJ774" s="240"/>
      <c r="AK774" s="95"/>
      <c r="AL774" s="71"/>
    </row>
    <row r="775" spans="1:38" ht="14" x14ac:dyDescent="0.25">
      <c r="A775" s="1">
        <v>763</v>
      </c>
      <c r="B775" s="21"/>
      <c r="C775" s="22"/>
      <c r="D775" s="26" t="s">
        <v>598</v>
      </c>
      <c r="E775" s="26" t="s">
        <v>14</v>
      </c>
      <c r="F775" s="127">
        <f>'annexe 1 AE - BPU'!F775</f>
        <v>0</v>
      </c>
      <c r="G775" s="179">
        <f t="shared" ref="G775:G781" si="616">F775*(1+$G$9)</f>
        <v>0</v>
      </c>
      <c r="J775" s="69">
        <f t="shared" ref="J775:J781" si="617">F775</f>
        <v>0</v>
      </c>
      <c r="K775" s="240"/>
      <c r="L775" s="70"/>
      <c r="M775" s="71">
        <f t="shared" ref="M775:M781" si="618">K775*J775</f>
        <v>0</v>
      </c>
      <c r="O775" s="69">
        <f t="shared" ref="O775:O781" si="619">J775</f>
        <v>0</v>
      </c>
      <c r="P775" s="240"/>
      <c r="Q775" s="70"/>
      <c r="R775" s="71">
        <f t="shared" ref="R775:R781" si="620">P775*O775</f>
        <v>0</v>
      </c>
      <c r="T775" s="69">
        <f t="shared" ref="T775:T781" si="621">O775</f>
        <v>0</v>
      </c>
      <c r="U775" s="240"/>
      <c r="V775" s="70"/>
      <c r="W775" s="71">
        <f t="shared" ref="W775:W781" si="622">U775*T775</f>
        <v>0</v>
      </c>
      <c r="Y775" s="69">
        <f t="shared" ref="Y775:Y781" si="623">T775</f>
        <v>0</v>
      </c>
      <c r="Z775" s="240"/>
      <c r="AA775" s="70"/>
      <c r="AB775" s="71">
        <f t="shared" ref="AB775:AB781" si="624">Z775*Y775</f>
        <v>0</v>
      </c>
      <c r="AD775" s="69">
        <f t="shared" ref="AD775:AD781" si="625">Y775</f>
        <v>0</v>
      </c>
      <c r="AE775" s="240"/>
      <c r="AF775" s="70"/>
      <c r="AG775" s="71">
        <f t="shared" ref="AG775:AG781" si="626">AE775*AD775</f>
        <v>0</v>
      </c>
      <c r="AI775" s="69">
        <f t="shared" ref="AI775:AI781" si="627">AD775</f>
        <v>0</v>
      </c>
      <c r="AJ775" s="240"/>
      <c r="AK775" s="95"/>
      <c r="AL775" s="71">
        <f t="shared" ref="AL775:AL781" si="628">AJ775*AI775</f>
        <v>0</v>
      </c>
    </row>
    <row r="776" spans="1:38" ht="14" x14ac:dyDescent="0.25">
      <c r="A776" s="1">
        <v>764</v>
      </c>
      <c r="B776" s="21"/>
      <c r="C776" s="22"/>
      <c r="D776" s="26" t="s">
        <v>599</v>
      </c>
      <c r="E776" s="26" t="s">
        <v>14</v>
      </c>
      <c r="F776" s="127">
        <f>'annexe 1 AE - BPU'!F776</f>
        <v>0</v>
      </c>
      <c r="G776" s="179">
        <f t="shared" si="616"/>
        <v>0</v>
      </c>
      <c r="J776" s="69">
        <f t="shared" si="617"/>
        <v>0</v>
      </c>
      <c r="K776" s="240"/>
      <c r="L776" s="70"/>
      <c r="M776" s="71">
        <f t="shared" si="618"/>
        <v>0</v>
      </c>
      <c r="O776" s="69">
        <f t="shared" si="619"/>
        <v>0</v>
      </c>
      <c r="P776" s="240"/>
      <c r="Q776" s="70"/>
      <c r="R776" s="71">
        <f t="shared" si="620"/>
        <v>0</v>
      </c>
      <c r="T776" s="69">
        <f t="shared" si="621"/>
        <v>0</v>
      </c>
      <c r="U776" s="240"/>
      <c r="V776" s="70"/>
      <c r="W776" s="71">
        <f t="shared" si="622"/>
        <v>0</v>
      </c>
      <c r="Y776" s="69">
        <f t="shared" si="623"/>
        <v>0</v>
      </c>
      <c r="Z776" s="240"/>
      <c r="AA776" s="70"/>
      <c r="AB776" s="71">
        <f t="shared" si="624"/>
        <v>0</v>
      </c>
      <c r="AD776" s="69">
        <f t="shared" si="625"/>
        <v>0</v>
      </c>
      <c r="AE776" s="240"/>
      <c r="AF776" s="70"/>
      <c r="AG776" s="71">
        <f t="shared" si="626"/>
        <v>0</v>
      </c>
      <c r="AI776" s="69">
        <f t="shared" si="627"/>
        <v>0</v>
      </c>
      <c r="AJ776" s="240"/>
      <c r="AK776" s="95"/>
      <c r="AL776" s="71">
        <f t="shared" si="628"/>
        <v>0</v>
      </c>
    </row>
    <row r="777" spans="1:38" ht="14" x14ac:dyDescent="0.25">
      <c r="A777" s="1">
        <v>765</v>
      </c>
      <c r="B777" s="21"/>
      <c r="C777" s="22"/>
      <c r="D777" s="26" t="s">
        <v>600</v>
      </c>
      <c r="E777" s="26" t="s">
        <v>14</v>
      </c>
      <c r="F777" s="127">
        <f>'annexe 1 AE - BPU'!F777</f>
        <v>0</v>
      </c>
      <c r="G777" s="179">
        <f t="shared" si="616"/>
        <v>0</v>
      </c>
      <c r="J777" s="69">
        <f t="shared" si="617"/>
        <v>0</v>
      </c>
      <c r="K777" s="240"/>
      <c r="L777" s="70"/>
      <c r="M777" s="71">
        <f t="shared" si="618"/>
        <v>0</v>
      </c>
      <c r="O777" s="69">
        <f t="shared" si="619"/>
        <v>0</v>
      </c>
      <c r="P777" s="240"/>
      <c r="Q777" s="70"/>
      <c r="R777" s="71">
        <f t="shared" si="620"/>
        <v>0</v>
      </c>
      <c r="T777" s="69">
        <f t="shared" si="621"/>
        <v>0</v>
      </c>
      <c r="U777" s="240"/>
      <c r="V777" s="70"/>
      <c r="W777" s="71">
        <f t="shared" si="622"/>
        <v>0</v>
      </c>
      <c r="Y777" s="69">
        <f t="shared" si="623"/>
        <v>0</v>
      </c>
      <c r="Z777" s="240"/>
      <c r="AA777" s="70"/>
      <c r="AB777" s="71">
        <f t="shared" si="624"/>
        <v>0</v>
      </c>
      <c r="AD777" s="69">
        <f t="shared" si="625"/>
        <v>0</v>
      </c>
      <c r="AE777" s="240"/>
      <c r="AF777" s="70"/>
      <c r="AG777" s="71">
        <f t="shared" si="626"/>
        <v>0</v>
      </c>
      <c r="AI777" s="69">
        <f t="shared" si="627"/>
        <v>0</v>
      </c>
      <c r="AJ777" s="240"/>
      <c r="AK777" s="95"/>
      <c r="AL777" s="71">
        <f t="shared" si="628"/>
        <v>0</v>
      </c>
    </row>
    <row r="778" spans="1:38" ht="14" x14ac:dyDescent="0.25">
      <c r="A778" s="1">
        <v>766</v>
      </c>
      <c r="B778" s="21"/>
      <c r="C778" s="22"/>
      <c r="D778" s="26" t="s">
        <v>601</v>
      </c>
      <c r="E778" s="26" t="s">
        <v>14</v>
      </c>
      <c r="F778" s="127">
        <f>'annexe 1 AE - BPU'!F778</f>
        <v>0</v>
      </c>
      <c r="G778" s="179">
        <f t="shared" si="616"/>
        <v>0</v>
      </c>
      <c r="J778" s="69">
        <f t="shared" si="617"/>
        <v>0</v>
      </c>
      <c r="K778" s="240"/>
      <c r="L778" s="70"/>
      <c r="M778" s="71">
        <f t="shared" si="618"/>
        <v>0</v>
      </c>
      <c r="O778" s="69">
        <f t="shared" si="619"/>
        <v>0</v>
      </c>
      <c r="P778" s="240"/>
      <c r="Q778" s="70"/>
      <c r="R778" s="71">
        <f t="shared" si="620"/>
        <v>0</v>
      </c>
      <c r="T778" s="69">
        <f t="shared" si="621"/>
        <v>0</v>
      </c>
      <c r="U778" s="240"/>
      <c r="V778" s="70"/>
      <c r="W778" s="71">
        <f t="shared" si="622"/>
        <v>0</v>
      </c>
      <c r="Y778" s="69">
        <f t="shared" si="623"/>
        <v>0</v>
      </c>
      <c r="Z778" s="240"/>
      <c r="AA778" s="70"/>
      <c r="AB778" s="71">
        <f t="shared" si="624"/>
        <v>0</v>
      </c>
      <c r="AD778" s="69">
        <f t="shared" si="625"/>
        <v>0</v>
      </c>
      <c r="AE778" s="240"/>
      <c r="AF778" s="70"/>
      <c r="AG778" s="71">
        <f t="shared" si="626"/>
        <v>0</v>
      </c>
      <c r="AI778" s="69">
        <f t="shared" si="627"/>
        <v>0</v>
      </c>
      <c r="AJ778" s="240"/>
      <c r="AK778" s="95"/>
      <c r="AL778" s="71">
        <f t="shared" si="628"/>
        <v>0</v>
      </c>
    </row>
    <row r="779" spans="1:38" ht="14" x14ac:dyDescent="0.25">
      <c r="A779" s="1">
        <v>767</v>
      </c>
      <c r="B779" s="21"/>
      <c r="C779" s="22"/>
      <c r="D779" s="26" t="s">
        <v>602</v>
      </c>
      <c r="E779" s="26" t="s">
        <v>14</v>
      </c>
      <c r="F779" s="127">
        <f>'annexe 1 AE - BPU'!F779</f>
        <v>0</v>
      </c>
      <c r="G779" s="179">
        <f t="shared" si="616"/>
        <v>0</v>
      </c>
      <c r="J779" s="69">
        <f t="shared" si="617"/>
        <v>0</v>
      </c>
      <c r="K779" s="240"/>
      <c r="L779" s="70"/>
      <c r="M779" s="71">
        <f t="shared" si="618"/>
        <v>0</v>
      </c>
      <c r="O779" s="69">
        <f t="shared" si="619"/>
        <v>0</v>
      </c>
      <c r="P779" s="240"/>
      <c r="Q779" s="70"/>
      <c r="R779" s="71">
        <f t="shared" si="620"/>
        <v>0</v>
      </c>
      <c r="T779" s="69">
        <f t="shared" si="621"/>
        <v>0</v>
      </c>
      <c r="U779" s="240"/>
      <c r="V779" s="70"/>
      <c r="W779" s="71">
        <f t="shared" si="622"/>
        <v>0</v>
      </c>
      <c r="Y779" s="69">
        <f t="shared" si="623"/>
        <v>0</v>
      </c>
      <c r="Z779" s="240"/>
      <c r="AA779" s="70"/>
      <c r="AB779" s="71">
        <f t="shared" si="624"/>
        <v>0</v>
      </c>
      <c r="AD779" s="69">
        <f t="shared" si="625"/>
        <v>0</v>
      </c>
      <c r="AE779" s="240"/>
      <c r="AF779" s="70"/>
      <c r="AG779" s="71">
        <f t="shared" si="626"/>
        <v>0</v>
      </c>
      <c r="AI779" s="69">
        <f t="shared" si="627"/>
        <v>0</v>
      </c>
      <c r="AJ779" s="240"/>
      <c r="AK779" s="95"/>
      <c r="AL779" s="71">
        <f t="shared" si="628"/>
        <v>0</v>
      </c>
    </row>
    <row r="780" spans="1:38" ht="15.5" x14ac:dyDescent="0.25">
      <c r="A780" s="1">
        <v>768</v>
      </c>
      <c r="B780" s="21"/>
      <c r="C780" s="22"/>
      <c r="D780" s="26" t="s">
        <v>603</v>
      </c>
      <c r="E780" s="26" t="s">
        <v>14</v>
      </c>
      <c r="F780" s="127">
        <f>'annexe 1 AE - BPU'!F780</f>
        <v>0</v>
      </c>
      <c r="G780" s="179">
        <f t="shared" si="616"/>
        <v>0</v>
      </c>
      <c r="J780" s="69">
        <f t="shared" si="617"/>
        <v>0</v>
      </c>
      <c r="K780" s="240"/>
      <c r="L780" s="70"/>
      <c r="M780" s="71">
        <f t="shared" si="618"/>
        <v>0</v>
      </c>
      <c r="O780" s="69">
        <f t="shared" si="619"/>
        <v>0</v>
      </c>
      <c r="P780" s="240"/>
      <c r="Q780" s="70"/>
      <c r="R780" s="71">
        <f t="shared" si="620"/>
        <v>0</v>
      </c>
      <c r="T780" s="69">
        <f t="shared" si="621"/>
        <v>0</v>
      </c>
      <c r="U780" s="240"/>
      <c r="V780" s="70"/>
      <c r="W780" s="71">
        <f t="shared" si="622"/>
        <v>0</v>
      </c>
      <c r="Y780" s="69">
        <f t="shared" si="623"/>
        <v>0</v>
      </c>
      <c r="Z780" s="240"/>
      <c r="AA780" s="70"/>
      <c r="AB780" s="71">
        <f t="shared" si="624"/>
        <v>0</v>
      </c>
      <c r="AD780" s="69">
        <f t="shared" si="625"/>
        <v>0</v>
      </c>
      <c r="AE780" s="240"/>
      <c r="AF780" s="70"/>
      <c r="AG780" s="71">
        <f t="shared" si="626"/>
        <v>0</v>
      </c>
      <c r="AI780" s="98">
        <f t="shared" si="627"/>
        <v>0</v>
      </c>
      <c r="AJ780" s="174">
        <f>10*20</f>
        <v>200</v>
      </c>
      <c r="AK780" s="114"/>
      <c r="AL780" s="100">
        <f t="shared" si="628"/>
        <v>0</v>
      </c>
    </row>
    <row r="781" spans="1:38" ht="14" x14ac:dyDescent="0.25">
      <c r="A781" s="1">
        <v>769</v>
      </c>
      <c r="B781" s="21"/>
      <c r="C781" s="22"/>
      <c r="D781" s="26" t="s">
        <v>604</v>
      </c>
      <c r="E781" s="26" t="s">
        <v>14</v>
      </c>
      <c r="F781" s="127">
        <f>'annexe 1 AE - BPU'!F781</f>
        <v>0</v>
      </c>
      <c r="G781" s="179">
        <f t="shared" si="616"/>
        <v>0</v>
      </c>
      <c r="J781" s="69">
        <f t="shared" si="617"/>
        <v>0</v>
      </c>
      <c r="K781" s="240"/>
      <c r="L781" s="70"/>
      <c r="M781" s="71">
        <f t="shared" si="618"/>
        <v>0</v>
      </c>
      <c r="O781" s="69">
        <f t="shared" si="619"/>
        <v>0</v>
      </c>
      <c r="P781" s="240"/>
      <c r="Q781" s="70"/>
      <c r="R781" s="71">
        <f t="shared" si="620"/>
        <v>0</v>
      </c>
      <c r="T781" s="69">
        <f t="shared" si="621"/>
        <v>0</v>
      </c>
      <c r="U781" s="240"/>
      <c r="V781" s="70"/>
      <c r="W781" s="71">
        <f t="shared" si="622"/>
        <v>0</v>
      </c>
      <c r="Y781" s="69">
        <f t="shared" si="623"/>
        <v>0</v>
      </c>
      <c r="Z781" s="240"/>
      <c r="AA781" s="70"/>
      <c r="AB781" s="71">
        <f t="shared" si="624"/>
        <v>0</v>
      </c>
      <c r="AD781" s="69">
        <f t="shared" si="625"/>
        <v>0</v>
      </c>
      <c r="AE781" s="240"/>
      <c r="AF781" s="70"/>
      <c r="AG781" s="71">
        <f t="shared" si="626"/>
        <v>0</v>
      </c>
      <c r="AI781" s="69">
        <f t="shared" si="627"/>
        <v>0</v>
      </c>
      <c r="AJ781" s="240"/>
      <c r="AK781" s="95"/>
      <c r="AL781" s="71">
        <f t="shared" si="628"/>
        <v>0</v>
      </c>
    </row>
    <row r="782" spans="1:38" ht="14" x14ac:dyDescent="0.25">
      <c r="A782" s="1">
        <v>770</v>
      </c>
      <c r="B782" s="21"/>
      <c r="C782" s="22"/>
      <c r="D782" s="23" t="s">
        <v>605</v>
      </c>
      <c r="E782" s="14"/>
      <c r="F782" s="127"/>
      <c r="G782" s="178"/>
      <c r="J782" s="69"/>
      <c r="K782" s="240"/>
      <c r="L782" s="70"/>
      <c r="M782" s="71"/>
      <c r="O782" s="69"/>
      <c r="P782" s="240"/>
      <c r="Q782" s="70"/>
      <c r="R782" s="71"/>
      <c r="T782" s="69"/>
      <c r="U782" s="240"/>
      <c r="V782" s="70"/>
      <c r="W782" s="71"/>
      <c r="Y782" s="69"/>
      <c r="Z782" s="240"/>
      <c r="AA782" s="70"/>
      <c r="AB782" s="71"/>
      <c r="AD782" s="69"/>
      <c r="AE782" s="240"/>
      <c r="AF782" s="70"/>
      <c r="AG782" s="71"/>
      <c r="AI782" s="69"/>
      <c r="AJ782" s="240"/>
      <c r="AK782" s="95"/>
      <c r="AL782" s="71"/>
    </row>
    <row r="783" spans="1:38" ht="14" x14ac:dyDescent="0.25">
      <c r="A783" s="1">
        <v>771</v>
      </c>
      <c r="B783" s="21"/>
      <c r="C783" s="22"/>
      <c r="D783" s="26" t="s">
        <v>606</v>
      </c>
      <c r="E783" s="26" t="s">
        <v>14</v>
      </c>
      <c r="F783" s="127">
        <f>'annexe 1 AE - BPU'!F783</f>
        <v>0</v>
      </c>
      <c r="G783" s="179">
        <f t="shared" ref="G783:G785" si="629">F783*(1+$G$9)</f>
        <v>0</v>
      </c>
      <c r="J783" s="69">
        <f>F783</f>
        <v>0</v>
      </c>
      <c r="K783" s="240"/>
      <c r="L783" s="70"/>
      <c r="M783" s="71">
        <f>K783*J783</f>
        <v>0</v>
      </c>
      <c r="O783" s="69">
        <f>J783</f>
        <v>0</v>
      </c>
      <c r="P783" s="240"/>
      <c r="Q783" s="70"/>
      <c r="R783" s="71">
        <f>P783*O783</f>
        <v>0</v>
      </c>
      <c r="T783" s="69">
        <f>O783</f>
        <v>0</v>
      </c>
      <c r="U783" s="240"/>
      <c r="V783" s="70"/>
      <c r="W783" s="71">
        <f>U783*T783</f>
        <v>0</v>
      </c>
      <c r="Y783" s="69">
        <f>T783</f>
        <v>0</v>
      </c>
      <c r="Z783" s="240"/>
      <c r="AA783" s="70"/>
      <c r="AB783" s="71">
        <f>Z783*Y783</f>
        <v>0</v>
      </c>
      <c r="AD783" s="69">
        <f>Y783</f>
        <v>0</v>
      </c>
      <c r="AE783" s="240"/>
      <c r="AF783" s="70"/>
      <c r="AG783" s="71">
        <f>AE783*AD783</f>
        <v>0</v>
      </c>
      <c r="AI783" s="69">
        <f>AD783</f>
        <v>0</v>
      </c>
      <c r="AJ783" s="240"/>
      <c r="AK783" s="95"/>
      <c r="AL783" s="71">
        <f>AJ783*AI783</f>
        <v>0</v>
      </c>
    </row>
    <row r="784" spans="1:38" ht="14" x14ac:dyDescent="0.25">
      <c r="A784" s="1">
        <v>772</v>
      </c>
      <c r="B784" s="21"/>
      <c r="C784" s="22"/>
      <c r="D784" s="26" t="s">
        <v>607</v>
      </c>
      <c r="E784" s="26" t="s">
        <v>14</v>
      </c>
      <c r="F784" s="127">
        <f>'annexe 1 AE - BPU'!F784</f>
        <v>0</v>
      </c>
      <c r="G784" s="179">
        <f t="shared" si="629"/>
        <v>0</v>
      </c>
      <c r="J784" s="69">
        <f>F784</f>
        <v>0</v>
      </c>
      <c r="K784" s="240"/>
      <c r="L784" s="70"/>
      <c r="M784" s="71">
        <f>K784*J784</f>
        <v>0</v>
      </c>
      <c r="O784" s="69">
        <f>J784</f>
        <v>0</v>
      </c>
      <c r="P784" s="240"/>
      <c r="Q784" s="70"/>
      <c r="R784" s="71">
        <f>P784*O784</f>
        <v>0</v>
      </c>
      <c r="T784" s="69">
        <f>O784</f>
        <v>0</v>
      </c>
      <c r="U784" s="240"/>
      <c r="V784" s="70"/>
      <c r="W784" s="71">
        <f>U784*T784</f>
        <v>0</v>
      </c>
      <c r="Y784" s="69">
        <f>T784</f>
        <v>0</v>
      </c>
      <c r="Z784" s="240"/>
      <c r="AA784" s="70"/>
      <c r="AB784" s="71">
        <f>Z784*Y784</f>
        <v>0</v>
      </c>
      <c r="AD784" s="69">
        <f>Y784</f>
        <v>0</v>
      </c>
      <c r="AE784" s="240"/>
      <c r="AF784" s="70"/>
      <c r="AG784" s="71">
        <f>AE784*AD784</f>
        <v>0</v>
      </c>
      <c r="AI784" s="69">
        <f>AD784</f>
        <v>0</v>
      </c>
      <c r="AJ784" s="240"/>
      <c r="AK784" s="95"/>
      <c r="AL784" s="71">
        <f>AJ784*AI784</f>
        <v>0</v>
      </c>
    </row>
    <row r="785" spans="1:38" ht="14" x14ac:dyDescent="0.25">
      <c r="A785" s="1">
        <v>773</v>
      </c>
      <c r="B785" s="21"/>
      <c r="C785" s="22"/>
      <c r="D785" s="26" t="s">
        <v>608</v>
      </c>
      <c r="E785" s="26" t="s">
        <v>14</v>
      </c>
      <c r="F785" s="127">
        <f>'annexe 1 AE - BPU'!F785</f>
        <v>0</v>
      </c>
      <c r="G785" s="179">
        <f t="shared" si="629"/>
        <v>0</v>
      </c>
      <c r="J785" s="69">
        <f>F785</f>
        <v>0</v>
      </c>
      <c r="K785" s="240"/>
      <c r="L785" s="70"/>
      <c r="M785" s="71">
        <f>K785*J785</f>
        <v>0</v>
      </c>
      <c r="O785" s="69">
        <f>J785</f>
        <v>0</v>
      </c>
      <c r="P785" s="240"/>
      <c r="Q785" s="70"/>
      <c r="R785" s="71">
        <f>P785*O785</f>
        <v>0</v>
      </c>
      <c r="T785" s="69">
        <f>O785</f>
        <v>0</v>
      </c>
      <c r="U785" s="240"/>
      <c r="V785" s="70"/>
      <c r="W785" s="71">
        <f>U785*T785</f>
        <v>0</v>
      </c>
      <c r="Y785" s="69">
        <f>T785</f>
        <v>0</v>
      </c>
      <c r="Z785" s="240"/>
      <c r="AA785" s="70"/>
      <c r="AB785" s="71">
        <f>Z785*Y785</f>
        <v>0</v>
      </c>
      <c r="AD785" s="69">
        <f>Y785</f>
        <v>0</v>
      </c>
      <c r="AE785" s="240"/>
      <c r="AF785" s="70"/>
      <c r="AG785" s="71">
        <f>AE785*AD785</f>
        <v>0</v>
      </c>
      <c r="AI785" s="69">
        <f>AD785</f>
        <v>0</v>
      </c>
      <c r="AJ785" s="240"/>
      <c r="AK785" s="95"/>
      <c r="AL785" s="71">
        <f>AJ785*AI785</f>
        <v>0</v>
      </c>
    </row>
    <row r="786" spans="1:38" ht="14" x14ac:dyDescent="0.25">
      <c r="A786" s="1">
        <v>774</v>
      </c>
      <c r="B786" s="21"/>
      <c r="C786" s="22"/>
      <c r="D786" s="23" t="s">
        <v>609</v>
      </c>
      <c r="E786" s="14"/>
      <c r="F786" s="127"/>
      <c r="G786" s="178"/>
      <c r="J786" s="69"/>
      <c r="K786" s="240"/>
      <c r="L786" s="70"/>
      <c r="M786" s="71"/>
      <c r="O786" s="69"/>
      <c r="P786" s="240"/>
      <c r="Q786" s="70"/>
      <c r="R786" s="71"/>
      <c r="T786" s="69"/>
      <c r="U786" s="240"/>
      <c r="V786" s="70"/>
      <c r="W786" s="71"/>
      <c r="Y786" s="69"/>
      <c r="Z786" s="240"/>
      <c r="AA786" s="70"/>
      <c r="AB786" s="71"/>
      <c r="AD786" s="69"/>
      <c r="AE786" s="240"/>
      <c r="AF786" s="70"/>
      <c r="AG786" s="71"/>
      <c r="AI786" s="69"/>
      <c r="AJ786" s="240"/>
      <c r="AK786" s="95"/>
      <c r="AL786" s="71"/>
    </row>
    <row r="787" spans="1:38" ht="15.5" x14ac:dyDescent="0.25">
      <c r="A787" s="1">
        <v>775</v>
      </c>
      <c r="B787" s="21"/>
      <c r="C787" s="22"/>
      <c r="D787" s="26" t="s">
        <v>610</v>
      </c>
      <c r="E787" s="26" t="s">
        <v>26</v>
      </c>
      <c r="F787" s="127">
        <f>'annexe 1 AE - BPU'!F787</f>
        <v>0</v>
      </c>
      <c r="G787" s="179">
        <f t="shared" ref="G787:G790" si="630">F787*(1+$G$9)</f>
        <v>0</v>
      </c>
      <c r="J787" s="69">
        <f>F787</f>
        <v>0</v>
      </c>
      <c r="K787" s="240"/>
      <c r="L787" s="70"/>
      <c r="M787" s="71">
        <f>K787*J787</f>
        <v>0</v>
      </c>
      <c r="O787" s="69">
        <f>J787</f>
        <v>0</v>
      </c>
      <c r="P787" s="240"/>
      <c r="Q787" s="70"/>
      <c r="R787" s="71">
        <f>P787*O787</f>
        <v>0</v>
      </c>
      <c r="T787" s="69">
        <f>O787</f>
        <v>0</v>
      </c>
      <c r="U787" s="240"/>
      <c r="V787" s="70"/>
      <c r="W787" s="71">
        <f>U787*T787</f>
        <v>0</v>
      </c>
      <c r="Y787" s="69">
        <f>T787</f>
        <v>0</v>
      </c>
      <c r="Z787" s="240"/>
      <c r="AA787" s="70"/>
      <c r="AB787" s="71">
        <f>Z787*Y787</f>
        <v>0</v>
      </c>
      <c r="AD787" s="98">
        <f>Y787</f>
        <v>0</v>
      </c>
      <c r="AE787" s="174">
        <f>7+7+4</f>
        <v>18</v>
      </c>
      <c r="AF787" s="99"/>
      <c r="AG787" s="100">
        <f>AE787*AD787</f>
        <v>0</v>
      </c>
      <c r="AI787" s="69">
        <f>AD787</f>
        <v>0</v>
      </c>
      <c r="AJ787" s="240"/>
      <c r="AK787" s="95"/>
      <c r="AL787" s="71">
        <f>AJ787*AI787</f>
        <v>0</v>
      </c>
    </row>
    <row r="788" spans="1:38" ht="14" x14ac:dyDescent="0.25">
      <c r="A788" s="1">
        <v>776</v>
      </c>
      <c r="B788" s="21"/>
      <c r="C788" s="22"/>
      <c r="D788" s="26" t="s">
        <v>611</v>
      </c>
      <c r="E788" s="26" t="s">
        <v>26</v>
      </c>
      <c r="F788" s="127">
        <f>'annexe 1 AE - BPU'!F788</f>
        <v>0</v>
      </c>
      <c r="G788" s="179">
        <f t="shared" si="630"/>
        <v>0</v>
      </c>
      <c r="J788" s="69">
        <f>F788</f>
        <v>0</v>
      </c>
      <c r="K788" s="240"/>
      <c r="L788" s="70"/>
      <c r="M788" s="71">
        <f>K788*J788</f>
        <v>0</v>
      </c>
      <c r="O788" s="69">
        <f>J788</f>
        <v>0</v>
      </c>
      <c r="P788" s="240"/>
      <c r="Q788" s="70"/>
      <c r="R788" s="71">
        <f>P788*O788</f>
        <v>0</v>
      </c>
      <c r="T788" s="69">
        <f>O788</f>
        <v>0</v>
      </c>
      <c r="U788" s="240"/>
      <c r="V788" s="70"/>
      <c r="W788" s="71">
        <f>U788*T788</f>
        <v>0</v>
      </c>
      <c r="Y788" s="69">
        <f>T788</f>
        <v>0</v>
      </c>
      <c r="Z788" s="240"/>
      <c r="AA788" s="70"/>
      <c r="AB788" s="71">
        <f>Z788*Y788</f>
        <v>0</v>
      </c>
      <c r="AD788" s="69">
        <f>Y788</f>
        <v>0</v>
      </c>
      <c r="AE788" s="240"/>
      <c r="AF788" s="70"/>
      <c r="AG788" s="71">
        <f>AE788*AD788</f>
        <v>0</v>
      </c>
      <c r="AI788" s="69">
        <f>AD788</f>
        <v>0</v>
      </c>
      <c r="AJ788" s="240"/>
      <c r="AK788" s="95"/>
      <c r="AL788" s="71">
        <f>AJ788*AI788</f>
        <v>0</v>
      </c>
    </row>
    <row r="789" spans="1:38" ht="14" x14ac:dyDescent="0.25">
      <c r="A789" s="1">
        <v>777</v>
      </c>
      <c r="B789" s="21"/>
      <c r="C789" s="22"/>
      <c r="D789" s="26" t="s">
        <v>612</v>
      </c>
      <c r="E789" s="26" t="s">
        <v>26</v>
      </c>
      <c r="F789" s="127">
        <f>'annexe 1 AE - BPU'!F789</f>
        <v>0</v>
      </c>
      <c r="G789" s="179">
        <f t="shared" si="630"/>
        <v>0</v>
      </c>
      <c r="J789" s="69">
        <f>F789</f>
        <v>0</v>
      </c>
      <c r="K789" s="240"/>
      <c r="L789" s="70"/>
      <c r="M789" s="71">
        <f>K789*J789</f>
        <v>0</v>
      </c>
      <c r="O789" s="69">
        <f>J789</f>
        <v>0</v>
      </c>
      <c r="P789" s="240"/>
      <c r="Q789" s="70"/>
      <c r="R789" s="71">
        <f>P789*O789</f>
        <v>0</v>
      </c>
      <c r="T789" s="69">
        <f>O789</f>
        <v>0</v>
      </c>
      <c r="U789" s="240"/>
      <c r="V789" s="70"/>
      <c r="W789" s="71">
        <f>U789*T789</f>
        <v>0</v>
      </c>
      <c r="Y789" s="69">
        <f>T789</f>
        <v>0</v>
      </c>
      <c r="Z789" s="240"/>
      <c r="AA789" s="70"/>
      <c r="AB789" s="71">
        <f>Z789*Y789</f>
        <v>0</v>
      </c>
      <c r="AD789" s="69">
        <f>Y789</f>
        <v>0</v>
      </c>
      <c r="AE789" s="240"/>
      <c r="AF789" s="70"/>
      <c r="AG789" s="71">
        <f>AE789*AD789</f>
        <v>0</v>
      </c>
      <c r="AI789" s="69">
        <f>AD789</f>
        <v>0</v>
      </c>
      <c r="AJ789" s="240"/>
      <c r="AK789" s="95"/>
      <c r="AL789" s="71">
        <f>AJ789*AI789</f>
        <v>0</v>
      </c>
    </row>
    <row r="790" spans="1:38" ht="14" x14ac:dyDescent="0.25">
      <c r="A790" s="1">
        <v>778</v>
      </c>
      <c r="B790" s="21"/>
      <c r="C790" s="22"/>
      <c r="D790" s="26" t="s">
        <v>613</v>
      </c>
      <c r="E790" s="26" t="s">
        <v>26</v>
      </c>
      <c r="F790" s="127">
        <f>'annexe 1 AE - BPU'!F790</f>
        <v>0</v>
      </c>
      <c r="G790" s="179">
        <f t="shared" si="630"/>
        <v>0</v>
      </c>
      <c r="J790" s="69">
        <f>F790</f>
        <v>0</v>
      </c>
      <c r="K790" s="240"/>
      <c r="L790" s="70"/>
      <c r="M790" s="71">
        <f>K790*J790</f>
        <v>0</v>
      </c>
      <c r="O790" s="69">
        <f>J790</f>
        <v>0</v>
      </c>
      <c r="P790" s="240"/>
      <c r="Q790" s="70"/>
      <c r="R790" s="71">
        <f>P790*O790</f>
        <v>0</v>
      </c>
      <c r="T790" s="69">
        <f>O790</f>
        <v>0</v>
      </c>
      <c r="U790" s="240"/>
      <c r="V790" s="70"/>
      <c r="W790" s="71">
        <f>U790*T790</f>
        <v>0</v>
      </c>
      <c r="Y790" s="69">
        <f>T790</f>
        <v>0</v>
      </c>
      <c r="Z790" s="240"/>
      <c r="AA790" s="70"/>
      <c r="AB790" s="71">
        <f>Z790*Y790</f>
        <v>0</v>
      </c>
      <c r="AD790" s="69">
        <f>Y790</f>
        <v>0</v>
      </c>
      <c r="AE790" s="240"/>
      <c r="AF790" s="70"/>
      <c r="AG790" s="71">
        <f>AE790*AD790</f>
        <v>0</v>
      </c>
      <c r="AI790" s="69">
        <f>AD790</f>
        <v>0</v>
      </c>
      <c r="AJ790" s="240"/>
      <c r="AK790" s="95"/>
      <c r="AL790" s="71">
        <f>AJ790*AI790</f>
        <v>0</v>
      </c>
    </row>
    <row r="791" spans="1:38" ht="14" x14ac:dyDescent="0.25">
      <c r="A791" s="1">
        <v>779</v>
      </c>
      <c r="B791" s="21"/>
      <c r="C791" s="22"/>
      <c r="D791" s="23" t="s">
        <v>614</v>
      </c>
      <c r="E791" s="14"/>
      <c r="F791" s="127"/>
      <c r="G791" s="178"/>
      <c r="J791" s="69"/>
      <c r="K791" s="240"/>
      <c r="L791" s="70"/>
      <c r="M791" s="71"/>
      <c r="O791" s="69"/>
      <c r="P791" s="240"/>
      <c r="Q791" s="70"/>
      <c r="R791" s="71"/>
      <c r="T791" s="69"/>
      <c r="U791" s="240"/>
      <c r="V791" s="70"/>
      <c r="W791" s="71"/>
      <c r="Y791" s="69"/>
      <c r="Z791" s="240"/>
      <c r="AA791" s="70"/>
      <c r="AB791" s="71"/>
      <c r="AD791" s="69"/>
      <c r="AE791" s="240"/>
      <c r="AF791" s="70"/>
      <c r="AG791" s="71"/>
      <c r="AI791" s="69"/>
      <c r="AJ791" s="240"/>
      <c r="AK791" s="95"/>
      <c r="AL791" s="71"/>
    </row>
    <row r="792" spans="1:38" ht="14" x14ac:dyDescent="0.25">
      <c r="A792" s="1">
        <v>780</v>
      </c>
      <c r="B792" s="21"/>
      <c r="C792" s="22"/>
      <c r="D792" s="26" t="s">
        <v>615</v>
      </c>
      <c r="E792" s="26" t="s">
        <v>26</v>
      </c>
      <c r="F792" s="127">
        <f>'annexe 1 AE - BPU'!F792</f>
        <v>0</v>
      </c>
      <c r="G792" s="179">
        <f t="shared" ref="G792:G798" si="631">F792*(1+$G$9)</f>
        <v>0</v>
      </c>
      <c r="J792" s="69">
        <f t="shared" ref="J792:J798" si="632">F792</f>
        <v>0</v>
      </c>
      <c r="K792" s="240"/>
      <c r="L792" s="70"/>
      <c r="M792" s="71">
        <f t="shared" ref="M792:M798" si="633">K792*J792</f>
        <v>0</v>
      </c>
      <c r="O792" s="69">
        <f t="shared" ref="O792:O798" si="634">J792</f>
        <v>0</v>
      </c>
      <c r="P792" s="240"/>
      <c r="Q792" s="70"/>
      <c r="R792" s="71">
        <f t="shared" ref="R792:R798" si="635">P792*O792</f>
        <v>0</v>
      </c>
      <c r="T792" s="69">
        <f t="shared" ref="T792:T798" si="636">O792</f>
        <v>0</v>
      </c>
      <c r="U792" s="240"/>
      <c r="V792" s="70"/>
      <c r="W792" s="71">
        <f t="shared" ref="W792:W798" si="637">U792*T792</f>
        <v>0</v>
      </c>
      <c r="Y792" s="69">
        <f t="shared" ref="Y792:Y798" si="638">T792</f>
        <v>0</v>
      </c>
      <c r="Z792" s="240"/>
      <c r="AA792" s="70"/>
      <c r="AB792" s="71">
        <f t="shared" ref="AB792:AB798" si="639">Z792*Y792</f>
        <v>0</v>
      </c>
      <c r="AD792" s="69">
        <f t="shared" ref="AD792:AD798" si="640">Y792</f>
        <v>0</v>
      </c>
      <c r="AE792" s="240"/>
      <c r="AF792" s="70"/>
      <c r="AG792" s="71">
        <f t="shared" ref="AG792:AG798" si="641">AE792*AD792</f>
        <v>0</v>
      </c>
      <c r="AI792" s="69">
        <f t="shared" ref="AI792:AI798" si="642">AD792</f>
        <v>0</v>
      </c>
      <c r="AJ792" s="240"/>
      <c r="AK792" s="95"/>
      <c r="AL792" s="71">
        <f t="shared" ref="AL792:AL798" si="643">AJ792*AI792</f>
        <v>0</v>
      </c>
    </row>
    <row r="793" spans="1:38" ht="14" x14ac:dyDescent="0.25">
      <c r="A793" s="1">
        <v>781</v>
      </c>
      <c r="B793" s="21"/>
      <c r="C793" s="22"/>
      <c r="D793" s="26" t="s">
        <v>616</v>
      </c>
      <c r="E793" s="26" t="s">
        <v>14</v>
      </c>
      <c r="F793" s="127">
        <f>'annexe 1 AE - BPU'!F793</f>
        <v>0</v>
      </c>
      <c r="G793" s="179">
        <f t="shared" si="631"/>
        <v>0</v>
      </c>
      <c r="J793" s="69">
        <f t="shared" si="632"/>
        <v>0</v>
      </c>
      <c r="K793" s="240"/>
      <c r="L793" s="70"/>
      <c r="M793" s="71">
        <f t="shared" si="633"/>
        <v>0</v>
      </c>
      <c r="O793" s="69">
        <f t="shared" si="634"/>
        <v>0</v>
      </c>
      <c r="P793" s="240"/>
      <c r="Q793" s="70"/>
      <c r="R793" s="71">
        <f t="shared" si="635"/>
        <v>0</v>
      </c>
      <c r="T793" s="69">
        <f t="shared" si="636"/>
        <v>0</v>
      </c>
      <c r="U793" s="240"/>
      <c r="V793" s="70"/>
      <c r="W793" s="71">
        <f t="shared" si="637"/>
        <v>0</v>
      </c>
      <c r="Y793" s="69">
        <f t="shared" si="638"/>
        <v>0</v>
      </c>
      <c r="Z793" s="240"/>
      <c r="AA793" s="70"/>
      <c r="AB793" s="71">
        <f t="shared" si="639"/>
        <v>0</v>
      </c>
      <c r="AD793" s="69">
        <f t="shared" si="640"/>
        <v>0</v>
      </c>
      <c r="AE793" s="240"/>
      <c r="AF793" s="70"/>
      <c r="AG793" s="71">
        <f t="shared" si="641"/>
        <v>0</v>
      </c>
      <c r="AI793" s="69">
        <f t="shared" si="642"/>
        <v>0</v>
      </c>
      <c r="AJ793" s="240"/>
      <c r="AK793" s="95"/>
      <c r="AL793" s="71">
        <f t="shared" si="643"/>
        <v>0</v>
      </c>
    </row>
    <row r="794" spans="1:38" ht="14" x14ac:dyDescent="0.25">
      <c r="A794" s="1">
        <v>782</v>
      </c>
      <c r="B794" s="152"/>
      <c r="C794" s="22"/>
      <c r="D794" s="26" t="s">
        <v>617</v>
      </c>
      <c r="E794" s="26" t="s">
        <v>14</v>
      </c>
      <c r="F794" s="127">
        <f>'annexe 1 AE - BPU'!F794</f>
        <v>0</v>
      </c>
      <c r="G794" s="179">
        <f t="shared" si="631"/>
        <v>0</v>
      </c>
      <c r="J794" s="69">
        <f t="shared" si="632"/>
        <v>0</v>
      </c>
      <c r="K794" s="240"/>
      <c r="L794" s="70"/>
      <c r="M794" s="71">
        <f t="shared" si="633"/>
        <v>0</v>
      </c>
      <c r="O794" s="69">
        <f t="shared" si="634"/>
        <v>0</v>
      </c>
      <c r="P794" s="240"/>
      <c r="Q794" s="70"/>
      <c r="R794" s="71">
        <f t="shared" si="635"/>
        <v>0</v>
      </c>
      <c r="T794" s="69">
        <f t="shared" si="636"/>
        <v>0</v>
      </c>
      <c r="U794" s="240"/>
      <c r="V794" s="70"/>
      <c r="W794" s="71">
        <f t="shared" si="637"/>
        <v>0</v>
      </c>
      <c r="Y794" s="69">
        <f t="shared" si="638"/>
        <v>0</v>
      </c>
      <c r="Z794" s="240"/>
      <c r="AA794" s="70"/>
      <c r="AB794" s="71">
        <f t="shared" si="639"/>
        <v>0</v>
      </c>
      <c r="AD794" s="69">
        <f t="shared" si="640"/>
        <v>0</v>
      </c>
      <c r="AE794" s="240"/>
      <c r="AF794" s="70"/>
      <c r="AG794" s="71">
        <f t="shared" si="641"/>
        <v>0</v>
      </c>
      <c r="AI794" s="69">
        <f t="shared" si="642"/>
        <v>0</v>
      </c>
      <c r="AJ794" s="240"/>
      <c r="AK794" s="95"/>
      <c r="AL794" s="71">
        <f t="shared" si="643"/>
        <v>0</v>
      </c>
    </row>
    <row r="795" spans="1:38" ht="14" x14ac:dyDescent="0.25">
      <c r="A795" s="1">
        <v>783</v>
      </c>
      <c r="B795" s="152"/>
      <c r="C795" s="22"/>
      <c r="D795" s="26" t="s">
        <v>618</v>
      </c>
      <c r="E795" s="26" t="s">
        <v>14</v>
      </c>
      <c r="F795" s="127">
        <f>'annexe 1 AE - BPU'!F795</f>
        <v>0</v>
      </c>
      <c r="G795" s="179">
        <f t="shared" si="631"/>
        <v>0</v>
      </c>
      <c r="J795" s="69">
        <f t="shared" si="632"/>
        <v>0</v>
      </c>
      <c r="K795" s="240"/>
      <c r="L795" s="70"/>
      <c r="M795" s="71">
        <f t="shared" si="633"/>
        <v>0</v>
      </c>
      <c r="O795" s="69">
        <f t="shared" si="634"/>
        <v>0</v>
      </c>
      <c r="P795" s="240"/>
      <c r="Q795" s="70"/>
      <c r="R795" s="71">
        <f t="shared" si="635"/>
        <v>0</v>
      </c>
      <c r="T795" s="69">
        <f t="shared" si="636"/>
        <v>0</v>
      </c>
      <c r="U795" s="240"/>
      <c r="V795" s="70"/>
      <c r="W795" s="71">
        <f t="shared" si="637"/>
        <v>0</v>
      </c>
      <c r="Y795" s="69">
        <f t="shared" si="638"/>
        <v>0</v>
      </c>
      <c r="Z795" s="240"/>
      <c r="AA795" s="70"/>
      <c r="AB795" s="71">
        <f t="shared" si="639"/>
        <v>0</v>
      </c>
      <c r="AD795" s="69">
        <f t="shared" si="640"/>
        <v>0</v>
      </c>
      <c r="AE795" s="240"/>
      <c r="AF795" s="70"/>
      <c r="AG795" s="71">
        <f t="shared" si="641"/>
        <v>0</v>
      </c>
      <c r="AI795" s="69">
        <f t="shared" si="642"/>
        <v>0</v>
      </c>
      <c r="AJ795" s="240"/>
      <c r="AK795" s="95"/>
      <c r="AL795" s="71">
        <f t="shared" si="643"/>
        <v>0</v>
      </c>
    </row>
    <row r="796" spans="1:38" ht="14" x14ac:dyDescent="0.25">
      <c r="A796" s="1">
        <v>784</v>
      </c>
      <c r="B796" s="152"/>
      <c r="C796" s="22"/>
      <c r="D796" s="26" t="s">
        <v>619</v>
      </c>
      <c r="E796" s="26" t="s">
        <v>14</v>
      </c>
      <c r="F796" s="127">
        <f>'annexe 1 AE - BPU'!F796</f>
        <v>0</v>
      </c>
      <c r="G796" s="179">
        <f t="shared" si="631"/>
        <v>0</v>
      </c>
      <c r="J796" s="69">
        <f t="shared" si="632"/>
        <v>0</v>
      </c>
      <c r="K796" s="240"/>
      <c r="L796" s="70"/>
      <c r="M796" s="71">
        <f t="shared" si="633"/>
        <v>0</v>
      </c>
      <c r="O796" s="69">
        <f t="shared" si="634"/>
        <v>0</v>
      </c>
      <c r="P796" s="240"/>
      <c r="Q796" s="70"/>
      <c r="R796" s="71">
        <f t="shared" si="635"/>
        <v>0</v>
      </c>
      <c r="T796" s="69">
        <f t="shared" si="636"/>
        <v>0</v>
      </c>
      <c r="U796" s="240"/>
      <c r="V796" s="70"/>
      <c r="W796" s="71">
        <f t="shared" si="637"/>
        <v>0</v>
      </c>
      <c r="Y796" s="69">
        <f t="shared" si="638"/>
        <v>0</v>
      </c>
      <c r="Z796" s="240"/>
      <c r="AA796" s="70"/>
      <c r="AB796" s="71">
        <f t="shared" si="639"/>
        <v>0</v>
      </c>
      <c r="AD796" s="69">
        <f t="shared" si="640"/>
        <v>0</v>
      </c>
      <c r="AE796" s="240"/>
      <c r="AF796" s="70"/>
      <c r="AG796" s="71">
        <f t="shared" si="641"/>
        <v>0</v>
      </c>
      <c r="AI796" s="69">
        <f t="shared" si="642"/>
        <v>0</v>
      </c>
      <c r="AJ796" s="240"/>
      <c r="AK796" s="95"/>
      <c r="AL796" s="71">
        <f t="shared" si="643"/>
        <v>0</v>
      </c>
    </row>
    <row r="797" spans="1:38" ht="14" x14ac:dyDescent="0.25">
      <c r="A797" s="1">
        <v>785</v>
      </c>
      <c r="B797" s="152"/>
      <c r="C797" s="22"/>
      <c r="D797" s="26" t="s">
        <v>620</v>
      </c>
      <c r="E797" s="26" t="s">
        <v>14</v>
      </c>
      <c r="F797" s="127">
        <f>'annexe 1 AE - BPU'!F797</f>
        <v>0</v>
      </c>
      <c r="G797" s="179">
        <f t="shared" si="631"/>
        <v>0</v>
      </c>
      <c r="J797" s="69">
        <f t="shared" si="632"/>
        <v>0</v>
      </c>
      <c r="K797" s="240"/>
      <c r="L797" s="70"/>
      <c r="M797" s="71">
        <f t="shared" si="633"/>
        <v>0</v>
      </c>
      <c r="O797" s="69">
        <f t="shared" si="634"/>
        <v>0</v>
      </c>
      <c r="P797" s="240"/>
      <c r="Q797" s="70"/>
      <c r="R797" s="71">
        <f t="shared" si="635"/>
        <v>0</v>
      </c>
      <c r="T797" s="69">
        <f t="shared" si="636"/>
        <v>0</v>
      </c>
      <c r="U797" s="240"/>
      <c r="V797" s="70"/>
      <c r="W797" s="71">
        <f t="shared" si="637"/>
        <v>0</v>
      </c>
      <c r="Y797" s="69">
        <f t="shared" si="638"/>
        <v>0</v>
      </c>
      <c r="Z797" s="240"/>
      <c r="AA797" s="70"/>
      <c r="AB797" s="71">
        <f t="shared" si="639"/>
        <v>0</v>
      </c>
      <c r="AD797" s="69">
        <f t="shared" si="640"/>
        <v>0</v>
      </c>
      <c r="AE797" s="240"/>
      <c r="AF797" s="70"/>
      <c r="AG797" s="71">
        <f t="shared" si="641"/>
        <v>0</v>
      </c>
      <c r="AI797" s="69">
        <f t="shared" si="642"/>
        <v>0</v>
      </c>
      <c r="AJ797" s="240"/>
      <c r="AK797" s="95"/>
      <c r="AL797" s="71">
        <f t="shared" si="643"/>
        <v>0</v>
      </c>
    </row>
    <row r="798" spans="1:38" ht="14" x14ac:dyDescent="0.25">
      <c r="A798" s="1">
        <v>786</v>
      </c>
      <c r="B798" s="152"/>
      <c r="C798" s="22"/>
      <c r="D798" s="26" t="s">
        <v>621</v>
      </c>
      <c r="E798" s="26" t="s">
        <v>14</v>
      </c>
      <c r="F798" s="127">
        <f>'annexe 1 AE - BPU'!F798</f>
        <v>0</v>
      </c>
      <c r="G798" s="179">
        <f t="shared" si="631"/>
        <v>0</v>
      </c>
      <c r="J798" s="69">
        <f t="shared" si="632"/>
        <v>0</v>
      </c>
      <c r="K798" s="240"/>
      <c r="L798" s="70"/>
      <c r="M798" s="71">
        <f t="shared" si="633"/>
        <v>0</v>
      </c>
      <c r="O798" s="69">
        <f t="shared" si="634"/>
        <v>0</v>
      </c>
      <c r="P798" s="240"/>
      <c r="Q798" s="70"/>
      <c r="R798" s="71">
        <f t="shared" si="635"/>
        <v>0</v>
      </c>
      <c r="T798" s="69">
        <f t="shared" si="636"/>
        <v>0</v>
      </c>
      <c r="U798" s="240"/>
      <c r="V798" s="70"/>
      <c r="W798" s="71">
        <f t="shared" si="637"/>
        <v>0</v>
      </c>
      <c r="Y798" s="69">
        <f t="shared" si="638"/>
        <v>0</v>
      </c>
      <c r="Z798" s="240"/>
      <c r="AA798" s="70"/>
      <c r="AB798" s="71">
        <f t="shared" si="639"/>
        <v>0</v>
      </c>
      <c r="AD798" s="69">
        <f t="shared" si="640"/>
        <v>0</v>
      </c>
      <c r="AE798" s="240"/>
      <c r="AF798" s="70"/>
      <c r="AG798" s="71">
        <f t="shared" si="641"/>
        <v>0</v>
      </c>
      <c r="AI798" s="69">
        <f t="shared" si="642"/>
        <v>0</v>
      </c>
      <c r="AJ798" s="240"/>
      <c r="AK798" s="95"/>
      <c r="AL798" s="71">
        <f t="shared" si="643"/>
        <v>0</v>
      </c>
    </row>
    <row r="799" spans="1:38" ht="14" x14ac:dyDescent="0.25">
      <c r="A799" s="1">
        <v>787</v>
      </c>
      <c r="B799" s="152" t="s">
        <v>622</v>
      </c>
      <c r="C799" s="22"/>
      <c r="D799" s="23" t="s">
        <v>623</v>
      </c>
      <c r="E799" s="14"/>
      <c r="F799" s="130"/>
      <c r="G799" s="178"/>
      <c r="J799" s="69"/>
      <c r="K799" s="240"/>
      <c r="L799" s="70"/>
      <c r="M799" s="71"/>
      <c r="O799" s="69"/>
      <c r="P799" s="240"/>
      <c r="Q799" s="70"/>
      <c r="R799" s="71"/>
      <c r="T799" s="69"/>
      <c r="U799" s="240"/>
      <c r="V799" s="70"/>
      <c r="W799" s="71"/>
      <c r="Y799" s="69"/>
      <c r="Z799" s="240"/>
      <c r="AA799" s="70"/>
      <c r="AB799" s="71"/>
      <c r="AD799" s="69"/>
      <c r="AE799" s="240"/>
      <c r="AF799" s="70"/>
      <c r="AG799" s="71"/>
      <c r="AI799" s="69"/>
      <c r="AJ799" s="240"/>
      <c r="AK799" s="95"/>
      <c r="AL799" s="71"/>
    </row>
    <row r="800" spans="1:38" ht="14" x14ac:dyDescent="0.25">
      <c r="A800" s="1">
        <v>788</v>
      </c>
      <c r="B800" s="152"/>
      <c r="C800" s="22"/>
      <c r="D800" s="23" t="s">
        <v>624</v>
      </c>
      <c r="E800" s="14"/>
      <c r="F800" s="130"/>
      <c r="G800" s="178"/>
      <c r="J800" s="69"/>
      <c r="K800" s="240"/>
      <c r="L800" s="70"/>
      <c r="M800" s="71"/>
      <c r="O800" s="69"/>
      <c r="P800" s="240"/>
      <c r="Q800" s="70"/>
      <c r="R800" s="71"/>
      <c r="T800" s="69"/>
      <c r="U800" s="240"/>
      <c r="V800" s="70"/>
      <c r="W800" s="71"/>
      <c r="Y800" s="69"/>
      <c r="Z800" s="240"/>
      <c r="AA800" s="70"/>
      <c r="AB800" s="71"/>
      <c r="AD800" s="69"/>
      <c r="AE800" s="240"/>
      <c r="AF800" s="70"/>
      <c r="AG800" s="71"/>
      <c r="AI800" s="69"/>
      <c r="AJ800" s="240"/>
      <c r="AK800" s="95"/>
      <c r="AL800" s="71"/>
    </row>
    <row r="801" spans="1:38" ht="14" x14ac:dyDescent="0.25">
      <c r="A801" s="1">
        <v>789</v>
      </c>
      <c r="B801" s="152"/>
      <c r="C801" s="22"/>
      <c r="D801" s="26" t="s">
        <v>625</v>
      </c>
      <c r="E801" s="26" t="s">
        <v>49</v>
      </c>
      <c r="F801" s="127">
        <f>'annexe 1 AE - BPU'!F801</f>
        <v>0</v>
      </c>
      <c r="G801" s="179">
        <f t="shared" ref="G801:G804" si="644">F801*(1+$G$9)</f>
        <v>0</v>
      </c>
      <c r="J801" s="69">
        <f>F801</f>
        <v>0</v>
      </c>
      <c r="K801" s="240"/>
      <c r="L801" s="70"/>
      <c r="M801" s="71">
        <f>K801*J801</f>
        <v>0</v>
      </c>
      <c r="O801" s="69">
        <f>J801</f>
        <v>0</v>
      </c>
      <c r="P801" s="240"/>
      <c r="Q801" s="70"/>
      <c r="R801" s="71">
        <f>P801*O801</f>
        <v>0</v>
      </c>
      <c r="T801" s="69">
        <f>O801</f>
        <v>0</v>
      </c>
      <c r="U801" s="240"/>
      <c r="V801" s="70"/>
      <c r="W801" s="71">
        <f>U801*T801</f>
        <v>0</v>
      </c>
      <c r="Y801" s="69">
        <f>T801</f>
        <v>0</v>
      </c>
      <c r="Z801" s="240"/>
      <c r="AA801" s="70"/>
      <c r="AB801" s="71">
        <f>Z801*Y801</f>
        <v>0</v>
      </c>
      <c r="AD801" s="69">
        <f>Y801</f>
        <v>0</v>
      </c>
      <c r="AE801" s="240"/>
      <c r="AF801" s="70"/>
      <c r="AG801" s="71">
        <f>AE801*AD801</f>
        <v>0</v>
      </c>
      <c r="AI801" s="69">
        <f>AD801</f>
        <v>0</v>
      </c>
      <c r="AJ801" s="240"/>
      <c r="AK801" s="95"/>
      <c r="AL801" s="71">
        <f>AJ801*AI801</f>
        <v>0</v>
      </c>
    </row>
    <row r="802" spans="1:38" ht="14" x14ac:dyDescent="0.25">
      <c r="A802" s="1">
        <v>790</v>
      </c>
      <c r="B802" s="152"/>
      <c r="C802" s="22"/>
      <c r="D802" s="26" t="s">
        <v>626</v>
      </c>
      <c r="E802" s="26" t="s">
        <v>14</v>
      </c>
      <c r="F802" s="127">
        <f>'annexe 1 AE - BPU'!F802</f>
        <v>0</v>
      </c>
      <c r="G802" s="179">
        <f t="shared" si="644"/>
        <v>0</v>
      </c>
      <c r="J802" s="69">
        <f>F802</f>
        <v>0</v>
      </c>
      <c r="K802" s="240"/>
      <c r="L802" s="70"/>
      <c r="M802" s="71">
        <f>K802*J802</f>
        <v>0</v>
      </c>
      <c r="O802" s="69">
        <f>J802</f>
        <v>0</v>
      </c>
      <c r="P802" s="240"/>
      <c r="Q802" s="70"/>
      <c r="R802" s="71">
        <f>P802*O802</f>
        <v>0</v>
      </c>
      <c r="T802" s="69">
        <f>O802</f>
        <v>0</v>
      </c>
      <c r="U802" s="240"/>
      <c r="V802" s="70"/>
      <c r="W802" s="71">
        <f>U802*T802</f>
        <v>0</v>
      </c>
      <c r="Y802" s="69">
        <f>T802</f>
        <v>0</v>
      </c>
      <c r="Z802" s="240"/>
      <c r="AA802" s="70"/>
      <c r="AB802" s="71">
        <f>Z802*Y802</f>
        <v>0</v>
      </c>
      <c r="AD802" s="69">
        <f>Y802</f>
        <v>0</v>
      </c>
      <c r="AE802" s="240"/>
      <c r="AF802" s="70"/>
      <c r="AG802" s="71">
        <f>AE802*AD802</f>
        <v>0</v>
      </c>
      <c r="AI802" s="69">
        <f>AD802</f>
        <v>0</v>
      </c>
      <c r="AJ802" s="240"/>
      <c r="AK802" s="95"/>
      <c r="AL802" s="71">
        <f>AJ802*AI802</f>
        <v>0</v>
      </c>
    </row>
    <row r="803" spans="1:38" ht="14" x14ac:dyDescent="0.25">
      <c r="A803" s="1">
        <v>791</v>
      </c>
      <c r="B803" s="152"/>
      <c r="C803" s="22"/>
      <c r="D803" s="26" t="s">
        <v>627</v>
      </c>
      <c r="E803" s="26" t="s">
        <v>14</v>
      </c>
      <c r="F803" s="127">
        <f>'annexe 1 AE - BPU'!F803</f>
        <v>0</v>
      </c>
      <c r="G803" s="179">
        <f t="shared" si="644"/>
        <v>0</v>
      </c>
      <c r="J803" s="69">
        <f>F803</f>
        <v>0</v>
      </c>
      <c r="K803" s="240"/>
      <c r="L803" s="70"/>
      <c r="M803" s="71">
        <f>K803*J803</f>
        <v>0</v>
      </c>
      <c r="O803" s="69">
        <f>J803</f>
        <v>0</v>
      </c>
      <c r="P803" s="240"/>
      <c r="Q803" s="70"/>
      <c r="R803" s="71">
        <f>P803*O803</f>
        <v>0</v>
      </c>
      <c r="T803" s="69">
        <f>O803</f>
        <v>0</v>
      </c>
      <c r="U803" s="240"/>
      <c r="V803" s="70"/>
      <c r="W803" s="71">
        <f>U803*T803</f>
        <v>0</v>
      </c>
      <c r="Y803" s="69">
        <f>T803</f>
        <v>0</v>
      </c>
      <c r="Z803" s="240"/>
      <c r="AA803" s="70"/>
      <c r="AB803" s="71">
        <f>Z803*Y803</f>
        <v>0</v>
      </c>
      <c r="AD803" s="69">
        <f>Y803</f>
        <v>0</v>
      </c>
      <c r="AE803" s="240"/>
      <c r="AF803" s="70"/>
      <c r="AG803" s="71">
        <f>AE803*AD803</f>
        <v>0</v>
      </c>
      <c r="AI803" s="69">
        <f>AD803</f>
        <v>0</v>
      </c>
      <c r="AJ803" s="240"/>
      <c r="AK803" s="95"/>
      <c r="AL803" s="71">
        <f>AJ803*AI803</f>
        <v>0</v>
      </c>
    </row>
    <row r="804" spans="1:38" ht="14" x14ac:dyDescent="0.25">
      <c r="A804" s="1">
        <v>792</v>
      </c>
      <c r="B804" s="152"/>
      <c r="C804" s="22"/>
      <c r="D804" s="26" t="s">
        <v>628</v>
      </c>
      <c r="E804" s="26" t="s">
        <v>14</v>
      </c>
      <c r="F804" s="127">
        <f>'annexe 1 AE - BPU'!F804</f>
        <v>0</v>
      </c>
      <c r="G804" s="179">
        <f t="shared" si="644"/>
        <v>0</v>
      </c>
      <c r="J804" s="69">
        <f>F804</f>
        <v>0</v>
      </c>
      <c r="K804" s="240"/>
      <c r="L804" s="70"/>
      <c r="M804" s="71">
        <f>K804*J804</f>
        <v>0</v>
      </c>
      <c r="O804" s="69">
        <f>J804</f>
        <v>0</v>
      </c>
      <c r="P804" s="240"/>
      <c r="Q804" s="70"/>
      <c r="R804" s="71">
        <f>P804*O804</f>
        <v>0</v>
      </c>
      <c r="T804" s="69">
        <f>O804</f>
        <v>0</v>
      </c>
      <c r="U804" s="240"/>
      <c r="V804" s="70"/>
      <c r="W804" s="71">
        <f>U804*T804</f>
        <v>0</v>
      </c>
      <c r="Y804" s="69">
        <f>T804</f>
        <v>0</v>
      </c>
      <c r="Z804" s="240"/>
      <c r="AA804" s="70"/>
      <c r="AB804" s="71">
        <f>Z804*Y804</f>
        <v>0</v>
      </c>
      <c r="AD804" s="69">
        <f>Y804</f>
        <v>0</v>
      </c>
      <c r="AE804" s="240"/>
      <c r="AF804" s="70"/>
      <c r="AG804" s="71">
        <f>AE804*AD804</f>
        <v>0</v>
      </c>
      <c r="AI804" s="69">
        <f>AD804</f>
        <v>0</v>
      </c>
      <c r="AJ804" s="240"/>
      <c r="AK804" s="95"/>
      <c r="AL804" s="71">
        <f>AJ804*AI804</f>
        <v>0</v>
      </c>
    </row>
    <row r="805" spans="1:38" ht="14" x14ac:dyDescent="0.25">
      <c r="A805" s="1">
        <v>793</v>
      </c>
      <c r="B805" s="152"/>
      <c r="C805" s="22"/>
      <c r="D805" s="23" t="s">
        <v>629</v>
      </c>
      <c r="E805" s="14"/>
      <c r="F805" s="127"/>
      <c r="G805" s="178"/>
      <c r="J805" s="69"/>
      <c r="K805" s="240"/>
      <c r="L805" s="70"/>
      <c r="M805" s="71"/>
      <c r="O805" s="69"/>
      <c r="P805" s="240"/>
      <c r="Q805" s="70"/>
      <c r="R805" s="71"/>
      <c r="T805" s="69"/>
      <c r="U805" s="240"/>
      <c r="V805" s="70"/>
      <c r="W805" s="71"/>
      <c r="Y805" s="69"/>
      <c r="Z805" s="240"/>
      <c r="AA805" s="70"/>
      <c r="AB805" s="71"/>
      <c r="AD805" s="69"/>
      <c r="AE805" s="240"/>
      <c r="AF805" s="70"/>
      <c r="AG805" s="71"/>
      <c r="AI805" s="69"/>
      <c r="AJ805" s="240"/>
      <c r="AK805" s="95"/>
      <c r="AL805" s="71"/>
    </row>
    <row r="806" spans="1:38" ht="15.5" x14ac:dyDescent="0.25">
      <c r="A806" s="1">
        <v>794</v>
      </c>
      <c r="B806" s="152"/>
      <c r="C806" s="22"/>
      <c r="D806" s="26" t="s">
        <v>630</v>
      </c>
      <c r="E806" s="26" t="s">
        <v>26</v>
      </c>
      <c r="F806" s="127">
        <f>'annexe 1 AE - BPU'!F806</f>
        <v>0</v>
      </c>
      <c r="G806" s="179">
        <f t="shared" ref="G806:G807" si="645">F806*(1+$G$9)</f>
        <v>0</v>
      </c>
      <c r="J806" s="69">
        <f>F806</f>
        <v>0</v>
      </c>
      <c r="K806" s="240"/>
      <c r="L806" s="70"/>
      <c r="M806" s="71">
        <f>K806*J806</f>
        <v>0</v>
      </c>
      <c r="O806" s="69">
        <f>J806</f>
        <v>0</v>
      </c>
      <c r="P806" s="240"/>
      <c r="Q806" s="70"/>
      <c r="R806" s="71">
        <f>P806*O806</f>
        <v>0</v>
      </c>
      <c r="T806" s="69">
        <f>O806</f>
        <v>0</v>
      </c>
      <c r="U806" s="240"/>
      <c r="V806" s="70"/>
      <c r="W806" s="71">
        <f>U806*T806</f>
        <v>0</v>
      </c>
      <c r="Y806" s="69">
        <f>T806</f>
        <v>0</v>
      </c>
      <c r="Z806" s="240"/>
      <c r="AA806" s="70"/>
      <c r="AB806" s="71">
        <f>Z806*Y806</f>
        <v>0</v>
      </c>
      <c r="AD806" s="98">
        <f>Y806</f>
        <v>0</v>
      </c>
      <c r="AE806" s="174">
        <v>4</v>
      </c>
      <c r="AF806" s="99"/>
      <c r="AG806" s="100">
        <f>AE806*AD806</f>
        <v>0</v>
      </c>
      <c r="AI806" s="69">
        <f>AD806</f>
        <v>0</v>
      </c>
      <c r="AJ806" s="240"/>
      <c r="AK806" s="95"/>
      <c r="AL806" s="71">
        <f>AJ806*AI806</f>
        <v>0</v>
      </c>
    </row>
    <row r="807" spans="1:38" ht="14" x14ac:dyDescent="0.25">
      <c r="A807" s="1">
        <v>795</v>
      </c>
      <c r="B807" s="21"/>
      <c r="C807" s="22"/>
      <c r="D807" s="26" t="s">
        <v>631</v>
      </c>
      <c r="E807" s="26" t="s">
        <v>26</v>
      </c>
      <c r="F807" s="127">
        <f>'annexe 1 AE - BPU'!F807</f>
        <v>0</v>
      </c>
      <c r="G807" s="179">
        <f t="shared" si="645"/>
        <v>0</v>
      </c>
      <c r="J807" s="69">
        <f>F807</f>
        <v>0</v>
      </c>
      <c r="K807" s="240"/>
      <c r="L807" s="70"/>
      <c r="M807" s="71">
        <f>K807*J807</f>
        <v>0</v>
      </c>
      <c r="O807" s="69">
        <f>J807</f>
        <v>0</v>
      </c>
      <c r="P807" s="240"/>
      <c r="Q807" s="70"/>
      <c r="R807" s="71">
        <f>P807*O807</f>
        <v>0</v>
      </c>
      <c r="T807" s="69">
        <f>O807</f>
        <v>0</v>
      </c>
      <c r="U807" s="240"/>
      <c r="V807" s="70"/>
      <c r="W807" s="71">
        <f>U807*T807</f>
        <v>0</v>
      </c>
      <c r="Y807" s="69">
        <f>T807</f>
        <v>0</v>
      </c>
      <c r="Z807" s="240"/>
      <c r="AA807" s="70"/>
      <c r="AB807" s="71">
        <f>Z807*Y807</f>
        <v>0</v>
      </c>
      <c r="AD807" s="69">
        <f>Y807</f>
        <v>0</v>
      </c>
      <c r="AE807" s="240"/>
      <c r="AF807" s="70"/>
      <c r="AG807" s="71">
        <f>AE807*AD807</f>
        <v>0</v>
      </c>
      <c r="AI807" s="69">
        <f>AD807</f>
        <v>0</v>
      </c>
      <c r="AJ807" s="240"/>
      <c r="AK807" s="95"/>
      <c r="AL807" s="71">
        <f>AJ807*AI807</f>
        <v>0</v>
      </c>
    </row>
    <row r="808" spans="1:38" ht="14" x14ac:dyDescent="0.25">
      <c r="A808" s="1">
        <v>796</v>
      </c>
      <c r="B808" s="21"/>
      <c r="C808" s="22"/>
      <c r="D808" s="23" t="s">
        <v>632</v>
      </c>
      <c r="E808" s="14"/>
      <c r="F808" s="127"/>
      <c r="G808" s="178"/>
      <c r="J808" s="69"/>
      <c r="K808" s="240"/>
      <c r="L808" s="70"/>
      <c r="M808" s="71"/>
      <c r="O808" s="69"/>
      <c r="P808" s="240"/>
      <c r="Q808" s="70"/>
      <c r="R808" s="71"/>
      <c r="T808" s="69"/>
      <c r="U808" s="240"/>
      <c r="V808" s="70"/>
      <c r="W808" s="71"/>
      <c r="Y808" s="69"/>
      <c r="Z808" s="240"/>
      <c r="AA808" s="70"/>
      <c r="AB808" s="71"/>
      <c r="AD808" s="69"/>
      <c r="AE808" s="240"/>
      <c r="AF808" s="70"/>
      <c r="AG808" s="71"/>
      <c r="AI808" s="69"/>
      <c r="AJ808" s="240"/>
      <c r="AK808" s="95"/>
      <c r="AL808" s="71"/>
    </row>
    <row r="809" spans="1:38" ht="14" x14ac:dyDescent="0.25">
      <c r="A809" s="1">
        <v>797</v>
      </c>
      <c r="B809" s="21"/>
      <c r="C809" s="22"/>
      <c r="D809" s="26" t="s">
        <v>633</v>
      </c>
      <c r="E809" s="26" t="s">
        <v>26</v>
      </c>
      <c r="F809" s="127">
        <f>'annexe 1 AE - BPU'!F809</f>
        <v>0</v>
      </c>
      <c r="G809" s="179">
        <f t="shared" ref="G809:G810" si="646">F809*(1+$G$9)</f>
        <v>0</v>
      </c>
      <c r="J809" s="69">
        <f>F809</f>
        <v>0</v>
      </c>
      <c r="K809" s="240"/>
      <c r="L809" s="70"/>
      <c r="M809" s="71">
        <f>K809*J809</f>
        <v>0</v>
      </c>
      <c r="O809" s="69">
        <f>J809</f>
        <v>0</v>
      </c>
      <c r="P809" s="240"/>
      <c r="Q809" s="70"/>
      <c r="R809" s="71">
        <f>P809*O809</f>
        <v>0</v>
      </c>
      <c r="T809" s="69">
        <f>O809</f>
        <v>0</v>
      </c>
      <c r="U809" s="240"/>
      <c r="V809" s="70"/>
      <c r="W809" s="71">
        <f>U809*T809</f>
        <v>0</v>
      </c>
      <c r="Y809" s="69">
        <f>T809</f>
        <v>0</v>
      </c>
      <c r="Z809" s="240"/>
      <c r="AA809" s="70"/>
      <c r="AB809" s="71">
        <f>Z809*Y809</f>
        <v>0</v>
      </c>
      <c r="AD809" s="69">
        <f>Y809</f>
        <v>0</v>
      </c>
      <c r="AE809" s="240"/>
      <c r="AF809" s="70"/>
      <c r="AG809" s="71">
        <f>AE809*AD809</f>
        <v>0</v>
      </c>
      <c r="AI809" s="69">
        <f>AD809</f>
        <v>0</v>
      </c>
      <c r="AJ809" s="240"/>
      <c r="AK809" s="95"/>
      <c r="AL809" s="71">
        <f>AJ809*AI809</f>
        <v>0</v>
      </c>
    </row>
    <row r="810" spans="1:38" ht="14" x14ac:dyDescent="0.25">
      <c r="A810" s="1">
        <v>798</v>
      </c>
      <c r="B810" s="21"/>
      <c r="C810" s="22"/>
      <c r="D810" s="26" t="s">
        <v>634</v>
      </c>
      <c r="E810" s="26" t="s">
        <v>26</v>
      </c>
      <c r="F810" s="127">
        <f>'annexe 1 AE - BPU'!F810</f>
        <v>0</v>
      </c>
      <c r="G810" s="179">
        <f t="shared" si="646"/>
        <v>0</v>
      </c>
      <c r="J810" s="69">
        <f>F810</f>
        <v>0</v>
      </c>
      <c r="K810" s="240"/>
      <c r="L810" s="70"/>
      <c r="M810" s="71">
        <f>K810*J810</f>
        <v>0</v>
      </c>
      <c r="O810" s="69">
        <f>J810</f>
        <v>0</v>
      </c>
      <c r="P810" s="240"/>
      <c r="Q810" s="70"/>
      <c r="R810" s="71">
        <f>P810*O810</f>
        <v>0</v>
      </c>
      <c r="T810" s="69">
        <f>O810</f>
        <v>0</v>
      </c>
      <c r="U810" s="240"/>
      <c r="V810" s="70"/>
      <c r="W810" s="71">
        <f>U810*T810</f>
        <v>0</v>
      </c>
      <c r="Y810" s="69">
        <f>T810</f>
        <v>0</v>
      </c>
      <c r="Z810" s="240"/>
      <c r="AA810" s="70"/>
      <c r="AB810" s="71">
        <f>Z810*Y810</f>
        <v>0</v>
      </c>
      <c r="AD810" s="69">
        <f>Y810</f>
        <v>0</v>
      </c>
      <c r="AE810" s="240"/>
      <c r="AF810" s="70"/>
      <c r="AG810" s="71">
        <f>AE810*AD810</f>
        <v>0</v>
      </c>
      <c r="AI810" s="69">
        <f>AD810</f>
        <v>0</v>
      </c>
      <c r="AJ810" s="240"/>
      <c r="AK810" s="95"/>
      <c r="AL810" s="71">
        <f>AJ810*AI810</f>
        <v>0</v>
      </c>
    </row>
    <row r="811" spans="1:38" ht="14" x14ac:dyDescent="0.25">
      <c r="A811" s="1">
        <v>799</v>
      </c>
      <c r="B811" s="21"/>
      <c r="C811" s="22"/>
      <c r="D811" s="23" t="s">
        <v>635</v>
      </c>
      <c r="E811" s="14"/>
      <c r="F811" s="127"/>
      <c r="G811" s="178"/>
      <c r="J811" s="69"/>
      <c r="K811" s="240"/>
      <c r="L811" s="70"/>
      <c r="M811" s="71"/>
      <c r="O811" s="69"/>
      <c r="P811" s="240"/>
      <c r="Q811" s="70"/>
      <c r="R811" s="71"/>
      <c r="T811" s="69"/>
      <c r="U811" s="240"/>
      <c r="V811" s="70"/>
      <c r="W811" s="71"/>
      <c r="Y811" s="69"/>
      <c r="Z811" s="240"/>
      <c r="AA811" s="70"/>
      <c r="AB811" s="71"/>
      <c r="AD811" s="69"/>
      <c r="AE811" s="240"/>
      <c r="AF811" s="70"/>
      <c r="AG811" s="71"/>
      <c r="AI811" s="69"/>
      <c r="AJ811" s="240"/>
      <c r="AK811" s="95"/>
      <c r="AL811" s="71"/>
    </row>
    <row r="812" spans="1:38" ht="14" x14ac:dyDescent="0.25">
      <c r="A812" s="1">
        <v>800</v>
      </c>
      <c r="B812" s="21"/>
      <c r="C812" s="22"/>
      <c r="D812" s="26" t="s">
        <v>611</v>
      </c>
      <c r="E812" s="26" t="s">
        <v>26</v>
      </c>
      <c r="F812" s="127">
        <f>'annexe 1 AE - BPU'!F812</f>
        <v>0</v>
      </c>
      <c r="G812" s="179">
        <f t="shared" ref="G812:G813" si="647">F812*(1+$G$9)</f>
        <v>0</v>
      </c>
      <c r="J812" s="69">
        <f>F812</f>
        <v>0</v>
      </c>
      <c r="K812" s="240"/>
      <c r="L812" s="70"/>
      <c r="M812" s="71">
        <f>K812*J812</f>
        <v>0</v>
      </c>
      <c r="O812" s="69">
        <f>J812</f>
        <v>0</v>
      </c>
      <c r="P812" s="240"/>
      <c r="Q812" s="70"/>
      <c r="R812" s="71">
        <f>P812*O812</f>
        <v>0</v>
      </c>
      <c r="T812" s="69">
        <f>O812</f>
        <v>0</v>
      </c>
      <c r="U812" s="240"/>
      <c r="V812" s="70"/>
      <c r="W812" s="71">
        <f>U812*T812</f>
        <v>0</v>
      </c>
      <c r="Y812" s="69">
        <f>T812</f>
        <v>0</v>
      </c>
      <c r="Z812" s="240"/>
      <c r="AA812" s="70"/>
      <c r="AB812" s="71">
        <f>Z812*Y812</f>
        <v>0</v>
      </c>
      <c r="AD812" s="69">
        <f>Y812</f>
        <v>0</v>
      </c>
      <c r="AE812" s="240"/>
      <c r="AF812" s="70"/>
      <c r="AG812" s="71">
        <f>AE812*AD812</f>
        <v>0</v>
      </c>
      <c r="AI812" s="69">
        <f>AD812</f>
        <v>0</v>
      </c>
      <c r="AJ812" s="240"/>
      <c r="AK812" s="95"/>
      <c r="AL812" s="71">
        <f>AJ812*AI812</f>
        <v>0</v>
      </c>
    </row>
    <row r="813" spans="1:38" ht="14" x14ac:dyDescent="0.25">
      <c r="A813" s="1">
        <v>801</v>
      </c>
      <c r="B813" s="21"/>
      <c r="C813" s="22"/>
      <c r="D813" s="26" t="s">
        <v>636</v>
      </c>
      <c r="E813" s="26" t="s">
        <v>26</v>
      </c>
      <c r="F813" s="127">
        <f>'annexe 1 AE - BPU'!F813</f>
        <v>0</v>
      </c>
      <c r="G813" s="179">
        <f t="shared" si="647"/>
        <v>0</v>
      </c>
      <c r="J813" s="69">
        <f>F813</f>
        <v>0</v>
      </c>
      <c r="K813" s="240"/>
      <c r="L813" s="70"/>
      <c r="M813" s="71">
        <f>K813*J813</f>
        <v>0</v>
      </c>
      <c r="O813" s="69">
        <f>J813</f>
        <v>0</v>
      </c>
      <c r="P813" s="240"/>
      <c r="Q813" s="70"/>
      <c r="R813" s="71">
        <f>P813*O813</f>
        <v>0</v>
      </c>
      <c r="T813" s="69">
        <f>O813</f>
        <v>0</v>
      </c>
      <c r="U813" s="240"/>
      <c r="V813" s="70"/>
      <c r="W813" s="71">
        <f>U813*T813</f>
        <v>0</v>
      </c>
      <c r="Y813" s="69">
        <f>T813</f>
        <v>0</v>
      </c>
      <c r="Z813" s="240"/>
      <c r="AA813" s="70"/>
      <c r="AB813" s="71">
        <f>Z813*Y813</f>
        <v>0</v>
      </c>
      <c r="AD813" s="69">
        <f>Y813</f>
        <v>0</v>
      </c>
      <c r="AE813" s="240"/>
      <c r="AF813" s="70"/>
      <c r="AG813" s="71">
        <f>AE813*AD813</f>
        <v>0</v>
      </c>
      <c r="AI813" s="69">
        <f>AD813</f>
        <v>0</v>
      </c>
      <c r="AJ813" s="240"/>
      <c r="AK813" s="95"/>
      <c r="AL813" s="71">
        <f>AJ813*AI813</f>
        <v>0</v>
      </c>
    </row>
    <row r="814" spans="1:38" ht="14" x14ac:dyDescent="0.25">
      <c r="A814" s="1">
        <v>802</v>
      </c>
      <c r="B814" s="21"/>
      <c r="C814" s="22"/>
      <c r="D814" s="23" t="s">
        <v>637</v>
      </c>
      <c r="E814" s="14"/>
      <c r="F814" s="127"/>
      <c r="G814" s="178"/>
      <c r="J814" s="69"/>
      <c r="K814" s="240"/>
      <c r="L814" s="70"/>
      <c r="M814" s="71"/>
      <c r="O814" s="69"/>
      <c r="P814" s="240"/>
      <c r="Q814" s="70"/>
      <c r="R814" s="71"/>
      <c r="T814" s="69"/>
      <c r="U814" s="240"/>
      <c r="V814" s="70"/>
      <c r="W814" s="71"/>
      <c r="Y814" s="69"/>
      <c r="Z814" s="240"/>
      <c r="AA814" s="70"/>
      <c r="AB814" s="71"/>
      <c r="AD814" s="69"/>
      <c r="AE814" s="240"/>
      <c r="AF814" s="70"/>
      <c r="AG814" s="71"/>
      <c r="AI814" s="69"/>
      <c r="AJ814" s="240"/>
      <c r="AK814" s="95"/>
      <c r="AL814" s="71"/>
    </row>
    <row r="815" spans="1:38" ht="14" x14ac:dyDescent="0.25">
      <c r="A815" s="1">
        <v>803</v>
      </c>
      <c r="B815" s="21"/>
      <c r="C815" s="22"/>
      <c r="D815" s="26" t="s">
        <v>638</v>
      </c>
      <c r="E815" s="26" t="s">
        <v>26</v>
      </c>
      <c r="F815" s="127">
        <f>'annexe 1 AE - BPU'!F815</f>
        <v>0</v>
      </c>
      <c r="G815" s="179">
        <f t="shared" ref="G815:G818" si="648">F815*(1+$G$9)</f>
        <v>0</v>
      </c>
      <c r="J815" s="69">
        <f>F815</f>
        <v>0</v>
      </c>
      <c r="K815" s="240"/>
      <c r="L815" s="70"/>
      <c r="M815" s="71">
        <f>K815*J815</f>
        <v>0</v>
      </c>
      <c r="O815" s="69">
        <f>J815</f>
        <v>0</v>
      </c>
      <c r="P815" s="240"/>
      <c r="Q815" s="70"/>
      <c r="R815" s="71">
        <f>P815*O815</f>
        <v>0</v>
      </c>
      <c r="T815" s="69">
        <f>O815</f>
        <v>0</v>
      </c>
      <c r="U815" s="240"/>
      <c r="V815" s="70"/>
      <c r="W815" s="71">
        <f>U815*T815</f>
        <v>0</v>
      </c>
      <c r="Y815" s="69">
        <f>T815</f>
        <v>0</v>
      </c>
      <c r="Z815" s="240"/>
      <c r="AA815" s="70"/>
      <c r="AB815" s="71">
        <f>Z815*Y815</f>
        <v>0</v>
      </c>
      <c r="AD815" s="69">
        <f>Y815</f>
        <v>0</v>
      </c>
      <c r="AE815" s="240"/>
      <c r="AF815" s="70"/>
      <c r="AG815" s="71">
        <f>AE815*AD815</f>
        <v>0</v>
      </c>
      <c r="AI815" s="69">
        <f>AD815</f>
        <v>0</v>
      </c>
      <c r="AJ815" s="240"/>
      <c r="AK815" s="95"/>
      <c r="AL815" s="71">
        <f>AJ815*AI815</f>
        <v>0</v>
      </c>
    </row>
    <row r="816" spans="1:38" ht="14" x14ac:dyDescent="0.25">
      <c r="A816" s="1">
        <v>804</v>
      </c>
      <c r="B816" s="21"/>
      <c r="C816" s="22"/>
      <c r="D816" s="26" t="s">
        <v>639</v>
      </c>
      <c r="E816" s="26" t="s">
        <v>26</v>
      </c>
      <c r="F816" s="127">
        <f>'annexe 1 AE - BPU'!F816</f>
        <v>0</v>
      </c>
      <c r="G816" s="179">
        <f t="shared" si="648"/>
        <v>0</v>
      </c>
      <c r="J816" s="69">
        <f>F816</f>
        <v>0</v>
      </c>
      <c r="K816" s="240"/>
      <c r="L816" s="70"/>
      <c r="M816" s="71">
        <f>K816*J816</f>
        <v>0</v>
      </c>
      <c r="O816" s="69">
        <f>J816</f>
        <v>0</v>
      </c>
      <c r="P816" s="240"/>
      <c r="Q816" s="70"/>
      <c r="R816" s="71">
        <f>P816*O816</f>
        <v>0</v>
      </c>
      <c r="T816" s="69">
        <f>O816</f>
        <v>0</v>
      </c>
      <c r="U816" s="240"/>
      <c r="V816" s="70"/>
      <c r="W816" s="71">
        <f>U816*T816</f>
        <v>0</v>
      </c>
      <c r="Y816" s="69">
        <f>T816</f>
        <v>0</v>
      </c>
      <c r="Z816" s="240"/>
      <c r="AA816" s="70"/>
      <c r="AB816" s="71">
        <f>Z816*Y816</f>
        <v>0</v>
      </c>
      <c r="AD816" s="69">
        <f>Y816</f>
        <v>0</v>
      </c>
      <c r="AE816" s="240"/>
      <c r="AF816" s="70"/>
      <c r="AG816" s="71">
        <f>AE816*AD816</f>
        <v>0</v>
      </c>
      <c r="AI816" s="69">
        <f>AD816</f>
        <v>0</v>
      </c>
      <c r="AJ816" s="240"/>
      <c r="AK816" s="95"/>
      <c r="AL816" s="71">
        <f>AJ816*AI816</f>
        <v>0</v>
      </c>
    </row>
    <row r="817" spans="1:38" ht="14" x14ac:dyDescent="0.25">
      <c r="A817" s="1">
        <v>805</v>
      </c>
      <c r="B817" s="21"/>
      <c r="C817" s="22"/>
      <c r="D817" s="26" t="s">
        <v>640</v>
      </c>
      <c r="E817" s="26" t="s">
        <v>26</v>
      </c>
      <c r="F817" s="127">
        <f>'annexe 1 AE - BPU'!F817</f>
        <v>0</v>
      </c>
      <c r="G817" s="179">
        <f t="shared" si="648"/>
        <v>0</v>
      </c>
      <c r="J817" s="69">
        <f>F817</f>
        <v>0</v>
      </c>
      <c r="K817" s="240"/>
      <c r="L817" s="70"/>
      <c r="M817" s="71">
        <f>K817*J817</f>
        <v>0</v>
      </c>
      <c r="O817" s="69">
        <f>J817</f>
        <v>0</v>
      </c>
      <c r="P817" s="240"/>
      <c r="Q817" s="70"/>
      <c r="R817" s="71">
        <f>P817*O817</f>
        <v>0</v>
      </c>
      <c r="T817" s="69">
        <f>O817</f>
        <v>0</v>
      </c>
      <c r="U817" s="240"/>
      <c r="V817" s="70"/>
      <c r="W817" s="71">
        <f>U817*T817</f>
        <v>0</v>
      </c>
      <c r="Y817" s="69">
        <f>T817</f>
        <v>0</v>
      </c>
      <c r="Z817" s="240"/>
      <c r="AA817" s="70"/>
      <c r="AB817" s="71">
        <f>Z817*Y817</f>
        <v>0</v>
      </c>
      <c r="AD817" s="69">
        <f>Y817</f>
        <v>0</v>
      </c>
      <c r="AE817" s="240"/>
      <c r="AF817" s="70"/>
      <c r="AG817" s="71">
        <f>AE817*AD817</f>
        <v>0</v>
      </c>
      <c r="AI817" s="69">
        <f>AD817</f>
        <v>0</v>
      </c>
      <c r="AJ817" s="240"/>
      <c r="AK817" s="95"/>
      <c r="AL817" s="71">
        <f>AJ817*AI817</f>
        <v>0</v>
      </c>
    </row>
    <row r="818" spans="1:38" ht="14" x14ac:dyDescent="0.25">
      <c r="A818" s="1">
        <v>806</v>
      </c>
      <c r="B818" s="21"/>
      <c r="C818" s="22"/>
      <c r="D818" s="26" t="s">
        <v>641</v>
      </c>
      <c r="E818" s="26" t="s">
        <v>26</v>
      </c>
      <c r="F818" s="127">
        <f>'annexe 1 AE - BPU'!F818</f>
        <v>0</v>
      </c>
      <c r="G818" s="179">
        <f t="shared" si="648"/>
        <v>0</v>
      </c>
      <c r="J818" s="69">
        <f>F818</f>
        <v>0</v>
      </c>
      <c r="K818" s="240"/>
      <c r="L818" s="70"/>
      <c r="M818" s="71">
        <f>K818*J818</f>
        <v>0</v>
      </c>
      <c r="O818" s="69">
        <f>J818</f>
        <v>0</v>
      </c>
      <c r="P818" s="240"/>
      <c r="Q818" s="70"/>
      <c r="R818" s="71">
        <f>P818*O818</f>
        <v>0</v>
      </c>
      <c r="T818" s="69">
        <f>O818</f>
        <v>0</v>
      </c>
      <c r="U818" s="240"/>
      <c r="V818" s="70"/>
      <c r="W818" s="71">
        <f>U818*T818</f>
        <v>0</v>
      </c>
      <c r="Y818" s="69">
        <f>T818</f>
        <v>0</v>
      </c>
      <c r="Z818" s="240"/>
      <c r="AA818" s="70"/>
      <c r="AB818" s="71">
        <f>Z818*Y818</f>
        <v>0</v>
      </c>
      <c r="AD818" s="69">
        <f>Y818</f>
        <v>0</v>
      </c>
      <c r="AE818" s="240"/>
      <c r="AF818" s="70"/>
      <c r="AG818" s="71">
        <f>AE818*AD818</f>
        <v>0</v>
      </c>
      <c r="AI818" s="69">
        <f>AD818</f>
        <v>0</v>
      </c>
      <c r="AJ818" s="240"/>
      <c r="AK818" s="95"/>
      <c r="AL818" s="71">
        <f>AJ818*AI818</f>
        <v>0</v>
      </c>
    </row>
    <row r="819" spans="1:38" ht="14" x14ac:dyDescent="0.25">
      <c r="A819" s="1">
        <v>807</v>
      </c>
      <c r="B819" s="21"/>
      <c r="C819" s="22"/>
      <c r="D819" s="23" t="s">
        <v>642</v>
      </c>
      <c r="E819" s="14"/>
      <c r="F819" s="130"/>
      <c r="G819" s="178"/>
      <c r="J819" s="69"/>
      <c r="K819" s="240"/>
      <c r="L819" s="70"/>
      <c r="M819" s="71"/>
      <c r="O819" s="69"/>
      <c r="P819" s="240"/>
      <c r="Q819" s="70"/>
      <c r="R819" s="71"/>
      <c r="T819" s="69"/>
      <c r="U819" s="240"/>
      <c r="V819" s="70"/>
      <c r="W819" s="71"/>
      <c r="Y819" s="69"/>
      <c r="Z819" s="240"/>
      <c r="AA819" s="70"/>
      <c r="AB819" s="71"/>
      <c r="AD819" s="69"/>
      <c r="AE819" s="240"/>
      <c r="AF819" s="70"/>
      <c r="AG819" s="71"/>
      <c r="AI819" s="69"/>
      <c r="AJ819" s="240"/>
      <c r="AK819" s="95"/>
      <c r="AL819" s="71"/>
    </row>
    <row r="820" spans="1:38" ht="14" x14ac:dyDescent="0.25">
      <c r="A820" s="1">
        <v>808</v>
      </c>
      <c r="B820" s="21"/>
      <c r="C820" s="22"/>
      <c r="D820" s="26" t="s">
        <v>643</v>
      </c>
      <c r="E820" s="26" t="s">
        <v>26</v>
      </c>
      <c r="F820" s="127">
        <f>'annexe 1 AE - BPU'!F820</f>
        <v>0</v>
      </c>
      <c r="G820" s="179">
        <f t="shared" ref="G820:G821" si="649">F820*(1+$G$9)</f>
        <v>0</v>
      </c>
      <c r="J820" s="69">
        <f>F820</f>
        <v>0</v>
      </c>
      <c r="K820" s="240"/>
      <c r="L820" s="70"/>
      <c r="M820" s="71">
        <f>K820*J820</f>
        <v>0</v>
      </c>
      <c r="O820" s="69">
        <f>J820</f>
        <v>0</v>
      </c>
      <c r="P820" s="240"/>
      <c r="Q820" s="70"/>
      <c r="R820" s="71">
        <f>P820*O820</f>
        <v>0</v>
      </c>
      <c r="T820" s="69">
        <f>O820</f>
        <v>0</v>
      </c>
      <c r="U820" s="240"/>
      <c r="V820" s="70"/>
      <c r="W820" s="71">
        <f>U820*T820</f>
        <v>0</v>
      </c>
      <c r="Y820" s="69">
        <f>T820</f>
        <v>0</v>
      </c>
      <c r="Z820" s="240"/>
      <c r="AA820" s="70"/>
      <c r="AB820" s="71">
        <f>Z820*Y820</f>
        <v>0</v>
      </c>
      <c r="AD820" s="69">
        <f>Y820</f>
        <v>0</v>
      </c>
      <c r="AE820" s="240"/>
      <c r="AF820" s="70"/>
      <c r="AG820" s="71">
        <f>AE820*AD820</f>
        <v>0</v>
      </c>
      <c r="AI820" s="69">
        <f>AD820</f>
        <v>0</v>
      </c>
      <c r="AJ820" s="240"/>
      <c r="AK820" s="95"/>
      <c r="AL820" s="71">
        <f>AJ820*AI820</f>
        <v>0</v>
      </c>
    </row>
    <row r="821" spans="1:38" ht="14" x14ac:dyDescent="0.25">
      <c r="A821" s="1">
        <v>809</v>
      </c>
      <c r="B821" s="21"/>
      <c r="C821" s="22"/>
      <c r="D821" s="26" t="s">
        <v>644</v>
      </c>
      <c r="E821" s="26" t="s">
        <v>26</v>
      </c>
      <c r="F821" s="127">
        <f>'annexe 1 AE - BPU'!F821</f>
        <v>0</v>
      </c>
      <c r="G821" s="179">
        <f t="shared" si="649"/>
        <v>0</v>
      </c>
      <c r="J821" s="69">
        <f>F821</f>
        <v>0</v>
      </c>
      <c r="K821" s="240"/>
      <c r="L821" s="70"/>
      <c r="M821" s="71">
        <f>K821*J821</f>
        <v>0</v>
      </c>
      <c r="O821" s="69">
        <f>J821</f>
        <v>0</v>
      </c>
      <c r="P821" s="240"/>
      <c r="Q821" s="70"/>
      <c r="R821" s="71">
        <f>P821*O821</f>
        <v>0</v>
      </c>
      <c r="T821" s="69">
        <f>O821</f>
        <v>0</v>
      </c>
      <c r="U821" s="240"/>
      <c r="V821" s="70"/>
      <c r="W821" s="71">
        <f>U821*T821</f>
        <v>0</v>
      </c>
      <c r="Y821" s="69">
        <f>T821</f>
        <v>0</v>
      </c>
      <c r="Z821" s="240"/>
      <c r="AA821" s="70"/>
      <c r="AB821" s="71">
        <f>Z821*Y821</f>
        <v>0</v>
      </c>
      <c r="AD821" s="69">
        <f>Y821</f>
        <v>0</v>
      </c>
      <c r="AE821" s="240"/>
      <c r="AF821" s="70"/>
      <c r="AG821" s="71">
        <f>AE821*AD821</f>
        <v>0</v>
      </c>
      <c r="AI821" s="69">
        <f>AD821</f>
        <v>0</v>
      </c>
      <c r="AJ821" s="240"/>
      <c r="AK821" s="95"/>
      <c r="AL821" s="71">
        <f>AJ821*AI821</f>
        <v>0</v>
      </c>
    </row>
    <row r="822" spans="1:38" ht="14" x14ac:dyDescent="0.25">
      <c r="A822" s="1">
        <v>810</v>
      </c>
      <c r="B822" s="152" t="s">
        <v>645</v>
      </c>
      <c r="C822" s="22"/>
      <c r="D822" s="23" t="s">
        <v>646</v>
      </c>
      <c r="E822" s="14"/>
      <c r="F822" s="127"/>
      <c r="G822" s="178"/>
      <c r="J822" s="69"/>
      <c r="K822" s="240"/>
      <c r="L822" s="70"/>
      <c r="M822" s="71"/>
      <c r="O822" s="69"/>
      <c r="P822" s="240"/>
      <c r="Q822" s="70"/>
      <c r="R822" s="71"/>
      <c r="T822" s="69"/>
      <c r="U822" s="240"/>
      <c r="V822" s="70"/>
      <c r="W822" s="71"/>
      <c r="Y822" s="69"/>
      <c r="Z822" s="240"/>
      <c r="AA822" s="70"/>
      <c r="AB822" s="71"/>
      <c r="AD822" s="69"/>
      <c r="AE822" s="240"/>
      <c r="AF822" s="70"/>
      <c r="AG822" s="71"/>
      <c r="AI822" s="69"/>
      <c r="AJ822" s="240"/>
      <c r="AK822" s="95"/>
      <c r="AL822" s="71"/>
    </row>
    <row r="823" spans="1:38" ht="14" x14ac:dyDescent="0.25">
      <c r="A823" s="1">
        <v>811</v>
      </c>
      <c r="B823" s="152" t="s">
        <v>647</v>
      </c>
      <c r="C823" s="22"/>
      <c r="D823" s="23" t="s">
        <v>648</v>
      </c>
      <c r="E823" s="26" t="s">
        <v>14</v>
      </c>
      <c r="F823" s="127">
        <f>'annexe 1 AE - BPU'!F823</f>
        <v>0</v>
      </c>
      <c r="G823" s="179">
        <f t="shared" ref="G823:G825" si="650">F823*(1+$G$9)</f>
        <v>0</v>
      </c>
      <c r="J823" s="69">
        <f>F823</f>
        <v>0</v>
      </c>
      <c r="K823" s="240"/>
      <c r="L823" s="70"/>
      <c r="M823" s="71">
        <f>K823*J823</f>
        <v>0</v>
      </c>
      <c r="O823" s="69">
        <f>J823</f>
        <v>0</v>
      </c>
      <c r="P823" s="240"/>
      <c r="Q823" s="70"/>
      <c r="R823" s="71">
        <f>P823*O823</f>
        <v>0</v>
      </c>
      <c r="T823" s="69">
        <f>O823</f>
        <v>0</v>
      </c>
      <c r="U823" s="240"/>
      <c r="V823" s="70"/>
      <c r="W823" s="71">
        <f>U823*T823</f>
        <v>0</v>
      </c>
      <c r="Y823" s="69">
        <f>T823</f>
        <v>0</v>
      </c>
      <c r="Z823" s="240"/>
      <c r="AA823" s="70"/>
      <c r="AB823" s="71">
        <f>Z823*Y823</f>
        <v>0</v>
      </c>
      <c r="AD823" s="69">
        <f>Y823</f>
        <v>0</v>
      </c>
      <c r="AE823" s="240"/>
      <c r="AF823" s="70"/>
      <c r="AG823" s="71">
        <f>AE823*AD823</f>
        <v>0</v>
      </c>
      <c r="AI823" s="69">
        <f>AD823</f>
        <v>0</v>
      </c>
      <c r="AJ823" s="240"/>
      <c r="AK823" s="95"/>
      <c r="AL823" s="71">
        <f>AJ823*AI823</f>
        <v>0</v>
      </c>
    </row>
    <row r="824" spans="1:38" ht="14" x14ac:dyDescent="0.25">
      <c r="A824" s="1">
        <v>812</v>
      </c>
      <c r="B824" s="152" t="s">
        <v>649</v>
      </c>
      <c r="C824" s="22"/>
      <c r="D824" s="23" t="s">
        <v>650</v>
      </c>
      <c r="E824" s="26" t="s">
        <v>14</v>
      </c>
      <c r="F824" s="127">
        <f>'annexe 1 AE - BPU'!F824</f>
        <v>0</v>
      </c>
      <c r="G824" s="179">
        <f t="shared" si="650"/>
        <v>0</v>
      </c>
      <c r="J824" s="69">
        <f>F824</f>
        <v>0</v>
      </c>
      <c r="K824" s="240"/>
      <c r="L824" s="70"/>
      <c r="M824" s="71">
        <f>K824*J824</f>
        <v>0</v>
      </c>
      <c r="O824" s="69">
        <f>J824</f>
        <v>0</v>
      </c>
      <c r="P824" s="240"/>
      <c r="Q824" s="70"/>
      <c r="R824" s="71">
        <f>P824*O824</f>
        <v>0</v>
      </c>
      <c r="T824" s="69">
        <f>O824</f>
        <v>0</v>
      </c>
      <c r="U824" s="240"/>
      <c r="V824" s="70"/>
      <c r="W824" s="71">
        <f>U824*T824</f>
        <v>0</v>
      </c>
      <c r="Y824" s="69">
        <f>T824</f>
        <v>0</v>
      </c>
      <c r="Z824" s="240"/>
      <c r="AA824" s="70"/>
      <c r="AB824" s="71">
        <f>Z824*Y824</f>
        <v>0</v>
      </c>
      <c r="AD824" s="69">
        <f>Y824</f>
        <v>0</v>
      </c>
      <c r="AE824" s="240"/>
      <c r="AF824" s="70"/>
      <c r="AG824" s="71">
        <f>AE824*AD824</f>
        <v>0</v>
      </c>
      <c r="AI824" s="69">
        <f>AD824</f>
        <v>0</v>
      </c>
      <c r="AJ824" s="240"/>
      <c r="AK824" s="95"/>
      <c r="AL824" s="71">
        <f>AJ824*AI824</f>
        <v>0</v>
      </c>
    </row>
    <row r="825" spans="1:38" ht="14" x14ac:dyDescent="0.25">
      <c r="A825" s="1">
        <v>813</v>
      </c>
      <c r="B825" s="152" t="s">
        <v>651</v>
      </c>
      <c r="C825" s="22"/>
      <c r="D825" s="23" t="s">
        <v>652</v>
      </c>
      <c r="E825" s="26" t="s">
        <v>49</v>
      </c>
      <c r="F825" s="127">
        <f>'annexe 1 AE - BPU'!F825</f>
        <v>0</v>
      </c>
      <c r="G825" s="179">
        <f t="shared" si="650"/>
        <v>0</v>
      </c>
      <c r="J825" s="69">
        <f>F825</f>
        <v>0</v>
      </c>
      <c r="K825" s="240"/>
      <c r="L825" s="70"/>
      <c r="M825" s="71">
        <f>K825*J825</f>
        <v>0</v>
      </c>
      <c r="O825" s="69">
        <f>J825</f>
        <v>0</v>
      </c>
      <c r="P825" s="240"/>
      <c r="Q825" s="70"/>
      <c r="R825" s="71">
        <f>P825*O825</f>
        <v>0</v>
      </c>
      <c r="T825" s="69">
        <f>O825</f>
        <v>0</v>
      </c>
      <c r="U825" s="240"/>
      <c r="V825" s="70"/>
      <c r="W825" s="71">
        <f>U825*T825</f>
        <v>0</v>
      </c>
      <c r="Y825" s="69">
        <f>T825</f>
        <v>0</v>
      </c>
      <c r="Z825" s="240"/>
      <c r="AA825" s="70"/>
      <c r="AB825" s="71">
        <f>Z825*Y825</f>
        <v>0</v>
      </c>
      <c r="AD825" s="69">
        <f>Y825</f>
        <v>0</v>
      </c>
      <c r="AE825" s="240"/>
      <c r="AF825" s="70"/>
      <c r="AG825" s="71">
        <f>AE825*AD825</f>
        <v>0</v>
      </c>
      <c r="AI825" s="69">
        <f>AD825</f>
        <v>0</v>
      </c>
      <c r="AJ825" s="240"/>
      <c r="AK825" s="95"/>
      <c r="AL825" s="71">
        <f>AJ825*AI825</f>
        <v>0</v>
      </c>
    </row>
    <row r="826" spans="1:38" ht="14" x14ac:dyDescent="0.25">
      <c r="A826" s="1">
        <v>814</v>
      </c>
      <c r="B826" s="152" t="s">
        <v>653</v>
      </c>
      <c r="C826" s="22"/>
      <c r="D826" s="23" t="s">
        <v>654</v>
      </c>
      <c r="E826" s="14"/>
      <c r="F826" s="127"/>
      <c r="G826" s="178"/>
      <c r="J826" s="69"/>
      <c r="K826" s="240"/>
      <c r="L826" s="70"/>
      <c r="M826" s="71"/>
      <c r="O826" s="69"/>
      <c r="P826" s="240"/>
      <c r="Q826" s="70"/>
      <c r="R826" s="71"/>
      <c r="T826" s="69"/>
      <c r="U826" s="240"/>
      <c r="V826" s="70"/>
      <c r="W826" s="71"/>
      <c r="Y826" s="69"/>
      <c r="Z826" s="240"/>
      <c r="AA826" s="70"/>
      <c r="AB826" s="71"/>
      <c r="AD826" s="69"/>
      <c r="AE826" s="240"/>
      <c r="AF826" s="70"/>
      <c r="AG826" s="71"/>
      <c r="AI826" s="69"/>
      <c r="AJ826" s="240"/>
      <c r="AK826" s="95"/>
      <c r="AL826" s="71"/>
    </row>
    <row r="827" spans="1:38" ht="15.5" x14ac:dyDescent="0.25">
      <c r="A827" s="1">
        <v>815</v>
      </c>
      <c r="B827" s="152"/>
      <c r="C827" s="22"/>
      <c r="D827" s="26" t="s">
        <v>655</v>
      </c>
      <c r="E827" s="26" t="s">
        <v>49</v>
      </c>
      <c r="F827" s="127">
        <f>'annexe 1 AE - BPU'!F827</f>
        <v>0</v>
      </c>
      <c r="G827" s="179">
        <f t="shared" ref="G827:G829" si="651">F827*(1+$G$9)</f>
        <v>0</v>
      </c>
      <c r="J827" s="69">
        <f>F827</f>
        <v>0</v>
      </c>
      <c r="K827" s="240"/>
      <c r="L827" s="70"/>
      <c r="M827" s="71">
        <f>K827*J827</f>
        <v>0</v>
      </c>
      <c r="O827" s="69">
        <f>J827</f>
        <v>0</v>
      </c>
      <c r="P827" s="240"/>
      <c r="Q827" s="70"/>
      <c r="R827" s="71">
        <f>P827*O827</f>
        <v>0</v>
      </c>
      <c r="T827" s="69">
        <f>O827</f>
        <v>0</v>
      </c>
      <c r="U827" s="240"/>
      <c r="V827" s="70"/>
      <c r="W827" s="71">
        <f>U827*T827</f>
        <v>0</v>
      </c>
      <c r="Y827" s="69">
        <f>T827</f>
        <v>0</v>
      </c>
      <c r="Z827" s="240"/>
      <c r="AA827" s="70"/>
      <c r="AB827" s="71">
        <f>Z827*Y827</f>
        <v>0</v>
      </c>
      <c r="AD827" s="98">
        <f>Y827</f>
        <v>0</v>
      </c>
      <c r="AE827" s="174">
        <f>7*3.5*0.24</f>
        <v>5.88</v>
      </c>
      <c r="AF827" s="99"/>
      <c r="AG827" s="100">
        <f>AE827*AD827</f>
        <v>0</v>
      </c>
      <c r="AI827" s="69">
        <f>AD827</f>
        <v>0</v>
      </c>
      <c r="AJ827" s="240"/>
      <c r="AK827" s="95"/>
      <c r="AL827" s="71">
        <f>AJ827*AI827</f>
        <v>0</v>
      </c>
    </row>
    <row r="828" spans="1:38" ht="14" x14ac:dyDescent="0.25">
      <c r="A828" s="1">
        <v>816</v>
      </c>
      <c r="B828" s="152"/>
      <c r="C828" s="22"/>
      <c r="D828" s="26" t="s">
        <v>656</v>
      </c>
      <c r="E828" s="26" t="s">
        <v>49</v>
      </c>
      <c r="F828" s="127">
        <f>'annexe 1 AE - BPU'!F828</f>
        <v>0</v>
      </c>
      <c r="G828" s="179">
        <f t="shared" si="651"/>
        <v>0</v>
      </c>
      <c r="J828" s="69">
        <f>F828</f>
        <v>0</v>
      </c>
      <c r="K828" s="240"/>
      <c r="L828" s="70"/>
      <c r="M828" s="71">
        <f>K828*J828</f>
        <v>0</v>
      </c>
      <c r="O828" s="69">
        <f>J828</f>
        <v>0</v>
      </c>
      <c r="P828" s="240"/>
      <c r="Q828" s="70"/>
      <c r="R828" s="71">
        <f>P828*O828</f>
        <v>0</v>
      </c>
      <c r="T828" s="69">
        <f>O828</f>
        <v>0</v>
      </c>
      <c r="U828" s="240"/>
      <c r="V828" s="70"/>
      <c r="W828" s="71">
        <f>U828*T828</f>
        <v>0</v>
      </c>
      <c r="Y828" s="69">
        <f>T828</f>
        <v>0</v>
      </c>
      <c r="Z828" s="240"/>
      <c r="AA828" s="70"/>
      <c r="AB828" s="71">
        <f>Z828*Y828</f>
        <v>0</v>
      </c>
      <c r="AD828" s="69">
        <f>Y828</f>
        <v>0</v>
      </c>
      <c r="AE828" s="240"/>
      <c r="AF828" s="70"/>
      <c r="AG828" s="71">
        <f>AE828*AD828</f>
        <v>0</v>
      </c>
      <c r="AI828" s="69">
        <f>AD828</f>
        <v>0</v>
      </c>
      <c r="AJ828" s="240"/>
      <c r="AK828" s="95"/>
      <c r="AL828" s="71">
        <f>AJ828*AI828</f>
        <v>0</v>
      </c>
    </row>
    <row r="829" spans="1:38" ht="14" x14ac:dyDescent="0.25">
      <c r="A829" s="1">
        <v>817</v>
      </c>
      <c r="B829" s="152" t="s">
        <v>657</v>
      </c>
      <c r="C829" s="22"/>
      <c r="D829" s="23" t="s">
        <v>658</v>
      </c>
      <c r="E829" s="26" t="s">
        <v>49</v>
      </c>
      <c r="F829" s="127">
        <f>'annexe 1 AE - BPU'!F829</f>
        <v>0</v>
      </c>
      <c r="G829" s="179">
        <f t="shared" si="651"/>
        <v>0</v>
      </c>
      <c r="J829" s="69">
        <f>F829</f>
        <v>0</v>
      </c>
      <c r="K829" s="240"/>
      <c r="L829" s="70"/>
      <c r="M829" s="71">
        <f>K829*J829</f>
        <v>0</v>
      </c>
      <c r="O829" s="69">
        <f>J829</f>
        <v>0</v>
      </c>
      <c r="P829" s="240"/>
      <c r="Q829" s="70"/>
      <c r="R829" s="71">
        <f>P829*O829</f>
        <v>0</v>
      </c>
      <c r="T829" s="69">
        <f>O829</f>
        <v>0</v>
      </c>
      <c r="U829" s="240"/>
      <c r="V829" s="70"/>
      <c r="W829" s="71">
        <f>U829*T829</f>
        <v>0</v>
      </c>
      <c r="Y829" s="69">
        <f>T829</f>
        <v>0</v>
      </c>
      <c r="Z829" s="240"/>
      <c r="AA829" s="70"/>
      <c r="AB829" s="71">
        <f>Z829*Y829</f>
        <v>0</v>
      </c>
      <c r="AD829" s="69">
        <f>Y829</f>
        <v>0</v>
      </c>
      <c r="AE829" s="240"/>
      <c r="AF829" s="70"/>
      <c r="AG829" s="71">
        <f>AE829*AD829</f>
        <v>0</v>
      </c>
      <c r="AI829" s="69">
        <f>AD829</f>
        <v>0</v>
      </c>
      <c r="AJ829" s="240"/>
      <c r="AK829" s="95"/>
      <c r="AL829" s="71">
        <f>AJ829*AI829</f>
        <v>0</v>
      </c>
    </row>
    <row r="830" spans="1:38" ht="14" x14ac:dyDescent="0.25">
      <c r="A830" s="1">
        <v>818</v>
      </c>
      <c r="B830" s="152" t="s">
        <v>659</v>
      </c>
      <c r="C830" s="22"/>
      <c r="D830" s="23" t="s">
        <v>660</v>
      </c>
      <c r="E830" s="14"/>
      <c r="F830" s="127"/>
      <c r="G830" s="178"/>
      <c r="J830" s="69"/>
      <c r="K830" s="240"/>
      <c r="L830" s="70"/>
      <c r="M830" s="71"/>
      <c r="O830" s="69"/>
      <c r="P830" s="240"/>
      <c r="Q830" s="70"/>
      <c r="R830" s="71"/>
      <c r="T830" s="69"/>
      <c r="U830" s="240"/>
      <c r="V830" s="70"/>
      <c r="W830" s="71"/>
      <c r="Y830" s="69"/>
      <c r="Z830" s="240"/>
      <c r="AA830" s="70"/>
      <c r="AB830" s="71"/>
      <c r="AD830" s="69"/>
      <c r="AE830" s="240"/>
      <c r="AF830" s="70"/>
      <c r="AG830" s="71"/>
      <c r="AI830" s="69"/>
      <c r="AJ830" s="240"/>
      <c r="AK830" s="95"/>
      <c r="AL830" s="71"/>
    </row>
    <row r="831" spans="1:38" ht="14" x14ac:dyDescent="0.25">
      <c r="A831" s="1">
        <v>819</v>
      </c>
      <c r="B831" s="152"/>
      <c r="C831" s="22"/>
      <c r="D831" s="26" t="s">
        <v>661</v>
      </c>
      <c r="E831" s="26" t="s">
        <v>49</v>
      </c>
      <c r="F831" s="127">
        <f>'annexe 1 AE - BPU'!F831</f>
        <v>0</v>
      </c>
      <c r="G831" s="179">
        <f t="shared" ref="G831:G834" si="652">F831*(1+$G$9)</f>
        <v>0</v>
      </c>
      <c r="J831" s="69">
        <f>F831</f>
        <v>0</v>
      </c>
      <c r="K831" s="240"/>
      <c r="L831" s="70"/>
      <c r="M831" s="71">
        <f>K831*J831</f>
        <v>0</v>
      </c>
      <c r="O831" s="69">
        <f>J831</f>
        <v>0</v>
      </c>
      <c r="P831" s="240"/>
      <c r="Q831" s="70"/>
      <c r="R831" s="71">
        <f>P831*O831</f>
        <v>0</v>
      </c>
      <c r="T831" s="69">
        <f>O831</f>
        <v>0</v>
      </c>
      <c r="U831" s="240"/>
      <c r="V831" s="70"/>
      <c r="W831" s="71">
        <f>U831*T831</f>
        <v>0</v>
      </c>
      <c r="Y831" s="69">
        <f>T831</f>
        <v>0</v>
      </c>
      <c r="Z831" s="240"/>
      <c r="AA831" s="70"/>
      <c r="AB831" s="71">
        <f>Z831*Y831</f>
        <v>0</v>
      </c>
      <c r="AD831" s="69">
        <f>Y831</f>
        <v>0</v>
      </c>
      <c r="AE831" s="240"/>
      <c r="AF831" s="70"/>
      <c r="AG831" s="71">
        <f>AE831*AD831</f>
        <v>0</v>
      </c>
      <c r="AI831" s="69">
        <f>AD831</f>
        <v>0</v>
      </c>
      <c r="AJ831" s="240"/>
      <c r="AK831" s="95"/>
      <c r="AL831" s="71">
        <f>AJ831*AI831</f>
        <v>0</v>
      </c>
    </row>
    <row r="832" spans="1:38" ht="14" x14ac:dyDescent="0.25">
      <c r="A832" s="1">
        <v>820</v>
      </c>
      <c r="B832" s="152"/>
      <c r="C832" s="22"/>
      <c r="D832" s="26" t="s">
        <v>662</v>
      </c>
      <c r="E832" s="26" t="s">
        <v>49</v>
      </c>
      <c r="F832" s="127">
        <f>'annexe 1 AE - BPU'!F832</f>
        <v>0</v>
      </c>
      <c r="G832" s="179">
        <f t="shared" si="652"/>
        <v>0</v>
      </c>
      <c r="J832" s="69">
        <f>F832</f>
        <v>0</v>
      </c>
      <c r="K832" s="240"/>
      <c r="L832" s="70"/>
      <c r="M832" s="71">
        <f>K832*J832</f>
        <v>0</v>
      </c>
      <c r="O832" s="69">
        <f>J832</f>
        <v>0</v>
      </c>
      <c r="P832" s="240"/>
      <c r="Q832" s="70"/>
      <c r="R832" s="71">
        <f>P832*O832</f>
        <v>0</v>
      </c>
      <c r="T832" s="69">
        <f>O832</f>
        <v>0</v>
      </c>
      <c r="U832" s="240"/>
      <c r="V832" s="70"/>
      <c r="W832" s="71">
        <f>U832*T832</f>
        <v>0</v>
      </c>
      <c r="Y832" s="69">
        <f>T832</f>
        <v>0</v>
      </c>
      <c r="Z832" s="240"/>
      <c r="AA832" s="70"/>
      <c r="AB832" s="71">
        <f>Z832*Y832</f>
        <v>0</v>
      </c>
      <c r="AD832" s="69">
        <f>Y832</f>
        <v>0</v>
      </c>
      <c r="AE832" s="240"/>
      <c r="AF832" s="70"/>
      <c r="AG832" s="71">
        <f>AE832*AD832</f>
        <v>0</v>
      </c>
      <c r="AI832" s="69">
        <f>AD832</f>
        <v>0</v>
      </c>
      <c r="AJ832" s="240"/>
      <c r="AK832" s="95"/>
      <c r="AL832" s="71">
        <f>AJ832*AI832</f>
        <v>0</v>
      </c>
    </row>
    <row r="833" spans="1:38" ht="14" x14ac:dyDescent="0.25">
      <c r="A833" s="1">
        <v>821</v>
      </c>
      <c r="B833" s="152"/>
      <c r="C833" s="22"/>
      <c r="D833" s="26" t="s">
        <v>663</v>
      </c>
      <c r="E833" s="26" t="s">
        <v>49</v>
      </c>
      <c r="F833" s="127">
        <f>'annexe 1 AE - BPU'!F833</f>
        <v>0</v>
      </c>
      <c r="G833" s="179">
        <f t="shared" si="652"/>
        <v>0</v>
      </c>
      <c r="J833" s="69">
        <f>F833</f>
        <v>0</v>
      </c>
      <c r="K833" s="240"/>
      <c r="L833" s="70"/>
      <c r="M833" s="71">
        <f>K833*J833</f>
        <v>0</v>
      </c>
      <c r="O833" s="69">
        <f>J833</f>
        <v>0</v>
      </c>
      <c r="P833" s="240"/>
      <c r="Q833" s="70"/>
      <c r="R833" s="71">
        <f>P833*O833</f>
        <v>0</v>
      </c>
      <c r="T833" s="69">
        <f>O833</f>
        <v>0</v>
      </c>
      <c r="U833" s="240"/>
      <c r="V833" s="70"/>
      <c r="W833" s="71">
        <f>U833*T833</f>
        <v>0</v>
      </c>
      <c r="Y833" s="69">
        <f>T833</f>
        <v>0</v>
      </c>
      <c r="Z833" s="240"/>
      <c r="AA833" s="70"/>
      <c r="AB833" s="71">
        <f>Z833*Y833</f>
        <v>0</v>
      </c>
      <c r="AD833" s="69">
        <f>Y833</f>
        <v>0</v>
      </c>
      <c r="AE833" s="240"/>
      <c r="AF833" s="70"/>
      <c r="AG833" s="71">
        <f>AE833*AD833</f>
        <v>0</v>
      </c>
      <c r="AI833" s="69">
        <f>AD833</f>
        <v>0</v>
      </c>
      <c r="AJ833" s="240"/>
      <c r="AK833" s="95"/>
      <c r="AL833" s="71">
        <f>AJ833*AI833</f>
        <v>0</v>
      </c>
    </row>
    <row r="834" spans="1:38" ht="15.5" x14ac:dyDescent="0.25">
      <c r="A834" s="1">
        <v>822</v>
      </c>
      <c r="B834" s="152"/>
      <c r="C834" s="22"/>
      <c r="D834" s="26" t="s">
        <v>664</v>
      </c>
      <c r="E834" s="26" t="s">
        <v>49</v>
      </c>
      <c r="F834" s="127">
        <f>'annexe 1 AE - BPU'!F834</f>
        <v>0</v>
      </c>
      <c r="G834" s="179">
        <f t="shared" si="652"/>
        <v>0</v>
      </c>
      <c r="J834" s="69">
        <f>F834</f>
        <v>0</v>
      </c>
      <c r="K834" s="240"/>
      <c r="L834" s="70"/>
      <c r="M834" s="71">
        <f>K834*J834</f>
        <v>0</v>
      </c>
      <c r="O834" s="69">
        <f>J834</f>
        <v>0</v>
      </c>
      <c r="P834" s="240"/>
      <c r="Q834" s="70"/>
      <c r="R834" s="71">
        <f>P834*O834</f>
        <v>0</v>
      </c>
      <c r="T834" s="69">
        <f>O834</f>
        <v>0</v>
      </c>
      <c r="U834" s="240"/>
      <c r="V834" s="70"/>
      <c r="W834" s="71">
        <f>U834*T834</f>
        <v>0</v>
      </c>
      <c r="Y834" s="69">
        <f>T834</f>
        <v>0</v>
      </c>
      <c r="Z834" s="240"/>
      <c r="AA834" s="70"/>
      <c r="AB834" s="71">
        <f>Z834*Y834</f>
        <v>0</v>
      </c>
      <c r="AD834" s="98">
        <f>Y834</f>
        <v>0</v>
      </c>
      <c r="AE834" s="174">
        <f>7*3.5*0.2</f>
        <v>4.9000000000000004</v>
      </c>
      <c r="AF834" s="99"/>
      <c r="AG834" s="100">
        <f>AE834*AD834</f>
        <v>0</v>
      </c>
      <c r="AI834" s="69">
        <f>AD834</f>
        <v>0</v>
      </c>
      <c r="AJ834" s="240"/>
      <c r="AK834" s="95"/>
      <c r="AL834" s="71">
        <f>AJ834*AI834</f>
        <v>0</v>
      </c>
    </row>
    <row r="835" spans="1:38" ht="14" x14ac:dyDescent="0.25">
      <c r="A835" s="1">
        <v>823</v>
      </c>
      <c r="B835" s="152" t="s">
        <v>665</v>
      </c>
      <c r="C835" s="22"/>
      <c r="D835" s="23" t="s">
        <v>666</v>
      </c>
      <c r="E835" s="14"/>
      <c r="F835" s="127"/>
      <c r="G835" s="178"/>
      <c r="J835" s="69"/>
      <c r="K835" s="240"/>
      <c r="L835" s="70"/>
      <c r="M835" s="71"/>
      <c r="O835" s="69"/>
      <c r="P835" s="240"/>
      <c r="Q835" s="70"/>
      <c r="R835" s="71"/>
      <c r="T835" s="69"/>
      <c r="U835" s="240"/>
      <c r="V835" s="70"/>
      <c r="W835" s="71"/>
      <c r="Y835" s="69"/>
      <c r="Z835" s="240"/>
      <c r="AA835" s="70"/>
      <c r="AB835" s="71"/>
      <c r="AD835" s="69"/>
      <c r="AE835" s="240"/>
      <c r="AF835" s="70"/>
      <c r="AG835" s="71"/>
      <c r="AI835" s="69"/>
      <c r="AJ835" s="240"/>
      <c r="AK835" s="95"/>
      <c r="AL835" s="71"/>
    </row>
    <row r="836" spans="1:38" ht="15.5" x14ac:dyDescent="0.25">
      <c r="A836" s="1">
        <v>824</v>
      </c>
      <c r="B836" s="152" t="s">
        <v>667</v>
      </c>
      <c r="C836" s="22"/>
      <c r="D836" s="23" t="s">
        <v>668</v>
      </c>
      <c r="E836" s="26" t="s">
        <v>26</v>
      </c>
      <c r="F836" s="127">
        <f>'annexe 1 AE - BPU'!F836</f>
        <v>0</v>
      </c>
      <c r="G836" s="179">
        <f t="shared" ref="G836:G838" si="653">F836*(1+$G$9)</f>
        <v>0</v>
      </c>
      <c r="J836" s="69">
        <f>F836</f>
        <v>0</v>
      </c>
      <c r="K836" s="240"/>
      <c r="L836" s="70"/>
      <c r="M836" s="71">
        <f>K836*J836</f>
        <v>0</v>
      </c>
      <c r="O836" s="69">
        <f>J836</f>
        <v>0</v>
      </c>
      <c r="P836" s="240"/>
      <c r="Q836" s="70"/>
      <c r="R836" s="71">
        <f>P836*O836</f>
        <v>0</v>
      </c>
      <c r="T836" s="69">
        <f>O836</f>
        <v>0</v>
      </c>
      <c r="U836" s="240"/>
      <c r="V836" s="70"/>
      <c r="W836" s="71">
        <f>U836*T836</f>
        <v>0</v>
      </c>
      <c r="Y836" s="69">
        <f>T836</f>
        <v>0</v>
      </c>
      <c r="Z836" s="240"/>
      <c r="AA836" s="70"/>
      <c r="AB836" s="71">
        <f>Z836*Y836</f>
        <v>0</v>
      </c>
      <c r="AD836" s="98">
        <f>Y836</f>
        <v>0</v>
      </c>
      <c r="AE836" s="174">
        <v>4</v>
      </c>
      <c r="AF836" s="99"/>
      <c r="AG836" s="100">
        <f>AE836*AD836</f>
        <v>0</v>
      </c>
      <c r="AI836" s="69">
        <f>AD836</f>
        <v>0</v>
      </c>
      <c r="AJ836" s="240"/>
      <c r="AK836" s="95"/>
      <c r="AL836" s="71">
        <f>AJ836*AI836</f>
        <v>0</v>
      </c>
    </row>
    <row r="837" spans="1:38" ht="14" x14ac:dyDescent="0.25">
      <c r="A837" s="1">
        <v>825</v>
      </c>
      <c r="B837" s="152" t="s">
        <v>669</v>
      </c>
      <c r="C837" s="22"/>
      <c r="D837" s="23" t="s">
        <v>670</v>
      </c>
      <c r="E837" s="26" t="s">
        <v>26</v>
      </c>
      <c r="F837" s="127">
        <f>'annexe 1 AE - BPU'!F837</f>
        <v>0</v>
      </c>
      <c r="G837" s="179">
        <f t="shared" si="653"/>
        <v>0</v>
      </c>
      <c r="J837" s="69">
        <f>F837</f>
        <v>0</v>
      </c>
      <c r="K837" s="240"/>
      <c r="L837" s="70"/>
      <c r="M837" s="71">
        <f>K837*J837</f>
        <v>0</v>
      </c>
      <c r="O837" s="69">
        <f>J837</f>
        <v>0</v>
      </c>
      <c r="P837" s="240"/>
      <c r="Q837" s="70"/>
      <c r="R837" s="71">
        <f>P837*O837</f>
        <v>0</v>
      </c>
      <c r="T837" s="69">
        <f>O837</f>
        <v>0</v>
      </c>
      <c r="U837" s="240"/>
      <c r="V837" s="70"/>
      <c r="W837" s="71">
        <f>U837*T837</f>
        <v>0</v>
      </c>
      <c r="Y837" s="69">
        <f>T837</f>
        <v>0</v>
      </c>
      <c r="Z837" s="240"/>
      <c r="AA837" s="70"/>
      <c r="AB837" s="71">
        <f>Z837*Y837</f>
        <v>0</v>
      </c>
      <c r="AD837" s="69">
        <f>Y837</f>
        <v>0</v>
      </c>
      <c r="AE837" s="240"/>
      <c r="AF837" s="70"/>
      <c r="AG837" s="71">
        <f>AE837*AD837</f>
        <v>0</v>
      </c>
      <c r="AI837" s="69">
        <f>AD837</f>
        <v>0</v>
      </c>
      <c r="AJ837" s="240"/>
      <c r="AK837" s="95"/>
      <c r="AL837" s="71">
        <f>AJ837*AI837</f>
        <v>0</v>
      </c>
    </row>
    <row r="838" spans="1:38" ht="14" x14ac:dyDescent="0.25">
      <c r="A838" s="1">
        <v>826</v>
      </c>
      <c r="B838" s="152" t="s">
        <v>671</v>
      </c>
      <c r="C838" s="22"/>
      <c r="D838" s="23" t="s">
        <v>672</v>
      </c>
      <c r="E838" s="26" t="s">
        <v>26</v>
      </c>
      <c r="F838" s="127">
        <f>'annexe 1 AE - BPU'!F838</f>
        <v>0</v>
      </c>
      <c r="G838" s="179">
        <f t="shared" si="653"/>
        <v>0</v>
      </c>
      <c r="J838" s="69">
        <f>F838</f>
        <v>0</v>
      </c>
      <c r="K838" s="240"/>
      <c r="L838" s="70"/>
      <c r="M838" s="71">
        <f>K838*J838</f>
        <v>0</v>
      </c>
      <c r="O838" s="69">
        <f>J838</f>
        <v>0</v>
      </c>
      <c r="P838" s="240"/>
      <c r="Q838" s="70"/>
      <c r="R838" s="71">
        <f>P838*O838</f>
        <v>0</v>
      </c>
      <c r="T838" s="69">
        <f>O838</f>
        <v>0</v>
      </c>
      <c r="U838" s="240"/>
      <c r="V838" s="70"/>
      <c r="W838" s="71">
        <f>U838*T838</f>
        <v>0</v>
      </c>
      <c r="Y838" s="69">
        <f>T838</f>
        <v>0</v>
      </c>
      <c r="Z838" s="240"/>
      <c r="AA838" s="70"/>
      <c r="AB838" s="71">
        <f>Z838*Y838</f>
        <v>0</v>
      </c>
      <c r="AD838" s="69">
        <f>Y838</f>
        <v>0</v>
      </c>
      <c r="AE838" s="240"/>
      <c r="AF838" s="70"/>
      <c r="AG838" s="71">
        <f>AE838*AD838</f>
        <v>0</v>
      </c>
      <c r="AI838" s="69">
        <f>AD838</f>
        <v>0</v>
      </c>
      <c r="AJ838" s="240"/>
      <c r="AK838" s="95"/>
      <c r="AL838" s="71">
        <f>AJ838*AI838</f>
        <v>0</v>
      </c>
    </row>
    <row r="839" spans="1:38" ht="14" x14ac:dyDescent="0.25">
      <c r="A839" s="1">
        <v>827</v>
      </c>
      <c r="B839" s="152" t="s">
        <v>673</v>
      </c>
      <c r="C839" s="22"/>
      <c r="D839" s="23" t="s">
        <v>674</v>
      </c>
      <c r="E839" s="14"/>
      <c r="F839" s="127"/>
      <c r="G839" s="178"/>
      <c r="J839" s="69"/>
      <c r="K839" s="240"/>
      <c r="L839" s="70"/>
      <c r="M839" s="71"/>
      <c r="O839" s="69"/>
      <c r="P839" s="240"/>
      <c r="Q839" s="70"/>
      <c r="R839" s="71"/>
      <c r="T839" s="69"/>
      <c r="U839" s="240"/>
      <c r="V839" s="70"/>
      <c r="W839" s="71"/>
      <c r="Y839" s="69"/>
      <c r="Z839" s="240"/>
      <c r="AA839" s="70"/>
      <c r="AB839" s="71"/>
      <c r="AD839" s="69"/>
      <c r="AE839" s="240"/>
      <c r="AF839" s="70"/>
      <c r="AG839" s="71"/>
      <c r="AI839" s="69"/>
      <c r="AJ839" s="240"/>
      <c r="AK839" s="95"/>
      <c r="AL839" s="71"/>
    </row>
    <row r="840" spans="1:38" ht="14" x14ac:dyDescent="0.25">
      <c r="A840" s="1">
        <v>828</v>
      </c>
      <c r="B840" s="152"/>
      <c r="C840" s="22"/>
      <c r="D840" s="26" t="s">
        <v>675</v>
      </c>
      <c r="E840" s="26" t="s">
        <v>26</v>
      </c>
      <c r="F840" s="127">
        <f>'annexe 1 AE - BPU'!F840</f>
        <v>0</v>
      </c>
      <c r="G840" s="179">
        <f t="shared" ref="G840:G843" si="654">F840*(1+$G$9)</f>
        <v>0</v>
      </c>
      <c r="J840" s="69">
        <f>F840</f>
        <v>0</v>
      </c>
      <c r="K840" s="240"/>
      <c r="L840" s="70"/>
      <c r="M840" s="71">
        <f>K840*J840</f>
        <v>0</v>
      </c>
      <c r="O840" s="69">
        <f>J840</f>
        <v>0</v>
      </c>
      <c r="P840" s="240"/>
      <c r="Q840" s="70"/>
      <c r="R840" s="71">
        <f>P840*O840</f>
        <v>0</v>
      </c>
      <c r="T840" s="69">
        <f>O840</f>
        <v>0</v>
      </c>
      <c r="U840" s="240"/>
      <c r="V840" s="70"/>
      <c r="W840" s="71">
        <f>U840*T840</f>
        <v>0</v>
      </c>
      <c r="Y840" s="69">
        <f>T840</f>
        <v>0</v>
      </c>
      <c r="Z840" s="240"/>
      <c r="AA840" s="70"/>
      <c r="AB840" s="71">
        <f>Z840*Y840</f>
        <v>0</v>
      </c>
      <c r="AD840" s="69">
        <f>Y840</f>
        <v>0</v>
      </c>
      <c r="AE840" s="240"/>
      <c r="AF840" s="70"/>
      <c r="AG840" s="71">
        <f>AE840*AD840</f>
        <v>0</v>
      </c>
      <c r="AI840" s="69">
        <f>AD840</f>
        <v>0</v>
      </c>
      <c r="AJ840" s="240"/>
      <c r="AK840" s="95"/>
      <c r="AL840" s="71">
        <f>AJ840*AI840</f>
        <v>0</v>
      </c>
    </row>
    <row r="841" spans="1:38" ht="14" x14ac:dyDescent="0.25">
      <c r="A841" s="1">
        <v>829</v>
      </c>
      <c r="B841" s="152"/>
      <c r="C841" s="22"/>
      <c r="D841" s="26" t="s">
        <v>676</v>
      </c>
      <c r="E841" s="26" t="s">
        <v>26</v>
      </c>
      <c r="F841" s="127">
        <f>'annexe 1 AE - BPU'!F841</f>
        <v>0</v>
      </c>
      <c r="G841" s="179">
        <f t="shared" si="654"/>
        <v>0</v>
      </c>
      <c r="J841" s="69">
        <f>F841</f>
        <v>0</v>
      </c>
      <c r="K841" s="240"/>
      <c r="L841" s="70"/>
      <c r="M841" s="71">
        <f>K841*J841</f>
        <v>0</v>
      </c>
      <c r="O841" s="69">
        <f>J841</f>
        <v>0</v>
      </c>
      <c r="P841" s="240"/>
      <c r="Q841" s="70"/>
      <c r="R841" s="71">
        <f>P841*O841</f>
        <v>0</v>
      </c>
      <c r="T841" s="69">
        <f>O841</f>
        <v>0</v>
      </c>
      <c r="U841" s="240"/>
      <c r="V841" s="70"/>
      <c r="W841" s="71">
        <f>U841*T841</f>
        <v>0</v>
      </c>
      <c r="Y841" s="69">
        <f>T841</f>
        <v>0</v>
      </c>
      <c r="Z841" s="240"/>
      <c r="AA841" s="70"/>
      <c r="AB841" s="71">
        <f>Z841*Y841</f>
        <v>0</v>
      </c>
      <c r="AD841" s="69">
        <f>Y841</f>
        <v>0</v>
      </c>
      <c r="AE841" s="240"/>
      <c r="AF841" s="70"/>
      <c r="AG841" s="71">
        <f>AE841*AD841</f>
        <v>0</v>
      </c>
      <c r="AI841" s="69">
        <f>AD841</f>
        <v>0</v>
      </c>
      <c r="AJ841" s="240"/>
      <c r="AK841" s="95"/>
      <c r="AL841" s="71">
        <f>AJ841*AI841</f>
        <v>0</v>
      </c>
    </row>
    <row r="842" spans="1:38" ht="14" x14ac:dyDescent="0.25">
      <c r="A842" s="1">
        <v>830</v>
      </c>
      <c r="B842" s="152"/>
      <c r="C842" s="22"/>
      <c r="D842" s="26" t="s">
        <v>677</v>
      </c>
      <c r="E842" s="26" t="s">
        <v>26</v>
      </c>
      <c r="F842" s="127">
        <f>'annexe 1 AE - BPU'!F842</f>
        <v>0</v>
      </c>
      <c r="G842" s="179">
        <f t="shared" si="654"/>
        <v>0</v>
      </c>
      <c r="J842" s="69">
        <f>F842</f>
        <v>0</v>
      </c>
      <c r="K842" s="240"/>
      <c r="L842" s="70"/>
      <c r="M842" s="71">
        <f>K842*J842</f>
        <v>0</v>
      </c>
      <c r="O842" s="69">
        <f>J842</f>
        <v>0</v>
      </c>
      <c r="P842" s="240"/>
      <c r="Q842" s="70"/>
      <c r="R842" s="71">
        <f>P842*O842</f>
        <v>0</v>
      </c>
      <c r="T842" s="69">
        <f>O842</f>
        <v>0</v>
      </c>
      <c r="U842" s="240"/>
      <c r="V842" s="70"/>
      <c r="W842" s="71">
        <f>U842*T842</f>
        <v>0</v>
      </c>
      <c r="Y842" s="69">
        <f>T842</f>
        <v>0</v>
      </c>
      <c r="Z842" s="240"/>
      <c r="AA842" s="70"/>
      <c r="AB842" s="71">
        <f>Z842*Y842</f>
        <v>0</v>
      </c>
      <c r="AD842" s="69">
        <f>Y842</f>
        <v>0</v>
      </c>
      <c r="AE842" s="240"/>
      <c r="AF842" s="70"/>
      <c r="AG842" s="71">
        <f>AE842*AD842</f>
        <v>0</v>
      </c>
      <c r="AI842" s="69">
        <f>AD842</f>
        <v>0</v>
      </c>
      <c r="AJ842" s="240"/>
      <c r="AK842" s="95"/>
      <c r="AL842" s="71">
        <f>AJ842*AI842</f>
        <v>0</v>
      </c>
    </row>
    <row r="843" spans="1:38" ht="14" x14ac:dyDescent="0.25">
      <c r="A843" s="1">
        <v>831</v>
      </c>
      <c r="B843" s="152"/>
      <c r="C843" s="22"/>
      <c r="D843" s="26" t="s">
        <v>678</v>
      </c>
      <c r="E843" s="26" t="s">
        <v>26</v>
      </c>
      <c r="F843" s="127">
        <f>'annexe 1 AE - BPU'!F843</f>
        <v>0</v>
      </c>
      <c r="G843" s="179">
        <f t="shared" si="654"/>
        <v>0</v>
      </c>
      <c r="J843" s="69">
        <f>F843</f>
        <v>0</v>
      </c>
      <c r="K843" s="240"/>
      <c r="L843" s="70"/>
      <c r="M843" s="71">
        <f>K843*J843</f>
        <v>0</v>
      </c>
      <c r="O843" s="69">
        <f>J843</f>
        <v>0</v>
      </c>
      <c r="P843" s="240"/>
      <c r="Q843" s="70"/>
      <c r="R843" s="71">
        <f>P843*O843</f>
        <v>0</v>
      </c>
      <c r="T843" s="69">
        <f>O843</f>
        <v>0</v>
      </c>
      <c r="U843" s="240"/>
      <c r="V843" s="70"/>
      <c r="W843" s="71">
        <f>U843*T843</f>
        <v>0</v>
      </c>
      <c r="Y843" s="69">
        <f>T843</f>
        <v>0</v>
      </c>
      <c r="Z843" s="240"/>
      <c r="AA843" s="70"/>
      <c r="AB843" s="71">
        <f>Z843*Y843</f>
        <v>0</v>
      </c>
      <c r="AD843" s="69">
        <f>Y843</f>
        <v>0</v>
      </c>
      <c r="AE843" s="240"/>
      <c r="AF843" s="70"/>
      <c r="AG843" s="71">
        <f>AE843*AD843</f>
        <v>0</v>
      </c>
      <c r="AI843" s="69">
        <f>AD843</f>
        <v>0</v>
      </c>
      <c r="AJ843" s="240"/>
      <c r="AK843" s="95"/>
      <c r="AL843" s="71">
        <f>AJ843*AI843</f>
        <v>0</v>
      </c>
    </row>
    <row r="844" spans="1:38" ht="14" x14ac:dyDescent="0.25">
      <c r="A844" s="1">
        <v>832</v>
      </c>
      <c r="B844" s="152" t="s">
        <v>679</v>
      </c>
      <c r="C844" s="22"/>
      <c r="D844" s="23" t="s">
        <v>680</v>
      </c>
      <c r="E844" s="14"/>
      <c r="F844" s="130"/>
      <c r="G844" s="178"/>
      <c r="J844" s="69"/>
      <c r="K844" s="240"/>
      <c r="L844" s="70"/>
      <c r="M844" s="71"/>
      <c r="O844" s="69"/>
      <c r="P844" s="240"/>
      <c r="Q844" s="70"/>
      <c r="R844" s="71"/>
      <c r="T844" s="69"/>
      <c r="U844" s="240"/>
      <c r="V844" s="70"/>
      <c r="W844" s="71"/>
      <c r="Y844" s="69"/>
      <c r="Z844" s="240"/>
      <c r="AA844" s="70"/>
      <c r="AB844" s="71"/>
      <c r="AD844" s="69"/>
      <c r="AE844" s="240"/>
      <c r="AF844" s="70"/>
      <c r="AG844" s="71"/>
      <c r="AI844" s="69"/>
      <c r="AJ844" s="240"/>
      <c r="AK844" s="95"/>
      <c r="AL844" s="71"/>
    </row>
    <row r="845" spans="1:38" ht="14" x14ac:dyDescent="0.25">
      <c r="A845" s="1">
        <v>833</v>
      </c>
      <c r="B845" s="152"/>
      <c r="C845" s="22"/>
      <c r="D845" s="26" t="s">
        <v>681</v>
      </c>
      <c r="E845" s="26" t="s">
        <v>26</v>
      </c>
      <c r="F845" s="127">
        <f>'annexe 1 AE - BPU'!F845</f>
        <v>0</v>
      </c>
      <c r="G845" s="179">
        <f t="shared" ref="G845:G847" si="655">F845*(1+$G$9)</f>
        <v>0</v>
      </c>
      <c r="J845" s="69">
        <f>F845</f>
        <v>0</v>
      </c>
      <c r="K845" s="240"/>
      <c r="L845" s="70"/>
      <c r="M845" s="71">
        <f>K845*J845</f>
        <v>0</v>
      </c>
      <c r="O845" s="69">
        <f>J845</f>
        <v>0</v>
      </c>
      <c r="P845" s="240"/>
      <c r="Q845" s="70"/>
      <c r="R845" s="71">
        <f>P845*O845</f>
        <v>0</v>
      </c>
      <c r="T845" s="69">
        <f>O845</f>
        <v>0</v>
      </c>
      <c r="U845" s="240"/>
      <c r="V845" s="70"/>
      <c r="W845" s="71">
        <f>U845*T845</f>
        <v>0</v>
      </c>
      <c r="Y845" s="69">
        <f>T845</f>
        <v>0</v>
      </c>
      <c r="Z845" s="240"/>
      <c r="AA845" s="70"/>
      <c r="AB845" s="71">
        <f>Z845*Y845</f>
        <v>0</v>
      </c>
      <c r="AD845" s="69">
        <f>Y845</f>
        <v>0</v>
      </c>
      <c r="AE845" s="240"/>
      <c r="AF845" s="70"/>
      <c r="AG845" s="71">
        <f>AE845*AD845</f>
        <v>0</v>
      </c>
      <c r="AI845" s="69">
        <f>AD845</f>
        <v>0</v>
      </c>
      <c r="AJ845" s="240"/>
      <c r="AK845" s="95"/>
      <c r="AL845" s="71">
        <f>AJ845*AI845</f>
        <v>0</v>
      </c>
    </row>
    <row r="846" spans="1:38" ht="14" x14ac:dyDescent="0.25">
      <c r="A846" s="1">
        <v>834</v>
      </c>
      <c r="B846" s="152"/>
      <c r="C846" s="22"/>
      <c r="D846" s="26" t="s">
        <v>682</v>
      </c>
      <c r="E846" s="26" t="s">
        <v>26</v>
      </c>
      <c r="F846" s="127">
        <f>'annexe 1 AE - BPU'!F846</f>
        <v>0</v>
      </c>
      <c r="G846" s="179">
        <f t="shared" si="655"/>
        <v>0</v>
      </c>
      <c r="J846" s="69">
        <f>F846</f>
        <v>0</v>
      </c>
      <c r="K846" s="240"/>
      <c r="L846" s="70"/>
      <c r="M846" s="71">
        <f>K846*J846</f>
        <v>0</v>
      </c>
      <c r="O846" s="69">
        <f>J846</f>
        <v>0</v>
      </c>
      <c r="P846" s="240"/>
      <c r="Q846" s="70"/>
      <c r="R846" s="71">
        <f>P846*O846</f>
        <v>0</v>
      </c>
      <c r="T846" s="69">
        <f>O846</f>
        <v>0</v>
      </c>
      <c r="U846" s="240"/>
      <c r="V846" s="70"/>
      <c r="W846" s="71">
        <f>U846*T846</f>
        <v>0</v>
      </c>
      <c r="Y846" s="69">
        <f>T846</f>
        <v>0</v>
      </c>
      <c r="Z846" s="240"/>
      <c r="AA846" s="70"/>
      <c r="AB846" s="71">
        <f>Z846*Y846</f>
        <v>0</v>
      </c>
      <c r="AD846" s="69">
        <f>Y846</f>
        <v>0</v>
      </c>
      <c r="AE846" s="240"/>
      <c r="AF846" s="70"/>
      <c r="AG846" s="71">
        <f>AE846*AD846</f>
        <v>0</v>
      </c>
      <c r="AI846" s="69">
        <f>AD846</f>
        <v>0</v>
      </c>
      <c r="AJ846" s="240"/>
      <c r="AK846" s="95"/>
      <c r="AL846" s="71">
        <f>AJ846*AI846</f>
        <v>0</v>
      </c>
    </row>
    <row r="847" spans="1:38" ht="14" x14ac:dyDescent="0.25">
      <c r="A847" s="1">
        <v>835</v>
      </c>
      <c r="B847" s="152" t="s">
        <v>683</v>
      </c>
      <c r="C847" s="22"/>
      <c r="D847" s="23" t="s">
        <v>684</v>
      </c>
      <c r="E847" s="26" t="s">
        <v>26</v>
      </c>
      <c r="F847" s="127">
        <f>'annexe 1 AE - BPU'!F847</f>
        <v>0</v>
      </c>
      <c r="G847" s="179">
        <f t="shared" si="655"/>
        <v>0</v>
      </c>
      <c r="J847" s="69">
        <f>F847</f>
        <v>0</v>
      </c>
      <c r="K847" s="240"/>
      <c r="L847" s="70"/>
      <c r="M847" s="71">
        <f>K847*J847</f>
        <v>0</v>
      </c>
      <c r="O847" s="69">
        <f>J847</f>
        <v>0</v>
      </c>
      <c r="P847" s="240"/>
      <c r="Q847" s="70"/>
      <c r="R847" s="71">
        <f>P847*O847</f>
        <v>0</v>
      </c>
      <c r="T847" s="69">
        <f>O847</f>
        <v>0</v>
      </c>
      <c r="U847" s="240"/>
      <c r="V847" s="70"/>
      <c r="W847" s="71">
        <f>U847*T847</f>
        <v>0</v>
      </c>
      <c r="Y847" s="69">
        <f>T847</f>
        <v>0</v>
      </c>
      <c r="Z847" s="240"/>
      <c r="AA847" s="70"/>
      <c r="AB847" s="71">
        <f>Z847*Y847</f>
        <v>0</v>
      </c>
      <c r="AD847" s="69">
        <f>Y847</f>
        <v>0</v>
      </c>
      <c r="AE847" s="240"/>
      <c r="AF847" s="70"/>
      <c r="AG847" s="71">
        <f>AE847*AD847</f>
        <v>0</v>
      </c>
      <c r="AI847" s="69">
        <f>AD847</f>
        <v>0</v>
      </c>
      <c r="AJ847" s="240"/>
      <c r="AK847" s="95"/>
      <c r="AL847" s="71">
        <f>AJ847*AI847</f>
        <v>0</v>
      </c>
    </row>
    <row r="848" spans="1:38" ht="14" x14ac:dyDescent="0.25">
      <c r="A848" s="1">
        <v>836</v>
      </c>
      <c r="B848" s="152" t="s">
        <v>685</v>
      </c>
      <c r="C848" s="22"/>
      <c r="D848" s="23" t="s">
        <v>686</v>
      </c>
      <c r="E848" s="14"/>
      <c r="F848" s="127"/>
      <c r="G848" s="178"/>
      <c r="J848" s="69"/>
      <c r="K848" s="240"/>
      <c r="L848" s="70"/>
      <c r="M848" s="71"/>
      <c r="O848" s="69"/>
      <c r="P848" s="240"/>
      <c r="Q848" s="70"/>
      <c r="R848" s="71"/>
      <c r="T848" s="69"/>
      <c r="U848" s="240"/>
      <c r="V848" s="70"/>
      <c r="W848" s="71"/>
      <c r="Y848" s="69"/>
      <c r="Z848" s="240"/>
      <c r="AA848" s="70"/>
      <c r="AB848" s="71"/>
      <c r="AD848" s="69"/>
      <c r="AE848" s="240"/>
      <c r="AF848" s="70"/>
      <c r="AG848" s="71"/>
      <c r="AI848" s="69"/>
      <c r="AJ848" s="240"/>
      <c r="AK848" s="95"/>
      <c r="AL848" s="71"/>
    </row>
    <row r="849" spans="1:38" ht="14" x14ac:dyDescent="0.25">
      <c r="A849" s="1">
        <v>837</v>
      </c>
      <c r="B849" s="152" t="s">
        <v>687</v>
      </c>
      <c r="C849" s="22"/>
      <c r="D849" s="23" t="s">
        <v>688</v>
      </c>
      <c r="E849" s="14"/>
      <c r="F849" s="127"/>
      <c r="G849" s="178"/>
      <c r="J849" s="69"/>
      <c r="K849" s="240"/>
      <c r="L849" s="70"/>
      <c r="M849" s="71"/>
      <c r="O849" s="69"/>
      <c r="P849" s="240"/>
      <c r="Q849" s="70"/>
      <c r="R849" s="71"/>
      <c r="T849" s="69"/>
      <c r="U849" s="240"/>
      <c r="V849" s="70"/>
      <c r="W849" s="71"/>
      <c r="Y849" s="69"/>
      <c r="Z849" s="240"/>
      <c r="AA849" s="70"/>
      <c r="AB849" s="71"/>
      <c r="AD849" s="69"/>
      <c r="AE849" s="240"/>
      <c r="AF849" s="70"/>
      <c r="AG849" s="71"/>
      <c r="AI849" s="69"/>
      <c r="AJ849" s="240"/>
      <c r="AK849" s="95"/>
      <c r="AL849" s="71"/>
    </row>
    <row r="850" spans="1:38" ht="14" x14ac:dyDescent="0.25">
      <c r="A850" s="1">
        <v>838</v>
      </c>
      <c r="B850" s="152"/>
      <c r="C850" s="22"/>
      <c r="D850" s="26" t="s">
        <v>689</v>
      </c>
      <c r="E850" s="26" t="s">
        <v>26</v>
      </c>
      <c r="F850" s="127">
        <f>'annexe 1 AE - BPU'!F850</f>
        <v>0</v>
      </c>
      <c r="G850" s="179">
        <f t="shared" ref="G850:G852" si="656">F850*(1+$G$9)</f>
        <v>0</v>
      </c>
      <c r="J850" s="69">
        <f>F850</f>
        <v>0</v>
      </c>
      <c r="K850" s="240"/>
      <c r="L850" s="70"/>
      <c r="M850" s="71">
        <f>K850*J850</f>
        <v>0</v>
      </c>
      <c r="O850" s="69">
        <f>J850</f>
        <v>0</v>
      </c>
      <c r="P850" s="240"/>
      <c r="Q850" s="70"/>
      <c r="R850" s="71">
        <f>P850*O850</f>
        <v>0</v>
      </c>
      <c r="T850" s="69">
        <f>O850</f>
        <v>0</v>
      </c>
      <c r="U850" s="240"/>
      <c r="V850" s="70"/>
      <c r="W850" s="71">
        <f>U850*T850</f>
        <v>0</v>
      </c>
      <c r="Y850" s="69">
        <f>T850</f>
        <v>0</v>
      </c>
      <c r="Z850" s="240"/>
      <c r="AA850" s="70"/>
      <c r="AB850" s="71">
        <f>Z850*Y850</f>
        <v>0</v>
      </c>
      <c r="AD850" s="69">
        <f>Y850</f>
        <v>0</v>
      </c>
      <c r="AE850" s="240"/>
      <c r="AF850" s="70"/>
      <c r="AG850" s="71">
        <f>AE850*AD850</f>
        <v>0</v>
      </c>
      <c r="AI850" s="69">
        <f>AD850</f>
        <v>0</v>
      </c>
      <c r="AJ850" s="240"/>
      <c r="AK850" s="95"/>
      <c r="AL850" s="71">
        <f>AJ850*AI850</f>
        <v>0</v>
      </c>
    </row>
    <row r="851" spans="1:38" ht="14" x14ac:dyDescent="0.25">
      <c r="A851" s="1">
        <v>839</v>
      </c>
      <c r="B851" s="152"/>
      <c r="C851" s="22"/>
      <c r="D851" s="26" t="s">
        <v>690</v>
      </c>
      <c r="E851" s="26" t="s">
        <v>26</v>
      </c>
      <c r="F851" s="127">
        <f>'annexe 1 AE - BPU'!F851</f>
        <v>0</v>
      </c>
      <c r="G851" s="179">
        <f t="shared" si="656"/>
        <v>0</v>
      </c>
      <c r="J851" s="69">
        <f>F851</f>
        <v>0</v>
      </c>
      <c r="K851" s="240"/>
      <c r="L851" s="70"/>
      <c r="M851" s="71">
        <f>K851*J851</f>
        <v>0</v>
      </c>
      <c r="O851" s="69">
        <f>J851</f>
        <v>0</v>
      </c>
      <c r="P851" s="240"/>
      <c r="Q851" s="70"/>
      <c r="R851" s="71">
        <f>P851*O851</f>
        <v>0</v>
      </c>
      <c r="T851" s="69">
        <f>O851</f>
        <v>0</v>
      </c>
      <c r="U851" s="240"/>
      <c r="V851" s="70"/>
      <c r="W851" s="71">
        <f>U851*T851</f>
        <v>0</v>
      </c>
      <c r="Y851" s="69">
        <f>T851</f>
        <v>0</v>
      </c>
      <c r="Z851" s="240"/>
      <c r="AA851" s="70"/>
      <c r="AB851" s="71">
        <f>Z851*Y851</f>
        <v>0</v>
      </c>
      <c r="AD851" s="69">
        <f>Y851</f>
        <v>0</v>
      </c>
      <c r="AE851" s="240"/>
      <c r="AF851" s="70"/>
      <c r="AG851" s="71">
        <f>AE851*AD851</f>
        <v>0</v>
      </c>
      <c r="AI851" s="69">
        <f>AD851</f>
        <v>0</v>
      </c>
      <c r="AJ851" s="240"/>
      <c r="AK851" s="95"/>
      <c r="AL851" s="71">
        <f>AJ851*AI851</f>
        <v>0</v>
      </c>
    </row>
    <row r="852" spans="1:38" ht="14" x14ac:dyDescent="0.25">
      <c r="A852" s="1">
        <v>840</v>
      </c>
      <c r="B852" s="152"/>
      <c r="C852" s="22"/>
      <c r="D852" s="26" t="s">
        <v>691</v>
      </c>
      <c r="E852" s="26" t="s">
        <v>26</v>
      </c>
      <c r="F852" s="127">
        <f>'annexe 1 AE - BPU'!F852</f>
        <v>0</v>
      </c>
      <c r="G852" s="179">
        <f t="shared" si="656"/>
        <v>0</v>
      </c>
      <c r="J852" s="69">
        <f>F852</f>
        <v>0</v>
      </c>
      <c r="K852" s="240"/>
      <c r="L852" s="70"/>
      <c r="M852" s="71">
        <f>K852*J852</f>
        <v>0</v>
      </c>
      <c r="O852" s="69">
        <f>J852</f>
        <v>0</v>
      </c>
      <c r="P852" s="240"/>
      <c r="Q852" s="70"/>
      <c r="R852" s="71">
        <f>P852*O852</f>
        <v>0</v>
      </c>
      <c r="T852" s="69">
        <f>O852</f>
        <v>0</v>
      </c>
      <c r="U852" s="240"/>
      <c r="V852" s="70"/>
      <c r="W852" s="71">
        <f>U852*T852</f>
        <v>0</v>
      </c>
      <c r="Y852" s="69">
        <f>T852</f>
        <v>0</v>
      </c>
      <c r="Z852" s="240"/>
      <c r="AA852" s="70"/>
      <c r="AB852" s="71">
        <f>Z852*Y852</f>
        <v>0</v>
      </c>
      <c r="AD852" s="69">
        <f>Y852</f>
        <v>0</v>
      </c>
      <c r="AE852" s="240"/>
      <c r="AF852" s="70"/>
      <c r="AG852" s="71">
        <f>AE852*AD852</f>
        <v>0</v>
      </c>
      <c r="AI852" s="69">
        <f>AD852</f>
        <v>0</v>
      </c>
      <c r="AJ852" s="240"/>
      <c r="AK852" s="95"/>
      <c r="AL852" s="71">
        <f>AJ852*AI852</f>
        <v>0</v>
      </c>
    </row>
    <row r="853" spans="1:38" ht="14" x14ac:dyDescent="0.25">
      <c r="A853" s="1">
        <v>841</v>
      </c>
      <c r="B853" s="152"/>
      <c r="C853" s="22"/>
      <c r="D853" s="23" t="s">
        <v>692</v>
      </c>
      <c r="E853" s="14"/>
      <c r="F853" s="127"/>
      <c r="G853" s="178"/>
      <c r="J853" s="69"/>
      <c r="K853" s="240"/>
      <c r="L853" s="70"/>
      <c r="M853" s="71"/>
      <c r="O853" s="69"/>
      <c r="P853" s="240"/>
      <c r="Q853" s="70"/>
      <c r="R853" s="71"/>
      <c r="T853" s="69"/>
      <c r="U853" s="240"/>
      <c r="V853" s="70"/>
      <c r="W853" s="71"/>
      <c r="Y853" s="69"/>
      <c r="Z853" s="240"/>
      <c r="AA853" s="70"/>
      <c r="AB853" s="71"/>
      <c r="AD853" s="69"/>
      <c r="AE853" s="240"/>
      <c r="AF853" s="70"/>
      <c r="AG853" s="71"/>
      <c r="AI853" s="69"/>
      <c r="AJ853" s="240"/>
      <c r="AK853" s="95"/>
      <c r="AL853" s="71"/>
    </row>
    <row r="854" spans="1:38" ht="14" x14ac:dyDescent="0.25">
      <c r="A854" s="1">
        <v>842</v>
      </c>
      <c r="B854" s="152"/>
      <c r="C854" s="22"/>
      <c r="D854" s="26" t="s">
        <v>693</v>
      </c>
      <c r="E854" s="26" t="s">
        <v>26</v>
      </c>
      <c r="F854" s="127">
        <f>'annexe 1 AE - BPU'!F854</f>
        <v>0</v>
      </c>
      <c r="G854" s="179">
        <f t="shared" ref="G854:G855" si="657">F854*(1+$G$9)</f>
        <v>0</v>
      </c>
      <c r="J854" s="69">
        <f>F854</f>
        <v>0</v>
      </c>
      <c r="K854" s="240"/>
      <c r="L854" s="70"/>
      <c r="M854" s="71">
        <f>K854*J854</f>
        <v>0</v>
      </c>
      <c r="O854" s="69">
        <f>J854</f>
        <v>0</v>
      </c>
      <c r="P854" s="240"/>
      <c r="Q854" s="70"/>
      <c r="R854" s="71">
        <f>P854*O854</f>
        <v>0</v>
      </c>
      <c r="T854" s="69">
        <f>O854</f>
        <v>0</v>
      </c>
      <c r="U854" s="240"/>
      <c r="V854" s="70"/>
      <c r="W854" s="71">
        <f>U854*T854</f>
        <v>0</v>
      </c>
      <c r="Y854" s="69">
        <f>T854</f>
        <v>0</v>
      </c>
      <c r="Z854" s="240"/>
      <c r="AA854" s="70"/>
      <c r="AB854" s="71">
        <f>Z854*Y854</f>
        <v>0</v>
      </c>
      <c r="AD854" s="69">
        <f>Y854</f>
        <v>0</v>
      </c>
      <c r="AE854" s="240"/>
      <c r="AF854" s="70"/>
      <c r="AG854" s="71">
        <f>AE854*AD854</f>
        <v>0</v>
      </c>
      <c r="AI854" s="69">
        <f>AD854</f>
        <v>0</v>
      </c>
      <c r="AJ854" s="240"/>
      <c r="AK854" s="95"/>
      <c r="AL854" s="71">
        <f>AJ854*AI854</f>
        <v>0</v>
      </c>
    </row>
    <row r="855" spans="1:38" ht="14" x14ac:dyDescent="0.25">
      <c r="A855" s="1">
        <v>843</v>
      </c>
      <c r="B855" s="152"/>
      <c r="C855" s="22"/>
      <c r="D855" s="26" t="s">
        <v>694</v>
      </c>
      <c r="E855" s="26" t="s">
        <v>26</v>
      </c>
      <c r="F855" s="127">
        <f>'annexe 1 AE - BPU'!F855</f>
        <v>0</v>
      </c>
      <c r="G855" s="179">
        <f t="shared" si="657"/>
        <v>0</v>
      </c>
      <c r="J855" s="69">
        <f>F855</f>
        <v>0</v>
      </c>
      <c r="K855" s="240"/>
      <c r="L855" s="70"/>
      <c r="M855" s="71">
        <f>K855*J855</f>
        <v>0</v>
      </c>
      <c r="O855" s="69">
        <f>J855</f>
        <v>0</v>
      </c>
      <c r="P855" s="240"/>
      <c r="Q855" s="70"/>
      <c r="R855" s="71">
        <f>P855*O855</f>
        <v>0</v>
      </c>
      <c r="T855" s="69">
        <f>O855</f>
        <v>0</v>
      </c>
      <c r="U855" s="240"/>
      <c r="V855" s="70"/>
      <c r="W855" s="71">
        <f>U855*T855</f>
        <v>0</v>
      </c>
      <c r="Y855" s="69">
        <f>T855</f>
        <v>0</v>
      </c>
      <c r="Z855" s="240"/>
      <c r="AA855" s="70"/>
      <c r="AB855" s="71">
        <f>Z855*Y855</f>
        <v>0</v>
      </c>
      <c r="AD855" s="69">
        <f>Y855</f>
        <v>0</v>
      </c>
      <c r="AE855" s="240"/>
      <c r="AF855" s="70"/>
      <c r="AG855" s="71">
        <f>AE855*AD855</f>
        <v>0</v>
      </c>
      <c r="AI855" s="69">
        <f>AD855</f>
        <v>0</v>
      </c>
      <c r="AJ855" s="240"/>
      <c r="AK855" s="95"/>
      <c r="AL855" s="71">
        <f>AJ855*AI855</f>
        <v>0</v>
      </c>
    </row>
    <row r="856" spans="1:38" ht="14" x14ac:dyDescent="0.25">
      <c r="A856" s="1">
        <v>844</v>
      </c>
      <c r="B856" s="152"/>
      <c r="C856" s="22"/>
      <c r="D856" s="23" t="s">
        <v>695</v>
      </c>
      <c r="E856" s="14"/>
      <c r="F856" s="127"/>
      <c r="G856" s="178"/>
      <c r="J856" s="69"/>
      <c r="K856" s="240"/>
      <c r="L856" s="70"/>
      <c r="M856" s="71"/>
      <c r="O856" s="69"/>
      <c r="P856" s="240"/>
      <c r="Q856" s="70"/>
      <c r="R856" s="71"/>
      <c r="T856" s="69"/>
      <c r="U856" s="240"/>
      <c r="V856" s="70"/>
      <c r="W856" s="71"/>
      <c r="Y856" s="69"/>
      <c r="Z856" s="240"/>
      <c r="AA856" s="70"/>
      <c r="AB856" s="71"/>
      <c r="AD856" s="69"/>
      <c r="AE856" s="240"/>
      <c r="AF856" s="70"/>
      <c r="AG856" s="71"/>
      <c r="AI856" s="69"/>
      <c r="AJ856" s="240"/>
      <c r="AK856" s="95"/>
      <c r="AL856" s="71"/>
    </row>
    <row r="857" spans="1:38" ht="14" x14ac:dyDescent="0.25">
      <c r="A857" s="1">
        <v>845</v>
      </c>
      <c r="B857" s="152"/>
      <c r="C857" s="22"/>
      <c r="D857" s="26" t="s">
        <v>696</v>
      </c>
      <c r="E857" s="26" t="s">
        <v>26</v>
      </c>
      <c r="F857" s="127">
        <f>'annexe 1 AE - BPU'!F857</f>
        <v>0</v>
      </c>
      <c r="G857" s="179">
        <f t="shared" ref="G857:G860" si="658">F857*(1+$G$9)</f>
        <v>0</v>
      </c>
      <c r="J857" s="69">
        <f>F857</f>
        <v>0</v>
      </c>
      <c r="K857" s="240"/>
      <c r="L857" s="70"/>
      <c r="M857" s="71">
        <f>K857*J857</f>
        <v>0</v>
      </c>
      <c r="O857" s="69">
        <f>J857</f>
        <v>0</v>
      </c>
      <c r="P857" s="240"/>
      <c r="Q857" s="70"/>
      <c r="R857" s="71">
        <f>P857*O857</f>
        <v>0</v>
      </c>
      <c r="T857" s="69">
        <f>O857</f>
        <v>0</v>
      </c>
      <c r="U857" s="240"/>
      <c r="V857" s="70"/>
      <c r="W857" s="71">
        <f>U857*T857</f>
        <v>0</v>
      </c>
      <c r="Y857" s="69">
        <f>T857</f>
        <v>0</v>
      </c>
      <c r="Z857" s="240"/>
      <c r="AA857" s="70"/>
      <c r="AB857" s="71">
        <f>Z857*Y857</f>
        <v>0</v>
      </c>
      <c r="AD857" s="69">
        <f>Y857</f>
        <v>0</v>
      </c>
      <c r="AE857" s="240"/>
      <c r="AF857" s="70"/>
      <c r="AG857" s="71">
        <f>AE857*AD857</f>
        <v>0</v>
      </c>
      <c r="AI857" s="69">
        <f>AD857</f>
        <v>0</v>
      </c>
      <c r="AJ857" s="240"/>
      <c r="AK857" s="95"/>
      <c r="AL857" s="71">
        <f>AJ857*AI857</f>
        <v>0</v>
      </c>
    </row>
    <row r="858" spans="1:38" ht="14" x14ac:dyDescent="0.25">
      <c r="A858" s="1">
        <v>846</v>
      </c>
      <c r="B858" s="152"/>
      <c r="C858" s="22"/>
      <c r="D858" s="26" t="s">
        <v>697</v>
      </c>
      <c r="E858" s="26" t="s">
        <v>26</v>
      </c>
      <c r="F858" s="127">
        <f>'annexe 1 AE - BPU'!F858</f>
        <v>0</v>
      </c>
      <c r="G858" s="179">
        <f t="shared" si="658"/>
        <v>0</v>
      </c>
      <c r="J858" s="69">
        <f>F858</f>
        <v>0</v>
      </c>
      <c r="K858" s="240"/>
      <c r="L858" s="70"/>
      <c r="M858" s="71">
        <f>K858*J858</f>
        <v>0</v>
      </c>
      <c r="O858" s="69">
        <f>J858</f>
        <v>0</v>
      </c>
      <c r="P858" s="240"/>
      <c r="Q858" s="70"/>
      <c r="R858" s="71">
        <f>P858*O858</f>
        <v>0</v>
      </c>
      <c r="T858" s="69">
        <f>O858</f>
        <v>0</v>
      </c>
      <c r="U858" s="240"/>
      <c r="V858" s="70"/>
      <c r="W858" s="71">
        <f>U858*T858</f>
        <v>0</v>
      </c>
      <c r="Y858" s="69">
        <f>T858</f>
        <v>0</v>
      </c>
      <c r="Z858" s="240"/>
      <c r="AA858" s="70"/>
      <c r="AB858" s="71">
        <f>Z858*Y858</f>
        <v>0</v>
      </c>
      <c r="AD858" s="69">
        <f>Y858</f>
        <v>0</v>
      </c>
      <c r="AE858" s="240"/>
      <c r="AF858" s="70"/>
      <c r="AG858" s="71">
        <f>AE858*AD858</f>
        <v>0</v>
      </c>
      <c r="AI858" s="69">
        <f>AD858</f>
        <v>0</v>
      </c>
      <c r="AJ858" s="240"/>
      <c r="AK858" s="95"/>
      <c r="AL858" s="71">
        <f>AJ858*AI858</f>
        <v>0</v>
      </c>
    </row>
    <row r="859" spans="1:38" ht="14" x14ac:dyDescent="0.25">
      <c r="A859" s="1">
        <v>847</v>
      </c>
      <c r="B859" s="152"/>
      <c r="C859" s="22"/>
      <c r="D859" s="26" t="s">
        <v>698</v>
      </c>
      <c r="E859" s="26" t="s">
        <v>26</v>
      </c>
      <c r="F859" s="127">
        <f>'annexe 1 AE - BPU'!F859</f>
        <v>0</v>
      </c>
      <c r="G859" s="179">
        <f t="shared" si="658"/>
        <v>0</v>
      </c>
      <c r="J859" s="69">
        <f>F859</f>
        <v>0</v>
      </c>
      <c r="K859" s="240"/>
      <c r="L859" s="70"/>
      <c r="M859" s="71">
        <f>K859*J859</f>
        <v>0</v>
      </c>
      <c r="O859" s="69">
        <f>J859</f>
        <v>0</v>
      </c>
      <c r="P859" s="240"/>
      <c r="Q859" s="70"/>
      <c r="R859" s="71">
        <f>P859*O859</f>
        <v>0</v>
      </c>
      <c r="T859" s="69">
        <f>O859</f>
        <v>0</v>
      </c>
      <c r="U859" s="240"/>
      <c r="V859" s="70"/>
      <c r="W859" s="71">
        <f>U859*T859</f>
        <v>0</v>
      </c>
      <c r="Y859" s="69">
        <f>T859</f>
        <v>0</v>
      </c>
      <c r="Z859" s="240"/>
      <c r="AA859" s="70"/>
      <c r="AB859" s="71">
        <f>Z859*Y859</f>
        <v>0</v>
      </c>
      <c r="AD859" s="69">
        <f>Y859</f>
        <v>0</v>
      </c>
      <c r="AE859" s="240"/>
      <c r="AF859" s="70"/>
      <c r="AG859" s="71">
        <f>AE859*AD859</f>
        <v>0</v>
      </c>
      <c r="AI859" s="69">
        <f>AD859</f>
        <v>0</v>
      </c>
      <c r="AJ859" s="240"/>
      <c r="AK859" s="95"/>
      <c r="AL859" s="71">
        <f>AJ859*AI859</f>
        <v>0</v>
      </c>
    </row>
    <row r="860" spans="1:38" ht="14" x14ac:dyDescent="0.25">
      <c r="A860" s="1">
        <v>848</v>
      </c>
      <c r="B860" s="152"/>
      <c r="C860" s="22"/>
      <c r="D860" s="26" t="s">
        <v>699</v>
      </c>
      <c r="E860" s="26" t="s">
        <v>26</v>
      </c>
      <c r="F860" s="127">
        <f>'annexe 1 AE - BPU'!F860</f>
        <v>0</v>
      </c>
      <c r="G860" s="179">
        <f t="shared" si="658"/>
        <v>0</v>
      </c>
      <c r="J860" s="69">
        <f>F860</f>
        <v>0</v>
      </c>
      <c r="K860" s="240"/>
      <c r="L860" s="70"/>
      <c r="M860" s="71">
        <f>K860*J860</f>
        <v>0</v>
      </c>
      <c r="O860" s="69">
        <f>J860</f>
        <v>0</v>
      </c>
      <c r="P860" s="240"/>
      <c r="Q860" s="70"/>
      <c r="R860" s="71">
        <f>P860*O860</f>
        <v>0</v>
      </c>
      <c r="T860" s="69">
        <f>O860</f>
        <v>0</v>
      </c>
      <c r="U860" s="240"/>
      <c r="V860" s="70"/>
      <c r="W860" s="71">
        <f>U860*T860</f>
        <v>0</v>
      </c>
      <c r="Y860" s="69">
        <f>T860</f>
        <v>0</v>
      </c>
      <c r="Z860" s="240"/>
      <c r="AA860" s="70"/>
      <c r="AB860" s="71">
        <f>Z860*Y860</f>
        <v>0</v>
      </c>
      <c r="AD860" s="69">
        <f>Y860</f>
        <v>0</v>
      </c>
      <c r="AE860" s="240"/>
      <c r="AF860" s="70"/>
      <c r="AG860" s="71">
        <f>AE860*AD860</f>
        <v>0</v>
      </c>
      <c r="AI860" s="69">
        <f>AD860</f>
        <v>0</v>
      </c>
      <c r="AJ860" s="240"/>
      <c r="AK860" s="95"/>
      <c r="AL860" s="71">
        <f>AJ860*AI860</f>
        <v>0</v>
      </c>
    </row>
    <row r="861" spans="1:38" ht="14" x14ac:dyDescent="0.25">
      <c r="A861" s="1">
        <v>849</v>
      </c>
      <c r="B861" s="152" t="s">
        <v>700</v>
      </c>
      <c r="C861" s="22"/>
      <c r="D861" s="23" t="s">
        <v>701</v>
      </c>
      <c r="E861" s="14"/>
      <c r="F861" s="130"/>
      <c r="G861" s="178"/>
      <c r="J861" s="69"/>
      <c r="K861" s="240"/>
      <c r="L861" s="70"/>
      <c r="M861" s="71"/>
      <c r="O861" s="69"/>
      <c r="P861" s="240"/>
      <c r="Q861" s="70"/>
      <c r="R861" s="71"/>
      <c r="T861" s="69"/>
      <c r="U861" s="240"/>
      <c r="V861" s="70"/>
      <c r="W861" s="71"/>
      <c r="Y861" s="69"/>
      <c r="Z861" s="240"/>
      <c r="AA861" s="70"/>
      <c r="AB861" s="71"/>
      <c r="AD861" s="69"/>
      <c r="AE861" s="240"/>
      <c r="AF861" s="70"/>
      <c r="AG861" s="71"/>
      <c r="AI861" s="69"/>
      <c r="AJ861" s="240"/>
      <c r="AK861" s="95"/>
      <c r="AL861" s="71"/>
    </row>
    <row r="862" spans="1:38" ht="14" x14ac:dyDescent="0.25">
      <c r="A862" s="1">
        <v>850</v>
      </c>
      <c r="B862" s="152" t="s">
        <v>702</v>
      </c>
      <c r="C862" s="22"/>
      <c r="D862" s="23" t="s">
        <v>703</v>
      </c>
      <c r="E862" s="14"/>
      <c r="F862" s="130"/>
      <c r="G862" s="178"/>
      <c r="J862" s="69"/>
      <c r="K862" s="240"/>
      <c r="L862" s="70"/>
      <c r="M862" s="71"/>
      <c r="O862" s="69"/>
      <c r="P862" s="240"/>
      <c r="Q862" s="70"/>
      <c r="R862" s="71"/>
      <c r="T862" s="69"/>
      <c r="U862" s="240"/>
      <c r="V862" s="70"/>
      <c r="W862" s="71"/>
      <c r="Y862" s="69"/>
      <c r="Z862" s="240"/>
      <c r="AA862" s="70"/>
      <c r="AB862" s="71"/>
      <c r="AD862" s="69"/>
      <c r="AE862" s="240"/>
      <c r="AF862" s="70"/>
      <c r="AG862" s="71"/>
      <c r="AI862" s="69"/>
      <c r="AJ862" s="240"/>
      <c r="AK862" s="95"/>
      <c r="AL862" s="71"/>
    </row>
    <row r="863" spans="1:38" ht="14" x14ac:dyDescent="0.25">
      <c r="A863" s="1">
        <v>851</v>
      </c>
      <c r="B863" s="152"/>
      <c r="C863" s="22"/>
      <c r="D863" s="23" t="s">
        <v>704</v>
      </c>
      <c r="E863" s="14"/>
      <c r="F863" s="130"/>
      <c r="G863" s="178"/>
      <c r="J863" s="69"/>
      <c r="K863" s="240"/>
      <c r="L863" s="70"/>
      <c r="M863" s="71"/>
      <c r="O863" s="69"/>
      <c r="P863" s="240"/>
      <c r="Q863" s="70"/>
      <c r="R863" s="71"/>
      <c r="T863" s="69"/>
      <c r="U863" s="240"/>
      <c r="V863" s="70"/>
      <c r="W863" s="71"/>
      <c r="Y863" s="69"/>
      <c r="Z863" s="240"/>
      <c r="AA863" s="70"/>
      <c r="AB863" s="71"/>
      <c r="AD863" s="69"/>
      <c r="AE863" s="240"/>
      <c r="AF863" s="70"/>
      <c r="AG863" s="71"/>
      <c r="AI863" s="69"/>
      <c r="AJ863" s="240"/>
      <c r="AK863" s="95"/>
      <c r="AL863" s="71"/>
    </row>
    <row r="864" spans="1:38" ht="14" x14ac:dyDescent="0.25">
      <c r="A864" s="1">
        <v>852</v>
      </c>
      <c r="B864" s="152"/>
      <c r="C864" s="22"/>
      <c r="D864" s="26" t="s">
        <v>705</v>
      </c>
      <c r="E864" s="26" t="s">
        <v>14</v>
      </c>
      <c r="F864" s="127">
        <f>'annexe 1 AE - BPU'!F864</f>
        <v>0</v>
      </c>
      <c r="G864" s="179">
        <f t="shared" ref="G864:G866" si="659">F864*(1+$G$9)</f>
        <v>0</v>
      </c>
      <c r="J864" s="69">
        <f>F864</f>
        <v>0</v>
      </c>
      <c r="K864" s="240"/>
      <c r="L864" s="70"/>
      <c r="M864" s="71">
        <f>K864*J864</f>
        <v>0</v>
      </c>
      <c r="O864" s="69">
        <f>J864</f>
        <v>0</v>
      </c>
      <c r="P864" s="240"/>
      <c r="Q864" s="70"/>
      <c r="R864" s="71">
        <f>P864*O864</f>
        <v>0</v>
      </c>
      <c r="T864" s="69">
        <f>O864</f>
        <v>0</v>
      </c>
      <c r="U864" s="240"/>
      <c r="V864" s="70"/>
      <c r="W864" s="71">
        <f>U864*T864</f>
        <v>0</v>
      </c>
      <c r="Y864" s="69">
        <f>T864</f>
        <v>0</v>
      </c>
      <c r="Z864" s="240"/>
      <c r="AA864" s="70"/>
      <c r="AB864" s="71">
        <f>Z864*Y864</f>
        <v>0</v>
      </c>
      <c r="AD864" s="69">
        <f>Y864</f>
        <v>0</v>
      </c>
      <c r="AE864" s="240"/>
      <c r="AF864" s="70"/>
      <c r="AG864" s="71">
        <f>AE864*AD864</f>
        <v>0</v>
      </c>
      <c r="AI864" s="69">
        <f>AD864</f>
        <v>0</v>
      </c>
      <c r="AJ864" s="240"/>
      <c r="AK864" s="95"/>
      <c r="AL864" s="71">
        <f>AJ864*AI864</f>
        <v>0</v>
      </c>
    </row>
    <row r="865" spans="1:38" ht="14" x14ac:dyDescent="0.25">
      <c r="A865" s="1">
        <v>853</v>
      </c>
      <c r="B865" s="152"/>
      <c r="C865" s="22"/>
      <c r="D865" s="26" t="s">
        <v>706</v>
      </c>
      <c r="E865" s="26" t="s">
        <v>14</v>
      </c>
      <c r="F865" s="127">
        <f>'annexe 1 AE - BPU'!F865</f>
        <v>0</v>
      </c>
      <c r="G865" s="179">
        <f t="shared" si="659"/>
        <v>0</v>
      </c>
      <c r="J865" s="69">
        <f>F865</f>
        <v>0</v>
      </c>
      <c r="K865" s="240"/>
      <c r="L865" s="70"/>
      <c r="M865" s="71">
        <f>K865*J865</f>
        <v>0</v>
      </c>
      <c r="O865" s="69">
        <f>J865</f>
        <v>0</v>
      </c>
      <c r="P865" s="240"/>
      <c r="Q865" s="70"/>
      <c r="R865" s="71">
        <f>P865*O865</f>
        <v>0</v>
      </c>
      <c r="T865" s="69">
        <f>O865</f>
        <v>0</v>
      </c>
      <c r="U865" s="240"/>
      <c r="V865" s="70"/>
      <c r="W865" s="71">
        <f>U865*T865</f>
        <v>0</v>
      </c>
      <c r="Y865" s="69">
        <f>T865</f>
        <v>0</v>
      </c>
      <c r="Z865" s="240"/>
      <c r="AA865" s="70"/>
      <c r="AB865" s="71">
        <f>Z865*Y865</f>
        <v>0</v>
      </c>
      <c r="AD865" s="69">
        <f>Y865</f>
        <v>0</v>
      </c>
      <c r="AE865" s="240"/>
      <c r="AF865" s="70"/>
      <c r="AG865" s="71">
        <f>AE865*AD865</f>
        <v>0</v>
      </c>
      <c r="AI865" s="69">
        <f>AD865</f>
        <v>0</v>
      </c>
      <c r="AJ865" s="240"/>
      <c r="AK865" s="95"/>
      <c r="AL865" s="71">
        <f>AJ865*AI865</f>
        <v>0</v>
      </c>
    </row>
    <row r="866" spans="1:38" ht="14" x14ac:dyDescent="0.25">
      <c r="A866" s="1">
        <v>854</v>
      </c>
      <c r="B866" s="152"/>
      <c r="C866" s="22"/>
      <c r="D866" s="26" t="s">
        <v>707</v>
      </c>
      <c r="E866" s="26" t="s">
        <v>14</v>
      </c>
      <c r="F866" s="127">
        <f>'annexe 1 AE - BPU'!F866</f>
        <v>0</v>
      </c>
      <c r="G866" s="179">
        <f t="shared" si="659"/>
        <v>0</v>
      </c>
      <c r="J866" s="69">
        <f>F866</f>
        <v>0</v>
      </c>
      <c r="K866" s="240"/>
      <c r="L866" s="70"/>
      <c r="M866" s="71">
        <f>K866*J866</f>
        <v>0</v>
      </c>
      <c r="O866" s="69">
        <f>J866</f>
        <v>0</v>
      </c>
      <c r="P866" s="240"/>
      <c r="Q866" s="70"/>
      <c r="R866" s="71">
        <f>P866*O866</f>
        <v>0</v>
      </c>
      <c r="T866" s="69">
        <f>O866</f>
        <v>0</v>
      </c>
      <c r="U866" s="240"/>
      <c r="V866" s="70"/>
      <c r="W866" s="71">
        <f>U866*T866</f>
        <v>0</v>
      </c>
      <c r="Y866" s="69">
        <f>T866</f>
        <v>0</v>
      </c>
      <c r="Z866" s="240"/>
      <c r="AA866" s="70"/>
      <c r="AB866" s="71">
        <f>Z866*Y866</f>
        <v>0</v>
      </c>
      <c r="AD866" s="69">
        <f>Y866</f>
        <v>0</v>
      </c>
      <c r="AE866" s="240"/>
      <c r="AF866" s="70"/>
      <c r="AG866" s="71">
        <f>AE866*AD866</f>
        <v>0</v>
      </c>
      <c r="AI866" s="69">
        <f>AD866</f>
        <v>0</v>
      </c>
      <c r="AJ866" s="240"/>
      <c r="AK866" s="95"/>
      <c r="AL866" s="71">
        <f>AJ866*AI866</f>
        <v>0</v>
      </c>
    </row>
    <row r="867" spans="1:38" ht="14" x14ac:dyDescent="0.25">
      <c r="A867" s="1">
        <v>855</v>
      </c>
      <c r="B867" s="21"/>
      <c r="C867" s="22"/>
      <c r="D867" s="23" t="s">
        <v>708</v>
      </c>
      <c r="E867" s="14"/>
      <c r="F867" s="127"/>
      <c r="G867" s="178"/>
      <c r="J867" s="69"/>
      <c r="K867" s="240"/>
      <c r="L867" s="70"/>
      <c r="M867" s="71"/>
      <c r="O867" s="69"/>
      <c r="P867" s="240"/>
      <c r="Q867" s="70"/>
      <c r="R867" s="71"/>
      <c r="T867" s="69"/>
      <c r="U867" s="240"/>
      <c r="V867" s="70"/>
      <c r="W867" s="71"/>
      <c r="Y867" s="69"/>
      <c r="Z867" s="240"/>
      <c r="AA867" s="70"/>
      <c r="AB867" s="71"/>
      <c r="AD867" s="69"/>
      <c r="AE867" s="240"/>
      <c r="AF867" s="70"/>
      <c r="AG867" s="71"/>
      <c r="AI867" s="69"/>
      <c r="AJ867" s="240"/>
      <c r="AK867" s="95"/>
      <c r="AL867" s="71"/>
    </row>
    <row r="868" spans="1:38" ht="14" x14ac:dyDescent="0.25">
      <c r="A868" s="1">
        <v>856</v>
      </c>
      <c r="B868" s="21"/>
      <c r="C868" s="22"/>
      <c r="D868" s="26" t="s">
        <v>709</v>
      </c>
      <c r="E868" s="26" t="s">
        <v>14</v>
      </c>
      <c r="F868" s="127">
        <f>'annexe 1 AE - BPU'!F868</f>
        <v>0</v>
      </c>
      <c r="G868" s="179">
        <f t="shared" ref="G868:G869" si="660">F868*(1+$G$9)</f>
        <v>0</v>
      </c>
      <c r="J868" s="69">
        <f>F868</f>
        <v>0</v>
      </c>
      <c r="K868" s="240"/>
      <c r="L868" s="70"/>
      <c r="M868" s="71">
        <f>K868*J868</f>
        <v>0</v>
      </c>
      <c r="O868" s="69">
        <f>J868</f>
        <v>0</v>
      </c>
      <c r="P868" s="240"/>
      <c r="Q868" s="70"/>
      <c r="R868" s="71">
        <f>P868*O868</f>
        <v>0</v>
      </c>
      <c r="T868" s="69">
        <f>O868</f>
        <v>0</v>
      </c>
      <c r="U868" s="240"/>
      <c r="V868" s="70"/>
      <c r="W868" s="71">
        <f>U868*T868</f>
        <v>0</v>
      </c>
      <c r="Y868" s="69">
        <f>T868</f>
        <v>0</v>
      </c>
      <c r="Z868" s="240"/>
      <c r="AA868" s="70"/>
      <c r="AB868" s="71">
        <f>Z868*Y868</f>
        <v>0</v>
      </c>
      <c r="AD868" s="69">
        <f>Y868</f>
        <v>0</v>
      </c>
      <c r="AE868" s="240"/>
      <c r="AF868" s="70"/>
      <c r="AG868" s="71">
        <f>AE868*AD868</f>
        <v>0</v>
      </c>
      <c r="AI868" s="69">
        <f>AD868</f>
        <v>0</v>
      </c>
      <c r="AJ868" s="240"/>
      <c r="AK868" s="95"/>
      <c r="AL868" s="71">
        <f>AJ868*AI868</f>
        <v>0</v>
      </c>
    </row>
    <row r="869" spans="1:38" ht="14" x14ac:dyDescent="0.25">
      <c r="A869" s="1">
        <v>857</v>
      </c>
      <c r="B869" s="21"/>
      <c r="C869" s="22"/>
      <c r="D869" s="26" t="s">
        <v>710</v>
      </c>
      <c r="E869" s="26" t="s">
        <v>14</v>
      </c>
      <c r="F869" s="127">
        <f>'annexe 1 AE - BPU'!F869</f>
        <v>0</v>
      </c>
      <c r="G869" s="179">
        <f t="shared" si="660"/>
        <v>0</v>
      </c>
      <c r="J869" s="69">
        <f>F869</f>
        <v>0</v>
      </c>
      <c r="K869" s="240"/>
      <c r="L869" s="70"/>
      <c r="M869" s="71">
        <f>K869*J869</f>
        <v>0</v>
      </c>
      <c r="O869" s="69">
        <f>J869</f>
        <v>0</v>
      </c>
      <c r="P869" s="240"/>
      <c r="Q869" s="70"/>
      <c r="R869" s="71">
        <f>P869*O869</f>
        <v>0</v>
      </c>
      <c r="T869" s="69">
        <f>O869</f>
        <v>0</v>
      </c>
      <c r="U869" s="240"/>
      <c r="V869" s="70"/>
      <c r="W869" s="71">
        <f>U869*T869</f>
        <v>0</v>
      </c>
      <c r="Y869" s="69">
        <f>T869</f>
        <v>0</v>
      </c>
      <c r="Z869" s="240"/>
      <c r="AA869" s="70"/>
      <c r="AB869" s="71">
        <f>Z869*Y869</f>
        <v>0</v>
      </c>
      <c r="AD869" s="69">
        <f>Y869</f>
        <v>0</v>
      </c>
      <c r="AE869" s="240"/>
      <c r="AF869" s="70"/>
      <c r="AG869" s="71">
        <f>AE869*AD869</f>
        <v>0</v>
      </c>
      <c r="AI869" s="69">
        <f>AD869</f>
        <v>0</v>
      </c>
      <c r="AJ869" s="240"/>
      <c r="AK869" s="95"/>
      <c r="AL869" s="71">
        <f>AJ869*AI869</f>
        <v>0</v>
      </c>
    </row>
    <row r="870" spans="1:38" ht="14" x14ac:dyDescent="0.25">
      <c r="A870" s="1">
        <v>858</v>
      </c>
      <c r="B870" s="21"/>
      <c r="C870" s="22"/>
      <c r="D870" s="23" t="s">
        <v>711</v>
      </c>
      <c r="E870" s="14"/>
      <c r="F870" s="127"/>
      <c r="G870" s="178"/>
      <c r="J870" s="69"/>
      <c r="K870" s="240"/>
      <c r="L870" s="70"/>
      <c r="M870" s="71"/>
      <c r="O870" s="69"/>
      <c r="P870" s="240"/>
      <c r="Q870" s="70"/>
      <c r="R870" s="71"/>
      <c r="T870" s="69"/>
      <c r="U870" s="240"/>
      <c r="V870" s="70"/>
      <c r="W870" s="71"/>
      <c r="Y870" s="69"/>
      <c r="Z870" s="240"/>
      <c r="AA870" s="70"/>
      <c r="AB870" s="71"/>
      <c r="AD870" s="69"/>
      <c r="AE870" s="240"/>
      <c r="AF870" s="70"/>
      <c r="AG870" s="71"/>
      <c r="AI870" s="69"/>
      <c r="AJ870" s="240"/>
      <c r="AK870" s="95"/>
      <c r="AL870" s="71"/>
    </row>
    <row r="871" spans="1:38" ht="14" x14ac:dyDescent="0.25">
      <c r="A871" s="1">
        <v>859</v>
      </c>
      <c r="B871" s="21"/>
      <c r="C871" s="22"/>
      <c r="D871" s="26" t="s">
        <v>712</v>
      </c>
      <c r="E871" s="26" t="s">
        <v>14</v>
      </c>
      <c r="F871" s="127">
        <f>'annexe 1 AE - BPU'!F871</f>
        <v>0</v>
      </c>
      <c r="G871" s="179">
        <f t="shared" ref="G871:G874" si="661">F871*(1+$G$9)</f>
        <v>0</v>
      </c>
      <c r="J871" s="69">
        <f>F871</f>
        <v>0</v>
      </c>
      <c r="K871" s="240"/>
      <c r="L871" s="70"/>
      <c r="M871" s="71">
        <f>K871*J871</f>
        <v>0</v>
      </c>
      <c r="O871" s="69">
        <f>J871</f>
        <v>0</v>
      </c>
      <c r="P871" s="240"/>
      <c r="Q871" s="70"/>
      <c r="R871" s="71">
        <f>P871*O871</f>
        <v>0</v>
      </c>
      <c r="T871" s="69">
        <f>O871</f>
        <v>0</v>
      </c>
      <c r="U871" s="240"/>
      <c r="V871" s="70"/>
      <c r="W871" s="71">
        <f>U871*T871</f>
        <v>0</v>
      </c>
      <c r="Y871" s="69">
        <f>T871</f>
        <v>0</v>
      </c>
      <c r="Z871" s="240"/>
      <c r="AA871" s="70"/>
      <c r="AB871" s="71">
        <f>Z871*Y871</f>
        <v>0</v>
      </c>
      <c r="AD871" s="69">
        <f>Y871</f>
        <v>0</v>
      </c>
      <c r="AE871" s="240"/>
      <c r="AF871" s="70"/>
      <c r="AG871" s="71">
        <f>AE871*AD871</f>
        <v>0</v>
      </c>
      <c r="AI871" s="69">
        <f>AD871</f>
        <v>0</v>
      </c>
      <c r="AJ871" s="240"/>
      <c r="AK871" s="95"/>
      <c r="AL871" s="71">
        <f>AJ871*AI871</f>
        <v>0</v>
      </c>
    </row>
    <row r="872" spans="1:38" ht="14" x14ac:dyDescent="0.25">
      <c r="A872" s="1">
        <v>860</v>
      </c>
      <c r="B872" s="21"/>
      <c r="C872" s="22"/>
      <c r="D872" s="26" t="s">
        <v>713</v>
      </c>
      <c r="E872" s="26" t="s">
        <v>14</v>
      </c>
      <c r="F872" s="127">
        <f>'annexe 1 AE - BPU'!F872</f>
        <v>0</v>
      </c>
      <c r="G872" s="179">
        <f t="shared" si="661"/>
        <v>0</v>
      </c>
      <c r="J872" s="69">
        <f>F872</f>
        <v>0</v>
      </c>
      <c r="K872" s="240"/>
      <c r="L872" s="70"/>
      <c r="M872" s="71">
        <f>K872*J872</f>
        <v>0</v>
      </c>
      <c r="O872" s="69">
        <f>J872</f>
        <v>0</v>
      </c>
      <c r="P872" s="240"/>
      <c r="Q872" s="70"/>
      <c r="R872" s="71">
        <f>P872*O872</f>
        <v>0</v>
      </c>
      <c r="T872" s="69">
        <f>O872</f>
        <v>0</v>
      </c>
      <c r="U872" s="240"/>
      <c r="V872" s="70"/>
      <c r="W872" s="71">
        <f>U872*T872</f>
        <v>0</v>
      </c>
      <c r="Y872" s="69">
        <f>T872</f>
        <v>0</v>
      </c>
      <c r="Z872" s="240"/>
      <c r="AA872" s="70"/>
      <c r="AB872" s="71">
        <f>Z872*Y872</f>
        <v>0</v>
      </c>
      <c r="AD872" s="69">
        <f>Y872</f>
        <v>0</v>
      </c>
      <c r="AE872" s="240"/>
      <c r="AF872" s="70"/>
      <c r="AG872" s="71">
        <f>AE872*AD872</f>
        <v>0</v>
      </c>
      <c r="AI872" s="69">
        <f>AD872</f>
        <v>0</v>
      </c>
      <c r="AJ872" s="240"/>
      <c r="AK872" s="95"/>
      <c r="AL872" s="71">
        <f>AJ872*AI872</f>
        <v>0</v>
      </c>
    </row>
    <row r="873" spans="1:38" ht="14" x14ac:dyDescent="0.25">
      <c r="A873" s="1">
        <v>861</v>
      </c>
      <c r="B873" s="152"/>
      <c r="C873" s="22"/>
      <c r="D873" s="26" t="s">
        <v>714</v>
      </c>
      <c r="E873" s="26" t="s">
        <v>14</v>
      </c>
      <c r="F873" s="127">
        <f>'annexe 1 AE - BPU'!F873</f>
        <v>0</v>
      </c>
      <c r="G873" s="179">
        <f t="shared" si="661"/>
        <v>0</v>
      </c>
      <c r="J873" s="69">
        <f>F873</f>
        <v>0</v>
      </c>
      <c r="K873" s="240"/>
      <c r="L873" s="70"/>
      <c r="M873" s="71">
        <f>K873*J873</f>
        <v>0</v>
      </c>
      <c r="O873" s="69">
        <f>J873</f>
        <v>0</v>
      </c>
      <c r="P873" s="240"/>
      <c r="Q873" s="70"/>
      <c r="R873" s="71">
        <f>P873*O873</f>
        <v>0</v>
      </c>
      <c r="T873" s="69">
        <f>O873</f>
        <v>0</v>
      </c>
      <c r="U873" s="240"/>
      <c r="V873" s="70"/>
      <c r="W873" s="71">
        <f>U873*T873</f>
        <v>0</v>
      </c>
      <c r="Y873" s="69">
        <f>T873</f>
        <v>0</v>
      </c>
      <c r="Z873" s="240"/>
      <c r="AA873" s="70"/>
      <c r="AB873" s="71">
        <f>Z873*Y873</f>
        <v>0</v>
      </c>
      <c r="AD873" s="69">
        <f>Y873</f>
        <v>0</v>
      </c>
      <c r="AE873" s="240"/>
      <c r="AF873" s="70"/>
      <c r="AG873" s="71">
        <f>AE873*AD873</f>
        <v>0</v>
      </c>
      <c r="AI873" s="69">
        <f>AD873</f>
        <v>0</v>
      </c>
      <c r="AJ873" s="240"/>
      <c r="AK873" s="95"/>
      <c r="AL873" s="71">
        <f>AJ873*AI873</f>
        <v>0</v>
      </c>
    </row>
    <row r="874" spans="1:38" ht="14" x14ac:dyDescent="0.25">
      <c r="A874" s="1">
        <v>862</v>
      </c>
      <c r="B874" s="152"/>
      <c r="C874" s="22"/>
      <c r="D874" s="26" t="s">
        <v>715</v>
      </c>
      <c r="E874" s="26" t="s">
        <v>14</v>
      </c>
      <c r="F874" s="127">
        <f>'annexe 1 AE - BPU'!F874</f>
        <v>0</v>
      </c>
      <c r="G874" s="179">
        <f t="shared" si="661"/>
        <v>0</v>
      </c>
      <c r="J874" s="69">
        <f>F874</f>
        <v>0</v>
      </c>
      <c r="K874" s="240"/>
      <c r="L874" s="70"/>
      <c r="M874" s="71">
        <f>K874*J874</f>
        <v>0</v>
      </c>
      <c r="O874" s="69">
        <f>J874</f>
        <v>0</v>
      </c>
      <c r="P874" s="240"/>
      <c r="Q874" s="70"/>
      <c r="R874" s="71">
        <f>P874*O874</f>
        <v>0</v>
      </c>
      <c r="T874" s="69">
        <f>O874</f>
        <v>0</v>
      </c>
      <c r="U874" s="240"/>
      <c r="V874" s="70"/>
      <c r="W874" s="71">
        <f>U874*T874</f>
        <v>0</v>
      </c>
      <c r="Y874" s="69">
        <f>T874</f>
        <v>0</v>
      </c>
      <c r="Z874" s="240"/>
      <c r="AA874" s="70"/>
      <c r="AB874" s="71">
        <f>Z874*Y874</f>
        <v>0</v>
      </c>
      <c r="AD874" s="69">
        <f>Y874</f>
        <v>0</v>
      </c>
      <c r="AE874" s="240"/>
      <c r="AF874" s="70"/>
      <c r="AG874" s="71">
        <f>AE874*AD874</f>
        <v>0</v>
      </c>
      <c r="AI874" s="69">
        <f>AD874</f>
        <v>0</v>
      </c>
      <c r="AJ874" s="240"/>
      <c r="AK874" s="95"/>
      <c r="AL874" s="71">
        <f>AJ874*AI874</f>
        <v>0</v>
      </c>
    </row>
    <row r="875" spans="1:38" ht="14" x14ac:dyDescent="0.25">
      <c r="A875" s="1">
        <v>863</v>
      </c>
      <c r="B875" s="152"/>
      <c r="C875" s="22"/>
      <c r="D875" s="23" t="s">
        <v>716</v>
      </c>
      <c r="E875" s="14"/>
      <c r="F875" s="127"/>
      <c r="G875" s="178"/>
      <c r="J875" s="69"/>
      <c r="K875" s="240"/>
      <c r="L875" s="70"/>
      <c r="M875" s="71"/>
      <c r="O875" s="69"/>
      <c r="P875" s="240"/>
      <c r="Q875" s="70"/>
      <c r="R875" s="71"/>
      <c r="T875" s="69"/>
      <c r="U875" s="240"/>
      <c r="V875" s="70"/>
      <c r="W875" s="71"/>
      <c r="Y875" s="69"/>
      <c r="Z875" s="240"/>
      <c r="AA875" s="70"/>
      <c r="AB875" s="71"/>
      <c r="AD875" s="69"/>
      <c r="AE875" s="240"/>
      <c r="AF875" s="70"/>
      <c r="AG875" s="71"/>
      <c r="AI875" s="69"/>
      <c r="AJ875" s="240"/>
      <c r="AK875" s="95"/>
      <c r="AL875" s="71"/>
    </row>
    <row r="876" spans="1:38" ht="14" x14ac:dyDescent="0.25">
      <c r="A876" s="1">
        <v>864</v>
      </c>
      <c r="B876" s="152"/>
      <c r="C876" s="22"/>
      <c r="D876" s="26" t="s">
        <v>717</v>
      </c>
      <c r="E876" s="26" t="s">
        <v>14</v>
      </c>
      <c r="F876" s="127">
        <f>'annexe 1 AE - BPU'!F876</f>
        <v>0</v>
      </c>
      <c r="G876" s="179">
        <f t="shared" ref="G876:G878" si="662">F876*(1+$G$9)</f>
        <v>0</v>
      </c>
      <c r="J876" s="69">
        <f>F876</f>
        <v>0</v>
      </c>
      <c r="K876" s="240"/>
      <c r="L876" s="70"/>
      <c r="M876" s="71">
        <f>K876*J876</f>
        <v>0</v>
      </c>
      <c r="O876" s="69">
        <f>J876</f>
        <v>0</v>
      </c>
      <c r="P876" s="240"/>
      <c r="Q876" s="70"/>
      <c r="R876" s="71">
        <f>P876*O876</f>
        <v>0</v>
      </c>
      <c r="T876" s="69">
        <f>O876</f>
        <v>0</v>
      </c>
      <c r="U876" s="240"/>
      <c r="V876" s="70"/>
      <c r="W876" s="71">
        <f>U876*T876</f>
        <v>0</v>
      </c>
      <c r="Y876" s="69">
        <f>T876</f>
        <v>0</v>
      </c>
      <c r="Z876" s="240"/>
      <c r="AA876" s="70"/>
      <c r="AB876" s="71">
        <f>Z876*Y876</f>
        <v>0</v>
      </c>
      <c r="AD876" s="69">
        <f>Y876</f>
        <v>0</v>
      </c>
      <c r="AE876" s="240"/>
      <c r="AF876" s="70"/>
      <c r="AG876" s="71">
        <f>AE876*AD876</f>
        <v>0</v>
      </c>
      <c r="AI876" s="69">
        <f>AD876</f>
        <v>0</v>
      </c>
      <c r="AJ876" s="240"/>
      <c r="AK876" s="95"/>
      <c r="AL876" s="71">
        <f>AJ876*AI876</f>
        <v>0</v>
      </c>
    </row>
    <row r="877" spans="1:38" ht="14" x14ac:dyDescent="0.25">
      <c r="A877" s="1">
        <v>865</v>
      </c>
      <c r="B877" s="152"/>
      <c r="C877" s="22"/>
      <c r="D877" s="26" t="s">
        <v>718</v>
      </c>
      <c r="E877" s="26" t="s">
        <v>14</v>
      </c>
      <c r="F877" s="127">
        <f>'annexe 1 AE - BPU'!F877</f>
        <v>0</v>
      </c>
      <c r="G877" s="179">
        <f t="shared" si="662"/>
        <v>0</v>
      </c>
      <c r="J877" s="69">
        <f>F877</f>
        <v>0</v>
      </c>
      <c r="K877" s="240"/>
      <c r="L877" s="70"/>
      <c r="M877" s="71">
        <f>K877*J877</f>
        <v>0</v>
      </c>
      <c r="O877" s="69">
        <f>J877</f>
        <v>0</v>
      </c>
      <c r="P877" s="240"/>
      <c r="Q877" s="70"/>
      <c r="R877" s="71">
        <f>P877*O877</f>
        <v>0</v>
      </c>
      <c r="T877" s="69">
        <f>O877</f>
        <v>0</v>
      </c>
      <c r="U877" s="240"/>
      <c r="V877" s="70"/>
      <c r="W877" s="71">
        <f>U877*T877</f>
        <v>0</v>
      </c>
      <c r="Y877" s="69">
        <f>T877</f>
        <v>0</v>
      </c>
      <c r="Z877" s="240"/>
      <c r="AA877" s="70"/>
      <c r="AB877" s="71">
        <f>Z877*Y877</f>
        <v>0</v>
      </c>
      <c r="AD877" s="69">
        <f>Y877</f>
        <v>0</v>
      </c>
      <c r="AE877" s="240"/>
      <c r="AF877" s="70"/>
      <c r="AG877" s="71">
        <f>AE877*AD877</f>
        <v>0</v>
      </c>
      <c r="AI877" s="69">
        <f>AD877</f>
        <v>0</v>
      </c>
      <c r="AJ877" s="240"/>
      <c r="AK877" s="95"/>
      <c r="AL877" s="71">
        <f>AJ877*AI877</f>
        <v>0</v>
      </c>
    </row>
    <row r="878" spans="1:38" ht="14" x14ac:dyDescent="0.25">
      <c r="A878" s="1">
        <v>866</v>
      </c>
      <c r="B878" s="152"/>
      <c r="C878" s="22"/>
      <c r="D878" s="26" t="s">
        <v>719</v>
      </c>
      <c r="E878" s="26" t="s">
        <v>14</v>
      </c>
      <c r="F878" s="127">
        <f>'annexe 1 AE - BPU'!F878</f>
        <v>0</v>
      </c>
      <c r="G878" s="179">
        <f t="shared" si="662"/>
        <v>0</v>
      </c>
      <c r="J878" s="69">
        <f>F878</f>
        <v>0</v>
      </c>
      <c r="K878" s="240"/>
      <c r="L878" s="70"/>
      <c r="M878" s="71">
        <f>K878*J878</f>
        <v>0</v>
      </c>
      <c r="O878" s="69">
        <f>J878</f>
        <v>0</v>
      </c>
      <c r="P878" s="240"/>
      <c r="Q878" s="70"/>
      <c r="R878" s="71">
        <f>P878*O878</f>
        <v>0</v>
      </c>
      <c r="T878" s="69">
        <f>O878</f>
        <v>0</v>
      </c>
      <c r="U878" s="240"/>
      <c r="V878" s="70"/>
      <c r="W878" s="71">
        <f>U878*T878</f>
        <v>0</v>
      </c>
      <c r="Y878" s="69">
        <f>T878</f>
        <v>0</v>
      </c>
      <c r="Z878" s="240"/>
      <c r="AA878" s="70"/>
      <c r="AB878" s="71">
        <f>Z878*Y878</f>
        <v>0</v>
      </c>
      <c r="AD878" s="69">
        <f>Y878</f>
        <v>0</v>
      </c>
      <c r="AE878" s="240"/>
      <c r="AF878" s="70"/>
      <c r="AG878" s="71">
        <f>AE878*AD878</f>
        <v>0</v>
      </c>
      <c r="AI878" s="69">
        <f>AD878</f>
        <v>0</v>
      </c>
      <c r="AJ878" s="240"/>
      <c r="AK878" s="95"/>
      <c r="AL878" s="71">
        <f>AJ878*AI878</f>
        <v>0</v>
      </c>
    </row>
    <row r="879" spans="1:38" ht="14" x14ac:dyDescent="0.25">
      <c r="A879" s="1">
        <v>867</v>
      </c>
      <c r="B879" s="152" t="s">
        <v>720</v>
      </c>
      <c r="C879" s="22"/>
      <c r="D879" s="23" t="s">
        <v>721</v>
      </c>
      <c r="E879" s="14"/>
      <c r="F879" s="127"/>
      <c r="G879" s="178"/>
      <c r="J879" s="69"/>
      <c r="K879" s="240"/>
      <c r="L879" s="70"/>
      <c r="M879" s="71"/>
      <c r="O879" s="69"/>
      <c r="P879" s="240"/>
      <c r="Q879" s="70"/>
      <c r="R879" s="71"/>
      <c r="T879" s="69"/>
      <c r="U879" s="240"/>
      <c r="V879" s="70"/>
      <c r="W879" s="71"/>
      <c r="Y879" s="69"/>
      <c r="Z879" s="240"/>
      <c r="AA879" s="70"/>
      <c r="AB879" s="71"/>
      <c r="AD879" s="69"/>
      <c r="AE879" s="240"/>
      <c r="AF879" s="70"/>
      <c r="AG879" s="71"/>
      <c r="AI879" s="69"/>
      <c r="AJ879" s="240"/>
      <c r="AK879" s="95"/>
      <c r="AL879" s="71"/>
    </row>
    <row r="880" spans="1:38" ht="14" x14ac:dyDescent="0.25">
      <c r="A880" s="1">
        <v>868</v>
      </c>
      <c r="B880" s="152"/>
      <c r="C880" s="22"/>
      <c r="D880" s="26" t="s">
        <v>722</v>
      </c>
      <c r="E880" s="26" t="s">
        <v>14</v>
      </c>
      <c r="F880" s="127">
        <f>'annexe 1 AE - BPU'!F880</f>
        <v>0</v>
      </c>
      <c r="G880" s="179">
        <f t="shared" ref="G880:G882" si="663">F880*(1+$G$9)</f>
        <v>0</v>
      </c>
      <c r="J880" s="69">
        <f>F880</f>
        <v>0</v>
      </c>
      <c r="K880" s="240"/>
      <c r="L880" s="70"/>
      <c r="M880" s="71">
        <f>K880*J880</f>
        <v>0</v>
      </c>
      <c r="O880" s="69">
        <f>J880</f>
        <v>0</v>
      </c>
      <c r="P880" s="240"/>
      <c r="Q880" s="70"/>
      <c r="R880" s="71">
        <f>P880*O880</f>
        <v>0</v>
      </c>
      <c r="T880" s="69">
        <f>O880</f>
        <v>0</v>
      </c>
      <c r="U880" s="240"/>
      <c r="V880" s="70"/>
      <c r="W880" s="71">
        <f>U880*T880</f>
        <v>0</v>
      </c>
      <c r="Y880" s="69">
        <f>T880</f>
        <v>0</v>
      </c>
      <c r="Z880" s="240"/>
      <c r="AA880" s="70"/>
      <c r="AB880" s="71">
        <f>Z880*Y880</f>
        <v>0</v>
      </c>
      <c r="AD880" s="69">
        <f>Y880</f>
        <v>0</v>
      </c>
      <c r="AE880" s="240"/>
      <c r="AF880" s="70"/>
      <c r="AG880" s="71">
        <f>AE880*AD880</f>
        <v>0</v>
      </c>
      <c r="AI880" s="69">
        <f>AD880</f>
        <v>0</v>
      </c>
      <c r="AJ880" s="240"/>
      <c r="AK880" s="95"/>
      <c r="AL880" s="71">
        <f>AJ880*AI880</f>
        <v>0</v>
      </c>
    </row>
    <row r="881" spans="1:38" ht="14" x14ac:dyDescent="0.25">
      <c r="A881" s="1">
        <v>869</v>
      </c>
      <c r="B881" s="152"/>
      <c r="C881" s="22"/>
      <c r="D881" s="26" t="s">
        <v>723</v>
      </c>
      <c r="E881" s="26" t="s">
        <v>14</v>
      </c>
      <c r="F881" s="127">
        <f>'annexe 1 AE - BPU'!F881</f>
        <v>0</v>
      </c>
      <c r="G881" s="179">
        <f t="shared" si="663"/>
        <v>0</v>
      </c>
      <c r="J881" s="69">
        <f>F881</f>
        <v>0</v>
      </c>
      <c r="K881" s="240"/>
      <c r="L881" s="70"/>
      <c r="M881" s="71">
        <f>K881*J881</f>
        <v>0</v>
      </c>
      <c r="O881" s="69">
        <f>J881</f>
        <v>0</v>
      </c>
      <c r="P881" s="240"/>
      <c r="Q881" s="70"/>
      <c r="R881" s="71">
        <f>P881*O881</f>
        <v>0</v>
      </c>
      <c r="T881" s="69">
        <f>O881</f>
        <v>0</v>
      </c>
      <c r="U881" s="240"/>
      <c r="V881" s="70"/>
      <c r="W881" s="71">
        <f>U881*T881</f>
        <v>0</v>
      </c>
      <c r="Y881" s="69">
        <f>T881</f>
        <v>0</v>
      </c>
      <c r="Z881" s="240"/>
      <c r="AA881" s="70"/>
      <c r="AB881" s="71">
        <f>Z881*Y881</f>
        <v>0</v>
      </c>
      <c r="AD881" s="69">
        <f>Y881</f>
        <v>0</v>
      </c>
      <c r="AE881" s="240"/>
      <c r="AF881" s="70"/>
      <c r="AG881" s="71">
        <f>AE881*AD881</f>
        <v>0</v>
      </c>
      <c r="AI881" s="69">
        <f>AD881</f>
        <v>0</v>
      </c>
      <c r="AJ881" s="240"/>
      <c r="AK881" s="95"/>
      <c r="AL881" s="71">
        <f>AJ881*AI881</f>
        <v>0</v>
      </c>
    </row>
    <row r="882" spans="1:38" ht="15.5" x14ac:dyDescent="0.25">
      <c r="A882" s="1">
        <v>870</v>
      </c>
      <c r="B882" s="152" t="s">
        <v>724</v>
      </c>
      <c r="C882" s="22"/>
      <c r="D882" s="23" t="s">
        <v>725</v>
      </c>
      <c r="E882" s="26" t="s">
        <v>726</v>
      </c>
      <c r="F882" s="127">
        <f>'annexe 1 AE - BPU'!F882</f>
        <v>0</v>
      </c>
      <c r="G882" s="179">
        <f t="shared" si="663"/>
        <v>0</v>
      </c>
      <c r="J882" s="69">
        <f>F882</f>
        <v>0</v>
      </c>
      <c r="K882" s="240"/>
      <c r="L882" s="70"/>
      <c r="M882" s="71">
        <f>K882*J882</f>
        <v>0</v>
      </c>
      <c r="O882" s="69">
        <f>J882</f>
        <v>0</v>
      </c>
      <c r="P882" s="240"/>
      <c r="Q882" s="70"/>
      <c r="R882" s="71">
        <f>P882*O882</f>
        <v>0</v>
      </c>
      <c r="T882" s="98">
        <f>O882</f>
        <v>0</v>
      </c>
      <c r="U882" s="174">
        <v>4</v>
      </c>
      <c r="V882" s="99"/>
      <c r="W882" s="100">
        <f>U882*T882</f>
        <v>0</v>
      </c>
      <c r="Y882" s="69">
        <f>T882</f>
        <v>0</v>
      </c>
      <c r="Z882" s="240"/>
      <c r="AA882" s="70"/>
      <c r="AB882" s="71">
        <f>Z882*Y882</f>
        <v>0</v>
      </c>
      <c r="AD882" s="69">
        <f>Y882</f>
        <v>0</v>
      </c>
      <c r="AE882" s="240"/>
      <c r="AF882" s="70"/>
      <c r="AG882" s="71">
        <f>AE882*AD882</f>
        <v>0</v>
      </c>
      <c r="AI882" s="69">
        <f>AD882</f>
        <v>0</v>
      </c>
      <c r="AJ882" s="240"/>
      <c r="AK882" s="95"/>
      <c r="AL882" s="71">
        <f>AJ882*AI882</f>
        <v>0</v>
      </c>
    </row>
    <row r="883" spans="1:38" ht="28" x14ac:dyDescent="0.25">
      <c r="A883" s="1">
        <v>871</v>
      </c>
      <c r="B883" s="152" t="s">
        <v>727</v>
      </c>
      <c r="C883" s="25"/>
      <c r="D883" s="23" t="s">
        <v>917</v>
      </c>
      <c r="E883" s="14"/>
      <c r="F883" s="130"/>
      <c r="G883" s="178"/>
      <c r="J883" s="69"/>
      <c r="K883" s="240"/>
      <c r="L883" s="70"/>
      <c r="M883" s="71"/>
      <c r="O883" s="69"/>
      <c r="P883" s="240"/>
      <c r="Q883" s="70"/>
      <c r="R883" s="71"/>
      <c r="T883" s="69"/>
      <c r="U883" s="240"/>
      <c r="V883" s="70"/>
      <c r="W883" s="71"/>
      <c r="Y883" s="69"/>
      <c r="Z883" s="240"/>
      <c r="AA883" s="70"/>
      <c r="AB883" s="71"/>
      <c r="AD883" s="69"/>
      <c r="AE883" s="240"/>
      <c r="AF883" s="70"/>
      <c r="AG883" s="71"/>
      <c r="AI883" s="69"/>
      <c r="AJ883" s="240"/>
      <c r="AK883" s="95"/>
      <c r="AL883" s="71"/>
    </row>
    <row r="884" spans="1:38" s="48" customFormat="1" ht="14" x14ac:dyDescent="0.25">
      <c r="A884" s="1">
        <v>872</v>
      </c>
      <c r="B884" s="152"/>
      <c r="C884" s="25"/>
      <c r="D884" s="26" t="s">
        <v>728</v>
      </c>
      <c r="E884" s="39" t="s">
        <v>14</v>
      </c>
      <c r="F884" s="127">
        <f>'annexe 1 AE - BPU'!F884</f>
        <v>0</v>
      </c>
      <c r="G884" s="179">
        <f t="shared" ref="G884:G890" si="664">F884*(1+$G$9)</f>
        <v>0</v>
      </c>
      <c r="H884" s="36"/>
      <c r="I884" s="36"/>
      <c r="J884" s="69">
        <f t="shared" ref="J884:J890" si="665">F884</f>
        <v>0</v>
      </c>
      <c r="K884" s="243"/>
      <c r="L884" s="75"/>
      <c r="M884" s="71">
        <f t="shared" ref="M884:M890" si="666">K884*J884</f>
        <v>0</v>
      </c>
      <c r="O884" s="69">
        <f t="shared" ref="O884:O890" si="667">J884</f>
        <v>0</v>
      </c>
      <c r="P884" s="243"/>
      <c r="Q884" s="75"/>
      <c r="R884" s="71">
        <f t="shared" ref="R884:R890" si="668">P884*O884</f>
        <v>0</v>
      </c>
      <c r="T884" s="69">
        <f t="shared" ref="T884:T890" si="669">O884</f>
        <v>0</v>
      </c>
      <c r="U884" s="243"/>
      <c r="V884" s="75"/>
      <c r="W884" s="71">
        <f t="shared" ref="W884:W890" si="670">U884*T884</f>
        <v>0</v>
      </c>
      <c r="Y884" s="69">
        <f t="shared" ref="Y884:Y890" si="671">T884</f>
        <v>0</v>
      </c>
      <c r="Z884" s="243"/>
      <c r="AA884" s="75"/>
      <c r="AB884" s="71">
        <f t="shared" ref="AB884:AB890" si="672">Z884*Y884</f>
        <v>0</v>
      </c>
      <c r="AD884" s="69">
        <f t="shared" ref="AD884:AD890" si="673">Y884</f>
        <v>0</v>
      </c>
      <c r="AE884" s="243"/>
      <c r="AF884" s="75"/>
      <c r="AG884" s="71">
        <f t="shared" ref="AG884:AG890" si="674">AE884*AD884</f>
        <v>0</v>
      </c>
      <c r="AI884" s="69">
        <f t="shared" ref="AI884:AI890" si="675">AD884</f>
        <v>0</v>
      </c>
      <c r="AJ884" s="243"/>
      <c r="AK884" s="109"/>
      <c r="AL884" s="71">
        <f t="shared" ref="AL884:AL890" si="676">AJ884*AI884</f>
        <v>0</v>
      </c>
    </row>
    <row r="885" spans="1:38" s="48" customFormat="1" ht="14" x14ac:dyDescent="0.25">
      <c r="A885" s="1">
        <v>873</v>
      </c>
      <c r="B885" s="152"/>
      <c r="C885" s="25"/>
      <c r="D885" s="26" t="s">
        <v>729</v>
      </c>
      <c r="E885" s="39" t="s">
        <v>14</v>
      </c>
      <c r="F885" s="127">
        <f>'annexe 1 AE - BPU'!F885</f>
        <v>0</v>
      </c>
      <c r="G885" s="179">
        <f t="shared" si="664"/>
        <v>0</v>
      </c>
      <c r="H885" s="36"/>
      <c r="I885" s="36"/>
      <c r="J885" s="69">
        <f t="shared" si="665"/>
        <v>0</v>
      </c>
      <c r="K885" s="243"/>
      <c r="L885" s="75"/>
      <c r="M885" s="71">
        <f t="shared" si="666"/>
        <v>0</v>
      </c>
      <c r="O885" s="69">
        <f t="shared" si="667"/>
        <v>0</v>
      </c>
      <c r="P885" s="243"/>
      <c r="Q885" s="75"/>
      <c r="R885" s="71">
        <f t="shared" si="668"/>
        <v>0</v>
      </c>
      <c r="T885" s="69">
        <f t="shared" si="669"/>
        <v>0</v>
      </c>
      <c r="U885" s="243"/>
      <c r="V885" s="75"/>
      <c r="W885" s="71">
        <f t="shared" si="670"/>
        <v>0</v>
      </c>
      <c r="Y885" s="69">
        <f t="shared" si="671"/>
        <v>0</v>
      </c>
      <c r="Z885" s="243"/>
      <c r="AA885" s="75"/>
      <c r="AB885" s="71">
        <f t="shared" si="672"/>
        <v>0</v>
      </c>
      <c r="AD885" s="69">
        <f t="shared" si="673"/>
        <v>0</v>
      </c>
      <c r="AE885" s="243"/>
      <c r="AF885" s="75"/>
      <c r="AG885" s="71">
        <f t="shared" si="674"/>
        <v>0</v>
      </c>
      <c r="AI885" s="69">
        <f t="shared" si="675"/>
        <v>0</v>
      </c>
      <c r="AJ885" s="243"/>
      <c r="AK885" s="109"/>
      <c r="AL885" s="71">
        <f t="shared" si="676"/>
        <v>0</v>
      </c>
    </row>
    <row r="886" spans="1:38" s="48" customFormat="1" ht="14" x14ac:dyDescent="0.25">
      <c r="A886" s="1">
        <v>874</v>
      </c>
      <c r="B886" s="152"/>
      <c r="C886" s="25"/>
      <c r="D886" s="26" t="s">
        <v>730</v>
      </c>
      <c r="E886" s="39" t="s">
        <v>14</v>
      </c>
      <c r="F886" s="127">
        <f>'annexe 1 AE - BPU'!F886</f>
        <v>0</v>
      </c>
      <c r="G886" s="179">
        <f t="shared" si="664"/>
        <v>0</v>
      </c>
      <c r="H886" s="36"/>
      <c r="I886" s="36"/>
      <c r="J886" s="69">
        <f t="shared" si="665"/>
        <v>0</v>
      </c>
      <c r="K886" s="243"/>
      <c r="L886" s="75"/>
      <c r="M886" s="71">
        <f t="shared" si="666"/>
        <v>0</v>
      </c>
      <c r="O886" s="69">
        <f t="shared" si="667"/>
        <v>0</v>
      </c>
      <c r="P886" s="243"/>
      <c r="Q886" s="75"/>
      <c r="R886" s="71">
        <f t="shared" si="668"/>
        <v>0</v>
      </c>
      <c r="T886" s="69">
        <f t="shared" si="669"/>
        <v>0</v>
      </c>
      <c r="U886" s="243"/>
      <c r="V886" s="75"/>
      <c r="W886" s="71">
        <f t="shared" si="670"/>
        <v>0</v>
      </c>
      <c r="Y886" s="69">
        <f t="shared" si="671"/>
        <v>0</v>
      </c>
      <c r="Z886" s="243"/>
      <c r="AA886" s="75"/>
      <c r="AB886" s="71">
        <f t="shared" si="672"/>
        <v>0</v>
      </c>
      <c r="AD886" s="69">
        <f t="shared" si="673"/>
        <v>0</v>
      </c>
      <c r="AE886" s="243"/>
      <c r="AF886" s="75"/>
      <c r="AG886" s="71">
        <f t="shared" si="674"/>
        <v>0</v>
      </c>
      <c r="AI886" s="69">
        <f t="shared" si="675"/>
        <v>0</v>
      </c>
      <c r="AJ886" s="243"/>
      <c r="AK886" s="109"/>
      <c r="AL886" s="71">
        <f t="shared" si="676"/>
        <v>0</v>
      </c>
    </row>
    <row r="887" spans="1:38" s="48" customFormat="1" ht="14" x14ac:dyDescent="0.25">
      <c r="A887" s="1">
        <v>875</v>
      </c>
      <c r="B887" s="152"/>
      <c r="C887" s="25"/>
      <c r="D887" s="26" t="s">
        <v>731</v>
      </c>
      <c r="E887" s="39" t="s">
        <v>14</v>
      </c>
      <c r="F887" s="127">
        <f>'annexe 1 AE - BPU'!F887</f>
        <v>0</v>
      </c>
      <c r="G887" s="179">
        <f t="shared" si="664"/>
        <v>0</v>
      </c>
      <c r="H887" s="36"/>
      <c r="I887" s="36"/>
      <c r="J887" s="69">
        <f t="shared" si="665"/>
        <v>0</v>
      </c>
      <c r="K887" s="243"/>
      <c r="L887" s="75"/>
      <c r="M887" s="71">
        <f t="shared" si="666"/>
        <v>0</v>
      </c>
      <c r="O887" s="69">
        <f t="shared" si="667"/>
        <v>0</v>
      </c>
      <c r="P887" s="243"/>
      <c r="Q887" s="75"/>
      <c r="R887" s="71">
        <f t="shared" si="668"/>
        <v>0</v>
      </c>
      <c r="T887" s="69">
        <f t="shared" si="669"/>
        <v>0</v>
      </c>
      <c r="U887" s="243"/>
      <c r="V887" s="75"/>
      <c r="W887" s="71">
        <f t="shared" si="670"/>
        <v>0</v>
      </c>
      <c r="Y887" s="69">
        <f t="shared" si="671"/>
        <v>0</v>
      </c>
      <c r="Z887" s="243"/>
      <c r="AA887" s="75"/>
      <c r="AB887" s="71">
        <f t="shared" si="672"/>
        <v>0</v>
      </c>
      <c r="AD887" s="69">
        <f t="shared" si="673"/>
        <v>0</v>
      </c>
      <c r="AE887" s="243"/>
      <c r="AF887" s="75"/>
      <c r="AG887" s="71">
        <f t="shared" si="674"/>
        <v>0</v>
      </c>
      <c r="AI887" s="69">
        <f t="shared" si="675"/>
        <v>0</v>
      </c>
      <c r="AJ887" s="243"/>
      <c r="AK887" s="109"/>
      <c r="AL887" s="71">
        <f t="shared" si="676"/>
        <v>0</v>
      </c>
    </row>
    <row r="888" spans="1:38" s="48" customFormat="1" ht="14" x14ac:dyDescent="0.25">
      <c r="A888" s="1">
        <v>876</v>
      </c>
      <c r="B888" s="152"/>
      <c r="C888" s="25"/>
      <c r="D888" s="26" t="s">
        <v>732</v>
      </c>
      <c r="E888" s="39" t="s">
        <v>14</v>
      </c>
      <c r="F888" s="127">
        <f>'annexe 1 AE - BPU'!F888</f>
        <v>0</v>
      </c>
      <c r="G888" s="179">
        <f t="shared" si="664"/>
        <v>0</v>
      </c>
      <c r="H888" s="36"/>
      <c r="I888" s="36"/>
      <c r="J888" s="69">
        <f t="shared" si="665"/>
        <v>0</v>
      </c>
      <c r="K888" s="243"/>
      <c r="L888" s="75"/>
      <c r="M888" s="71">
        <f t="shared" si="666"/>
        <v>0</v>
      </c>
      <c r="O888" s="69">
        <f t="shared" si="667"/>
        <v>0</v>
      </c>
      <c r="P888" s="243"/>
      <c r="Q888" s="75"/>
      <c r="R888" s="71">
        <f t="shared" si="668"/>
        <v>0</v>
      </c>
      <c r="T888" s="69">
        <f t="shared" si="669"/>
        <v>0</v>
      </c>
      <c r="U888" s="243"/>
      <c r="V888" s="75"/>
      <c r="W888" s="71">
        <f t="shared" si="670"/>
        <v>0</v>
      </c>
      <c r="Y888" s="69">
        <f t="shared" si="671"/>
        <v>0</v>
      </c>
      <c r="Z888" s="243"/>
      <c r="AA888" s="75"/>
      <c r="AB888" s="71">
        <f t="shared" si="672"/>
        <v>0</v>
      </c>
      <c r="AD888" s="69">
        <f t="shared" si="673"/>
        <v>0</v>
      </c>
      <c r="AE888" s="243"/>
      <c r="AF888" s="75"/>
      <c r="AG888" s="71">
        <f t="shared" si="674"/>
        <v>0</v>
      </c>
      <c r="AI888" s="69">
        <f t="shared" si="675"/>
        <v>0</v>
      </c>
      <c r="AJ888" s="243"/>
      <c r="AK888" s="109"/>
      <c r="AL888" s="71">
        <f t="shared" si="676"/>
        <v>0</v>
      </c>
    </row>
    <row r="889" spans="1:38" s="48" customFormat="1" ht="14" x14ac:dyDescent="0.25">
      <c r="A889" s="1">
        <v>877</v>
      </c>
      <c r="B889" s="152"/>
      <c r="C889" s="25"/>
      <c r="D889" s="26" t="s">
        <v>733</v>
      </c>
      <c r="E889" s="39" t="s">
        <v>14</v>
      </c>
      <c r="F889" s="127">
        <f>'annexe 1 AE - BPU'!F889</f>
        <v>0</v>
      </c>
      <c r="G889" s="179">
        <f t="shared" si="664"/>
        <v>0</v>
      </c>
      <c r="H889" s="36"/>
      <c r="I889" s="36"/>
      <c r="J889" s="69">
        <f t="shared" si="665"/>
        <v>0</v>
      </c>
      <c r="K889" s="243"/>
      <c r="L889" s="75"/>
      <c r="M889" s="71">
        <f t="shared" si="666"/>
        <v>0</v>
      </c>
      <c r="O889" s="69">
        <f t="shared" si="667"/>
        <v>0</v>
      </c>
      <c r="P889" s="243"/>
      <c r="Q889" s="75"/>
      <c r="R889" s="71">
        <f t="shared" si="668"/>
        <v>0</v>
      </c>
      <c r="T889" s="69">
        <f t="shared" si="669"/>
        <v>0</v>
      </c>
      <c r="U889" s="243"/>
      <c r="V889" s="75"/>
      <c r="W889" s="71">
        <f t="shared" si="670"/>
        <v>0</v>
      </c>
      <c r="Y889" s="69">
        <f t="shared" si="671"/>
        <v>0</v>
      </c>
      <c r="Z889" s="243"/>
      <c r="AA889" s="75"/>
      <c r="AB889" s="71">
        <f t="shared" si="672"/>
        <v>0</v>
      </c>
      <c r="AD889" s="69">
        <f t="shared" si="673"/>
        <v>0</v>
      </c>
      <c r="AE889" s="243"/>
      <c r="AF889" s="75"/>
      <c r="AG889" s="71">
        <f t="shared" si="674"/>
        <v>0</v>
      </c>
      <c r="AI889" s="69">
        <f t="shared" si="675"/>
        <v>0</v>
      </c>
      <c r="AJ889" s="243"/>
      <c r="AK889" s="109"/>
      <c r="AL889" s="71">
        <f t="shared" si="676"/>
        <v>0</v>
      </c>
    </row>
    <row r="890" spans="1:38" s="48" customFormat="1" ht="14" x14ac:dyDescent="0.25">
      <c r="A890" s="1">
        <v>878</v>
      </c>
      <c r="B890" s="152"/>
      <c r="C890" s="25"/>
      <c r="D890" s="26" t="s">
        <v>734</v>
      </c>
      <c r="E890" s="39" t="s">
        <v>14</v>
      </c>
      <c r="F890" s="127">
        <f>'annexe 1 AE - BPU'!F890</f>
        <v>0</v>
      </c>
      <c r="G890" s="179">
        <f t="shared" si="664"/>
        <v>0</v>
      </c>
      <c r="H890" s="36"/>
      <c r="I890" s="36"/>
      <c r="J890" s="69">
        <f t="shared" si="665"/>
        <v>0</v>
      </c>
      <c r="K890" s="243"/>
      <c r="L890" s="75"/>
      <c r="M890" s="71">
        <f t="shared" si="666"/>
        <v>0</v>
      </c>
      <c r="O890" s="69">
        <f t="shared" si="667"/>
        <v>0</v>
      </c>
      <c r="P890" s="243"/>
      <c r="Q890" s="75"/>
      <c r="R890" s="71">
        <f t="shared" si="668"/>
        <v>0</v>
      </c>
      <c r="T890" s="69">
        <f t="shared" si="669"/>
        <v>0</v>
      </c>
      <c r="U890" s="243"/>
      <c r="V890" s="75"/>
      <c r="W890" s="71">
        <f t="shared" si="670"/>
        <v>0</v>
      </c>
      <c r="Y890" s="69">
        <f t="shared" si="671"/>
        <v>0</v>
      </c>
      <c r="Z890" s="243"/>
      <c r="AA890" s="75"/>
      <c r="AB890" s="71">
        <f t="shared" si="672"/>
        <v>0</v>
      </c>
      <c r="AD890" s="69">
        <f t="shared" si="673"/>
        <v>0</v>
      </c>
      <c r="AE890" s="243"/>
      <c r="AF890" s="75"/>
      <c r="AG890" s="71">
        <f t="shared" si="674"/>
        <v>0</v>
      </c>
      <c r="AI890" s="69">
        <f t="shared" si="675"/>
        <v>0</v>
      </c>
      <c r="AJ890" s="243"/>
      <c r="AK890" s="109"/>
      <c r="AL890" s="71">
        <f t="shared" si="676"/>
        <v>0</v>
      </c>
    </row>
    <row r="891" spans="1:38" s="141" customFormat="1" ht="14" x14ac:dyDescent="0.25">
      <c r="A891" s="1">
        <v>879</v>
      </c>
      <c r="B891" s="154"/>
      <c r="C891" s="140"/>
      <c r="D891" s="39" t="s">
        <v>915</v>
      </c>
      <c r="E891" s="39" t="s">
        <v>192</v>
      </c>
      <c r="F891" s="145">
        <f>'annexe 1 AE - BPU'!F891</f>
        <v>0</v>
      </c>
      <c r="G891" s="180">
        <f>F891</f>
        <v>0</v>
      </c>
      <c r="J891" s="72">
        <f t="shared" ref="J891" si="677">F891</f>
        <v>0</v>
      </c>
      <c r="K891" s="243"/>
      <c r="L891" s="75"/>
      <c r="M891" s="71">
        <f t="shared" ref="M891" si="678">K891*J891</f>
        <v>0</v>
      </c>
      <c r="N891" s="48"/>
      <c r="O891" s="72">
        <f t="shared" ref="O891" si="679">J891</f>
        <v>0</v>
      </c>
      <c r="P891" s="243"/>
      <c r="Q891" s="75"/>
      <c r="R891" s="71">
        <f t="shared" ref="R891" si="680">P891*O891</f>
        <v>0</v>
      </c>
      <c r="S891" s="48"/>
      <c r="T891" s="72">
        <f t="shared" ref="T891" si="681">O891</f>
        <v>0</v>
      </c>
      <c r="U891" s="243"/>
      <c r="V891" s="75"/>
      <c r="W891" s="71">
        <f t="shared" ref="W891" si="682">U891*T891</f>
        <v>0</v>
      </c>
      <c r="X891" s="48"/>
      <c r="Y891" s="72">
        <f t="shared" ref="Y891" si="683">T891</f>
        <v>0</v>
      </c>
      <c r="Z891" s="243"/>
      <c r="AA891" s="75"/>
      <c r="AB891" s="71">
        <f t="shared" ref="AB891" si="684">Z891*Y891</f>
        <v>0</v>
      </c>
      <c r="AC891" s="48"/>
      <c r="AD891" s="72">
        <f t="shared" ref="AD891" si="685">Y891</f>
        <v>0</v>
      </c>
      <c r="AE891" s="243"/>
      <c r="AF891" s="75"/>
      <c r="AG891" s="71">
        <f t="shared" ref="AG891" si="686">AE891*AD891</f>
        <v>0</v>
      </c>
      <c r="AH891" s="48"/>
      <c r="AI891" s="72">
        <f t="shared" ref="AI891" si="687">AD891</f>
        <v>0</v>
      </c>
      <c r="AJ891" s="243"/>
      <c r="AK891" s="109"/>
      <c r="AL891" s="71">
        <f t="shared" ref="AL891" si="688">AJ891*AI891</f>
        <v>0</v>
      </c>
    </row>
    <row r="892" spans="1:38" s="141" customFormat="1" ht="14" x14ac:dyDescent="0.25">
      <c r="A892" s="1">
        <v>880</v>
      </c>
      <c r="B892" s="154"/>
      <c r="C892" s="140"/>
      <c r="D892" s="39" t="s">
        <v>916</v>
      </c>
      <c r="E892" s="39" t="s">
        <v>192</v>
      </c>
      <c r="F892" s="145">
        <f>'annexe 1 AE - BPU'!F892</f>
        <v>0</v>
      </c>
      <c r="G892" s="180">
        <f>F892</f>
        <v>0</v>
      </c>
      <c r="J892" s="72">
        <f t="shared" ref="J892" si="689">F892</f>
        <v>0</v>
      </c>
      <c r="K892" s="243"/>
      <c r="L892" s="75"/>
      <c r="M892" s="71">
        <f t="shared" ref="M892" si="690">K892*J892</f>
        <v>0</v>
      </c>
      <c r="N892" s="48"/>
      <c r="O892" s="72">
        <f t="shared" ref="O892" si="691">J892</f>
        <v>0</v>
      </c>
      <c r="P892" s="243"/>
      <c r="Q892" s="75"/>
      <c r="R892" s="71">
        <f t="shared" ref="R892" si="692">P892*O892</f>
        <v>0</v>
      </c>
      <c r="S892" s="48"/>
      <c r="T892" s="72">
        <f t="shared" ref="T892" si="693">O892</f>
        <v>0</v>
      </c>
      <c r="U892" s="243"/>
      <c r="V892" s="75"/>
      <c r="W892" s="71">
        <f t="shared" ref="W892" si="694">U892*T892</f>
        <v>0</v>
      </c>
      <c r="X892" s="48"/>
      <c r="Y892" s="72">
        <f t="shared" ref="Y892" si="695">T892</f>
        <v>0</v>
      </c>
      <c r="Z892" s="243"/>
      <c r="AA892" s="75"/>
      <c r="AB892" s="71">
        <f t="shared" ref="AB892" si="696">Z892*Y892</f>
        <v>0</v>
      </c>
      <c r="AC892" s="48"/>
      <c r="AD892" s="72">
        <f t="shared" ref="AD892" si="697">Y892</f>
        <v>0</v>
      </c>
      <c r="AE892" s="243"/>
      <c r="AF892" s="75"/>
      <c r="AG892" s="71">
        <f t="shared" ref="AG892" si="698">AE892*AD892</f>
        <v>0</v>
      </c>
      <c r="AH892" s="48"/>
      <c r="AI892" s="72">
        <f t="shared" ref="AI892" si="699">AD892</f>
        <v>0</v>
      </c>
      <c r="AJ892" s="243"/>
      <c r="AK892" s="109"/>
      <c r="AL892" s="71">
        <f t="shared" ref="AL892" si="700">AJ892*AI892</f>
        <v>0</v>
      </c>
    </row>
    <row r="893" spans="1:38" s="3" customFormat="1" ht="28" x14ac:dyDescent="0.25">
      <c r="A893" s="1">
        <v>881</v>
      </c>
      <c r="B893" s="152" t="s">
        <v>925</v>
      </c>
      <c r="C893" s="13"/>
      <c r="D893" s="23" t="s">
        <v>928</v>
      </c>
      <c r="E893" s="14"/>
      <c r="F893" s="130"/>
      <c r="G893" s="178"/>
      <c r="J893" s="69"/>
      <c r="K893" s="240"/>
      <c r="L893" s="70"/>
      <c r="M893" s="71"/>
      <c r="O893" s="69"/>
      <c r="P893" s="240"/>
      <c r="Q893" s="70"/>
      <c r="R893" s="71"/>
      <c r="T893" s="69"/>
      <c r="U893" s="240"/>
      <c r="V893" s="70"/>
      <c r="W893" s="71"/>
      <c r="Y893" s="69"/>
      <c r="Z893" s="240"/>
      <c r="AA893" s="70"/>
      <c r="AB893" s="71"/>
      <c r="AD893" s="69"/>
      <c r="AE893" s="240"/>
      <c r="AF893" s="70"/>
      <c r="AG893" s="71"/>
      <c r="AI893" s="69"/>
      <c r="AJ893" s="240"/>
      <c r="AK893" s="95"/>
      <c r="AL893" s="71"/>
    </row>
    <row r="894" spans="1:38" s="3" customFormat="1" ht="14" x14ac:dyDescent="0.25">
      <c r="A894" s="1">
        <v>882</v>
      </c>
      <c r="B894" s="153"/>
      <c r="C894" s="13"/>
      <c r="D894" s="26" t="s">
        <v>728</v>
      </c>
      <c r="E894" s="39" t="s">
        <v>14</v>
      </c>
      <c r="F894" s="127">
        <f>'annexe 1 AE - BPU'!F894</f>
        <v>0</v>
      </c>
      <c r="G894" s="179">
        <f t="shared" ref="G894:G900" si="701">F894*(1+$G$9)</f>
        <v>0</v>
      </c>
      <c r="J894" s="69">
        <f t="shared" ref="J894:J901" si="702">F894</f>
        <v>0</v>
      </c>
      <c r="K894" s="243"/>
      <c r="L894" s="75"/>
      <c r="M894" s="71">
        <f t="shared" ref="M894:M901" si="703">K894*J894</f>
        <v>0</v>
      </c>
      <c r="N894" s="48"/>
      <c r="O894" s="69">
        <f t="shared" ref="O894:O901" si="704">J894</f>
        <v>0</v>
      </c>
      <c r="P894" s="243"/>
      <c r="Q894" s="75"/>
      <c r="R894" s="71">
        <f t="shared" ref="R894:R901" si="705">P894*O894</f>
        <v>0</v>
      </c>
      <c r="S894" s="48"/>
      <c r="T894" s="69">
        <f t="shared" ref="T894:T901" si="706">O894</f>
        <v>0</v>
      </c>
      <c r="U894" s="243"/>
      <c r="V894" s="75"/>
      <c r="W894" s="71">
        <f t="shared" ref="W894:W901" si="707">U894*T894</f>
        <v>0</v>
      </c>
      <c r="X894" s="48"/>
      <c r="Y894" s="69">
        <f t="shared" ref="Y894:Y901" si="708">T894</f>
        <v>0</v>
      </c>
      <c r="Z894" s="243"/>
      <c r="AA894" s="75"/>
      <c r="AB894" s="71">
        <f t="shared" ref="AB894:AB901" si="709">Z894*Y894</f>
        <v>0</v>
      </c>
      <c r="AC894" s="48"/>
      <c r="AD894" s="69">
        <f t="shared" ref="AD894:AD901" si="710">Y894</f>
        <v>0</v>
      </c>
      <c r="AE894" s="243"/>
      <c r="AF894" s="75"/>
      <c r="AG894" s="71">
        <f t="shared" ref="AG894:AG901" si="711">AE894*AD894</f>
        <v>0</v>
      </c>
      <c r="AH894" s="48"/>
      <c r="AI894" s="69">
        <f t="shared" ref="AI894:AI901" si="712">AD894</f>
        <v>0</v>
      </c>
      <c r="AJ894" s="243"/>
      <c r="AK894" s="109"/>
      <c r="AL894" s="71">
        <f t="shared" ref="AL894:AL901" si="713">AJ894*AI894</f>
        <v>0</v>
      </c>
    </row>
    <row r="895" spans="1:38" s="3" customFormat="1" ht="14" x14ac:dyDescent="0.25">
      <c r="A895" s="1">
        <v>883</v>
      </c>
      <c r="B895" s="153"/>
      <c r="C895" s="13"/>
      <c r="D895" s="26" t="s">
        <v>729</v>
      </c>
      <c r="E895" s="39" t="s">
        <v>14</v>
      </c>
      <c r="F895" s="127">
        <f>'annexe 1 AE - BPU'!F895</f>
        <v>0</v>
      </c>
      <c r="G895" s="179">
        <f t="shared" si="701"/>
        <v>0</v>
      </c>
      <c r="J895" s="69">
        <f t="shared" si="702"/>
        <v>0</v>
      </c>
      <c r="K895" s="243"/>
      <c r="L895" s="75"/>
      <c r="M895" s="71">
        <f t="shared" si="703"/>
        <v>0</v>
      </c>
      <c r="N895" s="48"/>
      <c r="O895" s="69">
        <f t="shared" si="704"/>
        <v>0</v>
      </c>
      <c r="P895" s="243"/>
      <c r="Q895" s="75"/>
      <c r="R895" s="71">
        <f t="shared" si="705"/>
        <v>0</v>
      </c>
      <c r="S895" s="48"/>
      <c r="T895" s="69">
        <f t="shared" si="706"/>
        <v>0</v>
      </c>
      <c r="U895" s="243"/>
      <c r="V895" s="75"/>
      <c r="W895" s="71">
        <f t="shared" si="707"/>
        <v>0</v>
      </c>
      <c r="X895" s="48"/>
      <c r="Y895" s="69">
        <f t="shared" si="708"/>
        <v>0</v>
      </c>
      <c r="Z895" s="243"/>
      <c r="AA895" s="75"/>
      <c r="AB895" s="71">
        <f t="shared" si="709"/>
        <v>0</v>
      </c>
      <c r="AC895" s="48"/>
      <c r="AD895" s="69">
        <f t="shared" si="710"/>
        <v>0</v>
      </c>
      <c r="AE895" s="243"/>
      <c r="AF895" s="75"/>
      <c r="AG895" s="71">
        <f t="shared" si="711"/>
        <v>0</v>
      </c>
      <c r="AH895" s="48"/>
      <c r="AI895" s="69">
        <f t="shared" si="712"/>
        <v>0</v>
      </c>
      <c r="AJ895" s="243"/>
      <c r="AK895" s="109"/>
      <c r="AL895" s="71">
        <f t="shared" si="713"/>
        <v>0</v>
      </c>
    </row>
    <row r="896" spans="1:38" s="3" customFormat="1" ht="14" x14ac:dyDescent="0.25">
      <c r="A896" s="1">
        <v>884</v>
      </c>
      <c r="B896" s="153"/>
      <c r="C896" s="13"/>
      <c r="D896" s="26" t="s">
        <v>730</v>
      </c>
      <c r="E896" s="39" t="s">
        <v>14</v>
      </c>
      <c r="F896" s="127">
        <f>'annexe 1 AE - BPU'!F896</f>
        <v>0</v>
      </c>
      <c r="G896" s="179">
        <f t="shared" si="701"/>
        <v>0</v>
      </c>
      <c r="J896" s="69">
        <f t="shared" si="702"/>
        <v>0</v>
      </c>
      <c r="K896" s="243"/>
      <c r="L896" s="75"/>
      <c r="M896" s="71">
        <f t="shared" si="703"/>
        <v>0</v>
      </c>
      <c r="N896" s="48"/>
      <c r="O896" s="69">
        <f t="shared" si="704"/>
        <v>0</v>
      </c>
      <c r="P896" s="243"/>
      <c r="Q896" s="75"/>
      <c r="R896" s="71">
        <f t="shared" si="705"/>
        <v>0</v>
      </c>
      <c r="S896" s="48"/>
      <c r="T896" s="69">
        <f t="shared" si="706"/>
        <v>0</v>
      </c>
      <c r="U896" s="243"/>
      <c r="V896" s="75"/>
      <c r="W896" s="71">
        <f t="shared" si="707"/>
        <v>0</v>
      </c>
      <c r="X896" s="48"/>
      <c r="Y896" s="69">
        <f t="shared" si="708"/>
        <v>0</v>
      </c>
      <c r="Z896" s="243"/>
      <c r="AA896" s="75"/>
      <c r="AB896" s="71">
        <f t="shared" si="709"/>
        <v>0</v>
      </c>
      <c r="AC896" s="48"/>
      <c r="AD896" s="69">
        <f t="shared" si="710"/>
        <v>0</v>
      </c>
      <c r="AE896" s="243"/>
      <c r="AF896" s="75"/>
      <c r="AG896" s="71">
        <f t="shared" si="711"/>
        <v>0</v>
      </c>
      <c r="AH896" s="48"/>
      <c r="AI896" s="69">
        <f t="shared" si="712"/>
        <v>0</v>
      </c>
      <c r="AJ896" s="243"/>
      <c r="AK896" s="109"/>
      <c r="AL896" s="71">
        <f t="shared" si="713"/>
        <v>0</v>
      </c>
    </row>
    <row r="897" spans="1:38" s="3" customFormat="1" ht="14" x14ac:dyDescent="0.25">
      <c r="A897" s="1">
        <v>885</v>
      </c>
      <c r="B897" s="153"/>
      <c r="C897" s="13"/>
      <c r="D897" s="26" t="s">
        <v>731</v>
      </c>
      <c r="E897" s="39" t="s">
        <v>14</v>
      </c>
      <c r="F897" s="127">
        <f>'annexe 1 AE - BPU'!F897</f>
        <v>0</v>
      </c>
      <c r="G897" s="179">
        <f t="shared" si="701"/>
        <v>0</v>
      </c>
      <c r="J897" s="69">
        <f t="shared" si="702"/>
        <v>0</v>
      </c>
      <c r="K897" s="243"/>
      <c r="L897" s="75"/>
      <c r="M897" s="71">
        <f t="shared" si="703"/>
        <v>0</v>
      </c>
      <c r="N897" s="48"/>
      <c r="O897" s="69">
        <f t="shared" si="704"/>
        <v>0</v>
      </c>
      <c r="P897" s="243"/>
      <c r="Q897" s="75"/>
      <c r="R897" s="71">
        <f t="shared" si="705"/>
        <v>0</v>
      </c>
      <c r="S897" s="48"/>
      <c r="T897" s="69">
        <f t="shared" si="706"/>
        <v>0</v>
      </c>
      <c r="U897" s="243"/>
      <c r="V897" s="75"/>
      <c r="W897" s="71">
        <f t="shared" si="707"/>
        <v>0</v>
      </c>
      <c r="X897" s="48"/>
      <c r="Y897" s="69">
        <f t="shared" si="708"/>
        <v>0</v>
      </c>
      <c r="Z897" s="243"/>
      <c r="AA897" s="75"/>
      <c r="AB897" s="71">
        <f t="shared" si="709"/>
        <v>0</v>
      </c>
      <c r="AC897" s="48"/>
      <c r="AD897" s="69">
        <f t="shared" si="710"/>
        <v>0</v>
      </c>
      <c r="AE897" s="243"/>
      <c r="AF897" s="75"/>
      <c r="AG897" s="71">
        <f t="shared" si="711"/>
        <v>0</v>
      </c>
      <c r="AH897" s="48"/>
      <c r="AI897" s="69">
        <f t="shared" si="712"/>
        <v>0</v>
      </c>
      <c r="AJ897" s="243"/>
      <c r="AK897" s="109"/>
      <c r="AL897" s="71">
        <f t="shared" si="713"/>
        <v>0</v>
      </c>
    </row>
    <row r="898" spans="1:38" s="3" customFormat="1" ht="14" x14ac:dyDescent="0.25">
      <c r="A898" s="1">
        <v>886</v>
      </c>
      <c r="B898" s="153"/>
      <c r="C898" s="13"/>
      <c r="D898" s="26" t="s">
        <v>732</v>
      </c>
      <c r="E898" s="39" t="s">
        <v>14</v>
      </c>
      <c r="F898" s="127">
        <f>'annexe 1 AE - BPU'!F898</f>
        <v>0</v>
      </c>
      <c r="G898" s="179">
        <f t="shared" si="701"/>
        <v>0</v>
      </c>
      <c r="J898" s="69">
        <f t="shared" si="702"/>
        <v>0</v>
      </c>
      <c r="K898" s="243"/>
      <c r="L898" s="75"/>
      <c r="M898" s="71">
        <f t="shared" si="703"/>
        <v>0</v>
      </c>
      <c r="N898" s="48"/>
      <c r="O898" s="69">
        <f t="shared" si="704"/>
        <v>0</v>
      </c>
      <c r="P898" s="243"/>
      <c r="Q898" s="75"/>
      <c r="R898" s="71">
        <f t="shared" si="705"/>
        <v>0</v>
      </c>
      <c r="S898" s="48"/>
      <c r="T898" s="69">
        <f t="shared" si="706"/>
        <v>0</v>
      </c>
      <c r="U898" s="243"/>
      <c r="V898" s="75"/>
      <c r="W898" s="71">
        <f t="shared" si="707"/>
        <v>0</v>
      </c>
      <c r="X898" s="48"/>
      <c r="Y898" s="69">
        <f t="shared" si="708"/>
        <v>0</v>
      </c>
      <c r="Z898" s="243"/>
      <c r="AA898" s="75"/>
      <c r="AB898" s="71">
        <f t="shared" si="709"/>
        <v>0</v>
      </c>
      <c r="AC898" s="48"/>
      <c r="AD898" s="69">
        <f t="shared" si="710"/>
        <v>0</v>
      </c>
      <c r="AE898" s="243"/>
      <c r="AF898" s="75"/>
      <c r="AG898" s="71">
        <f t="shared" si="711"/>
        <v>0</v>
      </c>
      <c r="AH898" s="48"/>
      <c r="AI898" s="69">
        <f t="shared" si="712"/>
        <v>0</v>
      </c>
      <c r="AJ898" s="243"/>
      <c r="AK898" s="109"/>
      <c r="AL898" s="71">
        <f t="shared" si="713"/>
        <v>0</v>
      </c>
    </row>
    <row r="899" spans="1:38" s="3" customFormat="1" ht="14" x14ac:dyDescent="0.25">
      <c r="A899" s="1">
        <v>887</v>
      </c>
      <c r="B899" s="153"/>
      <c r="C899" s="13"/>
      <c r="D899" s="26" t="s">
        <v>733</v>
      </c>
      <c r="E899" s="39" t="s">
        <v>14</v>
      </c>
      <c r="F899" s="127">
        <f>'annexe 1 AE - BPU'!F899</f>
        <v>0</v>
      </c>
      <c r="G899" s="179">
        <f t="shared" si="701"/>
        <v>0</v>
      </c>
      <c r="J899" s="69">
        <f t="shared" si="702"/>
        <v>0</v>
      </c>
      <c r="K899" s="243"/>
      <c r="L899" s="75"/>
      <c r="M899" s="71">
        <f t="shared" si="703"/>
        <v>0</v>
      </c>
      <c r="N899" s="48"/>
      <c r="O899" s="69">
        <f t="shared" si="704"/>
        <v>0</v>
      </c>
      <c r="P899" s="243"/>
      <c r="Q899" s="75"/>
      <c r="R899" s="71">
        <f t="shared" si="705"/>
        <v>0</v>
      </c>
      <c r="S899" s="48"/>
      <c r="T899" s="69">
        <f t="shared" si="706"/>
        <v>0</v>
      </c>
      <c r="U899" s="243"/>
      <c r="V899" s="75"/>
      <c r="W899" s="71">
        <f t="shared" si="707"/>
        <v>0</v>
      </c>
      <c r="X899" s="48"/>
      <c r="Y899" s="69">
        <f t="shared" si="708"/>
        <v>0</v>
      </c>
      <c r="Z899" s="243"/>
      <c r="AA899" s="75"/>
      <c r="AB899" s="71">
        <f t="shared" si="709"/>
        <v>0</v>
      </c>
      <c r="AC899" s="48"/>
      <c r="AD899" s="69">
        <f t="shared" si="710"/>
        <v>0</v>
      </c>
      <c r="AE899" s="243"/>
      <c r="AF899" s="75"/>
      <c r="AG899" s="71">
        <f t="shared" si="711"/>
        <v>0</v>
      </c>
      <c r="AH899" s="48"/>
      <c r="AI899" s="69">
        <f t="shared" si="712"/>
        <v>0</v>
      </c>
      <c r="AJ899" s="243"/>
      <c r="AK899" s="109"/>
      <c r="AL899" s="71">
        <f t="shared" si="713"/>
        <v>0</v>
      </c>
    </row>
    <row r="900" spans="1:38" s="3" customFormat="1" ht="14" x14ac:dyDescent="0.25">
      <c r="A900" s="1">
        <v>888</v>
      </c>
      <c r="B900" s="153"/>
      <c r="C900" s="13"/>
      <c r="D900" s="26" t="s">
        <v>734</v>
      </c>
      <c r="E900" s="39" t="s">
        <v>14</v>
      </c>
      <c r="F900" s="127">
        <f>'annexe 1 AE - BPU'!F900</f>
        <v>0</v>
      </c>
      <c r="G900" s="179">
        <f t="shared" si="701"/>
        <v>0</v>
      </c>
      <c r="J900" s="69">
        <f t="shared" si="702"/>
        <v>0</v>
      </c>
      <c r="K900" s="243"/>
      <c r="L900" s="75"/>
      <c r="M900" s="71">
        <f t="shared" si="703"/>
        <v>0</v>
      </c>
      <c r="N900" s="48"/>
      <c r="O900" s="69">
        <f t="shared" si="704"/>
        <v>0</v>
      </c>
      <c r="P900" s="243"/>
      <c r="Q900" s="75"/>
      <c r="R900" s="71">
        <f t="shared" si="705"/>
        <v>0</v>
      </c>
      <c r="S900" s="48"/>
      <c r="T900" s="69">
        <f t="shared" si="706"/>
        <v>0</v>
      </c>
      <c r="U900" s="243"/>
      <c r="V900" s="75"/>
      <c r="W900" s="71">
        <f t="shared" si="707"/>
        <v>0</v>
      </c>
      <c r="X900" s="48"/>
      <c r="Y900" s="69">
        <f t="shared" si="708"/>
        <v>0</v>
      </c>
      <c r="Z900" s="243"/>
      <c r="AA900" s="75"/>
      <c r="AB900" s="71">
        <f t="shared" si="709"/>
        <v>0</v>
      </c>
      <c r="AC900" s="48"/>
      <c r="AD900" s="69">
        <f t="shared" si="710"/>
        <v>0</v>
      </c>
      <c r="AE900" s="243"/>
      <c r="AF900" s="75"/>
      <c r="AG900" s="71">
        <f t="shared" si="711"/>
        <v>0</v>
      </c>
      <c r="AH900" s="48"/>
      <c r="AI900" s="69">
        <f t="shared" si="712"/>
        <v>0</v>
      </c>
      <c r="AJ900" s="243"/>
      <c r="AK900" s="109"/>
      <c r="AL900" s="71">
        <f t="shared" si="713"/>
        <v>0</v>
      </c>
    </row>
    <row r="901" spans="1:38" s="3" customFormat="1" ht="14" x14ac:dyDescent="0.25">
      <c r="A901" s="1">
        <v>889</v>
      </c>
      <c r="B901" s="153"/>
      <c r="C901" s="13"/>
      <c r="D901" s="39" t="s">
        <v>915</v>
      </c>
      <c r="E901" s="39" t="s">
        <v>192</v>
      </c>
      <c r="F901" s="145">
        <f>'annexe 1 AE - BPU'!F901</f>
        <v>0</v>
      </c>
      <c r="G901" s="180">
        <f>F901</f>
        <v>0</v>
      </c>
      <c r="J901" s="72">
        <f t="shared" si="702"/>
        <v>0</v>
      </c>
      <c r="K901" s="243"/>
      <c r="L901" s="75"/>
      <c r="M901" s="71">
        <f t="shared" si="703"/>
        <v>0</v>
      </c>
      <c r="N901" s="48"/>
      <c r="O901" s="72">
        <f t="shared" si="704"/>
        <v>0</v>
      </c>
      <c r="P901" s="243"/>
      <c r="Q901" s="75"/>
      <c r="R901" s="71">
        <f t="shared" si="705"/>
        <v>0</v>
      </c>
      <c r="S901" s="48"/>
      <c r="T901" s="72">
        <f t="shared" si="706"/>
        <v>0</v>
      </c>
      <c r="U901" s="243"/>
      <c r="V901" s="75"/>
      <c r="W901" s="71">
        <f t="shared" si="707"/>
        <v>0</v>
      </c>
      <c r="X901" s="48"/>
      <c r="Y901" s="72">
        <f t="shared" si="708"/>
        <v>0</v>
      </c>
      <c r="Z901" s="243"/>
      <c r="AA901" s="75"/>
      <c r="AB901" s="71">
        <f t="shared" si="709"/>
        <v>0</v>
      </c>
      <c r="AC901" s="48"/>
      <c r="AD901" s="72">
        <f t="shared" si="710"/>
        <v>0</v>
      </c>
      <c r="AE901" s="243"/>
      <c r="AF901" s="75"/>
      <c r="AG901" s="71">
        <f t="shared" si="711"/>
        <v>0</v>
      </c>
      <c r="AH901" s="48"/>
      <c r="AI901" s="72">
        <f t="shared" si="712"/>
        <v>0</v>
      </c>
      <c r="AJ901" s="243"/>
      <c r="AK901" s="109"/>
      <c r="AL901" s="71">
        <f t="shared" si="713"/>
        <v>0</v>
      </c>
    </row>
    <row r="902" spans="1:38" s="3" customFormat="1" ht="13" x14ac:dyDescent="0.25">
      <c r="A902" s="1">
        <v>890</v>
      </c>
      <c r="B902" s="153"/>
      <c r="C902" s="13"/>
      <c r="D902" s="14"/>
      <c r="E902" s="14"/>
      <c r="F902" s="130"/>
      <c r="G902" s="178"/>
      <c r="J902" s="69"/>
      <c r="K902" s="240"/>
      <c r="L902" s="70"/>
      <c r="M902" s="71"/>
      <c r="O902" s="69"/>
      <c r="P902" s="240"/>
      <c r="Q902" s="70"/>
      <c r="R902" s="71"/>
      <c r="T902" s="69"/>
      <c r="U902" s="240"/>
      <c r="V902" s="70"/>
      <c r="W902" s="71"/>
      <c r="Y902" s="69"/>
      <c r="Z902" s="240"/>
      <c r="AA902" s="70"/>
      <c r="AB902" s="71"/>
      <c r="AD902" s="69"/>
      <c r="AE902" s="240"/>
      <c r="AF902" s="70"/>
      <c r="AG902" s="71"/>
      <c r="AI902" s="69"/>
      <c r="AJ902" s="240"/>
      <c r="AK902" s="95"/>
      <c r="AL902" s="71"/>
    </row>
    <row r="903" spans="1:38" ht="15.5" x14ac:dyDescent="0.25">
      <c r="A903" s="1">
        <v>891</v>
      </c>
      <c r="B903" s="148" t="s">
        <v>735</v>
      </c>
      <c r="C903" s="19"/>
      <c r="D903" s="20" t="s">
        <v>736</v>
      </c>
      <c r="E903" s="14"/>
      <c r="F903" s="130"/>
      <c r="G903" s="178"/>
      <c r="J903" s="69"/>
      <c r="K903" s="240"/>
      <c r="L903" s="70"/>
      <c r="M903" s="71"/>
      <c r="O903" s="69"/>
      <c r="P903" s="240"/>
      <c r="Q903" s="70"/>
      <c r="R903" s="71"/>
      <c r="T903" s="69"/>
      <c r="U903" s="240"/>
      <c r="V903" s="70"/>
      <c r="W903" s="71"/>
      <c r="Y903" s="69"/>
      <c r="Z903" s="240"/>
      <c r="AA903" s="70"/>
      <c r="AB903" s="71"/>
      <c r="AD903" s="69"/>
      <c r="AE903" s="240"/>
      <c r="AF903" s="70"/>
      <c r="AG903" s="71"/>
      <c r="AI903" s="69"/>
      <c r="AJ903" s="240"/>
      <c r="AK903" s="95"/>
      <c r="AL903" s="71"/>
    </row>
    <row r="904" spans="1:38" ht="13" x14ac:dyDescent="0.25">
      <c r="A904" s="1">
        <v>892</v>
      </c>
      <c r="B904" s="153"/>
      <c r="C904" s="13"/>
      <c r="D904" s="14"/>
      <c r="E904" s="14"/>
      <c r="F904" s="130"/>
      <c r="G904" s="178"/>
      <c r="J904" s="69"/>
      <c r="K904" s="240"/>
      <c r="L904" s="70"/>
      <c r="M904" s="71"/>
      <c r="O904" s="69"/>
      <c r="P904" s="240"/>
      <c r="Q904" s="70"/>
      <c r="R904" s="71"/>
      <c r="T904" s="69"/>
      <c r="U904" s="240"/>
      <c r="V904" s="70"/>
      <c r="W904" s="71"/>
      <c r="Y904" s="69"/>
      <c r="Z904" s="240"/>
      <c r="AA904" s="70"/>
      <c r="AB904" s="71"/>
      <c r="AD904" s="69"/>
      <c r="AE904" s="240"/>
      <c r="AF904" s="70"/>
      <c r="AG904" s="71"/>
      <c r="AI904" s="69"/>
      <c r="AJ904" s="240"/>
      <c r="AK904" s="95"/>
      <c r="AL904" s="71"/>
    </row>
    <row r="905" spans="1:38" ht="14" x14ac:dyDescent="0.25">
      <c r="A905" s="1">
        <v>893</v>
      </c>
      <c r="B905" s="152" t="s">
        <v>737</v>
      </c>
      <c r="C905" s="22"/>
      <c r="D905" s="23" t="s">
        <v>738</v>
      </c>
      <c r="E905" s="14"/>
      <c r="F905" s="130"/>
      <c r="G905" s="178"/>
      <c r="J905" s="69"/>
      <c r="K905" s="240"/>
      <c r="L905" s="70"/>
      <c r="M905" s="71"/>
      <c r="O905" s="69"/>
      <c r="P905" s="240"/>
      <c r="Q905" s="70"/>
      <c r="R905" s="71"/>
      <c r="T905" s="69"/>
      <c r="U905" s="240"/>
      <c r="V905" s="70"/>
      <c r="W905" s="71"/>
      <c r="Y905" s="69"/>
      <c r="Z905" s="240"/>
      <c r="AA905" s="70"/>
      <c r="AB905" s="71"/>
      <c r="AD905" s="69"/>
      <c r="AE905" s="240"/>
      <c r="AF905" s="70"/>
      <c r="AG905" s="71"/>
      <c r="AI905" s="69"/>
      <c r="AJ905" s="240"/>
      <c r="AK905" s="95"/>
      <c r="AL905" s="71"/>
    </row>
    <row r="906" spans="1:38" ht="14" x14ac:dyDescent="0.25">
      <c r="A906" s="1">
        <v>894</v>
      </c>
      <c r="B906" s="152" t="s">
        <v>739</v>
      </c>
      <c r="C906" s="22"/>
      <c r="D906" s="23" t="s">
        <v>740</v>
      </c>
      <c r="E906" s="14"/>
      <c r="F906" s="130"/>
      <c r="G906" s="178"/>
      <c r="J906" s="69"/>
      <c r="K906" s="240"/>
      <c r="L906" s="70"/>
      <c r="M906" s="71"/>
      <c r="O906" s="69"/>
      <c r="P906" s="240"/>
      <c r="Q906" s="70"/>
      <c r="R906" s="71"/>
      <c r="T906" s="69"/>
      <c r="U906" s="240"/>
      <c r="V906" s="70"/>
      <c r="W906" s="71"/>
      <c r="Y906" s="69"/>
      <c r="Z906" s="240"/>
      <c r="AA906" s="70"/>
      <c r="AB906" s="71"/>
      <c r="AD906" s="69"/>
      <c r="AE906" s="240"/>
      <c r="AF906" s="70"/>
      <c r="AG906" s="71"/>
      <c r="AI906" s="69"/>
      <c r="AJ906" s="240"/>
      <c r="AK906" s="95"/>
      <c r="AL906" s="71"/>
    </row>
    <row r="907" spans="1:38" ht="14" x14ac:dyDescent="0.25">
      <c r="A907" s="1">
        <v>895</v>
      </c>
      <c r="B907" s="152"/>
      <c r="C907" s="22"/>
      <c r="D907" s="26" t="s">
        <v>741</v>
      </c>
      <c r="E907" s="26" t="s">
        <v>85</v>
      </c>
      <c r="F907" s="127">
        <f>'annexe 1 AE - BPU'!F907</f>
        <v>0</v>
      </c>
      <c r="G907" s="179">
        <f t="shared" ref="G907:G909" si="714">F907*(1+$G$9)</f>
        <v>0</v>
      </c>
      <c r="J907" s="69">
        <f>F907</f>
        <v>0</v>
      </c>
      <c r="K907" s="240"/>
      <c r="L907" s="70"/>
      <c r="M907" s="71">
        <f>K907*J907</f>
        <v>0</v>
      </c>
      <c r="O907" s="69">
        <f>J907</f>
        <v>0</v>
      </c>
      <c r="P907" s="240"/>
      <c r="Q907" s="70"/>
      <c r="R907" s="71">
        <f>P907*O907</f>
        <v>0</v>
      </c>
      <c r="T907" s="69">
        <f>O907</f>
        <v>0</v>
      </c>
      <c r="U907" s="240"/>
      <c r="V907" s="70"/>
      <c r="W907" s="71">
        <f>U907*T907</f>
        <v>0</v>
      </c>
      <c r="Y907" s="69">
        <f>T907</f>
        <v>0</v>
      </c>
      <c r="Z907" s="240"/>
      <c r="AA907" s="70"/>
      <c r="AB907" s="71">
        <f>Z907*Y907</f>
        <v>0</v>
      </c>
      <c r="AD907" s="69">
        <f>Y907</f>
        <v>0</v>
      </c>
      <c r="AE907" s="240"/>
      <c r="AF907" s="70"/>
      <c r="AG907" s="71">
        <f>AE907*AD907</f>
        <v>0</v>
      </c>
      <c r="AI907" s="69">
        <f>AD907</f>
        <v>0</v>
      </c>
      <c r="AJ907" s="240"/>
      <c r="AK907" s="95"/>
      <c r="AL907" s="71">
        <f>AJ907*AI907</f>
        <v>0</v>
      </c>
    </row>
    <row r="908" spans="1:38" ht="14" x14ac:dyDescent="0.25">
      <c r="A908" s="1">
        <v>896</v>
      </c>
      <c r="B908" s="152"/>
      <c r="C908" s="22"/>
      <c r="D908" s="26" t="s">
        <v>742</v>
      </c>
      <c r="E908" s="26" t="s">
        <v>85</v>
      </c>
      <c r="F908" s="127">
        <f>'annexe 1 AE - BPU'!F908</f>
        <v>0</v>
      </c>
      <c r="G908" s="179">
        <f t="shared" si="714"/>
        <v>0</v>
      </c>
      <c r="J908" s="69">
        <f>F908</f>
        <v>0</v>
      </c>
      <c r="K908" s="240"/>
      <c r="L908" s="70"/>
      <c r="M908" s="71">
        <f>K908*J908</f>
        <v>0</v>
      </c>
      <c r="O908" s="69">
        <f>J908</f>
        <v>0</v>
      </c>
      <c r="P908" s="240"/>
      <c r="Q908" s="70"/>
      <c r="R908" s="71">
        <f>P908*O908</f>
        <v>0</v>
      </c>
      <c r="T908" s="69">
        <f>O908</f>
        <v>0</v>
      </c>
      <c r="U908" s="240"/>
      <c r="V908" s="70"/>
      <c r="W908" s="71">
        <f>U908*T908</f>
        <v>0</v>
      </c>
      <c r="Y908" s="69">
        <f>T908</f>
        <v>0</v>
      </c>
      <c r="Z908" s="240"/>
      <c r="AA908" s="70"/>
      <c r="AB908" s="71">
        <f>Z908*Y908</f>
        <v>0</v>
      </c>
      <c r="AD908" s="69">
        <f>Y908</f>
        <v>0</v>
      </c>
      <c r="AE908" s="240"/>
      <c r="AF908" s="70"/>
      <c r="AG908" s="71">
        <f>AE908*AD908</f>
        <v>0</v>
      </c>
      <c r="AI908" s="69">
        <f>AD908</f>
        <v>0</v>
      </c>
      <c r="AJ908" s="240"/>
      <c r="AK908" s="95"/>
      <c r="AL908" s="71">
        <f>AJ908*AI908</f>
        <v>0</v>
      </c>
    </row>
    <row r="909" spans="1:38" ht="14" x14ac:dyDescent="0.25">
      <c r="A909" s="1">
        <v>897</v>
      </c>
      <c r="B909" s="152"/>
      <c r="C909" s="22"/>
      <c r="D909" s="26" t="s">
        <v>743</v>
      </c>
      <c r="E909" s="26" t="s">
        <v>85</v>
      </c>
      <c r="F909" s="127">
        <f>'annexe 1 AE - BPU'!F909</f>
        <v>0</v>
      </c>
      <c r="G909" s="179">
        <f t="shared" si="714"/>
        <v>0</v>
      </c>
      <c r="J909" s="69">
        <f>F909</f>
        <v>0</v>
      </c>
      <c r="K909" s="240"/>
      <c r="L909" s="70"/>
      <c r="M909" s="71">
        <f>K909*J909</f>
        <v>0</v>
      </c>
      <c r="O909" s="69">
        <f>J909</f>
        <v>0</v>
      </c>
      <c r="P909" s="240"/>
      <c r="Q909" s="70"/>
      <c r="R909" s="71">
        <f>P909*O909</f>
        <v>0</v>
      </c>
      <c r="T909" s="69">
        <f>O909</f>
        <v>0</v>
      </c>
      <c r="U909" s="240"/>
      <c r="V909" s="70"/>
      <c r="W909" s="71">
        <f>U909*T909</f>
        <v>0</v>
      </c>
      <c r="Y909" s="69">
        <f>T909</f>
        <v>0</v>
      </c>
      <c r="Z909" s="240"/>
      <c r="AA909" s="70"/>
      <c r="AB909" s="71">
        <f>Z909*Y909</f>
        <v>0</v>
      </c>
      <c r="AD909" s="69">
        <f>Y909</f>
        <v>0</v>
      </c>
      <c r="AE909" s="240"/>
      <c r="AF909" s="70"/>
      <c r="AG909" s="71">
        <f>AE909*AD909</f>
        <v>0</v>
      </c>
      <c r="AI909" s="69">
        <f>AD909</f>
        <v>0</v>
      </c>
      <c r="AJ909" s="240"/>
      <c r="AK909" s="95"/>
      <c r="AL909" s="71">
        <f>AJ909*AI909</f>
        <v>0</v>
      </c>
    </row>
    <row r="910" spans="1:38" ht="28" x14ac:dyDescent="0.25">
      <c r="A910" s="1">
        <v>898</v>
      </c>
      <c r="B910" s="152" t="s">
        <v>744</v>
      </c>
      <c r="C910" s="22"/>
      <c r="D910" s="23" t="s">
        <v>745</v>
      </c>
      <c r="E910" s="14"/>
      <c r="F910" s="127"/>
      <c r="G910" s="178"/>
      <c r="J910" s="69"/>
      <c r="K910" s="240"/>
      <c r="L910" s="70"/>
      <c r="M910" s="71"/>
      <c r="O910" s="69"/>
      <c r="P910" s="240"/>
      <c r="Q910" s="70"/>
      <c r="R910" s="71"/>
      <c r="T910" s="69"/>
      <c r="U910" s="240"/>
      <c r="V910" s="70"/>
      <c r="W910" s="71"/>
      <c r="Y910" s="69"/>
      <c r="Z910" s="240"/>
      <c r="AA910" s="70"/>
      <c r="AB910" s="71"/>
      <c r="AD910" s="69"/>
      <c r="AE910" s="240"/>
      <c r="AF910" s="70"/>
      <c r="AG910" s="71"/>
      <c r="AI910" s="69"/>
      <c r="AJ910" s="240"/>
      <c r="AK910" s="95"/>
      <c r="AL910" s="71"/>
    </row>
    <row r="911" spans="1:38" ht="14" x14ac:dyDescent="0.25">
      <c r="A911" s="1">
        <v>899</v>
      </c>
      <c r="B911" s="152"/>
      <c r="C911" s="22"/>
      <c r="D911" s="23" t="s">
        <v>746</v>
      </c>
      <c r="E911" s="14"/>
      <c r="F911" s="127"/>
      <c r="G911" s="178"/>
      <c r="J911" s="69"/>
      <c r="K911" s="240"/>
      <c r="L911" s="70"/>
      <c r="M911" s="71"/>
      <c r="O911" s="69"/>
      <c r="P911" s="240"/>
      <c r="Q911" s="70"/>
      <c r="R911" s="71"/>
      <c r="T911" s="69"/>
      <c r="U911" s="240"/>
      <c r="V911" s="70"/>
      <c r="W911" s="71"/>
      <c r="Y911" s="69"/>
      <c r="Z911" s="240"/>
      <c r="AA911" s="70"/>
      <c r="AB911" s="71"/>
      <c r="AD911" s="69"/>
      <c r="AE911" s="240"/>
      <c r="AF911" s="70"/>
      <c r="AG911" s="71"/>
      <c r="AI911" s="69"/>
      <c r="AJ911" s="240"/>
      <c r="AK911" s="95"/>
      <c r="AL911" s="71"/>
    </row>
    <row r="912" spans="1:38" ht="14" x14ac:dyDescent="0.25">
      <c r="A912" s="1">
        <v>900</v>
      </c>
      <c r="B912" s="152"/>
      <c r="C912" s="22"/>
      <c r="D912" s="26" t="s">
        <v>747</v>
      </c>
      <c r="E912" s="26" t="s">
        <v>85</v>
      </c>
      <c r="F912" s="127">
        <f>'annexe 1 AE - BPU'!F912</f>
        <v>0</v>
      </c>
      <c r="G912" s="179">
        <f t="shared" ref="G912:G914" si="715">F912*(1+$G$9)</f>
        <v>0</v>
      </c>
      <c r="J912" s="69">
        <f>F912</f>
        <v>0</v>
      </c>
      <c r="K912" s="240"/>
      <c r="L912" s="70"/>
      <c r="M912" s="71">
        <f>K912*J912</f>
        <v>0</v>
      </c>
      <c r="O912" s="69">
        <f>J912</f>
        <v>0</v>
      </c>
      <c r="P912" s="240"/>
      <c r="Q912" s="70"/>
      <c r="R912" s="71">
        <f>P912*O912</f>
        <v>0</v>
      </c>
      <c r="T912" s="69">
        <f>O912</f>
        <v>0</v>
      </c>
      <c r="U912" s="240"/>
      <c r="V912" s="70"/>
      <c r="W912" s="71">
        <f>U912*T912</f>
        <v>0</v>
      </c>
      <c r="Y912" s="69">
        <f>T912</f>
        <v>0</v>
      </c>
      <c r="Z912" s="240"/>
      <c r="AA912" s="70"/>
      <c r="AB912" s="71">
        <f>Z912*Y912</f>
        <v>0</v>
      </c>
      <c r="AD912" s="69">
        <f>Y912</f>
        <v>0</v>
      </c>
      <c r="AE912" s="240"/>
      <c r="AF912" s="70"/>
      <c r="AG912" s="71">
        <f>AE912*AD912</f>
        <v>0</v>
      </c>
      <c r="AI912" s="69">
        <f>AD912</f>
        <v>0</v>
      </c>
      <c r="AJ912" s="240"/>
      <c r="AK912" s="95"/>
      <c r="AL912" s="71">
        <f>AJ912*AI912</f>
        <v>0</v>
      </c>
    </row>
    <row r="913" spans="1:38" ht="14" x14ac:dyDescent="0.25">
      <c r="A913" s="1">
        <v>901</v>
      </c>
      <c r="B913" s="152"/>
      <c r="C913" s="22"/>
      <c r="D913" s="26" t="s">
        <v>748</v>
      </c>
      <c r="E913" s="26" t="s">
        <v>85</v>
      </c>
      <c r="F913" s="127">
        <f>'annexe 1 AE - BPU'!F913</f>
        <v>0</v>
      </c>
      <c r="G913" s="179">
        <f t="shared" si="715"/>
        <v>0</v>
      </c>
      <c r="J913" s="69">
        <f>F913</f>
        <v>0</v>
      </c>
      <c r="K913" s="240"/>
      <c r="L913" s="70"/>
      <c r="M913" s="71">
        <f>K913*J913</f>
        <v>0</v>
      </c>
      <c r="O913" s="69">
        <f>J913</f>
        <v>0</v>
      </c>
      <c r="P913" s="240"/>
      <c r="Q913" s="70"/>
      <c r="R913" s="71">
        <f>P913*O913</f>
        <v>0</v>
      </c>
      <c r="T913" s="69">
        <f>O913</f>
        <v>0</v>
      </c>
      <c r="U913" s="240"/>
      <c r="V913" s="70"/>
      <c r="W913" s="71">
        <f>U913*T913</f>
        <v>0</v>
      </c>
      <c r="Y913" s="69">
        <f>T913</f>
        <v>0</v>
      </c>
      <c r="Z913" s="240"/>
      <c r="AA913" s="70"/>
      <c r="AB913" s="71">
        <f>Z913*Y913</f>
        <v>0</v>
      </c>
      <c r="AD913" s="69">
        <f>Y913</f>
        <v>0</v>
      </c>
      <c r="AE913" s="240"/>
      <c r="AF913" s="70"/>
      <c r="AG913" s="71">
        <f>AE913*AD913</f>
        <v>0</v>
      </c>
      <c r="AI913" s="69">
        <f>AD913</f>
        <v>0</v>
      </c>
      <c r="AJ913" s="240"/>
      <c r="AK913" s="95"/>
      <c r="AL913" s="71">
        <f>AJ913*AI913</f>
        <v>0</v>
      </c>
    </row>
    <row r="914" spans="1:38" ht="14" x14ac:dyDescent="0.25">
      <c r="A914" s="1">
        <v>902</v>
      </c>
      <c r="B914" s="152"/>
      <c r="C914" s="22"/>
      <c r="D914" s="26" t="s">
        <v>749</v>
      </c>
      <c r="E914" s="26" t="s">
        <v>85</v>
      </c>
      <c r="F914" s="127">
        <f>'annexe 1 AE - BPU'!F914</f>
        <v>0</v>
      </c>
      <c r="G914" s="179">
        <f t="shared" si="715"/>
        <v>0</v>
      </c>
      <c r="J914" s="69">
        <f>F914</f>
        <v>0</v>
      </c>
      <c r="K914" s="240"/>
      <c r="L914" s="70"/>
      <c r="M914" s="71">
        <f>K914*J914</f>
        <v>0</v>
      </c>
      <c r="O914" s="69">
        <f>J914</f>
        <v>0</v>
      </c>
      <c r="P914" s="240"/>
      <c r="Q914" s="70"/>
      <c r="R914" s="71">
        <f>P914*O914</f>
        <v>0</v>
      </c>
      <c r="T914" s="69">
        <f>O914</f>
        <v>0</v>
      </c>
      <c r="U914" s="240"/>
      <c r="V914" s="70"/>
      <c r="W914" s="71">
        <f>U914*T914</f>
        <v>0</v>
      </c>
      <c r="Y914" s="69">
        <f>T914</f>
        <v>0</v>
      </c>
      <c r="Z914" s="240"/>
      <c r="AA914" s="70"/>
      <c r="AB914" s="71">
        <f>Z914*Y914</f>
        <v>0</v>
      </c>
      <c r="AD914" s="69">
        <f>Y914</f>
        <v>0</v>
      </c>
      <c r="AE914" s="240"/>
      <c r="AF914" s="70"/>
      <c r="AG914" s="71">
        <f>AE914*AD914</f>
        <v>0</v>
      </c>
      <c r="AI914" s="69">
        <f>AD914</f>
        <v>0</v>
      </c>
      <c r="AJ914" s="240"/>
      <c r="AK914" s="95"/>
      <c r="AL914" s="71">
        <f>AJ914*AI914</f>
        <v>0</v>
      </c>
    </row>
    <row r="915" spans="1:38" ht="14" x14ac:dyDescent="0.3">
      <c r="A915" s="1">
        <v>903</v>
      </c>
      <c r="B915" s="152"/>
      <c r="C915" s="22"/>
      <c r="D915" s="93" t="s">
        <v>750</v>
      </c>
      <c r="E915" s="94"/>
      <c r="F915" s="142"/>
      <c r="G915" s="178"/>
      <c r="J915" s="69"/>
      <c r="K915" s="240"/>
      <c r="L915" s="70"/>
      <c r="M915" s="71"/>
      <c r="O915" s="69"/>
      <c r="P915" s="240"/>
      <c r="Q915" s="70"/>
      <c r="R915" s="71"/>
      <c r="T915" s="69"/>
      <c r="U915" s="240"/>
      <c r="V915" s="70"/>
      <c r="W915" s="71"/>
      <c r="Y915" s="69"/>
      <c r="Z915" s="240"/>
      <c r="AA915" s="70"/>
      <c r="AB915" s="71"/>
      <c r="AD915" s="69"/>
      <c r="AE915" s="240"/>
      <c r="AF915" s="70"/>
      <c r="AG915" s="71"/>
      <c r="AI915" s="69"/>
      <c r="AJ915" s="240"/>
      <c r="AK915" s="95"/>
      <c r="AL915" s="71"/>
    </row>
    <row r="916" spans="1:38" ht="14" x14ac:dyDescent="0.25">
      <c r="A916" s="1">
        <v>904</v>
      </c>
      <c r="B916" s="152"/>
      <c r="C916" s="22"/>
      <c r="D916" s="50" t="s">
        <v>751</v>
      </c>
      <c r="E916" s="50" t="s">
        <v>85</v>
      </c>
      <c r="F916" s="127">
        <f>'annexe 1 AE - BPU'!F916</f>
        <v>0</v>
      </c>
      <c r="G916" s="179">
        <f t="shared" ref="G916:G918" si="716">F916*(1+$G$9)</f>
        <v>0</v>
      </c>
      <c r="J916" s="69">
        <f>F916</f>
        <v>0</v>
      </c>
      <c r="K916" s="240"/>
      <c r="L916" s="70"/>
      <c r="M916" s="71">
        <f>K916*J916</f>
        <v>0</v>
      </c>
      <c r="O916" s="69">
        <f>J916</f>
        <v>0</v>
      </c>
      <c r="P916" s="240"/>
      <c r="Q916" s="70"/>
      <c r="R916" s="71">
        <f>P916*O916</f>
        <v>0</v>
      </c>
      <c r="T916" s="69">
        <f>O916</f>
        <v>0</v>
      </c>
      <c r="U916" s="240"/>
      <c r="V916" s="70"/>
      <c r="W916" s="71">
        <f>U916*T916</f>
        <v>0</v>
      </c>
      <c r="Y916" s="69">
        <f>T916</f>
        <v>0</v>
      </c>
      <c r="Z916" s="240"/>
      <c r="AA916" s="70"/>
      <c r="AB916" s="71">
        <f>Z916*Y916</f>
        <v>0</v>
      </c>
      <c r="AD916" s="69">
        <f>Y916</f>
        <v>0</v>
      </c>
      <c r="AE916" s="240"/>
      <c r="AF916" s="70"/>
      <c r="AG916" s="71">
        <f>AE916*AD916</f>
        <v>0</v>
      </c>
      <c r="AI916" s="69">
        <f>AD916</f>
        <v>0</v>
      </c>
      <c r="AJ916" s="240"/>
      <c r="AK916" s="95"/>
      <c r="AL916" s="71">
        <f>AJ916*AI916</f>
        <v>0</v>
      </c>
    </row>
    <row r="917" spans="1:38" ht="14" x14ac:dyDescent="0.25">
      <c r="A917" s="1">
        <v>905</v>
      </c>
      <c r="B917" s="152"/>
      <c r="C917" s="22"/>
      <c r="D917" s="26" t="s">
        <v>748</v>
      </c>
      <c r="E917" s="26" t="s">
        <v>85</v>
      </c>
      <c r="F917" s="127">
        <f>'annexe 1 AE - BPU'!F917</f>
        <v>0</v>
      </c>
      <c r="G917" s="179">
        <f t="shared" si="716"/>
        <v>0</v>
      </c>
      <c r="J917" s="69">
        <f>F917</f>
        <v>0</v>
      </c>
      <c r="K917" s="240"/>
      <c r="L917" s="70"/>
      <c r="M917" s="71">
        <f>K917*J917</f>
        <v>0</v>
      </c>
      <c r="O917" s="69">
        <f>J917</f>
        <v>0</v>
      </c>
      <c r="P917" s="240"/>
      <c r="Q917" s="70"/>
      <c r="R917" s="71">
        <f>P917*O917</f>
        <v>0</v>
      </c>
      <c r="T917" s="69">
        <f>O917</f>
        <v>0</v>
      </c>
      <c r="U917" s="240"/>
      <c r="V917" s="70"/>
      <c r="W917" s="71">
        <f>U917*T917</f>
        <v>0</v>
      </c>
      <c r="Y917" s="69">
        <f>T917</f>
        <v>0</v>
      </c>
      <c r="Z917" s="240"/>
      <c r="AA917" s="70"/>
      <c r="AB917" s="71">
        <f>Z917*Y917</f>
        <v>0</v>
      </c>
      <c r="AD917" s="69">
        <f>Y917</f>
        <v>0</v>
      </c>
      <c r="AE917" s="240"/>
      <c r="AF917" s="70"/>
      <c r="AG917" s="71">
        <f>AE917*AD917</f>
        <v>0</v>
      </c>
      <c r="AI917" s="69">
        <f>AD917</f>
        <v>0</v>
      </c>
      <c r="AJ917" s="240"/>
      <c r="AK917" s="95"/>
      <c r="AL917" s="71">
        <f>AJ917*AI917</f>
        <v>0</v>
      </c>
    </row>
    <row r="918" spans="1:38" ht="14" x14ac:dyDescent="0.25">
      <c r="A918" s="1">
        <v>906</v>
      </c>
      <c r="B918" s="152"/>
      <c r="C918" s="22"/>
      <c r="D918" s="26" t="s">
        <v>749</v>
      </c>
      <c r="E918" s="26" t="s">
        <v>85</v>
      </c>
      <c r="F918" s="127">
        <f>'annexe 1 AE - BPU'!F918</f>
        <v>0</v>
      </c>
      <c r="G918" s="179">
        <f t="shared" si="716"/>
        <v>0</v>
      </c>
      <c r="J918" s="69">
        <f>F918</f>
        <v>0</v>
      </c>
      <c r="K918" s="240"/>
      <c r="L918" s="70"/>
      <c r="M918" s="71">
        <f>K918*J918</f>
        <v>0</v>
      </c>
      <c r="O918" s="69">
        <f>J918</f>
        <v>0</v>
      </c>
      <c r="P918" s="240"/>
      <c r="Q918" s="70"/>
      <c r="R918" s="71">
        <f>P918*O918</f>
        <v>0</v>
      </c>
      <c r="T918" s="69">
        <f>O918</f>
        <v>0</v>
      </c>
      <c r="U918" s="240"/>
      <c r="V918" s="70"/>
      <c r="W918" s="71">
        <f>U918*T918</f>
        <v>0</v>
      </c>
      <c r="Y918" s="69">
        <f>T918</f>
        <v>0</v>
      </c>
      <c r="Z918" s="240"/>
      <c r="AA918" s="70"/>
      <c r="AB918" s="71">
        <f>Z918*Y918</f>
        <v>0</v>
      </c>
      <c r="AD918" s="69">
        <f>Y918</f>
        <v>0</v>
      </c>
      <c r="AE918" s="240"/>
      <c r="AF918" s="70"/>
      <c r="AG918" s="71">
        <f>AE918*AD918</f>
        <v>0</v>
      </c>
      <c r="AI918" s="69">
        <f>AD918</f>
        <v>0</v>
      </c>
      <c r="AJ918" s="240"/>
      <c r="AK918" s="95"/>
      <c r="AL918" s="71">
        <f>AJ918*AI918</f>
        <v>0</v>
      </c>
    </row>
    <row r="919" spans="1:38" ht="14" x14ac:dyDescent="0.25">
      <c r="A919" s="1">
        <v>907</v>
      </c>
      <c r="B919" s="152" t="s">
        <v>752</v>
      </c>
      <c r="C919" s="22"/>
      <c r="D919" s="23" t="s">
        <v>753</v>
      </c>
      <c r="E919" s="14"/>
      <c r="F919" s="127"/>
      <c r="G919" s="178"/>
      <c r="J919" s="69"/>
      <c r="K919" s="240"/>
      <c r="L919" s="70"/>
      <c r="M919" s="71"/>
      <c r="O919" s="69"/>
      <c r="P919" s="240"/>
      <c r="Q919" s="70"/>
      <c r="R919" s="71"/>
      <c r="T919" s="69"/>
      <c r="U919" s="240"/>
      <c r="V919" s="70"/>
      <c r="W919" s="71"/>
      <c r="Y919" s="69"/>
      <c r="Z919" s="240"/>
      <c r="AA919" s="70"/>
      <c r="AB919" s="71"/>
      <c r="AD919" s="69"/>
      <c r="AE919" s="240"/>
      <c r="AF919" s="70"/>
      <c r="AG919" s="71"/>
      <c r="AI919" s="69"/>
      <c r="AJ919" s="240"/>
      <c r="AK919" s="95"/>
      <c r="AL919" s="71"/>
    </row>
    <row r="920" spans="1:38" ht="14" x14ac:dyDescent="0.25">
      <c r="A920" s="1">
        <v>908</v>
      </c>
      <c r="B920" s="152" t="s">
        <v>754</v>
      </c>
      <c r="C920" s="22"/>
      <c r="D920" s="23" t="s">
        <v>755</v>
      </c>
      <c r="E920" s="14"/>
      <c r="F920" s="127"/>
      <c r="G920" s="178"/>
      <c r="J920" s="69"/>
      <c r="K920" s="240"/>
      <c r="L920" s="70"/>
      <c r="M920" s="71"/>
      <c r="O920" s="69"/>
      <c r="P920" s="240"/>
      <c r="Q920" s="70"/>
      <c r="R920" s="71"/>
      <c r="T920" s="69"/>
      <c r="U920" s="240"/>
      <c r="V920" s="70"/>
      <c r="W920" s="71"/>
      <c r="Y920" s="69"/>
      <c r="Z920" s="240"/>
      <c r="AA920" s="70"/>
      <c r="AB920" s="71"/>
      <c r="AD920" s="69"/>
      <c r="AE920" s="240"/>
      <c r="AF920" s="70"/>
      <c r="AG920" s="71"/>
      <c r="AI920" s="69"/>
      <c r="AJ920" s="240"/>
      <c r="AK920" s="95"/>
      <c r="AL920" s="71"/>
    </row>
    <row r="921" spans="1:38" ht="14" x14ac:dyDescent="0.25">
      <c r="A921" s="1">
        <v>909</v>
      </c>
      <c r="B921" s="152"/>
      <c r="C921" s="22"/>
      <c r="D921" s="26" t="s">
        <v>756</v>
      </c>
      <c r="E921" s="26" t="s">
        <v>26</v>
      </c>
      <c r="F921" s="127">
        <f>'annexe 1 AE - BPU'!F921</f>
        <v>0</v>
      </c>
      <c r="G921" s="179">
        <f t="shared" ref="G921:G925" si="717">F921*(1+$G$9)</f>
        <v>0</v>
      </c>
      <c r="J921" s="69">
        <f>F921</f>
        <v>0</v>
      </c>
      <c r="K921" s="240"/>
      <c r="L921" s="70"/>
      <c r="M921" s="71">
        <f>K921*J921</f>
        <v>0</v>
      </c>
      <c r="O921" s="69">
        <f>J921</f>
        <v>0</v>
      </c>
      <c r="P921" s="240"/>
      <c r="Q921" s="70"/>
      <c r="R921" s="71">
        <f>P921*O921</f>
        <v>0</v>
      </c>
      <c r="T921" s="69">
        <f>O921</f>
        <v>0</v>
      </c>
      <c r="U921" s="240"/>
      <c r="V921" s="70"/>
      <c r="W921" s="71">
        <f>U921*T921</f>
        <v>0</v>
      </c>
      <c r="Y921" s="69">
        <f>T921</f>
        <v>0</v>
      </c>
      <c r="Z921" s="240"/>
      <c r="AA921" s="70"/>
      <c r="AB921" s="71">
        <f>Z921*Y921</f>
        <v>0</v>
      </c>
      <c r="AD921" s="69">
        <f>Y921</f>
        <v>0</v>
      </c>
      <c r="AE921" s="240"/>
      <c r="AF921" s="70"/>
      <c r="AG921" s="71">
        <f>AE921*AD921</f>
        <v>0</v>
      </c>
      <c r="AI921" s="69">
        <f>AD921</f>
        <v>0</v>
      </c>
      <c r="AJ921" s="240"/>
      <c r="AK921" s="95"/>
      <c r="AL921" s="71">
        <f>AJ921*AI921</f>
        <v>0</v>
      </c>
    </row>
    <row r="922" spans="1:38" ht="14" x14ac:dyDescent="0.25">
      <c r="A922" s="1">
        <v>910</v>
      </c>
      <c r="B922" s="152"/>
      <c r="C922" s="22"/>
      <c r="D922" s="26" t="s">
        <v>757</v>
      </c>
      <c r="E922" s="26" t="s">
        <v>26</v>
      </c>
      <c r="F922" s="127">
        <f>'annexe 1 AE - BPU'!F922</f>
        <v>0</v>
      </c>
      <c r="G922" s="179">
        <f t="shared" si="717"/>
        <v>0</v>
      </c>
      <c r="J922" s="69">
        <f>F922</f>
        <v>0</v>
      </c>
      <c r="K922" s="240"/>
      <c r="L922" s="70"/>
      <c r="M922" s="71">
        <f>K922*J922</f>
        <v>0</v>
      </c>
      <c r="O922" s="69">
        <f>J922</f>
        <v>0</v>
      </c>
      <c r="P922" s="240"/>
      <c r="Q922" s="70"/>
      <c r="R922" s="71">
        <f>P922*O922</f>
        <v>0</v>
      </c>
      <c r="T922" s="69">
        <f>O922</f>
        <v>0</v>
      </c>
      <c r="U922" s="240"/>
      <c r="V922" s="70"/>
      <c r="W922" s="71">
        <f>U922*T922</f>
        <v>0</v>
      </c>
      <c r="Y922" s="69">
        <f>T922</f>
        <v>0</v>
      </c>
      <c r="Z922" s="240"/>
      <c r="AA922" s="70"/>
      <c r="AB922" s="71">
        <f>Z922*Y922</f>
        <v>0</v>
      </c>
      <c r="AD922" s="69">
        <f>Y922</f>
        <v>0</v>
      </c>
      <c r="AE922" s="240"/>
      <c r="AF922" s="70"/>
      <c r="AG922" s="71">
        <f>AE922*AD922</f>
        <v>0</v>
      </c>
      <c r="AI922" s="69">
        <f>AD922</f>
        <v>0</v>
      </c>
      <c r="AJ922" s="240"/>
      <c r="AK922" s="95"/>
      <c r="AL922" s="71">
        <f>AJ922*AI922</f>
        <v>0</v>
      </c>
    </row>
    <row r="923" spans="1:38" ht="14" x14ac:dyDescent="0.25">
      <c r="A923" s="1">
        <v>911</v>
      </c>
      <c r="B923" s="152"/>
      <c r="C923" s="22"/>
      <c r="D923" s="26" t="s">
        <v>758</v>
      </c>
      <c r="E923" s="26" t="s">
        <v>14</v>
      </c>
      <c r="F923" s="127">
        <f>'annexe 1 AE - BPU'!F923</f>
        <v>0</v>
      </c>
      <c r="G923" s="179">
        <f t="shared" si="717"/>
        <v>0</v>
      </c>
      <c r="J923" s="69">
        <f>F923</f>
        <v>0</v>
      </c>
      <c r="K923" s="240"/>
      <c r="L923" s="70"/>
      <c r="M923" s="71">
        <f>K923*J923</f>
        <v>0</v>
      </c>
      <c r="O923" s="69">
        <f>J923</f>
        <v>0</v>
      </c>
      <c r="P923" s="240"/>
      <c r="Q923" s="70"/>
      <c r="R923" s="71">
        <f>P923*O923</f>
        <v>0</v>
      </c>
      <c r="T923" s="69">
        <f>O923</f>
        <v>0</v>
      </c>
      <c r="U923" s="240"/>
      <c r="V923" s="70"/>
      <c r="W923" s="71">
        <f>U923*T923</f>
        <v>0</v>
      </c>
      <c r="Y923" s="69">
        <f>T923</f>
        <v>0</v>
      </c>
      <c r="Z923" s="240"/>
      <c r="AA923" s="70"/>
      <c r="AB923" s="71">
        <f>Z923*Y923</f>
        <v>0</v>
      </c>
      <c r="AD923" s="69">
        <f>Y923</f>
        <v>0</v>
      </c>
      <c r="AE923" s="240"/>
      <c r="AF923" s="70"/>
      <c r="AG923" s="71">
        <f>AE923*AD923</f>
        <v>0</v>
      </c>
      <c r="AI923" s="69">
        <f>AD923</f>
        <v>0</v>
      </c>
      <c r="AJ923" s="240"/>
      <c r="AK923" s="95"/>
      <c r="AL923" s="71">
        <f>AJ923*AI923</f>
        <v>0</v>
      </c>
    </row>
    <row r="924" spans="1:38" ht="14" x14ac:dyDescent="0.25">
      <c r="A924" s="1">
        <v>912</v>
      </c>
      <c r="B924" s="152"/>
      <c r="C924" s="22"/>
      <c r="D924" s="26" t="s">
        <v>759</v>
      </c>
      <c r="E924" s="26" t="s">
        <v>14</v>
      </c>
      <c r="F924" s="127">
        <f>'annexe 1 AE - BPU'!F924</f>
        <v>0</v>
      </c>
      <c r="G924" s="179">
        <f t="shared" si="717"/>
        <v>0</v>
      </c>
      <c r="J924" s="69">
        <f>F924</f>
        <v>0</v>
      </c>
      <c r="K924" s="240"/>
      <c r="L924" s="70"/>
      <c r="M924" s="71">
        <f>K924*J924</f>
        <v>0</v>
      </c>
      <c r="O924" s="69">
        <f>J924</f>
        <v>0</v>
      </c>
      <c r="P924" s="240"/>
      <c r="Q924" s="70"/>
      <c r="R924" s="71">
        <f>P924*O924</f>
        <v>0</v>
      </c>
      <c r="T924" s="69">
        <f>O924</f>
        <v>0</v>
      </c>
      <c r="U924" s="240"/>
      <c r="V924" s="70"/>
      <c r="W924" s="71">
        <f>U924*T924</f>
        <v>0</v>
      </c>
      <c r="Y924" s="69">
        <f>T924</f>
        <v>0</v>
      </c>
      <c r="Z924" s="240"/>
      <c r="AA924" s="70"/>
      <c r="AB924" s="71">
        <f>Z924*Y924</f>
        <v>0</v>
      </c>
      <c r="AD924" s="69">
        <f>Y924</f>
        <v>0</v>
      </c>
      <c r="AE924" s="240"/>
      <c r="AF924" s="70"/>
      <c r="AG924" s="71">
        <f>AE924*AD924</f>
        <v>0</v>
      </c>
      <c r="AI924" s="69">
        <f>AD924</f>
        <v>0</v>
      </c>
      <c r="AJ924" s="240"/>
      <c r="AK924" s="95"/>
      <c r="AL924" s="71">
        <f>AJ924*AI924</f>
        <v>0</v>
      </c>
    </row>
    <row r="925" spans="1:38" ht="14" x14ac:dyDescent="0.25">
      <c r="A925" s="1">
        <v>913</v>
      </c>
      <c r="B925" s="152"/>
      <c r="C925" s="22"/>
      <c r="D925" s="26" t="s">
        <v>760</v>
      </c>
      <c r="E925" s="26" t="s">
        <v>85</v>
      </c>
      <c r="F925" s="127">
        <f>'annexe 1 AE - BPU'!F925</f>
        <v>0</v>
      </c>
      <c r="G925" s="179">
        <f t="shared" si="717"/>
        <v>0</v>
      </c>
      <c r="J925" s="69">
        <f>F925</f>
        <v>0</v>
      </c>
      <c r="K925" s="240"/>
      <c r="L925" s="70"/>
      <c r="M925" s="71">
        <f>K925*J925</f>
        <v>0</v>
      </c>
      <c r="O925" s="69">
        <f>J925</f>
        <v>0</v>
      </c>
      <c r="P925" s="240"/>
      <c r="Q925" s="70"/>
      <c r="R925" s="71">
        <f>P925*O925</f>
        <v>0</v>
      </c>
      <c r="T925" s="69">
        <f>O925</f>
        <v>0</v>
      </c>
      <c r="U925" s="240"/>
      <c r="V925" s="70"/>
      <c r="W925" s="71">
        <f>U925*T925</f>
        <v>0</v>
      </c>
      <c r="Y925" s="69">
        <f>T925</f>
        <v>0</v>
      </c>
      <c r="Z925" s="240"/>
      <c r="AA925" s="70"/>
      <c r="AB925" s="71">
        <f>Z925*Y925</f>
        <v>0</v>
      </c>
      <c r="AD925" s="69">
        <f>Y925</f>
        <v>0</v>
      </c>
      <c r="AE925" s="240"/>
      <c r="AF925" s="70"/>
      <c r="AG925" s="71">
        <f>AE925*AD925</f>
        <v>0</v>
      </c>
      <c r="AI925" s="69">
        <f>AD925</f>
        <v>0</v>
      </c>
      <c r="AJ925" s="240"/>
      <c r="AK925" s="95"/>
      <c r="AL925" s="71">
        <f>AJ925*AI925</f>
        <v>0</v>
      </c>
    </row>
    <row r="926" spans="1:38" ht="14" x14ac:dyDescent="0.25">
      <c r="A926" s="1">
        <v>914</v>
      </c>
      <c r="B926" s="152" t="s">
        <v>761</v>
      </c>
      <c r="C926" s="22"/>
      <c r="D926" s="23" t="s">
        <v>762</v>
      </c>
      <c r="E926" s="14"/>
      <c r="F926" s="130"/>
      <c r="G926" s="178"/>
      <c r="J926" s="69"/>
      <c r="K926" s="240"/>
      <c r="L926" s="70"/>
      <c r="M926" s="71"/>
      <c r="O926" s="69"/>
      <c r="P926" s="240"/>
      <c r="Q926" s="70"/>
      <c r="R926" s="71"/>
      <c r="T926" s="69"/>
      <c r="U926" s="240"/>
      <c r="V926" s="70"/>
      <c r="W926" s="71"/>
      <c r="Y926" s="69"/>
      <c r="Z926" s="240"/>
      <c r="AA926" s="70"/>
      <c r="AB926" s="71"/>
      <c r="AD926" s="69"/>
      <c r="AE926" s="240"/>
      <c r="AF926" s="70"/>
      <c r="AG926" s="71"/>
      <c r="AI926" s="69"/>
      <c r="AJ926" s="240"/>
      <c r="AK926" s="95"/>
      <c r="AL926" s="71"/>
    </row>
    <row r="927" spans="1:38" ht="14" x14ac:dyDescent="0.25">
      <c r="A927" s="1">
        <v>915</v>
      </c>
      <c r="B927" s="152"/>
      <c r="C927" s="22"/>
      <c r="D927" s="26" t="s">
        <v>756</v>
      </c>
      <c r="E927" s="26" t="s">
        <v>26</v>
      </c>
      <c r="F927" s="127">
        <f>'annexe 1 AE - BPU'!F927</f>
        <v>0</v>
      </c>
      <c r="G927" s="179">
        <f t="shared" ref="G927:G934" si="718">F927*(1+$G$9)</f>
        <v>0</v>
      </c>
      <c r="J927" s="69">
        <f t="shared" ref="J927:J934" si="719">F927</f>
        <v>0</v>
      </c>
      <c r="K927" s="240"/>
      <c r="L927" s="70"/>
      <c r="M927" s="71">
        <f t="shared" ref="M927:M934" si="720">K927*J927</f>
        <v>0</v>
      </c>
      <c r="O927" s="69">
        <f t="shared" ref="O927:O934" si="721">J927</f>
        <v>0</v>
      </c>
      <c r="P927" s="240"/>
      <c r="Q927" s="70"/>
      <c r="R927" s="71">
        <f t="shared" ref="R927:R934" si="722">P927*O927</f>
        <v>0</v>
      </c>
      <c r="T927" s="69">
        <f t="shared" ref="T927:T934" si="723">O927</f>
        <v>0</v>
      </c>
      <c r="U927" s="240"/>
      <c r="V927" s="70"/>
      <c r="W927" s="71">
        <f t="shared" ref="W927:W934" si="724">U927*T927</f>
        <v>0</v>
      </c>
      <c r="Y927" s="69">
        <f t="shared" ref="Y927:Y934" si="725">T927</f>
        <v>0</v>
      </c>
      <c r="Z927" s="240"/>
      <c r="AA927" s="70"/>
      <c r="AB927" s="71">
        <f t="shared" ref="AB927:AB934" si="726">Z927*Y927</f>
        <v>0</v>
      </c>
      <c r="AD927" s="69">
        <f t="shared" ref="AD927:AD934" si="727">Y927</f>
        <v>0</v>
      </c>
      <c r="AE927" s="240"/>
      <c r="AF927" s="70"/>
      <c r="AG927" s="71">
        <f t="shared" ref="AG927:AG934" si="728">AE927*AD927</f>
        <v>0</v>
      </c>
      <c r="AI927" s="69">
        <f t="shared" ref="AI927:AI934" si="729">AD927</f>
        <v>0</v>
      </c>
      <c r="AJ927" s="240"/>
      <c r="AK927" s="95"/>
      <c r="AL927" s="71">
        <f t="shared" ref="AL927:AL934" si="730">AJ927*AI927</f>
        <v>0</v>
      </c>
    </row>
    <row r="928" spans="1:38" ht="14" x14ac:dyDescent="0.25">
      <c r="A928" s="1">
        <v>916</v>
      </c>
      <c r="B928" s="152"/>
      <c r="C928" s="22"/>
      <c r="D928" s="26" t="s">
        <v>757</v>
      </c>
      <c r="E928" s="26" t="s">
        <v>26</v>
      </c>
      <c r="F928" s="127">
        <f>'annexe 1 AE - BPU'!F928</f>
        <v>0</v>
      </c>
      <c r="G928" s="179">
        <f t="shared" si="718"/>
        <v>0</v>
      </c>
      <c r="J928" s="69">
        <f t="shared" si="719"/>
        <v>0</v>
      </c>
      <c r="K928" s="240"/>
      <c r="L928" s="70"/>
      <c r="M928" s="71">
        <f t="shared" si="720"/>
        <v>0</v>
      </c>
      <c r="O928" s="69">
        <f t="shared" si="721"/>
        <v>0</v>
      </c>
      <c r="P928" s="240"/>
      <c r="Q928" s="70"/>
      <c r="R928" s="71">
        <f t="shared" si="722"/>
        <v>0</v>
      </c>
      <c r="T928" s="69">
        <f t="shared" si="723"/>
        <v>0</v>
      </c>
      <c r="U928" s="240"/>
      <c r="V928" s="70"/>
      <c r="W928" s="71">
        <f t="shared" si="724"/>
        <v>0</v>
      </c>
      <c r="Y928" s="69">
        <f t="shared" si="725"/>
        <v>0</v>
      </c>
      <c r="Z928" s="240"/>
      <c r="AA928" s="70"/>
      <c r="AB928" s="71">
        <f t="shared" si="726"/>
        <v>0</v>
      </c>
      <c r="AD928" s="69">
        <f t="shared" si="727"/>
        <v>0</v>
      </c>
      <c r="AE928" s="240"/>
      <c r="AF928" s="70"/>
      <c r="AG928" s="71">
        <f t="shared" si="728"/>
        <v>0</v>
      </c>
      <c r="AI928" s="69">
        <f t="shared" si="729"/>
        <v>0</v>
      </c>
      <c r="AJ928" s="240"/>
      <c r="AK928" s="95"/>
      <c r="AL928" s="71">
        <f t="shared" si="730"/>
        <v>0</v>
      </c>
    </row>
    <row r="929" spans="1:38" ht="14" x14ac:dyDescent="0.25">
      <c r="A929" s="1">
        <v>917</v>
      </c>
      <c r="B929" s="152"/>
      <c r="C929" s="22"/>
      <c r="D929" s="26" t="s">
        <v>758</v>
      </c>
      <c r="E929" s="26" t="s">
        <v>14</v>
      </c>
      <c r="F929" s="127">
        <f>'annexe 1 AE - BPU'!F929</f>
        <v>0</v>
      </c>
      <c r="G929" s="179">
        <f t="shared" si="718"/>
        <v>0</v>
      </c>
      <c r="J929" s="69">
        <f t="shared" si="719"/>
        <v>0</v>
      </c>
      <c r="K929" s="240"/>
      <c r="L929" s="70"/>
      <c r="M929" s="71">
        <f t="shared" si="720"/>
        <v>0</v>
      </c>
      <c r="O929" s="69">
        <f t="shared" si="721"/>
        <v>0</v>
      </c>
      <c r="P929" s="240"/>
      <c r="Q929" s="70"/>
      <c r="R929" s="71">
        <f t="shared" si="722"/>
        <v>0</v>
      </c>
      <c r="T929" s="69">
        <f t="shared" si="723"/>
        <v>0</v>
      </c>
      <c r="U929" s="240"/>
      <c r="V929" s="70"/>
      <c r="W929" s="71">
        <f t="shared" si="724"/>
        <v>0</v>
      </c>
      <c r="Y929" s="69">
        <f t="shared" si="725"/>
        <v>0</v>
      </c>
      <c r="Z929" s="240"/>
      <c r="AA929" s="70"/>
      <c r="AB929" s="71">
        <f t="shared" si="726"/>
        <v>0</v>
      </c>
      <c r="AD929" s="69">
        <f t="shared" si="727"/>
        <v>0</v>
      </c>
      <c r="AE929" s="240"/>
      <c r="AF929" s="70"/>
      <c r="AG929" s="71">
        <f t="shared" si="728"/>
        <v>0</v>
      </c>
      <c r="AI929" s="69">
        <f t="shared" si="729"/>
        <v>0</v>
      </c>
      <c r="AJ929" s="240"/>
      <c r="AK929" s="95"/>
      <c r="AL929" s="71">
        <f t="shared" si="730"/>
        <v>0</v>
      </c>
    </row>
    <row r="930" spans="1:38" ht="14" x14ac:dyDescent="0.25">
      <c r="A930" s="1">
        <v>918</v>
      </c>
      <c r="B930" s="152"/>
      <c r="C930" s="22"/>
      <c r="D930" s="26" t="s">
        <v>759</v>
      </c>
      <c r="E930" s="26" t="s">
        <v>14</v>
      </c>
      <c r="F930" s="127">
        <f>'annexe 1 AE - BPU'!F930</f>
        <v>0</v>
      </c>
      <c r="G930" s="179">
        <f t="shared" si="718"/>
        <v>0</v>
      </c>
      <c r="J930" s="69">
        <f t="shared" si="719"/>
        <v>0</v>
      </c>
      <c r="K930" s="240"/>
      <c r="L930" s="70"/>
      <c r="M930" s="71">
        <f t="shared" si="720"/>
        <v>0</v>
      </c>
      <c r="O930" s="69">
        <f t="shared" si="721"/>
        <v>0</v>
      </c>
      <c r="P930" s="240"/>
      <c r="Q930" s="70"/>
      <c r="R930" s="71">
        <f t="shared" si="722"/>
        <v>0</v>
      </c>
      <c r="T930" s="69">
        <f t="shared" si="723"/>
        <v>0</v>
      </c>
      <c r="U930" s="240"/>
      <c r="V930" s="70"/>
      <c r="W930" s="71">
        <f t="shared" si="724"/>
        <v>0</v>
      </c>
      <c r="Y930" s="69">
        <f t="shared" si="725"/>
        <v>0</v>
      </c>
      <c r="Z930" s="240"/>
      <c r="AA930" s="70"/>
      <c r="AB930" s="71">
        <f t="shared" si="726"/>
        <v>0</v>
      </c>
      <c r="AD930" s="69">
        <f t="shared" si="727"/>
        <v>0</v>
      </c>
      <c r="AE930" s="240"/>
      <c r="AF930" s="70"/>
      <c r="AG930" s="71">
        <f t="shared" si="728"/>
        <v>0</v>
      </c>
      <c r="AI930" s="69">
        <f t="shared" si="729"/>
        <v>0</v>
      </c>
      <c r="AJ930" s="240"/>
      <c r="AK930" s="95"/>
      <c r="AL930" s="71">
        <f t="shared" si="730"/>
        <v>0</v>
      </c>
    </row>
    <row r="931" spans="1:38" ht="14" x14ac:dyDescent="0.25">
      <c r="A931" s="1">
        <v>919</v>
      </c>
      <c r="B931" s="152"/>
      <c r="C931" s="22"/>
      <c r="D931" s="26" t="s">
        <v>760</v>
      </c>
      <c r="E931" s="26" t="s">
        <v>85</v>
      </c>
      <c r="F931" s="127">
        <f>'annexe 1 AE - BPU'!F931</f>
        <v>0</v>
      </c>
      <c r="G931" s="179">
        <f t="shared" si="718"/>
        <v>0</v>
      </c>
      <c r="J931" s="69">
        <f t="shared" si="719"/>
        <v>0</v>
      </c>
      <c r="K931" s="240"/>
      <c r="L931" s="70"/>
      <c r="M931" s="71">
        <f t="shared" si="720"/>
        <v>0</v>
      </c>
      <c r="O931" s="69">
        <f t="shared" si="721"/>
        <v>0</v>
      </c>
      <c r="P931" s="240"/>
      <c r="Q931" s="70"/>
      <c r="R931" s="71">
        <f t="shared" si="722"/>
        <v>0</v>
      </c>
      <c r="T931" s="69">
        <f t="shared" si="723"/>
        <v>0</v>
      </c>
      <c r="U931" s="240"/>
      <c r="V931" s="70"/>
      <c r="W931" s="71">
        <f t="shared" si="724"/>
        <v>0</v>
      </c>
      <c r="Y931" s="69">
        <f t="shared" si="725"/>
        <v>0</v>
      </c>
      <c r="Z931" s="240"/>
      <c r="AA931" s="70"/>
      <c r="AB931" s="71">
        <f t="shared" si="726"/>
        <v>0</v>
      </c>
      <c r="AD931" s="69">
        <f t="shared" si="727"/>
        <v>0</v>
      </c>
      <c r="AE931" s="240"/>
      <c r="AF931" s="70"/>
      <c r="AG931" s="71">
        <f t="shared" si="728"/>
        <v>0</v>
      </c>
      <c r="AI931" s="69">
        <f t="shared" si="729"/>
        <v>0</v>
      </c>
      <c r="AJ931" s="240"/>
      <c r="AK931" s="95"/>
      <c r="AL931" s="71">
        <f t="shared" si="730"/>
        <v>0</v>
      </c>
    </row>
    <row r="932" spans="1:38" ht="15.5" x14ac:dyDescent="0.25">
      <c r="A932" s="1">
        <v>920</v>
      </c>
      <c r="B932" s="152"/>
      <c r="C932" s="22"/>
      <c r="D932" s="26" t="s">
        <v>763</v>
      </c>
      <c r="E932" s="26" t="s">
        <v>85</v>
      </c>
      <c r="F932" s="127">
        <f>'annexe 1 AE - BPU'!F932</f>
        <v>0</v>
      </c>
      <c r="G932" s="179">
        <f t="shared" si="718"/>
        <v>0</v>
      </c>
      <c r="J932" s="69">
        <f t="shared" si="719"/>
        <v>0</v>
      </c>
      <c r="K932" s="240"/>
      <c r="L932" s="70"/>
      <c r="M932" s="71">
        <f t="shared" si="720"/>
        <v>0</v>
      </c>
      <c r="O932" s="69">
        <f t="shared" si="721"/>
        <v>0</v>
      </c>
      <c r="P932" s="240"/>
      <c r="Q932" s="70"/>
      <c r="R932" s="71">
        <f t="shared" si="722"/>
        <v>0</v>
      </c>
      <c r="T932" s="69">
        <f t="shared" si="723"/>
        <v>0</v>
      </c>
      <c r="U932" s="240"/>
      <c r="V932" s="70"/>
      <c r="W932" s="71">
        <f t="shared" si="724"/>
        <v>0</v>
      </c>
      <c r="Y932" s="69">
        <f t="shared" si="725"/>
        <v>0</v>
      </c>
      <c r="Z932" s="240"/>
      <c r="AA932" s="70"/>
      <c r="AB932" s="71">
        <f t="shared" si="726"/>
        <v>0</v>
      </c>
      <c r="AD932" s="98">
        <f t="shared" si="727"/>
        <v>0</v>
      </c>
      <c r="AE932" s="174">
        <v>1</v>
      </c>
      <c r="AF932" s="99"/>
      <c r="AG932" s="100">
        <f t="shared" si="728"/>
        <v>0</v>
      </c>
      <c r="AI932" s="69">
        <f t="shared" si="729"/>
        <v>0</v>
      </c>
      <c r="AJ932" s="240"/>
      <c r="AK932" s="95"/>
      <c r="AL932" s="71">
        <f t="shared" si="730"/>
        <v>0</v>
      </c>
    </row>
    <row r="933" spans="1:38" ht="15.5" x14ac:dyDescent="0.25">
      <c r="A933" s="1">
        <v>921</v>
      </c>
      <c r="B933" s="152"/>
      <c r="C933" s="22"/>
      <c r="D933" s="26" t="s">
        <v>764</v>
      </c>
      <c r="E933" s="26" t="s">
        <v>85</v>
      </c>
      <c r="F933" s="127">
        <f>'annexe 1 AE - BPU'!F933</f>
        <v>0</v>
      </c>
      <c r="G933" s="179">
        <f t="shared" si="718"/>
        <v>0</v>
      </c>
      <c r="J933" s="69">
        <f t="shared" si="719"/>
        <v>0</v>
      </c>
      <c r="K933" s="240"/>
      <c r="L933" s="70"/>
      <c r="M933" s="71">
        <f t="shared" si="720"/>
        <v>0</v>
      </c>
      <c r="O933" s="69">
        <f t="shared" si="721"/>
        <v>0</v>
      </c>
      <c r="P933" s="240"/>
      <c r="Q933" s="70"/>
      <c r="R933" s="71">
        <f t="shared" si="722"/>
        <v>0</v>
      </c>
      <c r="T933" s="69">
        <f t="shared" si="723"/>
        <v>0</v>
      </c>
      <c r="U933" s="240"/>
      <c r="V933" s="70"/>
      <c r="W933" s="71">
        <f t="shared" si="724"/>
        <v>0</v>
      </c>
      <c r="Y933" s="69">
        <f t="shared" si="725"/>
        <v>0</v>
      </c>
      <c r="Z933" s="240"/>
      <c r="AA933" s="70"/>
      <c r="AB933" s="71">
        <f t="shared" si="726"/>
        <v>0</v>
      </c>
      <c r="AD933" s="98">
        <f t="shared" si="727"/>
        <v>0</v>
      </c>
      <c r="AE933" s="174">
        <v>1</v>
      </c>
      <c r="AF933" s="99"/>
      <c r="AG933" s="100">
        <f t="shared" si="728"/>
        <v>0</v>
      </c>
      <c r="AI933" s="69">
        <f t="shared" si="729"/>
        <v>0</v>
      </c>
      <c r="AJ933" s="240"/>
      <c r="AK933" s="95"/>
      <c r="AL933" s="71">
        <f t="shared" si="730"/>
        <v>0</v>
      </c>
    </row>
    <row r="934" spans="1:38" ht="14" x14ac:dyDescent="0.25">
      <c r="A934" s="1">
        <v>922</v>
      </c>
      <c r="B934" s="152"/>
      <c r="C934" s="22"/>
      <c r="D934" s="26" t="s">
        <v>765</v>
      </c>
      <c r="E934" s="26" t="s">
        <v>85</v>
      </c>
      <c r="F934" s="127">
        <f>'annexe 1 AE - BPU'!F934</f>
        <v>0</v>
      </c>
      <c r="G934" s="179">
        <f t="shared" si="718"/>
        <v>0</v>
      </c>
      <c r="J934" s="69">
        <f t="shared" si="719"/>
        <v>0</v>
      </c>
      <c r="K934" s="240"/>
      <c r="L934" s="70"/>
      <c r="M934" s="71">
        <f t="shared" si="720"/>
        <v>0</v>
      </c>
      <c r="O934" s="69">
        <f t="shared" si="721"/>
        <v>0</v>
      </c>
      <c r="P934" s="240"/>
      <c r="Q934" s="70"/>
      <c r="R934" s="71">
        <f t="shared" si="722"/>
        <v>0</v>
      </c>
      <c r="T934" s="69">
        <f t="shared" si="723"/>
        <v>0</v>
      </c>
      <c r="U934" s="240"/>
      <c r="V934" s="70"/>
      <c r="W934" s="71">
        <f t="shared" si="724"/>
        <v>0</v>
      </c>
      <c r="Y934" s="69">
        <f t="shared" si="725"/>
        <v>0</v>
      </c>
      <c r="Z934" s="240"/>
      <c r="AA934" s="70"/>
      <c r="AB934" s="71">
        <f t="shared" si="726"/>
        <v>0</v>
      </c>
      <c r="AD934" s="69">
        <f t="shared" si="727"/>
        <v>0</v>
      </c>
      <c r="AE934" s="240"/>
      <c r="AF934" s="70"/>
      <c r="AG934" s="71">
        <f t="shared" si="728"/>
        <v>0</v>
      </c>
      <c r="AI934" s="69">
        <f t="shared" si="729"/>
        <v>0</v>
      </c>
      <c r="AJ934" s="240"/>
      <c r="AK934" s="95"/>
      <c r="AL934" s="71">
        <f t="shared" si="730"/>
        <v>0</v>
      </c>
    </row>
    <row r="935" spans="1:38" ht="14" x14ac:dyDescent="0.25">
      <c r="A935" s="1">
        <v>923</v>
      </c>
      <c r="B935" s="152" t="s">
        <v>766</v>
      </c>
      <c r="C935" s="22"/>
      <c r="D935" s="23" t="s">
        <v>767</v>
      </c>
      <c r="E935" s="14"/>
      <c r="F935" s="127"/>
      <c r="G935" s="178"/>
      <c r="J935" s="69"/>
      <c r="K935" s="240"/>
      <c r="L935" s="70"/>
      <c r="M935" s="71"/>
      <c r="O935" s="69"/>
      <c r="P935" s="240"/>
      <c r="Q935" s="70"/>
      <c r="R935" s="71"/>
      <c r="T935" s="69"/>
      <c r="U935" s="240"/>
      <c r="V935" s="70"/>
      <c r="W935" s="71"/>
      <c r="Y935" s="69"/>
      <c r="Z935" s="240"/>
      <c r="AA935" s="70"/>
      <c r="AB935" s="71"/>
      <c r="AD935" s="69"/>
      <c r="AE935" s="240"/>
      <c r="AF935" s="70"/>
      <c r="AG935" s="71"/>
      <c r="AI935" s="69"/>
      <c r="AJ935" s="240"/>
      <c r="AK935" s="95"/>
      <c r="AL935" s="71"/>
    </row>
    <row r="936" spans="1:38" ht="15.5" x14ac:dyDescent="0.25">
      <c r="A936" s="1">
        <v>924</v>
      </c>
      <c r="B936" s="152"/>
      <c r="C936" s="22"/>
      <c r="D936" s="26" t="s">
        <v>756</v>
      </c>
      <c r="E936" s="26" t="s">
        <v>26</v>
      </c>
      <c r="F936" s="127">
        <f>'annexe 1 AE - BPU'!F936</f>
        <v>0</v>
      </c>
      <c r="G936" s="179">
        <f t="shared" ref="G936:G943" si="731">F936*(1+$G$9)</f>
        <v>0</v>
      </c>
      <c r="J936" s="69">
        <f t="shared" ref="J936:J943" si="732">F936</f>
        <v>0</v>
      </c>
      <c r="K936" s="240"/>
      <c r="L936" s="70"/>
      <c r="M936" s="71">
        <f t="shared" ref="M936:M943" si="733">K936*J936</f>
        <v>0</v>
      </c>
      <c r="O936" s="69">
        <f t="shared" ref="O936:O943" si="734">J936</f>
        <v>0</v>
      </c>
      <c r="P936" s="240"/>
      <c r="Q936" s="70"/>
      <c r="R936" s="71">
        <f t="shared" ref="R936:R943" si="735">P936*O936</f>
        <v>0</v>
      </c>
      <c r="T936" s="98">
        <f t="shared" ref="T936:T943" si="736">O936</f>
        <v>0</v>
      </c>
      <c r="U936" s="174">
        <v>200</v>
      </c>
      <c r="V936" s="99"/>
      <c r="W936" s="100">
        <f t="shared" ref="W936:W943" si="737">U936*T936</f>
        <v>0</v>
      </c>
      <c r="Y936" s="69">
        <f t="shared" ref="Y936:Y943" si="738">T936</f>
        <v>0</v>
      </c>
      <c r="Z936" s="240"/>
      <c r="AA936" s="70"/>
      <c r="AB936" s="71">
        <f t="shared" ref="AB936:AB943" si="739">Z936*Y936</f>
        <v>0</v>
      </c>
      <c r="AD936" s="69">
        <f t="shared" ref="AD936:AD943" si="740">Y936</f>
        <v>0</v>
      </c>
      <c r="AE936" s="240"/>
      <c r="AF936" s="70"/>
      <c r="AG936" s="71">
        <f t="shared" ref="AG936:AG943" si="741">AE936*AD936</f>
        <v>0</v>
      </c>
      <c r="AI936" s="69">
        <f t="shared" ref="AI936:AI943" si="742">AD936</f>
        <v>0</v>
      </c>
      <c r="AJ936" s="240"/>
      <c r="AK936" s="95"/>
      <c r="AL936" s="71">
        <f t="shared" ref="AL936:AL943" si="743">AJ936*AI936</f>
        <v>0</v>
      </c>
    </row>
    <row r="937" spans="1:38" ht="14" x14ac:dyDescent="0.25">
      <c r="A937" s="1">
        <v>925</v>
      </c>
      <c r="B937" s="152"/>
      <c r="C937" s="22"/>
      <c r="D937" s="26" t="s">
        <v>757</v>
      </c>
      <c r="E937" s="26" t="s">
        <v>26</v>
      </c>
      <c r="F937" s="127">
        <f>'annexe 1 AE - BPU'!F937</f>
        <v>0</v>
      </c>
      <c r="G937" s="179">
        <f t="shared" si="731"/>
        <v>0</v>
      </c>
      <c r="J937" s="69">
        <f t="shared" si="732"/>
        <v>0</v>
      </c>
      <c r="K937" s="240"/>
      <c r="L937" s="70"/>
      <c r="M937" s="71">
        <f t="shared" si="733"/>
        <v>0</v>
      </c>
      <c r="O937" s="69">
        <f t="shared" si="734"/>
        <v>0</v>
      </c>
      <c r="P937" s="240"/>
      <c r="Q937" s="70"/>
      <c r="R937" s="71">
        <f t="shared" si="735"/>
        <v>0</v>
      </c>
      <c r="T937" s="69">
        <f t="shared" si="736"/>
        <v>0</v>
      </c>
      <c r="U937" s="240"/>
      <c r="V937" s="70"/>
      <c r="W937" s="71">
        <f t="shared" si="737"/>
        <v>0</v>
      </c>
      <c r="Y937" s="69">
        <f t="shared" si="738"/>
        <v>0</v>
      </c>
      <c r="Z937" s="240"/>
      <c r="AA937" s="70"/>
      <c r="AB937" s="71">
        <f t="shared" si="739"/>
        <v>0</v>
      </c>
      <c r="AD937" s="69">
        <f t="shared" si="740"/>
        <v>0</v>
      </c>
      <c r="AE937" s="240"/>
      <c r="AF937" s="70"/>
      <c r="AG937" s="71">
        <f t="shared" si="741"/>
        <v>0</v>
      </c>
      <c r="AI937" s="69">
        <f t="shared" si="742"/>
        <v>0</v>
      </c>
      <c r="AJ937" s="240"/>
      <c r="AK937" s="95"/>
      <c r="AL937" s="71">
        <f t="shared" si="743"/>
        <v>0</v>
      </c>
    </row>
    <row r="938" spans="1:38" ht="15.5" x14ac:dyDescent="0.25">
      <c r="A938" s="1">
        <v>926</v>
      </c>
      <c r="B938" s="152"/>
      <c r="C938" s="22"/>
      <c r="D938" s="26" t="s">
        <v>758</v>
      </c>
      <c r="E938" s="26" t="s">
        <v>14</v>
      </c>
      <c r="F938" s="127">
        <f>'annexe 1 AE - BPU'!F938</f>
        <v>0</v>
      </c>
      <c r="G938" s="179">
        <f t="shared" si="731"/>
        <v>0</v>
      </c>
      <c r="J938" s="69">
        <f t="shared" si="732"/>
        <v>0</v>
      </c>
      <c r="K938" s="240"/>
      <c r="L938" s="70"/>
      <c r="M938" s="71">
        <f t="shared" si="733"/>
        <v>0</v>
      </c>
      <c r="O938" s="69">
        <f t="shared" si="734"/>
        <v>0</v>
      </c>
      <c r="P938" s="240"/>
      <c r="Q938" s="70"/>
      <c r="R938" s="71">
        <f t="shared" si="735"/>
        <v>0</v>
      </c>
      <c r="T938" s="98">
        <f t="shared" si="736"/>
        <v>0</v>
      </c>
      <c r="U938" s="174">
        <v>3</v>
      </c>
      <c r="V938" s="99"/>
      <c r="W938" s="100">
        <f t="shared" si="737"/>
        <v>0</v>
      </c>
      <c r="Y938" s="69">
        <f t="shared" si="738"/>
        <v>0</v>
      </c>
      <c r="Z938" s="240"/>
      <c r="AA938" s="70"/>
      <c r="AB938" s="71">
        <f t="shared" si="739"/>
        <v>0</v>
      </c>
      <c r="AD938" s="69">
        <f t="shared" si="740"/>
        <v>0</v>
      </c>
      <c r="AE938" s="240"/>
      <c r="AF938" s="70"/>
      <c r="AG938" s="71">
        <f t="shared" si="741"/>
        <v>0</v>
      </c>
      <c r="AI938" s="69">
        <f t="shared" si="742"/>
        <v>0</v>
      </c>
      <c r="AJ938" s="240"/>
      <c r="AK938" s="95"/>
      <c r="AL938" s="71">
        <f t="shared" si="743"/>
        <v>0</v>
      </c>
    </row>
    <row r="939" spans="1:38" ht="15.5" x14ac:dyDescent="0.25">
      <c r="A939" s="1">
        <v>927</v>
      </c>
      <c r="B939" s="152"/>
      <c r="C939" s="22"/>
      <c r="D939" s="26" t="s">
        <v>759</v>
      </c>
      <c r="E939" s="26" t="s">
        <v>14</v>
      </c>
      <c r="F939" s="127">
        <f>'annexe 1 AE - BPU'!F939</f>
        <v>0</v>
      </c>
      <c r="G939" s="179">
        <f t="shared" si="731"/>
        <v>0</v>
      </c>
      <c r="J939" s="69">
        <f t="shared" si="732"/>
        <v>0</v>
      </c>
      <c r="K939" s="240"/>
      <c r="L939" s="70"/>
      <c r="M939" s="71">
        <f t="shared" si="733"/>
        <v>0</v>
      </c>
      <c r="O939" s="69">
        <f t="shared" si="734"/>
        <v>0</v>
      </c>
      <c r="P939" s="240"/>
      <c r="Q939" s="70"/>
      <c r="R939" s="71">
        <f t="shared" si="735"/>
        <v>0</v>
      </c>
      <c r="T939" s="98">
        <f t="shared" si="736"/>
        <v>0</v>
      </c>
      <c r="U939" s="174">
        <v>10</v>
      </c>
      <c r="V939" s="99"/>
      <c r="W939" s="100">
        <f t="shared" si="737"/>
        <v>0</v>
      </c>
      <c r="Y939" s="69">
        <f t="shared" si="738"/>
        <v>0</v>
      </c>
      <c r="Z939" s="240"/>
      <c r="AA939" s="70"/>
      <c r="AB939" s="71">
        <f t="shared" si="739"/>
        <v>0</v>
      </c>
      <c r="AD939" s="69">
        <f t="shared" si="740"/>
        <v>0</v>
      </c>
      <c r="AE939" s="240"/>
      <c r="AF939" s="70"/>
      <c r="AG939" s="71">
        <f t="shared" si="741"/>
        <v>0</v>
      </c>
      <c r="AI939" s="69">
        <f t="shared" si="742"/>
        <v>0</v>
      </c>
      <c r="AJ939" s="240"/>
      <c r="AK939" s="95"/>
      <c r="AL939" s="71">
        <f t="shared" si="743"/>
        <v>0</v>
      </c>
    </row>
    <row r="940" spans="1:38" ht="14" x14ac:dyDescent="0.25">
      <c r="A940" s="1">
        <v>928</v>
      </c>
      <c r="B940" s="152"/>
      <c r="C940" s="22"/>
      <c r="D940" s="26" t="s">
        <v>760</v>
      </c>
      <c r="E940" s="26" t="s">
        <v>85</v>
      </c>
      <c r="F940" s="127">
        <f>'annexe 1 AE - BPU'!F940</f>
        <v>0</v>
      </c>
      <c r="G940" s="179">
        <f t="shared" si="731"/>
        <v>0</v>
      </c>
      <c r="J940" s="69">
        <f t="shared" si="732"/>
        <v>0</v>
      </c>
      <c r="K940" s="240"/>
      <c r="L940" s="70"/>
      <c r="M940" s="71">
        <f t="shared" si="733"/>
        <v>0</v>
      </c>
      <c r="O940" s="69">
        <f t="shared" si="734"/>
        <v>0</v>
      </c>
      <c r="P940" s="240"/>
      <c r="Q940" s="70"/>
      <c r="R940" s="71">
        <f t="shared" si="735"/>
        <v>0</v>
      </c>
      <c r="T940" s="69">
        <f t="shared" si="736"/>
        <v>0</v>
      </c>
      <c r="U940" s="240"/>
      <c r="V940" s="70"/>
      <c r="W940" s="71">
        <f t="shared" si="737"/>
        <v>0</v>
      </c>
      <c r="Y940" s="69">
        <f t="shared" si="738"/>
        <v>0</v>
      </c>
      <c r="Z940" s="240"/>
      <c r="AA940" s="70"/>
      <c r="AB940" s="71">
        <f t="shared" si="739"/>
        <v>0</v>
      </c>
      <c r="AD940" s="69">
        <f t="shared" si="740"/>
        <v>0</v>
      </c>
      <c r="AE940" s="240"/>
      <c r="AF940" s="70"/>
      <c r="AG940" s="71">
        <f t="shared" si="741"/>
        <v>0</v>
      </c>
      <c r="AI940" s="69">
        <f t="shared" si="742"/>
        <v>0</v>
      </c>
      <c r="AJ940" s="240"/>
      <c r="AK940" s="95"/>
      <c r="AL940" s="71">
        <f t="shared" si="743"/>
        <v>0</v>
      </c>
    </row>
    <row r="941" spans="1:38" ht="14" x14ac:dyDescent="0.25">
      <c r="A941" s="1">
        <v>929</v>
      </c>
      <c r="B941" s="152"/>
      <c r="C941" s="22"/>
      <c r="D941" s="26" t="s">
        <v>763</v>
      </c>
      <c r="E941" s="26" t="s">
        <v>85</v>
      </c>
      <c r="F941" s="127">
        <f>'annexe 1 AE - BPU'!F941</f>
        <v>0</v>
      </c>
      <c r="G941" s="179">
        <f t="shared" si="731"/>
        <v>0</v>
      </c>
      <c r="J941" s="69">
        <f t="shared" si="732"/>
        <v>0</v>
      </c>
      <c r="K941" s="240"/>
      <c r="L941" s="70"/>
      <c r="M941" s="71">
        <f t="shared" si="733"/>
        <v>0</v>
      </c>
      <c r="O941" s="69">
        <f t="shared" si="734"/>
        <v>0</v>
      </c>
      <c r="P941" s="240"/>
      <c r="Q941" s="70"/>
      <c r="R941" s="71">
        <f t="shared" si="735"/>
        <v>0</v>
      </c>
      <c r="T941" s="69">
        <f t="shared" si="736"/>
        <v>0</v>
      </c>
      <c r="U941" s="240"/>
      <c r="V941" s="70"/>
      <c r="W941" s="71">
        <f t="shared" si="737"/>
        <v>0</v>
      </c>
      <c r="Y941" s="69">
        <f t="shared" si="738"/>
        <v>0</v>
      </c>
      <c r="Z941" s="240"/>
      <c r="AA941" s="70"/>
      <c r="AB941" s="71">
        <f t="shared" si="739"/>
        <v>0</v>
      </c>
      <c r="AD941" s="69">
        <f t="shared" si="740"/>
        <v>0</v>
      </c>
      <c r="AE941" s="240"/>
      <c r="AF941" s="70"/>
      <c r="AG941" s="71">
        <f t="shared" si="741"/>
        <v>0</v>
      </c>
      <c r="AI941" s="69">
        <f t="shared" si="742"/>
        <v>0</v>
      </c>
      <c r="AJ941" s="240"/>
      <c r="AK941" s="95"/>
      <c r="AL941" s="71">
        <f t="shared" si="743"/>
        <v>0</v>
      </c>
    </row>
    <row r="942" spans="1:38" ht="14" x14ac:dyDescent="0.25">
      <c r="A942" s="1">
        <v>930</v>
      </c>
      <c r="B942" s="152"/>
      <c r="C942" s="22"/>
      <c r="D942" s="26" t="s">
        <v>764</v>
      </c>
      <c r="E942" s="26" t="s">
        <v>85</v>
      </c>
      <c r="F942" s="127">
        <f>'annexe 1 AE - BPU'!F942</f>
        <v>0</v>
      </c>
      <c r="G942" s="179">
        <f t="shared" si="731"/>
        <v>0</v>
      </c>
      <c r="J942" s="69">
        <f t="shared" si="732"/>
        <v>0</v>
      </c>
      <c r="K942" s="240"/>
      <c r="L942" s="70"/>
      <c r="M942" s="71">
        <f t="shared" si="733"/>
        <v>0</v>
      </c>
      <c r="O942" s="69">
        <f t="shared" si="734"/>
        <v>0</v>
      </c>
      <c r="P942" s="240"/>
      <c r="Q942" s="70"/>
      <c r="R942" s="71">
        <f t="shared" si="735"/>
        <v>0</v>
      </c>
      <c r="T942" s="69">
        <f t="shared" si="736"/>
        <v>0</v>
      </c>
      <c r="U942" s="240"/>
      <c r="V942" s="70"/>
      <c r="W942" s="71">
        <f t="shared" si="737"/>
        <v>0</v>
      </c>
      <c r="Y942" s="69">
        <f t="shared" si="738"/>
        <v>0</v>
      </c>
      <c r="Z942" s="240"/>
      <c r="AA942" s="70"/>
      <c r="AB942" s="71">
        <f t="shared" si="739"/>
        <v>0</v>
      </c>
      <c r="AD942" s="69">
        <f t="shared" si="740"/>
        <v>0</v>
      </c>
      <c r="AE942" s="240"/>
      <c r="AF942" s="70"/>
      <c r="AG942" s="71">
        <f t="shared" si="741"/>
        <v>0</v>
      </c>
      <c r="AI942" s="69">
        <f t="shared" si="742"/>
        <v>0</v>
      </c>
      <c r="AJ942" s="240"/>
      <c r="AK942" s="95"/>
      <c r="AL942" s="71">
        <f t="shared" si="743"/>
        <v>0</v>
      </c>
    </row>
    <row r="943" spans="1:38" ht="14" x14ac:dyDescent="0.25">
      <c r="A943" s="1">
        <v>931</v>
      </c>
      <c r="B943" s="153"/>
      <c r="C943" s="13"/>
      <c r="D943" s="26" t="s">
        <v>765</v>
      </c>
      <c r="E943" s="26" t="s">
        <v>85</v>
      </c>
      <c r="F943" s="127">
        <f>'annexe 1 AE - BPU'!F943</f>
        <v>0</v>
      </c>
      <c r="G943" s="179">
        <f t="shared" si="731"/>
        <v>0</v>
      </c>
      <c r="J943" s="69">
        <f t="shared" si="732"/>
        <v>0</v>
      </c>
      <c r="K943" s="240"/>
      <c r="L943" s="70"/>
      <c r="M943" s="71">
        <f t="shared" si="733"/>
        <v>0</v>
      </c>
      <c r="O943" s="69">
        <f t="shared" si="734"/>
        <v>0</v>
      </c>
      <c r="P943" s="240"/>
      <c r="Q943" s="70"/>
      <c r="R943" s="71">
        <f t="shared" si="735"/>
        <v>0</v>
      </c>
      <c r="T943" s="69">
        <f t="shared" si="736"/>
        <v>0</v>
      </c>
      <c r="U943" s="240"/>
      <c r="V943" s="70"/>
      <c r="W943" s="71">
        <f t="shared" si="737"/>
        <v>0</v>
      </c>
      <c r="Y943" s="69">
        <f t="shared" si="738"/>
        <v>0</v>
      </c>
      <c r="Z943" s="240"/>
      <c r="AA943" s="70"/>
      <c r="AB943" s="71">
        <f t="shared" si="739"/>
        <v>0</v>
      </c>
      <c r="AD943" s="69">
        <f t="shared" si="740"/>
        <v>0</v>
      </c>
      <c r="AE943" s="240"/>
      <c r="AF943" s="70"/>
      <c r="AG943" s="71">
        <f t="shared" si="741"/>
        <v>0</v>
      </c>
      <c r="AI943" s="69">
        <f t="shared" si="742"/>
        <v>0</v>
      </c>
      <c r="AJ943" s="240"/>
      <c r="AK943" s="95"/>
      <c r="AL943" s="71">
        <f t="shared" si="743"/>
        <v>0</v>
      </c>
    </row>
    <row r="944" spans="1:38" s="3" customFormat="1" ht="13" x14ac:dyDescent="0.25">
      <c r="A944" s="1">
        <v>932</v>
      </c>
      <c r="B944" s="153"/>
      <c r="C944" s="13"/>
      <c r="D944" s="14"/>
      <c r="E944" s="14"/>
      <c r="F944" s="130"/>
      <c r="G944" s="178"/>
      <c r="J944" s="69"/>
      <c r="K944" s="240"/>
      <c r="L944" s="70"/>
      <c r="M944" s="71"/>
      <c r="O944" s="69"/>
      <c r="P944" s="240"/>
      <c r="Q944" s="70"/>
      <c r="R944" s="71"/>
      <c r="T944" s="69"/>
      <c r="U944" s="240"/>
      <c r="V944" s="70"/>
      <c r="W944" s="71"/>
      <c r="Y944" s="69"/>
      <c r="Z944" s="240"/>
      <c r="AA944" s="70"/>
      <c r="AB944" s="71"/>
      <c r="AD944" s="69"/>
      <c r="AE944" s="240"/>
      <c r="AF944" s="70"/>
      <c r="AG944" s="71"/>
      <c r="AI944" s="69"/>
      <c r="AJ944" s="240"/>
      <c r="AK944" s="95"/>
      <c r="AL944" s="71"/>
    </row>
    <row r="945" spans="1:38" ht="15.5" x14ac:dyDescent="0.25">
      <c r="A945" s="1">
        <v>933</v>
      </c>
      <c r="B945" s="148" t="s">
        <v>768</v>
      </c>
      <c r="C945" s="19"/>
      <c r="D945" s="20" t="s">
        <v>769</v>
      </c>
      <c r="E945" s="49"/>
      <c r="F945" s="130"/>
      <c r="G945" s="178"/>
      <c r="J945" s="69"/>
      <c r="K945" s="240"/>
      <c r="L945" s="70"/>
      <c r="M945" s="71"/>
      <c r="O945" s="69"/>
      <c r="P945" s="240"/>
      <c r="Q945" s="70"/>
      <c r="R945" s="71"/>
      <c r="T945" s="69"/>
      <c r="U945" s="240"/>
      <c r="V945" s="70"/>
      <c r="W945" s="71"/>
      <c r="Y945" s="69"/>
      <c r="Z945" s="240"/>
      <c r="AA945" s="70"/>
      <c r="AB945" s="71"/>
      <c r="AD945" s="69"/>
      <c r="AE945" s="240"/>
      <c r="AF945" s="70"/>
      <c r="AG945" s="71"/>
      <c r="AI945" s="69"/>
      <c r="AJ945" s="240"/>
      <c r="AK945" s="95"/>
      <c r="AL945" s="71"/>
    </row>
    <row r="946" spans="1:38" ht="13" x14ac:dyDescent="0.25">
      <c r="A946" s="1">
        <v>934</v>
      </c>
      <c r="B946" s="153"/>
      <c r="C946" s="155"/>
      <c r="D946" s="14"/>
      <c r="E946" s="49"/>
      <c r="F946" s="130"/>
      <c r="G946" s="178"/>
      <c r="J946" s="69"/>
      <c r="K946" s="240"/>
      <c r="L946" s="70"/>
      <c r="M946" s="71"/>
      <c r="O946" s="69"/>
      <c r="P946" s="240"/>
      <c r="Q946" s="70"/>
      <c r="R946" s="71"/>
      <c r="T946" s="69"/>
      <c r="U946" s="240"/>
      <c r="V946" s="70"/>
      <c r="W946" s="71"/>
      <c r="Y946" s="69"/>
      <c r="Z946" s="240"/>
      <c r="AA946" s="70"/>
      <c r="AB946" s="71"/>
      <c r="AD946" s="69"/>
      <c r="AE946" s="240"/>
      <c r="AF946" s="70"/>
      <c r="AG946" s="71"/>
      <c r="AI946" s="69"/>
      <c r="AJ946" s="240"/>
      <c r="AK946" s="95"/>
      <c r="AL946" s="71"/>
    </row>
    <row r="947" spans="1:38" ht="14" x14ac:dyDescent="0.25">
      <c r="A947" s="1">
        <v>935</v>
      </c>
      <c r="B947" s="152" t="s">
        <v>770</v>
      </c>
      <c r="C947" s="29"/>
      <c r="D947" s="23" t="s">
        <v>771</v>
      </c>
      <c r="E947" s="49"/>
      <c r="F947" s="130"/>
      <c r="G947" s="178"/>
      <c r="J947" s="69"/>
      <c r="K947" s="240"/>
      <c r="L947" s="70"/>
      <c r="M947" s="71"/>
      <c r="O947" s="69"/>
      <c r="P947" s="240"/>
      <c r="Q947" s="70"/>
      <c r="R947" s="71"/>
      <c r="T947" s="69"/>
      <c r="U947" s="240"/>
      <c r="V947" s="70"/>
      <c r="W947" s="71"/>
      <c r="Y947" s="69"/>
      <c r="Z947" s="240"/>
      <c r="AA947" s="70"/>
      <c r="AB947" s="71"/>
      <c r="AD947" s="69"/>
      <c r="AE947" s="240"/>
      <c r="AF947" s="70"/>
      <c r="AG947" s="71"/>
      <c r="AI947" s="69"/>
      <c r="AJ947" s="240"/>
      <c r="AK947" s="95"/>
      <c r="AL947" s="71"/>
    </row>
    <row r="948" spans="1:38" ht="14" x14ac:dyDescent="0.25">
      <c r="A948" s="1">
        <v>936</v>
      </c>
      <c r="B948" s="152" t="s">
        <v>772</v>
      </c>
      <c r="C948" s="29"/>
      <c r="D948" s="23" t="s">
        <v>773</v>
      </c>
      <c r="E948" s="49"/>
      <c r="F948" s="130"/>
      <c r="G948" s="178"/>
      <c r="J948" s="69"/>
      <c r="K948" s="240"/>
      <c r="L948" s="70"/>
      <c r="M948" s="71"/>
      <c r="O948" s="69"/>
      <c r="P948" s="240"/>
      <c r="Q948" s="70"/>
      <c r="R948" s="71"/>
      <c r="T948" s="69"/>
      <c r="U948" s="240"/>
      <c r="V948" s="70"/>
      <c r="W948" s="71"/>
      <c r="Y948" s="69"/>
      <c r="Z948" s="240"/>
      <c r="AA948" s="70"/>
      <c r="AB948" s="71"/>
      <c r="AD948" s="69"/>
      <c r="AE948" s="240"/>
      <c r="AF948" s="70"/>
      <c r="AG948" s="71"/>
      <c r="AI948" s="69"/>
      <c r="AJ948" s="240"/>
      <c r="AK948" s="95"/>
      <c r="AL948" s="71"/>
    </row>
    <row r="949" spans="1:38" ht="14" x14ac:dyDescent="0.25">
      <c r="A949" s="1">
        <v>937</v>
      </c>
      <c r="B949" s="152"/>
      <c r="C949" s="29"/>
      <c r="D949" s="26" t="s">
        <v>774</v>
      </c>
      <c r="E949" s="26" t="s">
        <v>85</v>
      </c>
      <c r="F949" s="127">
        <f>'annexe 1 AE - BPU'!F949</f>
        <v>0</v>
      </c>
      <c r="G949" s="179">
        <f t="shared" ref="G949:G951" si="744">F949*(1+$G$9)</f>
        <v>0</v>
      </c>
      <c r="J949" s="69">
        <f>F949</f>
        <v>0</v>
      </c>
      <c r="K949" s="240"/>
      <c r="L949" s="70"/>
      <c r="M949" s="71">
        <f>K949*J949</f>
        <v>0</v>
      </c>
      <c r="O949" s="69">
        <f>J949</f>
        <v>0</v>
      </c>
      <c r="P949" s="240"/>
      <c r="Q949" s="70"/>
      <c r="R949" s="71">
        <f>P949*O949</f>
        <v>0</v>
      </c>
      <c r="T949" s="69">
        <f>O949</f>
        <v>0</v>
      </c>
      <c r="U949" s="240"/>
      <c r="V949" s="70"/>
      <c r="W949" s="71">
        <f>U949*T949</f>
        <v>0</v>
      </c>
      <c r="Y949" s="69">
        <f>T949</f>
        <v>0</v>
      </c>
      <c r="Z949" s="240"/>
      <c r="AA949" s="70"/>
      <c r="AB949" s="71">
        <f>Z949*Y949</f>
        <v>0</v>
      </c>
      <c r="AD949" s="69">
        <f>Y949</f>
        <v>0</v>
      </c>
      <c r="AE949" s="240"/>
      <c r="AF949" s="70"/>
      <c r="AG949" s="71">
        <f>AE949*AD949</f>
        <v>0</v>
      </c>
      <c r="AI949" s="69">
        <f>AD949</f>
        <v>0</v>
      </c>
      <c r="AJ949" s="240"/>
      <c r="AK949" s="95"/>
      <c r="AL949" s="71">
        <f>AJ949*AI949</f>
        <v>0</v>
      </c>
    </row>
    <row r="950" spans="1:38" ht="14" x14ac:dyDescent="0.25">
      <c r="A950" s="1">
        <v>938</v>
      </c>
      <c r="B950" s="152"/>
      <c r="C950" s="29"/>
      <c r="D950" s="26" t="s">
        <v>775</v>
      </c>
      <c r="E950" s="26" t="s">
        <v>85</v>
      </c>
      <c r="F950" s="127">
        <f>'annexe 1 AE - BPU'!F950</f>
        <v>0</v>
      </c>
      <c r="G950" s="179">
        <f t="shared" si="744"/>
        <v>0</v>
      </c>
      <c r="J950" s="69">
        <f>F950</f>
        <v>0</v>
      </c>
      <c r="K950" s="240"/>
      <c r="L950" s="70"/>
      <c r="M950" s="71">
        <f>K950*J950</f>
        <v>0</v>
      </c>
      <c r="O950" s="69">
        <f>J950</f>
        <v>0</v>
      </c>
      <c r="P950" s="240"/>
      <c r="Q950" s="70"/>
      <c r="R950" s="71">
        <f>P950*O950</f>
        <v>0</v>
      </c>
      <c r="T950" s="69">
        <f>O950</f>
        <v>0</v>
      </c>
      <c r="U950" s="240"/>
      <c r="V950" s="70"/>
      <c r="W950" s="71">
        <f>U950*T950</f>
        <v>0</v>
      </c>
      <c r="Y950" s="69">
        <f>T950</f>
        <v>0</v>
      </c>
      <c r="Z950" s="240"/>
      <c r="AA950" s="70"/>
      <c r="AB950" s="71">
        <f>Z950*Y950</f>
        <v>0</v>
      </c>
      <c r="AD950" s="69">
        <f>Y950</f>
        <v>0</v>
      </c>
      <c r="AE950" s="240"/>
      <c r="AF950" s="70"/>
      <c r="AG950" s="71">
        <f>AE950*AD950</f>
        <v>0</v>
      </c>
      <c r="AI950" s="69">
        <f>AD950</f>
        <v>0</v>
      </c>
      <c r="AJ950" s="240"/>
      <c r="AK950" s="95"/>
      <c r="AL950" s="71">
        <f>AJ950*AI950</f>
        <v>0</v>
      </c>
    </row>
    <row r="951" spans="1:38" ht="14" x14ac:dyDescent="0.25">
      <c r="A951" s="1">
        <v>939</v>
      </c>
      <c r="B951" s="152"/>
      <c r="C951" s="29"/>
      <c r="D951" s="26" t="s">
        <v>776</v>
      </c>
      <c r="E951" s="26" t="s">
        <v>85</v>
      </c>
      <c r="F951" s="127">
        <f>'annexe 1 AE - BPU'!F951</f>
        <v>0</v>
      </c>
      <c r="G951" s="179">
        <f t="shared" si="744"/>
        <v>0</v>
      </c>
      <c r="J951" s="69">
        <f>F951</f>
        <v>0</v>
      </c>
      <c r="K951" s="240"/>
      <c r="L951" s="70"/>
      <c r="M951" s="71">
        <f>K951*J951</f>
        <v>0</v>
      </c>
      <c r="O951" s="69">
        <f>J951</f>
        <v>0</v>
      </c>
      <c r="P951" s="240"/>
      <c r="Q951" s="70"/>
      <c r="R951" s="71">
        <f>P951*O951</f>
        <v>0</v>
      </c>
      <c r="T951" s="69">
        <f>O951</f>
        <v>0</v>
      </c>
      <c r="U951" s="240"/>
      <c r="V951" s="70"/>
      <c r="W951" s="71">
        <f>U951*T951</f>
        <v>0</v>
      </c>
      <c r="Y951" s="69">
        <f>T951</f>
        <v>0</v>
      </c>
      <c r="Z951" s="240"/>
      <c r="AA951" s="70"/>
      <c r="AB951" s="71">
        <f>Z951*Y951</f>
        <v>0</v>
      </c>
      <c r="AD951" s="69">
        <f>Y951</f>
        <v>0</v>
      </c>
      <c r="AE951" s="240"/>
      <c r="AF951" s="70"/>
      <c r="AG951" s="71">
        <f>AE951*AD951</f>
        <v>0</v>
      </c>
      <c r="AI951" s="69">
        <f>AD951</f>
        <v>0</v>
      </c>
      <c r="AJ951" s="240"/>
      <c r="AK951" s="95"/>
      <c r="AL951" s="71">
        <f>AJ951*AI951</f>
        <v>0</v>
      </c>
    </row>
    <row r="952" spans="1:38" ht="28" x14ac:dyDescent="0.25">
      <c r="A952" s="1">
        <v>940</v>
      </c>
      <c r="B952" s="152" t="s">
        <v>777</v>
      </c>
      <c r="C952" s="29"/>
      <c r="D952" s="23" t="s">
        <v>861</v>
      </c>
      <c r="E952" s="49"/>
      <c r="F952" s="127"/>
      <c r="G952" s="178"/>
      <c r="J952" s="69"/>
      <c r="K952" s="240"/>
      <c r="L952" s="70"/>
      <c r="M952" s="71"/>
      <c r="O952" s="69"/>
      <c r="P952" s="240"/>
      <c r="Q952" s="70"/>
      <c r="R952" s="71"/>
      <c r="T952" s="69"/>
      <c r="U952" s="240"/>
      <c r="V952" s="70"/>
      <c r="W952" s="71"/>
      <c r="Y952" s="69"/>
      <c r="Z952" s="240"/>
      <c r="AA952" s="70"/>
      <c r="AB952" s="71"/>
      <c r="AD952" s="69"/>
      <c r="AE952" s="240"/>
      <c r="AF952" s="70"/>
      <c r="AG952" s="71"/>
      <c r="AI952" s="69"/>
      <c r="AJ952" s="240"/>
      <c r="AK952" s="95"/>
      <c r="AL952" s="71"/>
    </row>
    <row r="953" spans="1:38" ht="14" x14ac:dyDescent="0.25">
      <c r="A953" s="1">
        <v>941</v>
      </c>
      <c r="B953" s="152"/>
      <c r="C953" s="29"/>
      <c r="D953" s="23" t="s">
        <v>778</v>
      </c>
      <c r="E953" s="49"/>
      <c r="F953" s="127"/>
      <c r="G953" s="178"/>
      <c r="J953" s="69"/>
      <c r="K953" s="240"/>
      <c r="L953" s="70"/>
      <c r="M953" s="71"/>
      <c r="O953" s="69"/>
      <c r="P953" s="240"/>
      <c r="Q953" s="70"/>
      <c r="R953" s="71"/>
      <c r="T953" s="69"/>
      <c r="U953" s="240"/>
      <c r="V953" s="70"/>
      <c r="W953" s="71"/>
      <c r="Y953" s="69"/>
      <c r="Z953" s="240"/>
      <c r="AA953" s="70"/>
      <c r="AB953" s="71"/>
      <c r="AD953" s="69"/>
      <c r="AE953" s="240"/>
      <c r="AF953" s="70"/>
      <c r="AG953" s="71"/>
      <c r="AI953" s="69"/>
      <c r="AJ953" s="240"/>
      <c r="AK953" s="95"/>
      <c r="AL953" s="71"/>
    </row>
    <row r="954" spans="1:38" ht="14" x14ac:dyDescent="0.25">
      <c r="A954" s="1">
        <v>942</v>
      </c>
      <c r="B954" s="152"/>
      <c r="C954" s="29"/>
      <c r="D954" s="26" t="s">
        <v>779</v>
      </c>
      <c r="E954" s="26" t="s">
        <v>85</v>
      </c>
      <c r="F954" s="127">
        <f>'annexe 1 AE - BPU'!F954</f>
        <v>0</v>
      </c>
      <c r="G954" s="179">
        <f t="shared" ref="G954:G957" si="745">F954*(1+$G$9)</f>
        <v>0</v>
      </c>
      <c r="J954" s="69">
        <f>F954</f>
        <v>0</v>
      </c>
      <c r="K954" s="240"/>
      <c r="L954" s="70"/>
      <c r="M954" s="71">
        <f>K954*J954</f>
        <v>0</v>
      </c>
      <c r="O954" s="69">
        <f>J954</f>
        <v>0</v>
      </c>
      <c r="P954" s="240"/>
      <c r="Q954" s="70"/>
      <c r="R954" s="71">
        <f>P954*O954</f>
        <v>0</v>
      </c>
      <c r="T954" s="69">
        <f>O954</f>
        <v>0</v>
      </c>
      <c r="U954" s="240"/>
      <c r="V954" s="70"/>
      <c r="W954" s="71">
        <f>U954*T954</f>
        <v>0</v>
      </c>
      <c r="Y954" s="69">
        <f>T954</f>
        <v>0</v>
      </c>
      <c r="Z954" s="240"/>
      <c r="AA954" s="70"/>
      <c r="AB954" s="71">
        <f>Z954*Y954</f>
        <v>0</v>
      </c>
      <c r="AD954" s="69">
        <f>Y954</f>
        <v>0</v>
      </c>
      <c r="AE954" s="240"/>
      <c r="AF954" s="70"/>
      <c r="AG954" s="71">
        <f>AE954*AD954</f>
        <v>0</v>
      </c>
      <c r="AI954" s="69">
        <f>AD954</f>
        <v>0</v>
      </c>
      <c r="AJ954" s="240"/>
      <c r="AK954" s="95"/>
      <c r="AL954" s="71">
        <f>AJ954*AI954</f>
        <v>0</v>
      </c>
    </row>
    <row r="955" spans="1:38" ht="14" x14ac:dyDescent="0.25">
      <c r="A955" s="1">
        <v>943</v>
      </c>
      <c r="B955" s="152"/>
      <c r="C955" s="29"/>
      <c r="D955" s="26" t="s">
        <v>780</v>
      </c>
      <c r="E955" s="26" t="s">
        <v>85</v>
      </c>
      <c r="F955" s="127">
        <f>'annexe 1 AE - BPU'!F955</f>
        <v>0</v>
      </c>
      <c r="G955" s="179">
        <f t="shared" si="745"/>
        <v>0</v>
      </c>
      <c r="J955" s="69">
        <f>F955</f>
        <v>0</v>
      </c>
      <c r="K955" s="240"/>
      <c r="L955" s="70"/>
      <c r="M955" s="71">
        <f>K955*J955</f>
        <v>0</v>
      </c>
      <c r="O955" s="69">
        <f>J955</f>
        <v>0</v>
      </c>
      <c r="P955" s="240"/>
      <c r="Q955" s="70"/>
      <c r="R955" s="71">
        <f>P955*O955</f>
        <v>0</v>
      </c>
      <c r="T955" s="69">
        <f>O955</f>
        <v>0</v>
      </c>
      <c r="U955" s="240"/>
      <c r="V955" s="70"/>
      <c r="W955" s="71">
        <f>U955*T955</f>
        <v>0</v>
      </c>
      <c r="Y955" s="69">
        <f>T955</f>
        <v>0</v>
      </c>
      <c r="Z955" s="240"/>
      <c r="AA955" s="70"/>
      <c r="AB955" s="71">
        <f>Z955*Y955</f>
        <v>0</v>
      </c>
      <c r="AD955" s="69">
        <f>Y955</f>
        <v>0</v>
      </c>
      <c r="AE955" s="240"/>
      <c r="AF955" s="70"/>
      <c r="AG955" s="71">
        <f>AE955*AD955</f>
        <v>0</v>
      </c>
      <c r="AI955" s="69">
        <f>AD955</f>
        <v>0</v>
      </c>
      <c r="AJ955" s="240"/>
      <c r="AK955" s="95"/>
      <c r="AL955" s="71">
        <f>AJ955*AI955</f>
        <v>0</v>
      </c>
    </row>
    <row r="956" spans="1:38" ht="14" x14ac:dyDescent="0.25">
      <c r="A956" s="1">
        <v>944</v>
      </c>
      <c r="B956" s="152"/>
      <c r="C956" s="29"/>
      <c r="D956" s="26" t="s">
        <v>781</v>
      </c>
      <c r="E956" s="26" t="s">
        <v>85</v>
      </c>
      <c r="F956" s="127">
        <f>'annexe 1 AE - BPU'!F956</f>
        <v>0</v>
      </c>
      <c r="G956" s="179">
        <f t="shared" si="745"/>
        <v>0</v>
      </c>
      <c r="J956" s="69">
        <f>F956</f>
        <v>0</v>
      </c>
      <c r="K956" s="240"/>
      <c r="L956" s="70"/>
      <c r="M956" s="71">
        <f>K956*J956</f>
        <v>0</v>
      </c>
      <c r="O956" s="69">
        <f>J956</f>
        <v>0</v>
      </c>
      <c r="P956" s="240"/>
      <c r="Q956" s="70"/>
      <c r="R956" s="71">
        <f>P956*O956</f>
        <v>0</v>
      </c>
      <c r="T956" s="69">
        <f>O956</f>
        <v>0</v>
      </c>
      <c r="U956" s="240"/>
      <c r="V956" s="70"/>
      <c r="W956" s="71">
        <f>U956*T956</f>
        <v>0</v>
      </c>
      <c r="Y956" s="69">
        <f>T956</f>
        <v>0</v>
      </c>
      <c r="Z956" s="240"/>
      <c r="AA956" s="70"/>
      <c r="AB956" s="71">
        <f>Z956*Y956</f>
        <v>0</v>
      </c>
      <c r="AD956" s="69">
        <f>Y956</f>
        <v>0</v>
      </c>
      <c r="AE956" s="240"/>
      <c r="AF956" s="70"/>
      <c r="AG956" s="71">
        <f>AE956*AD956</f>
        <v>0</v>
      </c>
      <c r="AI956" s="69">
        <f>AD956</f>
        <v>0</v>
      </c>
      <c r="AJ956" s="240"/>
      <c r="AK956" s="95"/>
      <c r="AL956" s="71">
        <f>AJ956*AI956</f>
        <v>0</v>
      </c>
    </row>
    <row r="957" spans="1:38" ht="14" x14ac:dyDescent="0.25">
      <c r="A957" s="1">
        <v>945</v>
      </c>
      <c r="B957" s="152"/>
      <c r="C957" s="29"/>
      <c r="D957" s="26" t="s">
        <v>782</v>
      </c>
      <c r="E957" s="26" t="s">
        <v>85</v>
      </c>
      <c r="F957" s="127">
        <f>'annexe 1 AE - BPU'!F957</f>
        <v>0</v>
      </c>
      <c r="G957" s="179">
        <f t="shared" si="745"/>
        <v>0</v>
      </c>
      <c r="J957" s="69">
        <f>F957</f>
        <v>0</v>
      </c>
      <c r="K957" s="240"/>
      <c r="L957" s="70"/>
      <c r="M957" s="71">
        <f>K957*J957</f>
        <v>0</v>
      </c>
      <c r="O957" s="69">
        <f>J957</f>
        <v>0</v>
      </c>
      <c r="P957" s="240"/>
      <c r="Q957" s="70"/>
      <c r="R957" s="71">
        <f>P957*O957</f>
        <v>0</v>
      </c>
      <c r="T957" s="69">
        <f>O957</f>
        <v>0</v>
      </c>
      <c r="U957" s="240"/>
      <c r="V957" s="70"/>
      <c r="W957" s="71">
        <f>U957*T957</f>
        <v>0</v>
      </c>
      <c r="Y957" s="69">
        <f>T957</f>
        <v>0</v>
      </c>
      <c r="Z957" s="240"/>
      <c r="AA957" s="70"/>
      <c r="AB957" s="71">
        <f>Z957*Y957</f>
        <v>0</v>
      </c>
      <c r="AD957" s="69">
        <f>Y957</f>
        <v>0</v>
      </c>
      <c r="AE957" s="240"/>
      <c r="AF957" s="70"/>
      <c r="AG957" s="71">
        <f>AE957*AD957</f>
        <v>0</v>
      </c>
      <c r="AI957" s="69">
        <f>AD957</f>
        <v>0</v>
      </c>
      <c r="AJ957" s="240"/>
      <c r="AK957" s="95"/>
      <c r="AL957" s="71">
        <f>AJ957*AI957</f>
        <v>0</v>
      </c>
    </row>
    <row r="958" spans="1:38" ht="14" x14ac:dyDescent="0.25">
      <c r="A958" s="1">
        <v>946</v>
      </c>
      <c r="B958" s="152"/>
      <c r="C958" s="29"/>
      <c r="D958" s="23" t="s">
        <v>783</v>
      </c>
      <c r="E958" s="26"/>
      <c r="F958" s="127"/>
      <c r="G958" s="178"/>
      <c r="J958" s="69"/>
      <c r="K958" s="240"/>
      <c r="L958" s="70"/>
      <c r="M958" s="71"/>
      <c r="O958" s="69"/>
      <c r="P958" s="240"/>
      <c r="Q958" s="70"/>
      <c r="R958" s="71"/>
      <c r="T958" s="69"/>
      <c r="U958" s="240"/>
      <c r="V958" s="70"/>
      <c r="W958" s="71"/>
      <c r="Y958" s="69"/>
      <c r="Z958" s="240"/>
      <c r="AA958" s="70"/>
      <c r="AB958" s="71"/>
      <c r="AD958" s="69"/>
      <c r="AE958" s="240"/>
      <c r="AF958" s="70"/>
      <c r="AG958" s="71"/>
      <c r="AI958" s="69"/>
      <c r="AJ958" s="240"/>
      <c r="AK958" s="95"/>
      <c r="AL958" s="71"/>
    </row>
    <row r="959" spans="1:38" ht="14" x14ac:dyDescent="0.25">
      <c r="A959" s="1">
        <v>947</v>
      </c>
      <c r="B959" s="152"/>
      <c r="C959" s="29"/>
      <c r="D959" s="26" t="s">
        <v>779</v>
      </c>
      <c r="E959" s="26" t="s">
        <v>85</v>
      </c>
      <c r="F959" s="127">
        <f>'annexe 1 AE - BPU'!F959</f>
        <v>0</v>
      </c>
      <c r="G959" s="179">
        <f t="shared" ref="G959:G962" si="746">F959*(1+$G$9)</f>
        <v>0</v>
      </c>
      <c r="J959" s="69">
        <f>F959</f>
        <v>0</v>
      </c>
      <c r="K959" s="240"/>
      <c r="L959" s="70"/>
      <c r="M959" s="71">
        <f>K959*J959</f>
        <v>0</v>
      </c>
      <c r="O959" s="69">
        <f>J959</f>
        <v>0</v>
      </c>
      <c r="P959" s="240"/>
      <c r="Q959" s="70"/>
      <c r="R959" s="71">
        <f>P959*O959</f>
        <v>0</v>
      </c>
      <c r="T959" s="69">
        <f>O959</f>
        <v>0</v>
      </c>
      <c r="U959" s="240"/>
      <c r="V959" s="70"/>
      <c r="W959" s="71">
        <f>U959*T959</f>
        <v>0</v>
      </c>
      <c r="Y959" s="69">
        <f>T959</f>
        <v>0</v>
      </c>
      <c r="Z959" s="240"/>
      <c r="AA959" s="70"/>
      <c r="AB959" s="71">
        <f>Z959*Y959</f>
        <v>0</v>
      </c>
      <c r="AD959" s="69">
        <f>Y959</f>
        <v>0</v>
      </c>
      <c r="AE959" s="240"/>
      <c r="AF959" s="70"/>
      <c r="AG959" s="71">
        <f>AE959*AD959</f>
        <v>0</v>
      </c>
      <c r="AI959" s="69">
        <f>AD959</f>
        <v>0</v>
      </c>
      <c r="AJ959" s="240"/>
      <c r="AK959" s="95"/>
      <c r="AL959" s="71">
        <f>AJ959*AI959</f>
        <v>0</v>
      </c>
    </row>
    <row r="960" spans="1:38" ht="15.5" x14ac:dyDescent="0.25">
      <c r="A960" s="1">
        <v>948</v>
      </c>
      <c r="B960" s="152"/>
      <c r="C960" s="29"/>
      <c r="D960" s="26" t="s">
        <v>780</v>
      </c>
      <c r="E960" s="26" t="s">
        <v>85</v>
      </c>
      <c r="F960" s="127">
        <f>'annexe 1 AE - BPU'!F960</f>
        <v>0</v>
      </c>
      <c r="G960" s="179">
        <f t="shared" si="746"/>
        <v>0</v>
      </c>
      <c r="J960" s="69">
        <f>F960</f>
        <v>0</v>
      </c>
      <c r="K960" s="240"/>
      <c r="L960" s="70"/>
      <c r="M960" s="71">
        <f>K960*J960</f>
        <v>0</v>
      </c>
      <c r="O960" s="69">
        <f>J960</f>
        <v>0</v>
      </c>
      <c r="P960" s="240"/>
      <c r="Q960" s="70"/>
      <c r="R960" s="71">
        <f>P960*O960</f>
        <v>0</v>
      </c>
      <c r="T960" s="69">
        <f>O960</f>
        <v>0</v>
      </c>
      <c r="U960" s="240"/>
      <c r="V960" s="70"/>
      <c r="W960" s="71">
        <f>U960*T960</f>
        <v>0</v>
      </c>
      <c r="Y960" s="69">
        <f>T960</f>
        <v>0</v>
      </c>
      <c r="Z960" s="240"/>
      <c r="AA960" s="70"/>
      <c r="AB960" s="71">
        <f>Z960*Y960</f>
        <v>0</v>
      </c>
      <c r="AD960" s="69">
        <f>Y960</f>
        <v>0</v>
      </c>
      <c r="AE960" s="240"/>
      <c r="AF960" s="70"/>
      <c r="AG960" s="71">
        <f>AE960*AD960</f>
        <v>0</v>
      </c>
      <c r="AI960" s="98">
        <f>AD960</f>
        <v>0</v>
      </c>
      <c r="AJ960" s="174">
        <v>3</v>
      </c>
      <c r="AK960" s="114"/>
      <c r="AL960" s="100">
        <f>AJ960*AI960</f>
        <v>0</v>
      </c>
    </row>
    <row r="961" spans="1:38" ht="14" x14ac:dyDescent="0.25">
      <c r="A961" s="1">
        <v>949</v>
      </c>
      <c r="B961" s="152"/>
      <c r="C961" s="29"/>
      <c r="D961" s="26" t="s">
        <v>781</v>
      </c>
      <c r="E961" s="26" t="s">
        <v>85</v>
      </c>
      <c r="F961" s="127">
        <f>'annexe 1 AE - BPU'!F961</f>
        <v>0</v>
      </c>
      <c r="G961" s="179">
        <f t="shared" si="746"/>
        <v>0</v>
      </c>
      <c r="J961" s="69">
        <f>F961</f>
        <v>0</v>
      </c>
      <c r="K961" s="240"/>
      <c r="L961" s="70"/>
      <c r="M961" s="71">
        <f>K961*J961</f>
        <v>0</v>
      </c>
      <c r="O961" s="69">
        <f>J961</f>
        <v>0</v>
      </c>
      <c r="P961" s="240"/>
      <c r="Q961" s="70"/>
      <c r="R961" s="71">
        <f>P961*O961</f>
        <v>0</v>
      </c>
      <c r="T961" s="69">
        <f>O961</f>
        <v>0</v>
      </c>
      <c r="U961" s="240"/>
      <c r="V961" s="70"/>
      <c r="W961" s="71">
        <f>U961*T961</f>
        <v>0</v>
      </c>
      <c r="Y961" s="69">
        <f>T961</f>
        <v>0</v>
      </c>
      <c r="Z961" s="240"/>
      <c r="AA961" s="70"/>
      <c r="AB961" s="71">
        <f>Z961*Y961</f>
        <v>0</v>
      </c>
      <c r="AD961" s="69">
        <f>Y961</f>
        <v>0</v>
      </c>
      <c r="AE961" s="240"/>
      <c r="AF961" s="70"/>
      <c r="AG961" s="71">
        <f>AE961*AD961</f>
        <v>0</v>
      </c>
      <c r="AI961" s="69">
        <f>AD961</f>
        <v>0</v>
      </c>
      <c r="AJ961" s="240"/>
      <c r="AK961" s="95"/>
      <c r="AL961" s="71">
        <f>AJ961*AI961</f>
        <v>0</v>
      </c>
    </row>
    <row r="962" spans="1:38" ht="15.5" x14ac:dyDescent="0.25">
      <c r="A962" s="1">
        <v>950</v>
      </c>
      <c r="B962" s="152"/>
      <c r="C962" s="29"/>
      <c r="D962" s="26" t="s">
        <v>782</v>
      </c>
      <c r="E962" s="26" t="s">
        <v>85</v>
      </c>
      <c r="F962" s="127">
        <f>'annexe 1 AE - BPU'!F962</f>
        <v>0</v>
      </c>
      <c r="G962" s="179">
        <f t="shared" si="746"/>
        <v>0</v>
      </c>
      <c r="J962" s="69">
        <f>F962</f>
        <v>0</v>
      </c>
      <c r="K962" s="240"/>
      <c r="L962" s="70"/>
      <c r="M962" s="71">
        <f>K962*J962</f>
        <v>0</v>
      </c>
      <c r="O962" s="69">
        <f>J962</f>
        <v>0</v>
      </c>
      <c r="P962" s="240"/>
      <c r="Q962" s="70"/>
      <c r="R962" s="71">
        <f>P962*O962</f>
        <v>0</v>
      </c>
      <c r="T962" s="69">
        <f>O962</f>
        <v>0</v>
      </c>
      <c r="U962" s="240"/>
      <c r="V962" s="70"/>
      <c r="W962" s="71">
        <f>U962*T962</f>
        <v>0</v>
      </c>
      <c r="Y962" s="69">
        <f>T962</f>
        <v>0</v>
      </c>
      <c r="Z962" s="240"/>
      <c r="AA962" s="70"/>
      <c r="AB962" s="71">
        <f>Z962*Y962</f>
        <v>0</v>
      </c>
      <c r="AD962" s="69">
        <f>Y962</f>
        <v>0</v>
      </c>
      <c r="AE962" s="240"/>
      <c r="AF962" s="70"/>
      <c r="AG962" s="71">
        <f>AE962*AD962</f>
        <v>0</v>
      </c>
      <c r="AI962" s="98">
        <f>AD962</f>
        <v>0</v>
      </c>
      <c r="AJ962" s="174">
        <v>2</v>
      </c>
      <c r="AK962" s="114"/>
      <c r="AL962" s="100">
        <f>AJ962*AI962</f>
        <v>0</v>
      </c>
    </row>
    <row r="963" spans="1:38" ht="14" x14ac:dyDescent="0.25">
      <c r="A963" s="1">
        <v>951</v>
      </c>
      <c r="B963" s="152" t="s">
        <v>784</v>
      </c>
      <c r="C963" s="29"/>
      <c r="D963" s="23" t="s">
        <v>862</v>
      </c>
      <c r="E963" s="49"/>
      <c r="F963" s="127"/>
      <c r="G963" s="178"/>
      <c r="J963" s="69"/>
      <c r="K963" s="240"/>
      <c r="L963" s="70"/>
      <c r="M963" s="71"/>
      <c r="O963" s="69"/>
      <c r="P963" s="240"/>
      <c r="Q963" s="70"/>
      <c r="R963" s="71"/>
      <c r="T963" s="69"/>
      <c r="U963" s="240"/>
      <c r="V963" s="70"/>
      <c r="W963" s="71"/>
      <c r="Y963" s="69"/>
      <c r="Z963" s="240"/>
      <c r="AA963" s="70"/>
      <c r="AB963" s="71"/>
      <c r="AD963" s="69"/>
      <c r="AE963" s="240"/>
      <c r="AF963" s="70"/>
      <c r="AG963" s="71"/>
      <c r="AI963" s="69"/>
      <c r="AJ963" s="240"/>
      <c r="AK963" s="95"/>
      <c r="AL963" s="71"/>
    </row>
    <row r="964" spans="1:38" ht="14" x14ac:dyDescent="0.25">
      <c r="A964" s="1">
        <v>952</v>
      </c>
      <c r="B964" s="152"/>
      <c r="C964" s="29"/>
      <c r="D964" s="23" t="s">
        <v>785</v>
      </c>
      <c r="E964" s="14"/>
      <c r="F964" s="127"/>
      <c r="G964" s="178"/>
      <c r="J964" s="69"/>
      <c r="K964" s="240"/>
      <c r="L964" s="70"/>
      <c r="M964" s="71"/>
      <c r="O964" s="69"/>
      <c r="P964" s="240"/>
      <c r="Q964" s="70"/>
      <c r="R964" s="71"/>
      <c r="T964" s="69"/>
      <c r="U964" s="240"/>
      <c r="V964" s="70"/>
      <c r="W964" s="71"/>
      <c r="Y964" s="69"/>
      <c r="Z964" s="240"/>
      <c r="AA964" s="70"/>
      <c r="AB964" s="71"/>
      <c r="AD964" s="69"/>
      <c r="AE964" s="240"/>
      <c r="AF964" s="70"/>
      <c r="AG964" s="71"/>
      <c r="AI964" s="69"/>
      <c r="AJ964" s="240"/>
      <c r="AK964" s="95"/>
      <c r="AL964" s="71"/>
    </row>
    <row r="965" spans="1:38" ht="14" x14ac:dyDescent="0.25">
      <c r="A965" s="1">
        <v>953</v>
      </c>
      <c r="B965" s="152"/>
      <c r="C965" s="29"/>
      <c r="D965" s="26" t="s">
        <v>786</v>
      </c>
      <c r="E965" s="14" t="s">
        <v>85</v>
      </c>
      <c r="F965" s="127">
        <f>'annexe 1 AE - BPU'!F965</f>
        <v>0</v>
      </c>
      <c r="G965" s="179">
        <f t="shared" ref="G965:G966" si="747">F965*(1+$G$9)</f>
        <v>0</v>
      </c>
      <c r="J965" s="69">
        <f>F965</f>
        <v>0</v>
      </c>
      <c r="K965" s="240"/>
      <c r="L965" s="70"/>
      <c r="M965" s="71">
        <f>K965*J965</f>
        <v>0</v>
      </c>
      <c r="O965" s="69">
        <f>J965</f>
        <v>0</v>
      </c>
      <c r="P965" s="240"/>
      <c r="Q965" s="70"/>
      <c r="R965" s="71">
        <f>P965*O965</f>
        <v>0</v>
      </c>
      <c r="T965" s="69">
        <f>O965</f>
        <v>0</v>
      </c>
      <c r="U965" s="240"/>
      <c r="V965" s="70"/>
      <c r="W965" s="71">
        <f>U965*T965</f>
        <v>0</v>
      </c>
      <c r="Y965" s="69">
        <f>T965</f>
        <v>0</v>
      </c>
      <c r="Z965" s="240"/>
      <c r="AA965" s="70"/>
      <c r="AB965" s="71">
        <f>Z965*Y965</f>
        <v>0</v>
      </c>
      <c r="AD965" s="69">
        <f>Y965</f>
        <v>0</v>
      </c>
      <c r="AE965" s="240"/>
      <c r="AF965" s="70"/>
      <c r="AG965" s="71">
        <f>AE965*AD965</f>
        <v>0</v>
      </c>
      <c r="AI965" s="69">
        <f>AD965</f>
        <v>0</v>
      </c>
      <c r="AJ965" s="240"/>
      <c r="AK965" s="95"/>
      <c r="AL965" s="71">
        <f>AJ965*AI965</f>
        <v>0</v>
      </c>
    </row>
    <row r="966" spans="1:38" ht="14" x14ac:dyDescent="0.25">
      <c r="A966" s="1">
        <v>954</v>
      </c>
      <c r="B966" s="152"/>
      <c r="C966" s="29"/>
      <c r="D966" s="26" t="s">
        <v>787</v>
      </c>
      <c r="E966" s="14" t="s">
        <v>85</v>
      </c>
      <c r="F966" s="127">
        <f>'annexe 1 AE - BPU'!F966</f>
        <v>0</v>
      </c>
      <c r="G966" s="179">
        <f t="shared" si="747"/>
        <v>0</v>
      </c>
      <c r="J966" s="69">
        <f>F966</f>
        <v>0</v>
      </c>
      <c r="K966" s="240"/>
      <c r="L966" s="70"/>
      <c r="M966" s="71">
        <f>K966*J966</f>
        <v>0</v>
      </c>
      <c r="O966" s="69">
        <f>J966</f>
        <v>0</v>
      </c>
      <c r="P966" s="240"/>
      <c r="Q966" s="70"/>
      <c r="R966" s="71">
        <f>P966*O966</f>
        <v>0</v>
      </c>
      <c r="T966" s="69">
        <f>O966</f>
        <v>0</v>
      </c>
      <c r="U966" s="240"/>
      <c r="V966" s="70"/>
      <c r="W966" s="71">
        <f>U966*T966</f>
        <v>0</v>
      </c>
      <c r="Y966" s="69">
        <f>T966</f>
        <v>0</v>
      </c>
      <c r="Z966" s="240"/>
      <c r="AA966" s="70"/>
      <c r="AB966" s="71">
        <f>Z966*Y966</f>
        <v>0</v>
      </c>
      <c r="AD966" s="69">
        <f>Y966</f>
        <v>0</v>
      </c>
      <c r="AE966" s="240"/>
      <c r="AF966" s="70"/>
      <c r="AG966" s="71">
        <f>AE966*AD966</f>
        <v>0</v>
      </c>
      <c r="AI966" s="69">
        <f>AD966</f>
        <v>0</v>
      </c>
      <c r="AJ966" s="240"/>
      <c r="AK966" s="95"/>
      <c r="AL966" s="71">
        <f>AJ966*AI966</f>
        <v>0</v>
      </c>
    </row>
    <row r="967" spans="1:38" ht="14" x14ac:dyDescent="0.25">
      <c r="A967" s="1">
        <v>955</v>
      </c>
      <c r="B967" s="152"/>
      <c r="C967" s="29"/>
      <c r="D967" s="23" t="s">
        <v>788</v>
      </c>
      <c r="E967" s="26"/>
      <c r="F967" s="127"/>
      <c r="G967" s="178"/>
      <c r="J967" s="69"/>
      <c r="K967" s="240"/>
      <c r="L967" s="70"/>
      <c r="M967" s="71"/>
      <c r="O967" s="69">
        <f>J967</f>
        <v>0</v>
      </c>
      <c r="P967" s="240"/>
      <c r="Q967" s="70"/>
      <c r="R967" s="71"/>
      <c r="T967" s="69">
        <f>O967</f>
        <v>0</v>
      </c>
      <c r="U967" s="240"/>
      <c r="V967" s="70"/>
      <c r="W967" s="71"/>
      <c r="Y967" s="69">
        <f>T967</f>
        <v>0</v>
      </c>
      <c r="Z967" s="240"/>
      <c r="AA967" s="70"/>
      <c r="AB967" s="71"/>
      <c r="AD967" s="69">
        <f>Y967</f>
        <v>0</v>
      </c>
      <c r="AE967" s="240"/>
      <c r="AF967" s="70"/>
      <c r="AG967" s="71"/>
      <c r="AI967" s="69">
        <f>AD967</f>
        <v>0</v>
      </c>
      <c r="AJ967" s="240"/>
      <c r="AK967" s="95"/>
      <c r="AL967" s="71"/>
    </row>
    <row r="968" spans="1:38" ht="15.5" x14ac:dyDescent="0.25">
      <c r="A968" s="1">
        <v>956</v>
      </c>
      <c r="B968" s="152"/>
      <c r="C968" s="29"/>
      <c r="D968" s="26" t="s">
        <v>786</v>
      </c>
      <c r="E968" s="26" t="s">
        <v>85</v>
      </c>
      <c r="F968" s="127">
        <f>'annexe 1 AE - BPU'!F968</f>
        <v>0</v>
      </c>
      <c r="G968" s="179">
        <f t="shared" ref="G968" si="748">F968*(1+$G$9)</f>
        <v>0</v>
      </c>
      <c r="J968" s="69">
        <f>F968</f>
        <v>0</v>
      </c>
      <c r="K968" s="240"/>
      <c r="L968" s="70"/>
      <c r="M968" s="71">
        <f>K968*J968</f>
        <v>0</v>
      </c>
      <c r="O968" s="69">
        <f>J968</f>
        <v>0</v>
      </c>
      <c r="P968" s="240"/>
      <c r="Q968" s="70"/>
      <c r="R968" s="71">
        <f>P968*O968</f>
        <v>0</v>
      </c>
      <c r="T968" s="69">
        <f>O968</f>
        <v>0</v>
      </c>
      <c r="U968" s="240"/>
      <c r="V968" s="70"/>
      <c r="W968" s="71">
        <f>U968*T968</f>
        <v>0</v>
      </c>
      <c r="Y968" s="69">
        <f>T968</f>
        <v>0</v>
      </c>
      <c r="Z968" s="240"/>
      <c r="AA968" s="70"/>
      <c r="AB968" s="71">
        <f>Z968*Y968</f>
        <v>0</v>
      </c>
      <c r="AD968" s="69">
        <f>Y968</f>
        <v>0</v>
      </c>
      <c r="AE968" s="240"/>
      <c r="AF968" s="70"/>
      <c r="AG968" s="71">
        <f>AE968*AD968</f>
        <v>0</v>
      </c>
      <c r="AI968" s="98">
        <f>AD968</f>
        <v>0</v>
      </c>
      <c r="AJ968" s="174">
        <v>5</v>
      </c>
      <c r="AK968" s="114"/>
      <c r="AL968" s="100">
        <f>AJ968*AI968</f>
        <v>0</v>
      </c>
    </row>
    <row r="969" spans="1:38" ht="14" x14ac:dyDescent="0.25">
      <c r="A969" s="1">
        <v>957</v>
      </c>
      <c r="B969" s="152"/>
      <c r="C969" s="29"/>
      <c r="D969" s="23" t="s">
        <v>789</v>
      </c>
      <c r="E969" s="26"/>
      <c r="F969" s="127"/>
      <c r="G969" s="178"/>
      <c r="J969" s="69"/>
      <c r="K969" s="240"/>
      <c r="L969" s="70"/>
      <c r="M969" s="71"/>
      <c r="O969" s="69"/>
      <c r="P969" s="240"/>
      <c r="Q969" s="70"/>
      <c r="R969" s="71"/>
      <c r="T969" s="69"/>
      <c r="U969" s="240"/>
      <c r="V969" s="70"/>
      <c r="W969" s="71"/>
      <c r="Y969" s="69"/>
      <c r="Z969" s="240"/>
      <c r="AA969" s="70"/>
      <c r="AB969" s="71"/>
      <c r="AD969" s="69"/>
      <c r="AE969" s="240"/>
      <c r="AF969" s="70"/>
      <c r="AG969" s="71"/>
      <c r="AI969" s="69"/>
      <c r="AJ969" s="240"/>
      <c r="AK969" s="95"/>
      <c r="AL969" s="71"/>
    </row>
    <row r="970" spans="1:38" ht="14" x14ac:dyDescent="0.25">
      <c r="A970" s="1">
        <v>958</v>
      </c>
      <c r="B970" s="152"/>
      <c r="C970" s="29"/>
      <c r="D970" s="26" t="s">
        <v>787</v>
      </c>
      <c r="E970" s="26" t="s">
        <v>85</v>
      </c>
      <c r="F970" s="127">
        <f>'annexe 1 AE - BPU'!F970</f>
        <v>0</v>
      </c>
      <c r="G970" s="179">
        <f t="shared" ref="G970" si="749">F970*(1+$G$9)</f>
        <v>0</v>
      </c>
      <c r="J970" s="69">
        <f>F970</f>
        <v>0</v>
      </c>
      <c r="K970" s="240"/>
      <c r="L970" s="70"/>
      <c r="M970" s="71">
        <f>K970*J970</f>
        <v>0</v>
      </c>
      <c r="O970" s="69">
        <f>J970</f>
        <v>0</v>
      </c>
      <c r="P970" s="240"/>
      <c r="Q970" s="70"/>
      <c r="R970" s="71">
        <f>P970*O970</f>
        <v>0</v>
      </c>
      <c r="T970" s="69">
        <f>O970</f>
        <v>0</v>
      </c>
      <c r="U970" s="240"/>
      <c r="V970" s="70"/>
      <c r="W970" s="71">
        <f>U970*T970</f>
        <v>0</v>
      </c>
      <c r="Y970" s="69">
        <f>T970</f>
        <v>0</v>
      </c>
      <c r="Z970" s="240"/>
      <c r="AA970" s="70"/>
      <c r="AB970" s="71">
        <f>Z970*Y970</f>
        <v>0</v>
      </c>
      <c r="AD970" s="69">
        <f>Y970</f>
        <v>0</v>
      </c>
      <c r="AE970" s="240"/>
      <c r="AF970" s="70"/>
      <c r="AG970" s="71">
        <f>AE970*AD970</f>
        <v>0</v>
      </c>
      <c r="AI970" s="69">
        <f>AD970</f>
        <v>0</v>
      </c>
      <c r="AJ970" s="240"/>
      <c r="AK970" s="95"/>
      <c r="AL970" s="71">
        <f>AJ970*AI970</f>
        <v>0</v>
      </c>
    </row>
    <row r="971" spans="1:38" ht="14" x14ac:dyDescent="0.25">
      <c r="A971" s="1">
        <v>959</v>
      </c>
      <c r="B971" s="152" t="s">
        <v>790</v>
      </c>
      <c r="C971" s="29"/>
      <c r="D971" s="23" t="s">
        <v>791</v>
      </c>
      <c r="E971" s="14"/>
      <c r="F971" s="127"/>
      <c r="G971" s="178"/>
      <c r="J971" s="69"/>
      <c r="K971" s="240"/>
      <c r="L971" s="70"/>
      <c r="M971" s="71"/>
      <c r="O971" s="69"/>
      <c r="P971" s="240"/>
      <c r="Q971" s="70"/>
      <c r="R971" s="71"/>
      <c r="T971" s="69"/>
      <c r="U971" s="240"/>
      <c r="V971" s="70"/>
      <c r="W971" s="71"/>
      <c r="Y971" s="69"/>
      <c r="Z971" s="240"/>
      <c r="AA971" s="70"/>
      <c r="AB971" s="71"/>
      <c r="AD971" s="69"/>
      <c r="AE971" s="240"/>
      <c r="AF971" s="70"/>
      <c r="AG971" s="71"/>
      <c r="AI971" s="69"/>
      <c r="AJ971" s="240"/>
      <c r="AK971" s="95"/>
      <c r="AL971" s="71"/>
    </row>
    <row r="972" spans="1:38" ht="14" x14ac:dyDescent="0.25">
      <c r="A972" s="1">
        <v>960</v>
      </c>
      <c r="B972" s="152" t="s">
        <v>792</v>
      </c>
      <c r="C972" s="29"/>
      <c r="D972" s="23" t="s">
        <v>793</v>
      </c>
      <c r="E972" s="14"/>
      <c r="F972" s="127"/>
      <c r="G972" s="178"/>
      <c r="J972" s="69"/>
      <c r="K972" s="240"/>
      <c r="L972" s="70"/>
      <c r="M972" s="71"/>
      <c r="O972" s="69"/>
      <c r="P972" s="240"/>
      <c r="Q972" s="70"/>
      <c r="R972" s="71"/>
      <c r="T972" s="69"/>
      <c r="U972" s="240"/>
      <c r="V972" s="70"/>
      <c r="W972" s="71"/>
      <c r="Y972" s="69"/>
      <c r="Z972" s="240"/>
      <c r="AA972" s="70"/>
      <c r="AB972" s="71"/>
      <c r="AD972" s="69"/>
      <c r="AE972" s="240"/>
      <c r="AF972" s="70"/>
      <c r="AG972" s="71"/>
      <c r="AI972" s="69"/>
      <c r="AJ972" s="240"/>
      <c r="AK972" s="95"/>
      <c r="AL972" s="71"/>
    </row>
    <row r="973" spans="1:38" ht="14" x14ac:dyDescent="0.25">
      <c r="A973" s="1">
        <v>961</v>
      </c>
      <c r="B973" s="152"/>
      <c r="C973" s="29"/>
      <c r="D973" s="26" t="s">
        <v>794</v>
      </c>
      <c r="E973" s="26" t="s">
        <v>85</v>
      </c>
      <c r="F973" s="127">
        <f>'annexe 1 AE - BPU'!F973</f>
        <v>0</v>
      </c>
      <c r="G973" s="179">
        <f t="shared" ref="G973:G975" si="750">F973*(1+$G$9)</f>
        <v>0</v>
      </c>
      <c r="J973" s="69">
        <f>F973</f>
        <v>0</v>
      </c>
      <c r="K973" s="240"/>
      <c r="L973" s="70"/>
      <c r="M973" s="71">
        <f>K973*J973</f>
        <v>0</v>
      </c>
      <c r="O973" s="69">
        <f>J973</f>
        <v>0</v>
      </c>
      <c r="P973" s="240"/>
      <c r="Q973" s="70"/>
      <c r="R973" s="71">
        <f>P973*O973</f>
        <v>0</v>
      </c>
      <c r="T973" s="69">
        <f>O973</f>
        <v>0</v>
      </c>
      <c r="U973" s="240"/>
      <c r="V973" s="70"/>
      <c r="W973" s="71">
        <f>U973*T973</f>
        <v>0</v>
      </c>
      <c r="Y973" s="69">
        <f>T973</f>
        <v>0</v>
      </c>
      <c r="Z973" s="240"/>
      <c r="AA973" s="70"/>
      <c r="AB973" s="71">
        <f>Z973*Y973</f>
        <v>0</v>
      </c>
      <c r="AD973" s="69">
        <f>Y973</f>
        <v>0</v>
      </c>
      <c r="AE973" s="240"/>
      <c r="AF973" s="70"/>
      <c r="AG973" s="71">
        <f>AE973*AD973</f>
        <v>0</v>
      </c>
      <c r="AI973" s="69">
        <f>AD973</f>
        <v>0</v>
      </c>
      <c r="AJ973" s="240"/>
      <c r="AK973" s="95"/>
      <c r="AL973" s="71">
        <f>AJ973*AI973</f>
        <v>0</v>
      </c>
    </row>
    <row r="974" spans="1:38" ht="14" x14ac:dyDescent="0.25">
      <c r="A974" s="1">
        <v>962</v>
      </c>
      <c r="B974" s="152"/>
      <c r="C974" s="29"/>
      <c r="D974" s="26" t="s">
        <v>795</v>
      </c>
      <c r="E974" s="26" t="s">
        <v>85</v>
      </c>
      <c r="F974" s="127">
        <f>'annexe 1 AE - BPU'!F974</f>
        <v>0</v>
      </c>
      <c r="G974" s="179">
        <f t="shared" si="750"/>
        <v>0</v>
      </c>
      <c r="J974" s="69">
        <f>F974</f>
        <v>0</v>
      </c>
      <c r="K974" s="240"/>
      <c r="L974" s="70"/>
      <c r="M974" s="71">
        <f>K974*J974</f>
        <v>0</v>
      </c>
      <c r="O974" s="69">
        <f>J974</f>
        <v>0</v>
      </c>
      <c r="P974" s="240"/>
      <c r="Q974" s="70"/>
      <c r="R974" s="71">
        <f>P974*O974</f>
        <v>0</v>
      </c>
      <c r="T974" s="69">
        <f>O974</f>
        <v>0</v>
      </c>
      <c r="U974" s="240"/>
      <c r="V974" s="70"/>
      <c r="W974" s="71">
        <f>U974*T974</f>
        <v>0</v>
      </c>
      <c r="Y974" s="69">
        <f>T974</f>
        <v>0</v>
      </c>
      <c r="Z974" s="240"/>
      <c r="AA974" s="70"/>
      <c r="AB974" s="71">
        <f>Z974*Y974</f>
        <v>0</v>
      </c>
      <c r="AD974" s="69">
        <f>Y974</f>
        <v>0</v>
      </c>
      <c r="AE974" s="240"/>
      <c r="AF974" s="70"/>
      <c r="AG974" s="71">
        <f>AE974*AD974</f>
        <v>0</v>
      </c>
      <c r="AI974" s="69">
        <f>AD974</f>
        <v>0</v>
      </c>
      <c r="AJ974" s="240"/>
      <c r="AK974" s="95"/>
      <c r="AL974" s="71">
        <f>AJ974*AI974</f>
        <v>0</v>
      </c>
    </row>
    <row r="975" spans="1:38" ht="14" x14ac:dyDescent="0.25">
      <c r="A975" s="1">
        <v>963</v>
      </c>
      <c r="B975" s="152"/>
      <c r="C975" s="29"/>
      <c r="D975" s="26" t="s">
        <v>796</v>
      </c>
      <c r="E975" s="26" t="s">
        <v>85</v>
      </c>
      <c r="F975" s="127">
        <f>'annexe 1 AE - BPU'!F975</f>
        <v>0</v>
      </c>
      <c r="G975" s="179">
        <f t="shared" si="750"/>
        <v>0</v>
      </c>
      <c r="J975" s="69">
        <f>F975</f>
        <v>0</v>
      </c>
      <c r="K975" s="240"/>
      <c r="L975" s="70"/>
      <c r="M975" s="71">
        <f>K975*J975</f>
        <v>0</v>
      </c>
      <c r="O975" s="69">
        <f>J975</f>
        <v>0</v>
      </c>
      <c r="P975" s="240"/>
      <c r="Q975" s="70"/>
      <c r="R975" s="71">
        <f>P975*O975</f>
        <v>0</v>
      </c>
      <c r="T975" s="69">
        <f>O975</f>
        <v>0</v>
      </c>
      <c r="U975" s="240"/>
      <c r="V975" s="70"/>
      <c r="W975" s="71">
        <f>U975*T975</f>
        <v>0</v>
      </c>
      <c r="Y975" s="69">
        <f>T975</f>
        <v>0</v>
      </c>
      <c r="Z975" s="240"/>
      <c r="AA975" s="70"/>
      <c r="AB975" s="71">
        <f>Z975*Y975</f>
        <v>0</v>
      </c>
      <c r="AD975" s="69">
        <f>Y975</f>
        <v>0</v>
      </c>
      <c r="AE975" s="240"/>
      <c r="AF975" s="70"/>
      <c r="AG975" s="71">
        <f>AE975*AD975</f>
        <v>0</v>
      </c>
      <c r="AI975" s="69">
        <f>AD975</f>
        <v>0</v>
      </c>
      <c r="AJ975" s="240"/>
      <c r="AK975" s="95"/>
      <c r="AL975" s="71">
        <f>AJ975*AI975</f>
        <v>0</v>
      </c>
    </row>
    <row r="976" spans="1:38" ht="14" x14ac:dyDescent="0.25">
      <c r="A976" s="1">
        <v>964</v>
      </c>
      <c r="B976" s="152" t="s">
        <v>797</v>
      </c>
      <c r="C976" s="29"/>
      <c r="D976" s="23" t="s">
        <v>863</v>
      </c>
      <c r="E976" s="14"/>
      <c r="F976" s="130"/>
      <c r="G976" s="178"/>
      <c r="J976" s="69"/>
      <c r="K976" s="240"/>
      <c r="L976" s="70"/>
      <c r="M976" s="71"/>
      <c r="O976" s="69"/>
      <c r="P976" s="240"/>
      <c r="Q976" s="70"/>
      <c r="R976" s="71"/>
      <c r="T976" s="69"/>
      <c r="U976" s="240"/>
      <c r="V976" s="70"/>
      <c r="W976" s="71"/>
      <c r="Y976" s="69"/>
      <c r="Z976" s="240"/>
      <c r="AA976" s="70"/>
      <c r="AB976" s="71"/>
      <c r="AD976" s="69"/>
      <c r="AE976" s="240"/>
      <c r="AF976" s="70"/>
      <c r="AG976" s="71"/>
      <c r="AI976" s="69"/>
      <c r="AJ976" s="240"/>
      <c r="AK976" s="95"/>
      <c r="AL976" s="71"/>
    </row>
    <row r="977" spans="1:38" ht="14" x14ac:dyDescent="0.25">
      <c r="A977" s="1">
        <v>965</v>
      </c>
      <c r="B977" s="152"/>
      <c r="C977" s="29"/>
      <c r="D977" s="26" t="s">
        <v>798</v>
      </c>
      <c r="E977" s="26" t="s">
        <v>85</v>
      </c>
      <c r="F977" s="127">
        <f>'annexe 1 AE - BPU'!F977</f>
        <v>0</v>
      </c>
      <c r="G977" s="179">
        <f t="shared" ref="G977:G984" si="751">F977*(1+$G$9)</f>
        <v>0</v>
      </c>
      <c r="J977" s="69">
        <f t="shared" ref="J977:J984" si="752">F977</f>
        <v>0</v>
      </c>
      <c r="K977" s="240"/>
      <c r="L977" s="70"/>
      <c r="M977" s="71">
        <f t="shared" ref="M977:M984" si="753">K977*J977</f>
        <v>0</v>
      </c>
      <c r="O977" s="69">
        <f t="shared" ref="O977:O984" si="754">J977</f>
        <v>0</v>
      </c>
      <c r="P977" s="240"/>
      <c r="Q977" s="70"/>
      <c r="R977" s="71">
        <f t="shared" ref="R977:R984" si="755">P977*O977</f>
        <v>0</v>
      </c>
      <c r="T977" s="69">
        <f t="shared" ref="T977:T984" si="756">O977</f>
        <v>0</v>
      </c>
      <c r="U977" s="240"/>
      <c r="V977" s="70"/>
      <c r="W977" s="71">
        <f t="shared" ref="W977:W984" si="757">U977*T977</f>
        <v>0</v>
      </c>
      <c r="Y977" s="69">
        <f t="shared" ref="Y977:Y984" si="758">T977</f>
        <v>0</v>
      </c>
      <c r="Z977" s="240"/>
      <c r="AA977" s="70"/>
      <c r="AB977" s="71">
        <f t="shared" ref="AB977:AB984" si="759">Z977*Y977</f>
        <v>0</v>
      </c>
      <c r="AD977" s="69">
        <f t="shared" ref="AD977:AD984" si="760">Y977</f>
        <v>0</v>
      </c>
      <c r="AE977" s="240"/>
      <c r="AF977" s="70"/>
      <c r="AG977" s="71">
        <f t="shared" ref="AG977:AG984" si="761">AE977*AD977</f>
        <v>0</v>
      </c>
      <c r="AI977" s="69">
        <f t="shared" ref="AI977:AI984" si="762">AD977</f>
        <v>0</v>
      </c>
      <c r="AJ977" s="240"/>
      <c r="AK977" s="95"/>
      <c r="AL977" s="71">
        <f t="shared" ref="AL977:AL984" si="763">AJ977*AI977</f>
        <v>0</v>
      </c>
    </row>
    <row r="978" spans="1:38" ht="14" x14ac:dyDescent="0.25">
      <c r="A978" s="1">
        <v>966</v>
      </c>
      <c r="B978" s="152"/>
      <c r="C978" s="29"/>
      <c r="D978" s="26" t="s">
        <v>799</v>
      </c>
      <c r="E978" s="26" t="s">
        <v>85</v>
      </c>
      <c r="F978" s="127">
        <f>'annexe 1 AE - BPU'!F978</f>
        <v>0</v>
      </c>
      <c r="G978" s="179">
        <f t="shared" si="751"/>
        <v>0</v>
      </c>
      <c r="J978" s="69">
        <f t="shared" si="752"/>
        <v>0</v>
      </c>
      <c r="K978" s="240"/>
      <c r="L978" s="70"/>
      <c r="M978" s="71">
        <f t="shared" si="753"/>
        <v>0</v>
      </c>
      <c r="O978" s="69">
        <f t="shared" si="754"/>
        <v>0</v>
      </c>
      <c r="P978" s="240"/>
      <c r="Q978" s="70"/>
      <c r="R978" s="71">
        <f t="shared" si="755"/>
        <v>0</v>
      </c>
      <c r="T978" s="69">
        <f t="shared" si="756"/>
        <v>0</v>
      </c>
      <c r="U978" s="240"/>
      <c r="V978" s="70"/>
      <c r="W978" s="71">
        <f t="shared" si="757"/>
        <v>0</v>
      </c>
      <c r="Y978" s="69">
        <f t="shared" si="758"/>
        <v>0</v>
      </c>
      <c r="Z978" s="240"/>
      <c r="AA978" s="70"/>
      <c r="AB978" s="71">
        <f t="shared" si="759"/>
        <v>0</v>
      </c>
      <c r="AD978" s="69">
        <f t="shared" si="760"/>
        <v>0</v>
      </c>
      <c r="AE978" s="240"/>
      <c r="AF978" s="70"/>
      <c r="AG978" s="71">
        <f t="shared" si="761"/>
        <v>0</v>
      </c>
      <c r="AI978" s="69">
        <f t="shared" si="762"/>
        <v>0</v>
      </c>
      <c r="AJ978" s="240"/>
      <c r="AK978" s="95"/>
      <c r="AL978" s="71">
        <f t="shared" si="763"/>
        <v>0</v>
      </c>
    </row>
    <row r="979" spans="1:38" ht="14" x14ac:dyDescent="0.25">
      <c r="A979" s="1">
        <v>967</v>
      </c>
      <c r="B979" s="152"/>
      <c r="C979" s="29"/>
      <c r="D979" s="26" t="s">
        <v>800</v>
      </c>
      <c r="E979" s="26" t="s">
        <v>85</v>
      </c>
      <c r="F979" s="127">
        <f>'annexe 1 AE - BPU'!F979</f>
        <v>0</v>
      </c>
      <c r="G979" s="179">
        <f t="shared" si="751"/>
        <v>0</v>
      </c>
      <c r="J979" s="69">
        <f t="shared" si="752"/>
        <v>0</v>
      </c>
      <c r="K979" s="240"/>
      <c r="L979" s="70"/>
      <c r="M979" s="71">
        <f t="shared" si="753"/>
        <v>0</v>
      </c>
      <c r="O979" s="69">
        <f t="shared" si="754"/>
        <v>0</v>
      </c>
      <c r="P979" s="240"/>
      <c r="Q979" s="70"/>
      <c r="R979" s="71">
        <f t="shared" si="755"/>
        <v>0</v>
      </c>
      <c r="T979" s="69">
        <f t="shared" si="756"/>
        <v>0</v>
      </c>
      <c r="U979" s="240"/>
      <c r="V979" s="70"/>
      <c r="W979" s="71">
        <f t="shared" si="757"/>
        <v>0</v>
      </c>
      <c r="Y979" s="69">
        <f t="shared" si="758"/>
        <v>0</v>
      </c>
      <c r="Z979" s="240"/>
      <c r="AA979" s="70"/>
      <c r="AB979" s="71">
        <f t="shared" si="759"/>
        <v>0</v>
      </c>
      <c r="AD979" s="69">
        <f t="shared" si="760"/>
        <v>0</v>
      </c>
      <c r="AE979" s="240"/>
      <c r="AF979" s="70"/>
      <c r="AG979" s="71">
        <f t="shared" si="761"/>
        <v>0</v>
      </c>
      <c r="AI979" s="69">
        <f t="shared" si="762"/>
        <v>0</v>
      </c>
      <c r="AJ979" s="240"/>
      <c r="AK979" s="95"/>
      <c r="AL979" s="71">
        <f t="shared" si="763"/>
        <v>0</v>
      </c>
    </row>
    <row r="980" spans="1:38" ht="14" x14ac:dyDescent="0.25">
      <c r="A980" s="1">
        <v>968</v>
      </c>
      <c r="B980" s="152"/>
      <c r="C980" s="29"/>
      <c r="D980" s="26" t="s">
        <v>801</v>
      </c>
      <c r="E980" s="26" t="s">
        <v>85</v>
      </c>
      <c r="F980" s="127">
        <f>'annexe 1 AE - BPU'!F980</f>
        <v>0</v>
      </c>
      <c r="G980" s="179">
        <f t="shared" si="751"/>
        <v>0</v>
      </c>
      <c r="J980" s="69">
        <f t="shared" si="752"/>
        <v>0</v>
      </c>
      <c r="K980" s="240"/>
      <c r="L980" s="70"/>
      <c r="M980" s="71">
        <f t="shared" si="753"/>
        <v>0</v>
      </c>
      <c r="O980" s="69">
        <f t="shared" si="754"/>
        <v>0</v>
      </c>
      <c r="P980" s="240"/>
      <c r="Q980" s="70"/>
      <c r="R980" s="71">
        <f t="shared" si="755"/>
        <v>0</v>
      </c>
      <c r="T980" s="69">
        <f t="shared" si="756"/>
        <v>0</v>
      </c>
      <c r="U980" s="240"/>
      <c r="V980" s="70"/>
      <c r="W980" s="71">
        <f t="shared" si="757"/>
        <v>0</v>
      </c>
      <c r="Y980" s="69">
        <f t="shared" si="758"/>
        <v>0</v>
      </c>
      <c r="Z980" s="240"/>
      <c r="AA980" s="70"/>
      <c r="AB980" s="71">
        <f t="shared" si="759"/>
        <v>0</v>
      </c>
      <c r="AD980" s="69">
        <f t="shared" si="760"/>
        <v>0</v>
      </c>
      <c r="AE980" s="240"/>
      <c r="AF980" s="70"/>
      <c r="AG980" s="71">
        <f t="shared" si="761"/>
        <v>0</v>
      </c>
      <c r="AI980" s="69">
        <f t="shared" si="762"/>
        <v>0</v>
      </c>
      <c r="AJ980" s="240"/>
      <c r="AK980" s="95"/>
      <c r="AL980" s="71">
        <f t="shared" si="763"/>
        <v>0</v>
      </c>
    </row>
    <row r="981" spans="1:38" ht="14" x14ac:dyDescent="0.25">
      <c r="A981" s="1">
        <v>969</v>
      </c>
      <c r="B981" s="152"/>
      <c r="C981" s="29"/>
      <c r="D981" s="26" t="s">
        <v>802</v>
      </c>
      <c r="E981" s="26" t="s">
        <v>85</v>
      </c>
      <c r="F981" s="127">
        <f>'annexe 1 AE - BPU'!F981</f>
        <v>0</v>
      </c>
      <c r="G981" s="179">
        <f t="shared" si="751"/>
        <v>0</v>
      </c>
      <c r="J981" s="69">
        <f t="shared" si="752"/>
        <v>0</v>
      </c>
      <c r="K981" s="240"/>
      <c r="L981" s="70"/>
      <c r="M981" s="71">
        <f t="shared" si="753"/>
        <v>0</v>
      </c>
      <c r="O981" s="69">
        <f t="shared" si="754"/>
        <v>0</v>
      </c>
      <c r="P981" s="240"/>
      <c r="Q981" s="70"/>
      <c r="R981" s="71">
        <f t="shared" si="755"/>
        <v>0</v>
      </c>
      <c r="T981" s="69">
        <f t="shared" si="756"/>
        <v>0</v>
      </c>
      <c r="U981" s="240"/>
      <c r="V981" s="70"/>
      <c r="W981" s="71">
        <f t="shared" si="757"/>
        <v>0</v>
      </c>
      <c r="Y981" s="69">
        <f t="shared" si="758"/>
        <v>0</v>
      </c>
      <c r="Z981" s="240"/>
      <c r="AA981" s="70"/>
      <c r="AB981" s="71">
        <f t="shared" si="759"/>
        <v>0</v>
      </c>
      <c r="AD981" s="69">
        <f t="shared" si="760"/>
        <v>0</v>
      </c>
      <c r="AE981" s="240"/>
      <c r="AF981" s="70"/>
      <c r="AG981" s="71">
        <f t="shared" si="761"/>
        <v>0</v>
      </c>
      <c r="AI981" s="69">
        <f t="shared" si="762"/>
        <v>0</v>
      </c>
      <c r="AJ981" s="240"/>
      <c r="AK981" s="95"/>
      <c r="AL981" s="71">
        <f t="shared" si="763"/>
        <v>0</v>
      </c>
    </row>
    <row r="982" spans="1:38" ht="14" x14ac:dyDescent="0.25">
      <c r="A982" s="1">
        <v>970</v>
      </c>
      <c r="B982" s="152"/>
      <c r="C982" s="29"/>
      <c r="D982" s="26" t="s">
        <v>803</v>
      </c>
      <c r="E982" s="26" t="s">
        <v>85</v>
      </c>
      <c r="F982" s="127">
        <f>'annexe 1 AE - BPU'!F982</f>
        <v>0</v>
      </c>
      <c r="G982" s="179">
        <f t="shared" si="751"/>
        <v>0</v>
      </c>
      <c r="J982" s="69">
        <f t="shared" si="752"/>
        <v>0</v>
      </c>
      <c r="K982" s="240"/>
      <c r="L982" s="70"/>
      <c r="M982" s="71">
        <f t="shared" si="753"/>
        <v>0</v>
      </c>
      <c r="O982" s="69">
        <f t="shared" si="754"/>
        <v>0</v>
      </c>
      <c r="P982" s="240"/>
      <c r="Q982" s="70"/>
      <c r="R982" s="71">
        <f t="shared" si="755"/>
        <v>0</v>
      </c>
      <c r="T982" s="69">
        <f t="shared" si="756"/>
        <v>0</v>
      </c>
      <c r="U982" s="240"/>
      <c r="V982" s="70"/>
      <c r="W982" s="71">
        <f t="shared" si="757"/>
        <v>0</v>
      </c>
      <c r="Y982" s="69">
        <f t="shared" si="758"/>
        <v>0</v>
      </c>
      <c r="Z982" s="240"/>
      <c r="AA982" s="70"/>
      <c r="AB982" s="71">
        <f t="shared" si="759"/>
        <v>0</v>
      </c>
      <c r="AD982" s="69">
        <f t="shared" si="760"/>
        <v>0</v>
      </c>
      <c r="AE982" s="240"/>
      <c r="AF982" s="70"/>
      <c r="AG982" s="71">
        <f t="shared" si="761"/>
        <v>0</v>
      </c>
      <c r="AI982" s="69">
        <f t="shared" si="762"/>
        <v>0</v>
      </c>
      <c r="AJ982" s="240"/>
      <c r="AK982" s="95"/>
      <c r="AL982" s="71">
        <f t="shared" si="763"/>
        <v>0</v>
      </c>
    </row>
    <row r="983" spans="1:38" ht="14" x14ac:dyDescent="0.25">
      <c r="A983" s="1">
        <v>971</v>
      </c>
      <c r="B983" s="152"/>
      <c r="C983" s="29"/>
      <c r="D983" s="26" t="s">
        <v>804</v>
      </c>
      <c r="E983" s="26" t="s">
        <v>85</v>
      </c>
      <c r="F983" s="127">
        <f>'annexe 1 AE - BPU'!F983</f>
        <v>0</v>
      </c>
      <c r="G983" s="179">
        <f t="shared" si="751"/>
        <v>0</v>
      </c>
      <c r="J983" s="69">
        <f t="shared" si="752"/>
        <v>0</v>
      </c>
      <c r="K983" s="240"/>
      <c r="L983" s="70"/>
      <c r="M983" s="71">
        <f t="shared" si="753"/>
        <v>0</v>
      </c>
      <c r="O983" s="69">
        <f t="shared" si="754"/>
        <v>0</v>
      </c>
      <c r="P983" s="240"/>
      <c r="Q983" s="70"/>
      <c r="R983" s="71">
        <f t="shared" si="755"/>
        <v>0</v>
      </c>
      <c r="T983" s="69">
        <f t="shared" si="756"/>
        <v>0</v>
      </c>
      <c r="U983" s="240"/>
      <c r="V983" s="70"/>
      <c r="W983" s="71">
        <f t="shared" si="757"/>
        <v>0</v>
      </c>
      <c r="Y983" s="69">
        <f t="shared" si="758"/>
        <v>0</v>
      </c>
      <c r="Z983" s="240"/>
      <c r="AA983" s="70"/>
      <c r="AB983" s="71">
        <f t="shared" si="759"/>
        <v>0</v>
      </c>
      <c r="AD983" s="69">
        <f t="shared" si="760"/>
        <v>0</v>
      </c>
      <c r="AE983" s="240"/>
      <c r="AF983" s="70"/>
      <c r="AG983" s="71">
        <f t="shared" si="761"/>
        <v>0</v>
      </c>
      <c r="AI983" s="69">
        <f t="shared" si="762"/>
        <v>0</v>
      </c>
      <c r="AJ983" s="240"/>
      <c r="AK983" s="95"/>
      <c r="AL983" s="71">
        <f t="shared" si="763"/>
        <v>0</v>
      </c>
    </row>
    <row r="984" spans="1:38" ht="28" x14ac:dyDescent="0.25">
      <c r="A984" s="1">
        <v>972</v>
      </c>
      <c r="B984" s="152" t="s">
        <v>805</v>
      </c>
      <c r="C984" s="29"/>
      <c r="D984" s="26" t="s">
        <v>864</v>
      </c>
      <c r="E984" s="26" t="s">
        <v>85</v>
      </c>
      <c r="F984" s="127">
        <f>'annexe 1 AE - BPU'!F984</f>
        <v>0</v>
      </c>
      <c r="G984" s="179">
        <f t="shared" si="751"/>
        <v>0</v>
      </c>
      <c r="J984" s="69">
        <f t="shared" si="752"/>
        <v>0</v>
      </c>
      <c r="K984" s="240"/>
      <c r="L984" s="70"/>
      <c r="M984" s="71">
        <f t="shared" si="753"/>
        <v>0</v>
      </c>
      <c r="O984" s="69">
        <f t="shared" si="754"/>
        <v>0</v>
      </c>
      <c r="P984" s="240"/>
      <c r="Q984" s="70"/>
      <c r="R984" s="71">
        <f t="shared" si="755"/>
        <v>0</v>
      </c>
      <c r="T984" s="69">
        <f t="shared" si="756"/>
        <v>0</v>
      </c>
      <c r="U984" s="240"/>
      <c r="V984" s="70"/>
      <c r="W984" s="71">
        <f t="shared" si="757"/>
        <v>0</v>
      </c>
      <c r="Y984" s="69">
        <f t="shared" si="758"/>
        <v>0</v>
      </c>
      <c r="Z984" s="240"/>
      <c r="AA984" s="70"/>
      <c r="AB984" s="71">
        <f t="shared" si="759"/>
        <v>0</v>
      </c>
      <c r="AD984" s="69">
        <f t="shared" si="760"/>
        <v>0</v>
      </c>
      <c r="AE984" s="240"/>
      <c r="AF984" s="70"/>
      <c r="AG984" s="71">
        <f t="shared" si="761"/>
        <v>0</v>
      </c>
      <c r="AI984" s="69">
        <f t="shared" si="762"/>
        <v>0</v>
      </c>
      <c r="AJ984" s="240"/>
      <c r="AK984" s="95"/>
      <c r="AL984" s="71">
        <f t="shared" si="763"/>
        <v>0</v>
      </c>
    </row>
    <row r="985" spans="1:38" ht="14" x14ac:dyDescent="0.25">
      <c r="A985" s="1">
        <v>973</v>
      </c>
      <c r="B985" s="152"/>
      <c r="C985" s="156"/>
      <c r="D985" s="23"/>
      <c r="E985" s="26"/>
      <c r="F985" s="124"/>
      <c r="G985" s="178"/>
      <c r="J985" s="69"/>
      <c r="K985" s="240"/>
      <c r="L985" s="70"/>
      <c r="M985" s="71"/>
      <c r="O985" s="69"/>
      <c r="P985" s="240"/>
      <c r="Q985" s="70"/>
      <c r="R985" s="71"/>
      <c r="T985" s="69"/>
      <c r="U985" s="240"/>
      <c r="V985" s="70"/>
      <c r="W985" s="71"/>
      <c r="Y985" s="69"/>
      <c r="Z985" s="240"/>
      <c r="AA985" s="70"/>
      <c r="AB985" s="71"/>
      <c r="AD985" s="69"/>
      <c r="AE985" s="240"/>
      <c r="AF985" s="70"/>
      <c r="AG985" s="71"/>
      <c r="AI985" s="69"/>
      <c r="AJ985" s="240"/>
      <c r="AK985" s="95"/>
      <c r="AL985" s="71"/>
    </row>
    <row r="986" spans="1:38" ht="31" x14ac:dyDescent="0.25">
      <c r="A986" s="1">
        <v>974</v>
      </c>
      <c r="B986" s="148" t="s">
        <v>806</v>
      </c>
      <c r="C986" s="54" t="s">
        <v>825</v>
      </c>
      <c r="D986" s="20" t="s">
        <v>874</v>
      </c>
      <c r="E986" s="14"/>
      <c r="F986" s="130"/>
      <c r="G986" s="178"/>
      <c r="J986" s="69"/>
      <c r="K986" s="240"/>
      <c r="L986" s="70"/>
      <c r="M986" s="71"/>
      <c r="O986" s="69"/>
      <c r="P986" s="240"/>
      <c r="Q986" s="70"/>
      <c r="R986" s="71"/>
      <c r="T986" s="69"/>
      <c r="U986" s="240"/>
      <c r="V986" s="70"/>
      <c r="W986" s="71"/>
      <c r="Y986" s="69"/>
      <c r="Z986" s="240"/>
      <c r="AA986" s="70"/>
      <c r="AB986" s="71"/>
      <c r="AD986" s="69"/>
      <c r="AE986" s="240"/>
      <c r="AF986" s="70"/>
      <c r="AG986" s="71"/>
      <c r="AI986" s="69"/>
      <c r="AJ986" s="240"/>
      <c r="AK986" s="95"/>
      <c r="AL986" s="71"/>
    </row>
    <row r="987" spans="1:38" x14ac:dyDescent="0.25">
      <c r="A987" s="1">
        <v>975</v>
      </c>
      <c r="B987" s="12"/>
      <c r="C987" s="13"/>
      <c r="D987" s="14"/>
      <c r="E987" s="14"/>
      <c r="F987" s="130"/>
      <c r="G987" s="178"/>
      <c r="J987" s="69"/>
      <c r="K987" s="240"/>
      <c r="L987" s="70"/>
      <c r="M987" s="71"/>
      <c r="O987" s="69"/>
      <c r="P987" s="240"/>
      <c r="Q987" s="70"/>
      <c r="R987" s="71"/>
      <c r="T987" s="69"/>
      <c r="U987" s="240"/>
      <c r="V987" s="70"/>
      <c r="W987" s="71"/>
      <c r="Y987" s="69"/>
      <c r="Z987" s="240"/>
      <c r="AA987" s="70"/>
      <c r="AB987" s="71"/>
      <c r="AD987" s="69"/>
      <c r="AE987" s="240"/>
      <c r="AF987" s="70"/>
      <c r="AG987" s="71"/>
      <c r="AI987" s="69"/>
      <c r="AJ987" s="240"/>
      <c r="AK987" s="95"/>
      <c r="AL987" s="71"/>
    </row>
    <row r="988" spans="1:38" ht="14" x14ac:dyDescent="0.25">
      <c r="A988" s="1">
        <v>976</v>
      </c>
      <c r="B988" s="24"/>
      <c r="C988" s="25"/>
      <c r="D988" s="23" t="s">
        <v>807</v>
      </c>
      <c r="E988" s="14"/>
      <c r="F988" s="130"/>
      <c r="G988" s="178"/>
      <c r="J988" s="69"/>
      <c r="K988" s="240"/>
      <c r="L988" s="70"/>
      <c r="M988" s="71"/>
      <c r="O988" s="69"/>
      <c r="P988" s="240"/>
      <c r="Q988" s="70"/>
      <c r="R988" s="71"/>
      <c r="T988" s="69"/>
      <c r="U988" s="240"/>
      <c r="V988" s="70"/>
      <c r="W988" s="71"/>
      <c r="Y988" s="69"/>
      <c r="Z988" s="240"/>
      <c r="AA988" s="70"/>
      <c r="AB988" s="71"/>
      <c r="AD988" s="69"/>
      <c r="AE988" s="240"/>
      <c r="AF988" s="70"/>
      <c r="AG988" s="71"/>
      <c r="AI988" s="69"/>
      <c r="AJ988" s="240"/>
      <c r="AK988" s="95"/>
      <c r="AL988" s="71"/>
    </row>
    <row r="989" spans="1:38" ht="84" x14ac:dyDescent="0.25">
      <c r="A989" s="1">
        <v>977</v>
      </c>
      <c r="B989" s="24"/>
      <c r="C989" s="25"/>
      <c r="D989" s="26" t="s">
        <v>808</v>
      </c>
      <c r="E989" s="50" t="s">
        <v>192</v>
      </c>
      <c r="F989" s="145">
        <f>'annexe 1 AE - BPU'!F989</f>
        <v>0</v>
      </c>
      <c r="G989" s="180">
        <f>F989</f>
        <v>0</v>
      </c>
      <c r="J989" s="97"/>
      <c r="K989" s="240"/>
      <c r="L989" s="70"/>
      <c r="M989" s="77"/>
      <c r="O989" s="76"/>
      <c r="P989" s="240"/>
      <c r="Q989" s="70"/>
      <c r="R989" s="77"/>
      <c r="T989" s="76"/>
      <c r="U989" s="240"/>
      <c r="V989" s="70"/>
      <c r="W989" s="77"/>
      <c r="Y989" s="96"/>
      <c r="Z989" s="240"/>
      <c r="AA989" s="70"/>
      <c r="AB989" s="77"/>
      <c r="AD989" s="76"/>
      <c r="AE989" s="240"/>
      <c r="AF989" s="70"/>
      <c r="AG989" s="77"/>
      <c r="AI989" s="76"/>
      <c r="AJ989" s="240"/>
      <c r="AK989" s="95"/>
      <c r="AL989" s="77"/>
    </row>
    <row r="990" spans="1:38" ht="28" x14ac:dyDescent="0.25">
      <c r="A990" s="1">
        <v>978</v>
      </c>
      <c r="B990" s="24"/>
      <c r="C990" s="25"/>
      <c r="D990" s="104" t="s">
        <v>837</v>
      </c>
      <c r="E990" s="164" t="s">
        <v>823</v>
      </c>
      <c r="F990" s="143">
        <f>F989</f>
        <v>0</v>
      </c>
      <c r="G990" s="178"/>
      <c r="J990" s="97"/>
      <c r="K990" s="240"/>
      <c r="L990" s="70"/>
      <c r="M990" s="77"/>
      <c r="O990" s="76"/>
      <c r="P990" s="240"/>
      <c r="Q990" s="70"/>
      <c r="R990" s="77"/>
      <c r="T990" s="76"/>
      <c r="U990" s="240"/>
      <c r="V990" s="70"/>
      <c r="W990" s="77"/>
      <c r="Y990" s="112">
        <f>F990</f>
        <v>0</v>
      </c>
      <c r="Z990" s="174">
        <v>2</v>
      </c>
      <c r="AA990" s="113">
        <f>1.1*200</f>
        <v>220.00000000000003</v>
      </c>
      <c r="AB990" s="103">
        <f>Y990*Z990*AA990</f>
        <v>0</v>
      </c>
      <c r="AD990" s="76"/>
      <c r="AE990" s="240"/>
      <c r="AF990" s="70"/>
      <c r="AG990" s="77"/>
      <c r="AI990" s="76"/>
      <c r="AJ990" s="240"/>
      <c r="AK990" s="95"/>
      <c r="AL990" s="77"/>
    </row>
    <row r="991" spans="1:38" ht="70" x14ac:dyDescent="0.25">
      <c r="A991" s="1">
        <v>979</v>
      </c>
      <c r="B991" s="24"/>
      <c r="C991" s="25"/>
      <c r="D991" s="26" t="s">
        <v>865</v>
      </c>
      <c r="E991" s="50" t="s">
        <v>192</v>
      </c>
      <c r="F991" s="145">
        <f>'annexe 1 AE - BPU'!F991</f>
        <v>0</v>
      </c>
      <c r="G991" s="178"/>
      <c r="J991" s="97"/>
      <c r="K991" s="240"/>
      <c r="L991" s="70"/>
      <c r="M991" s="77"/>
      <c r="O991" s="76"/>
      <c r="P991" s="240"/>
      <c r="Q991" s="70"/>
      <c r="R991" s="77"/>
      <c r="T991" s="76"/>
      <c r="U991" s="240"/>
      <c r="V991" s="70"/>
      <c r="W991" s="77"/>
      <c r="Y991" s="96"/>
      <c r="Z991" s="240"/>
      <c r="AA991" s="70"/>
      <c r="AB991" s="77"/>
      <c r="AD991" s="76"/>
      <c r="AE991" s="240"/>
      <c r="AF991" s="70"/>
      <c r="AG991" s="77"/>
      <c r="AI991" s="76"/>
      <c r="AJ991" s="240"/>
      <c r="AK991" s="95"/>
      <c r="AL991" s="77"/>
    </row>
    <row r="992" spans="1:38" ht="15.5" x14ac:dyDescent="0.25">
      <c r="A992" s="1">
        <v>980</v>
      </c>
      <c r="B992" s="24"/>
      <c r="C992" s="25"/>
      <c r="D992" s="104" t="s">
        <v>838</v>
      </c>
      <c r="E992" s="164" t="s">
        <v>192</v>
      </c>
      <c r="F992" s="143">
        <f>F991</f>
        <v>0</v>
      </c>
      <c r="G992" s="178"/>
      <c r="J992" s="101">
        <f>F992</f>
        <v>0</v>
      </c>
      <c r="K992" s="174">
        <v>1</v>
      </c>
      <c r="L992" s="102">
        <f>1.1*2570.98</f>
        <v>2828.0780000000004</v>
      </c>
      <c r="M992" s="103">
        <f>J992*K992*L992</f>
        <v>0</v>
      </c>
      <c r="O992" s="76"/>
      <c r="P992" s="240"/>
      <c r="Q992" s="70"/>
      <c r="R992" s="77"/>
      <c r="T992" s="76"/>
      <c r="U992" s="240"/>
      <c r="V992" s="70"/>
      <c r="W992" s="77"/>
      <c r="Y992" s="96"/>
      <c r="Z992" s="240"/>
      <c r="AA992" s="70"/>
      <c r="AB992" s="77"/>
      <c r="AD992" s="76"/>
      <c r="AE992" s="240"/>
      <c r="AF992" s="70"/>
      <c r="AG992" s="77"/>
      <c r="AI992" s="76"/>
      <c r="AJ992" s="240"/>
      <c r="AK992" s="95"/>
      <c r="AL992" s="77"/>
    </row>
    <row r="993" spans="1:38" ht="15.5" x14ac:dyDescent="0.25">
      <c r="A993" s="1">
        <v>981</v>
      </c>
      <c r="B993" s="24"/>
      <c r="C993" s="25"/>
      <c r="D993" s="104" t="s">
        <v>839</v>
      </c>
      <c r="E993" s="164" t="s">
        <v>192</v>
      </c>
      <c r="F993" s="143">
        <f>F991</f>
        <v>0</v>
      </c>
      <c r="G993" s="178"/>
      <c r="J993" s="101">
        <f>F993</f>
        <v>0</v>
      </c>
      <c r="K993" s="174">
        <v>1</v>
      </c>
      <c r="L993" s="102">
        <f>1.1*605.45</f>
        <v>665.99500000000012</v>
      </c>
      <c r="M993" s="103">
        <f>J993*K993*L993</f>
        <v>0</v>
      </c>
      <c r="O993" s="76"/>
      <c r="P993" s="240"/>
      <c r="Q993" s="70"/>
      <c r="R993" s="77"/>
      <c r="T993" s="76"/>
      <c r="U993" s="240"/>
      <c r="V993" s="70"/>
      <c r="W993" s="77"/>
      <c r="Y993" s="96"/>
      <c r="Z993" s="240"/>
      <c r="AA993" s="70"/>
      <c r="AB993" s="77"/>
      <c r="AD993" s="76"/>
      <c r="AE993" s="240"/>
      <c r="AF993" s="70"/>
      <c r="AG993" s="77"/>
      <c r="AI993" s="76"/>
      <c r="AJ993" s="240"/>
      <c r="AK993" s="95"/>
      <c r="AL993" s="77"/>
    </row>
    <row r="994" spans="1:38" ht="28" x14ac:dyDescent="0.25">
      <c r="A994" s="1">
        <v>982</v>
      </c>
      <c r="B994" s="24"/>
      <c r="C994" s="25"/>
      <c r="D994" s="26" t="s">
        <v>866</v>
      </c>
      <c r="E994" s="50" t="s">
        <v>192</v>
      </c>
      <c r="F994" s="145">
        <f>'annexe 1 AE - BPU'!F994</f>
        <v>0</v>
      </c>
      <c r="G994" s="180">
        <f>F994</f>
        <v>0</v>
      </c>
      <c r="J994" s="97"/>
      <c r="K994" s="240"/>
      <c r="L994" s="95"/>
      <c r="M994" s="77"/>
      <c r="O994" s="76"/>
      <c r="P994" s="240"/>
      <c r="Q994" s="70"/>
      <c r="R994" s="77"/>
      <c r="T994" s="76"/>
      <c r="U994" s="240"/>
      <c r="V994" s="70"/>
      <c r="W994" s="77"/>
      <c r="Y994" s="96"/>
      <c r="Z994" s="240"/>
      <c r="AA994" s="70"/>
      <c r="AB994" s="77"/>
      <c r="AD994" s="76"/>
      <c r="AE994" s="240"/>
      <c r="AF994" s="70"/>
      <c r="AG994" s="77"/>
      <c r="AI994" s="76"/>
      <c r="AJ994" s="240"/>
      <c r="AK994" s="95"/>
      <c r="AL994" s="77"/>
    </row>
    <row r="995" spans="1:38" ht="42" x14ac:dyDescent="0.25">
      <c r="A995" s="1">
        <v>983</v>
      </c>
      <c r="B995" s="24"/>
      <c r="C995" s="25"/>
      <c r="D995" s="104" t="s">
        <v>840</v>
      </c>
      <c r="E995" s="164" t="s">
        <v>192</v>
      </c>
      <c r="F995" s="143">
        <f>F994</f>
        <v>0</v>
      </c>
      <c r="G995" s="178"/>
      <c r="J995" s="97"/>
      <c r="K995" s="240"/>
      <c r="L995" s="95"/>
      <c r="M995" s="77"/>
      <c r="O995" s="76"/>
      <c r="P995" s="240"/>
      <c r="Q995" s="70"/>
      <c r="R995" s="77"/>
      <c r="T995" s="76"/>
      <c r="U995" s="240"/>
      <c r="V995" s="70"/>
      <c r="W995" s="77"/>
      <c r="Y995" s="112">
        <f t="shared" ref="Y995:Y997" si="764">F995</f>
        <v>0</v>
      </c>
      <c r="Z995" s="174">
        <v>14</v>
      </c>
      <c r="AA995" s="113">
        <f>1.1*400</f>
        <v>440.00000000000006</v>
      </c>
      <c r="AB995" s="103">
        <f t="shared" ref="AB995:AB997" si="765">Y995*Z995*AA995</f>
        <v>0</v>
      </c>
      <c r="AD995" s="76"/>
      <c r="AE995" s="240"/>
      <c r="AF995" s="70"/>
      <c r="AG995" s="77"/>
      <c r="AI995" s="76"/>
      <c r="AJ995" s="240"/>
      <c r="AK995" s="95"/>
      <c r="AL995" s="77"/>
    </row>
    <row r="996" spans="1:38" ht="28" x14ac:dyDescent="0.25">
      <c r="A996" s="1">
        <v>984</v>
      </c>
      <c r="B996" s="24"/>
      <c r="C996" s="25"/>
      <c r="D996" s="104" t="s">
        <v>841</v>
      </c>
      <c r="E996" s="164" t="s">
        <v>192</v>
      </c>
      <c r="F996" s="143">
        <f>F995</f>
        <v>0</v>
      </c>
      <c r="G996" s="178"/>
      <c r="J996" s="97"/>
      <c r="K996" s="240"/>
      <c r="L996" s="95"/>
      <c r="M996" s="77"/>
      <c r="O996" s="76"/>
      <c r="P996" s="240"/>
      <c r="Q996" s="70"/>
      <c r="R996" s="77"/>
      <c r="T996" s="76"/>
      <c r="U996" s="240"/>
      <c r="V996" s="70"/>
      <c r="W996" s="77"/>
      <c r="Y996" s="112">
        <f t="shared" si="764"/>
        <v>0</v>
      </c>
      <c r="Z996" s="174">
        <v>7</v>
      </c>
      <c r="AA996" s="113">
        <f>1.1*500</f>
        <v>550</v>
      </c>
      <c r="AB996" s="103">
        <f t="shared" si="765"/>
        <v>0</v>
      </c>
      <c r="AD996" s="76"/>
      <c r="AE996" s="240"/>
      <c r="AF996" s="70"/>
      <c r="AG996" s="77"/>
      <c r="AI996" s="76"/>
      <c r="AJ996" s="240"/>
      <c r="AK996" s="95"/>
      <c r="AL996" s="77"/>
    </row>
    <row r="997" spans="1:38" ht="28" x14ac:dyDescent="0.25">
      <c r="A997" s="1">
        <v>985</v>
      </c>
      <c r="B997" s="24"/>
      <c r="C997" s="25"/>
      <c r="D997" s="104" t="s">
        <v>869</v>
      </c>
      <c r="E997" s="164" t="s">
        <v>192</v>
      </c>
      <c r="F997" s="143">
        <f>F994</f>
        <v>0</v>
      </c>
      <c r="G997" s="178"/>
      <c r="J997" s="97"/>
      <c r="K997" s="240"/>
      <c r="L997" s="95"/>
      <c r="M997" s="77"/>
      <c r="O997" s="76"/>
      <c r="P997" s="240"/>
      <c r="Q997" s="70"/>
      <c r="R997" s="77"/>
      <c r="T997" s="76"/>
      <c r="U997" s="240"/>
      <c r="V997" s="70"/>
      <c r="W997" s="77"/>
      <c r="Y997" s="112">
        <f t="shared" si="764"/>
        <v>0</v>
      </c>
      <c r="Z997" s="174">
        <v>7</v>
      </c>
      <c r="AA997" s="113">
        <f>1.1*200</f>
        <v>220.00000000000003</v>
      </c>
      <c r="AB997" s="103">
        <f t="shared" si="765"/>
        <v>0</v>
      </c>
      <c r="AD997" s="76"/>
      <c r="AE997" s="240"/>
      <c r="AF997" s="70"/>
      <c r="AG997" s="77"/>
      <c r="AI997" s="76"/>
      <c r="AJ997" s="240"/>
      <c r="AK997" s="95"/>
      <c r="AL997" s="77"/>
    </row>
    <row r="998" spans="1:38" ht="42" x14ac:dyDescent="0.25">
      <c r="A998" s="1">
        <v>986</v>
      </c>
      <c r="B998" s="24"/>
      <c r="C998" s="51"/>
      <c r="D998" s="26" t="s">
        <v>867</v>
      </c>
      <c r="E998" s="50" t="s">
        <v>192</v>
      </c>
      <c r="F998" s="145">
        <f>'annexe 1 AE - BPU'!F998</f>
        <v>0</v>
      </c>
      <c r="G998" s="180">
        <f>F998</f>
        <v>0</v>
      </c>
      <c r="J998" s="97"/>
      <c r="K998" s="240"/>
      <c r="L998" s="95"/>
      <c r="M998" s="77"/>
      <c r="O998" s="76"/>
      <c r="P998" s="240"/>
      <c r="Q998" s="70"/>
      <c r="R998" s="77"/>
      <c r="T998" s="76"/>
      <c r="U998" s="240"/>
      <c r="V998" s="70"/>
      <c r="W998" s="77"/>
      <c r="Y998" s="96"/>
      <c r="Z998" s="240"/>
      <c r="AA998" s="70"/>
      <c r="AB998" s="77"/>
      <c r="AD998" s="76"/>
      <c r="AE998" s="240"/>
      <c r="AF998" s="70"/>
      <c r="AG998" s="77"/>
      <c r="AI998" s="76"/>
      <c r="AJ998" s="240"/>
      <c r="AK998" s="95"/>
      <c r="AL998" s="77"/>
    </row>
    <row r="999" spans="1:38" ht="42" x14ac:dyDescent="0.25">
      <c r="A999" s="1">
        <v>987</v>
      </c>
      <c r="B999" s="24"/>
      <c r="C999" s="51"/>
      <c r="D999" s="104" t="s">
        <v>942</v>
      </c>
      <c r="E999" s="164" t="s">
        <v>842</v>
      </c>
      <c r="F999" s="143">
        <f>F998</f>
        <v>0</v>
      </c>
      <c r="G999" s="178"/>
      <c r="J999" s="97"/>
      <c r="K999" s="240"/>
      <c r="L999" s="95"/>
      <c r="M999" s="77"/>
      <c r="O999" s="76"/>
      <c r="P999" s="240"/>
      <c r="Q999" s="70"/>
      <c r="R999" s="77"/>
      <c r="T999" s="76"/>
      <c r="U999" s="240"/>
      <c r="V999" s="70"/>
      <c r="W999" s="77"/>
      <c r="Y999" s="96"/>
      <c r="Z999" s="240"/>
      <c r="AA999" s="70"/>
      <c r="AB999" s="77"/>
      <c r="AD999" s="76"/>
      <c r="AE999" s="240"/>
      <c r="AF999" s="70"/>
      <c r="AG999" s="77"/>
      <c r="AI999" s="112">
        <f>F999</f>
        <v>0</v>
      </c>
      <c r="AJ999" s="174">
        <v>2</v>
      </c>
      <c r="AK999" s="102">
        <f>1.1*1079.5</f>
        <v>1187.45</v>
      </c>
      <c r="AL999" s="103">
        <f t="shared" ref="AL999:AL1001" si="766">AI999*AJ999*AK999</f>
        <v>0</v>
      </c>
    </row>
    <row r="1000" spans="1:38" ht="15.5" x14ac:dyDescent="0.25">
      <c r="A1000" s="1">
        <v>988</v>
      </c>
      <c r="B1000" s="157"/>
      <c r="C1000" s="158"/>
      <c r="D1000" s="104" t="s">
        <v>870</v>
      </c>
      <c r="E1000" s="164" t="s">
        <v>842</v>
      </c>
      <c r="F1000" s="143">
        <f>F998</f>
        <v>0</v>
      </c>
      <c r="G1000" s="178"/>
      <c r="J1000" s="97"/>
      <c r="K1000" s="240"/>
      <c r="L1000" s="95"/>
      <c r="M1000" s="77"/>
      <c r="O1000" s="76"/>
      <c r="P1000" s="240"/>
      <c r="Q1000" s="70"/>
      <c r="R1000" s="77"/>
      <c r="T1000" s="76"/>
      <c r="U1000" s="240"/>
      <c r="V1000" s="70"/>
      <c r="W1000" s="77"/>
      <c r="Y1000" s="96"/>
      <c r="Z1000" s="240"/>
      <c r="AA1000" s="70"/>
      <c r="AB1000" s="77"/>
      <c r="AD1000" s="76"/>
      <c r="AE1000" s="240"/>
      <c r="AF1000" s="70"/>
      <c r="AG1000" s="77"/>
      <c r="AI1000" s="112">
        <f t="shared" ref="AI1000" si="767">F1000</f>
        <v>0</v>
      </c>
      <c r="AJ1000" s="174">
        <v>5</v>
      </c>
      <c r="AK1000" s="102">
        <f>1.1*425</f>
        <v>467.50000000000006</v>
      </c>
      <c r="AL1000" s="103">
        <f t="shared" si="766"/>
        <v>0</v>
      </c>
    </row>
    <row r="1001" spans="1:38" ht="15.5" x14ac:dyDescent="0.25">
      <c r="A1001" s="1">
        <v>989</v>
      </c>
      <c r="B1001" s="157"/>
      <c r="C1001" s="158"/>
      <c r="D1001" s="104" t="s">
        <v>871</v>
      </c>
      <c r="E1001" s="164" t="s">
        <v>842</v>
      </c>
      <c r="F1001" s="143">
        <f>F998</f>
        <v>0</v>
      </c>
      <c r="G1001" s="178"/>
      <c r="J1001" s="97"/>
      <c r="K1001" s="240"/>
      <c r="L1001" s="95"/>
      <c r="M1001" s="77"/>
      <c r="O1001" s="76"/>
      <c r="P1001" s="240"/>
      <c r="Q1001" s="70"/>
      <c r="R1001" s="77"/>
      <c r="T1001" s="76"/>
      <c r="U1001" s="240"/>
      <c r="V1001" s="70"/>
      <c r="W1001" s="77"/>
      <c r="Y1001" s="96"/>
      <c r="Z1001" s="240"/>
      <c r="AA1001" s="70"/>
      <c r="AB1001" s="77"/>
      <c r="AD1001" s="76"/>
      <c r="AE1001" s="240"/>
      <c r="AF1001" s="70"/>
      <c r="AG1001" s="77"/>
      <c r="AI1001" s="112">
        <f>F1001</f>
        <v>0</v>
      </c>
      <c r="AJ1001" s="174">
        <v>3</v>
      </c>
      <c r="AK1001" s="102">
        <f>1.1*650</f>
        <v>715.00000000000011</v>
      </c>
      <c r="AL1001" s="103">
        <f t="shared" si="766"/>
        <v>0</v>
      </c>
    </row>
    <row r="1002" spans="1:38" ht="15.5" x14ac:dyDescent="0.25">
      <c r="A1002" s="1">
        <v>990</v>
      </c>
      <c r="B1002" s="157"/>
      <c r="C1002" s="158"/>
      <c r="D1002" s="104"/>
      <c r="E1002" s="50"/>
      <c r="F1002" s="133"/>
      <c r="G1002" s="178"/>
      <c r="J1002" s="97"/>
      <c r="K1002" s="240"/>
      <c r="L1002" s="95"/>
      <c r="M1002" s="77"/>
      <c r="O1002" s="76"/>
      <c r="P1002" s="240"/>
      <c r="Q1002" s="70"/>
      <c r="R1002" s="77"/>
      <c r="T1002" s="76"/>
      <c r="U1002" s="240"/>
      <c r="V1002" s="70"/>
      <c r="W1002" s="77"/>
      <c r="Y1002" s="96"/>
      <c r="Z1002" s="240"/>
      <c r="AA1002" s="70"/>
      <c r="AB1002" s="77"/>
      <c r="AD1002" s="76"/>
      <c r="AE1002" s="240"/>
      <c r="AF1002" s="70"/>
      <c r="AG1002" s="77"/>
      <c r="AI1002" s="112"/>
      <c r="AJ1002" s="174"/>
      <c r="AK1002" s="95"/>
      <c r="AL1002" s="103"/>
    </row>
    <row r="1003" spans="1:38" ht="28" x14ac:dyDescent="0.25">
      <c r="A1003" s="1">
        <v>991</v>
      </c>
      <c r="B1003" s="148" t="s">
        <v>881</v>
      </c>
      <c r="C1003" s="149" t="s">
        <v>825</v>
      </c>
      <c r="D1003" s="26" t="s">
        <v>880</v>
      </c>
      <c r="E1003" s="50" t="s">
        <v>192</v>
      </c>
      <c r="F1003" s="150">
        <f>'annexe 1 AE - BPU'!F1003</f>
        <v>0</v>
      </c>
      <c r="G1003" s="180">
        <f>F1003</f>
        <v>0</v>
      </c>
      <c r="J1003" s="97"/>
      <c r="K1003" s="240"/>
      <c r="L1003" s="95"/>
      <c r="M1003" s="77"/>
      <c r="O1003" s="76"/>
      <c r="P1003" s="240"/>
      <c r="Q1003" s="70"/>
      <c r="R1003" s="77"/>
      <c r="T1003" s="76"/>
      <c r="U1003" s="240"/>
      <c r="V1003" s="70"/>
      <c r="W1003" s="77"/>
      <c r="Y1003" s="96"/>
      <c r="Z1003" s="240"/>
      <c r="AA1003" s="70"/>
      <c r="AB1003" s="77"/>
      <c r="AD1003" s="76"/>
      <c r="AE1003" s="240"/>
      <c r="AF1003" s="70"/>
      <c r="AG1003" s="77"/>
      <c r="AI1003" s="112"/>
      <c r="AJ1003" s="174"/>
      <c r="AK1003" s="95"/>
      <c r="AL1003" s="103"/>
    </row>
    <row r="1004" spans="1:38" ht="16" thickBot="1" x14ac:dyDescent="0.3">
      <c r="A1004" s="1">
        <v>992</v>
      </c>
      <c r="B1004" s="157"/>
      <c r="C1004" s="158"/>
      <c r="D1004" s="123"/>
      <c r="E1004" s="50"/>
      <c r="F1004" s="133"/>
      <c r="G1004" s="178"/>
      <c r="J1004" s="97"/>
      <c r="K1004" s="240"/>
      <c r="L1004" s="95"/>
      <c r="M1004" s="77"/>
      <c r="O1004" s="76"/>
      <c r="P1004" s="240"/>
      <c r="Q1004" s="70"/>
      <c r="R1004" s="77"/>
      <c r="T1004" s="76"/>
      <c r="U1004" s="240"/>
      <c r="V1004" s="70"/>
      <c r="W1004" s="77"/>
      <c r="Y1004" s="96"/>
      <c r="Z1004" s="240"/>
      <c r="AA1004" s="70"/>
      <c r="AB1004" s="77"/>
      <c r="AD1004" s="76"/>
      <c r="AE1004" s="240"/>
      <c r="AF1004" s="70"/>
      <c r="AG1004" s="77"/>
      <c r="AI1004" s="112"/>
      <c r="AJ1004" s="174"/>
      <c r="AK1004" s="95"/>
      <c r="AL1004" s="103"/>
    </row>
    <row r="1005" spans="1:38" ht="20.5" thickBot="1" x14ac:dyDescent="0.3">
      <c r="A1005" s="1">
        <v>993</v>
      </c>
      <c r="B1005" s="153"/>
      <c r="C1005" s="160"/>
      <c r="D1005" s="17" t="s">
        <v>809</v>
      </c>
      <c r="E1005" s="14"/>
      <c r="F1005" s="124"/>
      <c r="G1005" s="178"/>
      <c r="J1005" s="69"/>
      <c r="K1005" s="240"/>
      <c r="L1005" s="95"/>
      <c r="M1005" s="71"/>
      <c r="O1005" s="69"/>
      <c r="P1005" s="240"/>
      <c r="Q1005" s="95"/>
      <c r="R1005" s="71"/>
      <c r="T1005" s="69"/>
      <c r="U1005" s="240"/>
      <c r="V1005" s="95"/>
      <c r="W1005" s="71"/>
      <c r="Y1005" s="69"/>
      <c r="Z1005" s="240"/>
      <c r="AA1005" s="95"/>
      <c r="AB1005" s="71"/>
      <c r="AD1005" s="69"/>
      <c r="AE1005" s="240"/>
      <c r="AF1005" s="95"/>
      <c r="AG1005" s="71"/>
      <c r="AI1005" s="69"/>
      <c r="AJ1005" s="240"/>
      <c r="AK1005" s="95"/>
      <c r="AL1005" s="71"/>
    </row>
    <row r="1006" spans="1:38" ht="13" x14ac:dyDescent="0.25">
      <c r="A1006" s="1">
        <v>994</v>
      </c>
      <c r="B1006" s="153"/>
      <c r="C1006" s="155"/>
      <c r="D1006" s="14"/>
      <c r="E1006" s="14"/>
      <c r="F1006" s="124"/>
      <c r="G1006" s="178"/>
      <c r="J1006" s="69"/>
      <c r="K1006" s="240"/>
      <c r="L1006" s="95"/>
      <c r="M1006" s="71"/>
      <c r="O1006" s="69"/>
      <c r="P1006" s="240"/>
      <c r="Q1006" s="95"/>
      <c r="R1006" s="71"/>
      <c r="T1006" s="69"/>
      <c r="U1006" s="240"/>
      <c r="V1006" s="95"/>
      <c r="W1006" s="71"/>
      <c r="Y1006" s="69"/>
      <c r="Z1006" s="240"/>
      <c r="AA1006" s="95"/>
      <c r="AB1006" s="71"/>
      <c r="AD1006" s="69"/>
      <c r="AE1006" s="240"/>
      <c r="AF1006" s="95"/>
      <c r="AG1006" s="71"/>
      <c r="AI1006" s="69"/>
      <c r="AJ1006" s="240"/>
      <c r="AK1006" s="95"/>
      <c r="AL1006" s="71"/>
    </row>
    <row r="1007" spans="1:38" ht="15.5" x14ac:dyDescent="0.25">
      <c r="A1007" s="1">
        <v>995</v>
      </c>
      <c r="B1007" s="148" t="s">
        <v>921</v>
      </c>
      <c r="C1007" s="19"/>
      <c r="D1007" s="52" t="s">
        <v>810</v>
      </c>
      <c r="E1007" s="14"/>
      <c r="F1007" s="124"/>
      <c r="G1007" s="178"/>
      <c r="J1007" s="69"/>
      <c r="K1007" s="240"/>
      <c r="L1007" s="95"/>
      <c r="M1007" s="71"/>
      <c r="O1007" s="69"/>
      <c r="P1007" s="240"/>
      <c r="Q1007" s="95"/>
      <c r="R1007" s="71"/>
      <c r="T1007" s="69"/>
      <c r="U1007" s="240"/>
      <c r="V1007" s="95"/>
      <c r="W1007" s="71"/>
      <c r="Y1007" s="69"/>
      <c r="Z1007" s="240"/>
      <c r="AA1007" s="95"/>
      <c r="AB1007" s="71"/>
      <c r="AD1007" s="69"/>
      <c r="AE1007" s="240"/>
      <c r="AF1007" s="95"/>
      <c r="AG1007" s="71"/>
      <c r="AI1007" s="69"/>
      <c r="AJ1007" s="240"/>
      <c r="AK1007" s="95"/>
      <c r="AL1007" s="71"/>
    </row>
    <row r="1008" spans="1:38" ht="13" x14ac:dyDescent="0.25">
      <c r="A1008" s="1">
        <v>996</v>
      </c>
      <c r="B1008" s="153"/>
      <c r="C1008" s="155"/>
      <c r="D1008" s="14"/>
      <c r="E1008" s="14"/>
      <c r="F1008" s="124"/>
      <c r="G1008" s="178"/>
      <c r="J1008" s="69"/>
      <c r="K1008" s="240"/>
      <c r="L1008" s="95"/>
      <c r="M1008" s="71"/>
      <c r="O1008" s="69"/>
      <c r="P1008" s="240"/>
      <c r="Q1008" s="95"/>
      <c r="R1008" s="71"/>
      <c r="T1008" s="69"/>
      <c r="U1008" s="240"/>
      <c r="V1008" s="95"/>
      <c r="W1008" s="71"/>
      <c r="Y1008" s="69"/>
      <c r="Z1008" s="240"/>
      <c r="AA1008" s="95"/>
      <c r="AB1008" s="71"/>
      <c r="AD1008" s="69"/>
      <c r="AE1008" s="240"/>
      <c r="AF1008" s="95"/>
      <c r="AG1008" s="71"/>
      <c r="AI1008" s="69"/>
      <c r="AJ1008" s="240"/>
      <c r="AK1008" s="95"/>
      <c r="AL1008" s="71"/>
    </row>
    <row r="1009" spans="1:38" ht="14" x14ac:dyDescent="0.25">
      <c r="A1009" s="1">
        <v>997</v>
      </c>
      <c r="B1009" s="152"/>
      <c r="C1009" s="29"/>
      <c r="D1009" s="23" t="s">
        <v>811</v>
      </c>
      <c r="E1009" s="14"/>
      <c r="F1009" s="124"/>
      <c r="G1009" s="178"/>
      <c r="J1009" s="69"/>
      <c r="K1009" s="240"/>
      <c r="L1009" s="95"/>
      <c r="M1009" s="71"/>
      <c r="O1009" s="69"/>
      <c r="P1009" s="240"/>
      <c r="Q1009" s="95"/>
      <c r="R1009" s="71"/>
      <c r="T1009" s="69"/>
      <c r="U1009" s="240"/>
      <c r="V1009" s="95"/>
      <c r="W1009" s="71"/>
      <c r="Y1009" s="69"/>
      <c r="Z1009" s="240"/>
      <c r="AA1009" s="95"/>
      <c r="AB1009" s="71"/>
      <c r="AD1009" s="69"/>
      <c r="AE1009" s="240"/>
      <c r="AF1009" s="95"/>
      <c r="AG1009" s="71"/>
      <c r="AI1009" s="69"/>
      <c r="AJ1009" s="240"/>
      <c r="AK1009" s="95"/>
      <c r="AL1009" s="71"/>
    </row>
    <row r="1010" spans="1:38" ht="14" x14ac:dyDescent="0.25">
      <c r="A1010" s="1">
        <v>998</v>
      </c>
      <c r="B1010" s="152"/>
      <c r="C1010" s="29"/>
      <c r="D1010" s="26" t="s">
        <v>812</v>
      </c>
      <c r="E1010" s="26" t="s">
        <v>813</v>
      </c>
      <c r="F1010" s="127">
        <f>'annexe 1 AE - BPU'!F1010</f>
        <v>0</v>
      </c>
      <c r="G1010" s="179">
        <f t="shared" ref="G1010:G1011" si="768">F1010*(1+$G$9)</f>
        <v>0</v>
      </c>
      <c r="J1010" s="69">
        <f>F1010</f>
        <v>0</v>
      </c>
      <c r="K1010" s="240"/>
      <c r="L1010" s="95"/>
      <c r="M1010" s="71">
        <f>K1010*J1010</f>
        <v>0</v>
      </c>
      <c r="O1010" s="69">
        <f>J1010</f>
        <v>0</v>
      </c>
      <c r="P1010" s="240"/>
      <c r="Q1010" s="95"/>
      <c r="R1010" s="71">
        <f>P1010*O1010</f>
        <v>0</v>
      </c>
      <c r="T1010" s="69">
        <f>O1010</f>
        <v>0</v>
      </c>
      <c r="U1010" s="240"/>
      <c r="V1010" s="95"/>
      <c r="W1010" s="71">
        <f>U1010*T1010</f>
        <v>0</v>
      </c>
      <c r="Y1010" s="69">
        <f>T1010</f>
        <v>0</v>
      </c>
      <c r="Z1010" s="240"/>
      <c r="AA1010" s="95"/>
      <c r="AB1010" s="71">
        <f>Z1010*Y1010</f>
        <v>0</v>
      </c>
      <c r="AD1010" s="69">
        <f>Y1010</f>
        <v>0</v>
      </c>
      <c r="AE1010" s="240"/>
      <c r="AF1010" s="95"/>
      <c r="AG1010" s="71">
        <f>AE1010*AD1010</f>
        <v>0</v>
      </c>
      <c r="AI1010" s="69">
        <f>AD1010</f>
        <v>0</v>
      </c>
      <c r="AJ1010" s="240"/>
      <c r="AK1010" s="95"/>
      <c r="AL1010" s="71">
        <f>AJ1010*AI1010</f>
        <v>0</v>
      </c>
    </row>
    <row r="1011" spans="1:38" ht="14" x14ac:dyDescent="0.25">
      <c r="A1011" s="1">
        <v>999</v>
      </c>
      <c r="B1011" s="152"/>
      <c r="C1011" s="29"/>
      <c r="D1011" s="26" t="s">
        <v>814</v>
      </c>
      <c r="E1011" s="26" t="s">
        <v>813</v>
      </c>
      <c r="F1011" s="127">
        <f>'annexe 1 AE - BPU'!F1011</f>
        <v>0</v>
      </c>
      <c r="G1011" s="179">
        <f t="shared" si="768"/>
        <v>0</v>
      </c>
      <c r="J1011" s="69">
        <f>F1011</f>
        <v>0</v>
      </c>
      <c r="K1011" s="240"/>
      <c r="L1011" s="95"/>
      <c r="M1011" s="71">
        <f>K1011*J1011</f>
        <v>0</v>
      </c>
      <c r="O1011" s="69">
        <f>J1011</f>
        <v>0</v>
      </c>
      <c r="P1011" s="240"/>
      <c r="Q1011" s="95"/>
      <c r="R1011" s="71">
        <f>P1011*O1011</f>
        <v>0</v>
      </c>
      <c r="T1011" s="69">
        <f>O1011</f>
        <v>0</v>
      </c>
      <c r="U1011" s="240"/>
      <c r="V1011" s="95"/>
      <c r="W1011" s="71">
        <f>U1011*T1011</f>
        <v>0</v>
      </c>
      <c r="Y1011" s="69">
        <f>T1011</f>
        <v>0</v>
      </c>
      <c r="Z1011" s="240"/>
      <c r="AA1011" s="95"/>
      <c r="AB1011" s="71">
        <f>Z1011*Y1011</f>
        <v>0</v>
      </c>
      <c r="AD1011" s="69">
        <f>Y1011</f>
        <v>0</v>
      </c>
      <c r="AE1011" s="240"/>
      <c r="AF1011" s="95"/>
      <c r="AG1011" s="71">
        <f>AE1011*AD1011</f>
        <v>0</v>
      </c>
      <c r="AI1011" s="69">
        <f>AD1011</f>
        <v>0</v>
      </c>
      <c r="AJ1011" s="240"/>
      <c r="AK1011" s="95"/>
      <c r="AL1011" s="71">
        <f>AJ1011*AI1011</f>
        <v>0</v>
      </c>
    </row>
    <row r="1012" spans="1:38" ht="14" x14ac:dyDescent="0.25">
      <c r="A1012" s="1">
        <v>1000</v>
      </c>
      <c r="B1012" s="152"/>
      <c r="C1012" s="29"/>
      <c r="D1012" s="23" t="s">
        <v>815</v>
      </c>
      <c r="E1012" s="14"/>
      <c r="F1012" s="127"/>
      <c r="G1012" s="178"/>
      <c r="J1012" s="69"/>
      <c r="K1012" s="240"/>
      <c r="L1012" s="95"/>
      <c r="M1012" s="71"/>
      <c r="O1012" s="69"/>
      <c r="P1012" s="240"/>
      <c r="Q1012" s="95"/>
      <c r="R1012" s="71"/>
      <c r="T1012" s="69"/>
      <c r="U1012" s="240"/>
      <c r="V1012" s="95"/>
      <c r="W1012" s="71"/>
      <c r="Y1012" s="69"/>
      <c r="Z1012" s="240"/>
      <c r="AA1012" s="95"/>
      <c r="AB1012" s="71"/>
      <c r="AD1012" s="69"/>
      <c r="AE1012" s="240"/>
      <c r="AF1012" s="95"/>
      <c r="AG1012" s="71"/>
      <c r="AI1012" s="69"/>
      <c r="AJ1012" s="240"/>
      <c r="AK1012" s="95"/>
      <c r="AL1012" s="71"/>
    </row>
    <row r="1013" spans="1:38" ht="14" x14ac:dyDescent="0.25">
      <c r="A1013" s="1">
        <v>1001</v>
      </c>
      <c r="B1013" s="152"/>
      <c r="C1013" s="29"/>
      <c r="D1013" s="26" t="s">
        <v>816</v>
      </c>
      <c r="E1013" s="26" t="s">
        <v>813</v>
      </c>
      <c r="F1013" s="127">
        <f>'annexe 1 AE - BPU'!F1013</f>
        <v>0</v>
      </c>
      <c r="G1013" s="179">
        <f t="shared" ref="G1013:G1014" si="769">F1013*(1+$G$9)</f>
        <v>0</v>
      </c>
      <c r="J1013" s="69">
        <f>F1013</f>
        <v>0</v>
      </c>
      <c r="K1013" s="240"/>
      <c r="L1013" s="95"/>
      <c r="M1013" s="71">
        <f>K1013*J1013</f>
        <v>0</v>
      </c>
      <c r="O1013" s="69">
        <f>J1013</f>
        <v>0</v>
      </c>
      <c r="P1013" s="240"/>
      <c r="Q1013" s="95"/>
      <c r="R1013" s="71">
        <f>P1013*O1013</f>
        <v>0</v>
      </c>
      <c r="T1013" s="69">
        <f>O1013</f>
        <v>0</v>
      </c>
      <c r="U1013" s="240"/>
      <c r="V1013" s="95"/>
      <c r="W1013" s="71">
        <f>U1013*T1013</f>
        <v>0</v>
      </c>
      <c r="Y1013" s="69">
        <f>T1013</f>
        <v>0</v>
      </c>
      <c r="Z1013" s="240"/>
      <c r="AA1013" s="95"/>
      <c r="AB1013" s="71">
        <f>Z1013*Y1013</f>
        <v>0</v>
      </c>
      <c r="AD1013" s="69">
        <f>Y1013</f>
        <v>0</v>
      </c>
      <c r="AE1013" s="240"/>
      <c r="AF1013" s="95"/>
      <c r="AG1013" s="71">
        <f>AE1013*AD1013</f>
        <v>0</v>
      </c>
      <c r="AI1013" s="69">
        <f>AD1013</f>
        <v>0</v>
      </c>
      <c r="AJ1013" s="240"/>
      <c r="AK1013" s="95"/>
      <c r="AL1013" s="71">
        <f>AJ1013*AI1013</f>
        <v>0</v>
      </c>
    </row>
    <row r="1014" spans="1:38" ht="14" x14ac:dyDescent="0.25">
      <c r="A1014" s="1">
        <v>1002</v>
      </c>
      <c r="B1014" s="152"/>
      <c r="C1014" s="29"/>
      <c r="D1014" s="26" t="s">
        <v>817</v>
      </c>
      <c r="E1014" s="26" t="s">
        <v>813</v>
      </c>
      <c r="F1014" s="127">
        <f>'annexe 1 AE - BPU'!F1014</f>
        <v>0</v>
      </c>
      <c r="G1014" s="179">
        <f t="shared" si="769"/>
        <v>0</v>
      </c>
      <c r="J1014" s="69">
        <f>F1014</f>
        <v>0</v>
      </c>
      <c r="K1014" s="240"/>
      <c r="L1014" s="95"/>
      <c r="M1014" s="71">
        <f>K1014*J1014</f>
        <v>0</v>
      </c>
      <c r="O1014" s="69">
        <f>J1014</f>
        <v>0</v>
      </c>
      <c r="P1014" s="240"/>
      <c r="Q1014" s="95"/>
      <c r="R1014" s="71">
        <f>P1014*O1014</f>
        <v>0</v>
      </c>
      <c r="T1014" s="69">
        <f>O1014</f>
        <v>0</v>
      </c>
      <c r="U1014" s="240"/>
      <c r="V1014" s="95"/>
      <c r="W1014" s="71">
        <f>U1014*T1014</f>
        <v>0</v>
      </c>
      <c r="Y1014" s="69">
        <f>T1014</f>
        <v>0</v>
      </c>
      <c r="Z1014" s="240"/>
      <c r="AA1014" s="95"/>
      <c r="AB1014" s="71">
        <f>Z1014*Y1014</f>
        <v>0</v>
      </c>
      <c r="AD1014" s="69">
        <f>Y1014</f>
        <v>0</v>
      </c>
      <c r="AE1014" s="240"/>
      <c r="AF1014" s="95"/>
      <c r="AG1014" s="71">
        <f>AE1014*AD1014</f>
        <v>0</v>
      </c>
      <c r="AI1014" s="69">
        <f>AD1014</f>
        <v>0</v>
      </c>
      <c r="AJ1014" s="240"/>
      <c r="AK1014" s="95"/>
      <c r="AL1014" s="71">
        <f>AJ1014*AI1014</f>
        <v>0</v>
      </c>
    </row>
    <row r="1015" spans="1:38" ht="14" x14ac:dyDescent="0.25">
      <c r="A1015" s="1">
        <v>1003</v>
      </c>
      <c r="B1015" s="152"/>
      <c r="C1015" s="29"/>
      <c r="D1015" s="23" t="s">
        <v>818</v>
      </c>
      <c r="E1015" s="14"/>
      <c r="F1015" s="127"/>
      <c r="G1015" s="178"/>
      <c r="J1015" s="69"/>
      <c r="K1015" s="240"/>
      <c r="L1015" s="95"/>
      <c r="M1015" s="71"/>
      <c r="O1015" s="69"/>
      <c r="P1015" s="240"/>
      <c r="Q1015" s="95"/>
      <c r="R1015" s="71"/>
      <c r="T1015" s="69"/>
      <c r="U1015" s="240"/>
      <c r="V1015" s="95"/>
      <c r="W1015" s="71"/>
      <c r="Y1015" s="69"/>
      <c r="Z1015" s="240"/>
      <c r="AA1015" s="95"/>
      <c r="AB1015" s="71"/>
      <c r="AD1015" s="69"/>
      <c r="AE1015" s="240"/>
      <c r="AF1015" s="95"/>
      <c r="AG1015" s="71"/>
      <c r="AI1015" s="69"/>
      <c r="AJ1015" s="240"/>
      <c r="AK1015" s="95"/>
      <c r="AL1015" s="71"/>
    </row>
    <row r="1016" spans="1:38" ht="14" x14ac:dyDescent="0.25">
      <c r="A1016" s="1">
        <v>1004</v>
      </c>
      <c r="B1016" s="152"/>
      <c r="C1016" s="159"/>
      <c r="D1016" s="26" t="s">
        <v>819</v>
      </c>
      <c r="E1016" s="26" t="s">
        <v>813</v>
      </c>
      <c r="F1016" s="127">
        <f>'annexe 1 AE - BPU'!F1016</f>
        <v>0</v>
      </c>
      <c r="G1016" s="179">
        <f t="shared" ref="G1016:G1017" si="770">F1016*(1+$G$9)</f>
        <v>0</v>
      </c>
      <c r="J1016" s="69">
        <f>F1016</f>
        <v>0</v>
      </c>
      <c r="K1016" s="240"/>
      <c r="L1016" s="95"/>
      <c r="M1016" s="71">
        <f>K1016*J1016</f>
        <v>0</v>
      </c>
      <c r="O1016" s="69">
        <f>J1016</f>
        <v>0</v>
      </c>
      <c r="P1016" s="240"/>
      <c r="Q1016" s="95"/>
      <c r="R1016" s="71">
        <f>P1016*O1016</f>
        <v>0</v>
      </c>
      <c r="T1016" s="69">
        <f>O1016</f>
        <v>0</v>
      </c>
      <c r="U1016" s="240"/>
      <c r="V1016" s="95"/>
      <c r="W1016" s="71">
        <f>U1016*T1016</f>
        <v>0</v>
      </c>
      <c r="Y1016" s="69">
        <f>T1016</f>
        <v>0</v>
      </c>
      <c r="Z1016" s="240"/>
      <c r="AA1016" s="95"/>
      <c r="AB1016" s="71">
        <f>Z1016*Y1016</f>
        <v>0</v>
      </c>
      <c r="AD1016" s="69">
        <f>Y1016</f>
        <v>0</v>
      </c>
      <c r="AE1016" s="240"/>
      <c r="AF1016" s="95"/>
      <c r="AG1016" s="71">
        <f>AE1016*AD1016</f>
        <v>0</v>
      </c>
      <c r="AI1016" s="69">
        <f>AD1016</f>
        <v>0</v>
      </c>
      <c r="AJ1016" s="240"/>
      <c r="AK1016" s="95"/>
      <c r="AL1016" s="71">
        <f>AJ1016*AI1016</f>
        <v>0</v>
      </c>
    </row>
    <row r="1017" spans="1:38" ht="14" x14ac:dyDescent="0.25">
      <c r="A1017" s="1">
        <v>1005</v>
      </c>
      <c r="B1017" s="152"/>
      <c r="C1017" s="159"/>
      <c r="D1017" s="26" t="s">
        <v>820</v>
      </c>
      <c r="E1017" s="26" t="s">
        <v>813</v>
      </c>
      <c r="F1017" s="127">
        <f>'annexe 1 AE - BPU'!F1017</f>
        <v>0</v>
      </c>
      <c r="G1017" s="179">
        <f t="shared" si="770"/>
        <v>0</v>
      </c>
      <c r="J1017" s="69">
        <f>F1017</f>
        <v>0</v>
      </c>
      <c r="K1017" s="240"/>
      <c r="L1017" s="95"/>
      <c r="M1017" s="71">
        <f>K1017*J1017</f>
        <v>0</v>
      </c>
      <c r="O1017" s="69">
        <f>J1017</f>
        <v>0</v>
      </c>
      <c r="P1017" s="240"/>
      <c r="Q1017" s="95"/>
      <c r="R1017" s="71">
        <f>P1017*O1017</f>
        <v>0</v>
      </c>
      <c r="T1017" s="69">
        <f>O1017</f>
        <v>0</v>
      </c>
      <c r="U1017" s="240"/>
      <c r="V1017" s="95"/>
      <c r="W1017" s="71">
        <f>U1017*T1017</f>
        <v>0</v>
      </c>
      <c r="Y1017" s="69">
        <f>T1017</f>
        <v>0</v>
      </c>
      <c r="Z1017" s="240"/>
      <c r="AA1017" s="95"/>
      <c r="AB1017" s="71">
        <f>Z1017*Y1017</f>
        <v>0</v>
      </c>
      <c r="AD1017" s="69">
        <f>Y1017</f>
        <v>0</v>
      </c>
      <c r="AE1017" s="240"/>
      <c r="AF1017" s="95"/>
      <c r="AG1017" s="71">
        <f>AE1017*AD1017</f>
        <v>0</v>
      </c>
      <c r="AI1017" s="69">
        <f>AD1017</f>
        <v>0</v>
      </c>
      <c r="AJ1017" s="240"/>
      <c r="AK1017" s="95"/>
      <c r="AL1017" s="71">
        <f>AJ1017*AI1017</f>
        <v>0</v>
      </c>
    </row>
    <row r="1018" spans="1:38" ht="14" x14ac:dyDescent="0.25">
      <c r="A1018" s="1">
        <v>1006</v>
      </c>
      <c r="B1018" s="152"/>
      <c r="C1018" s="159"/>
      <c r="D1018" s="23" t="s">
        <v>821</v>
      </c>
      <c r="E1018" s="14"/>
      <c r="F1018" s="128"/>
      <c r="G1018" s="178"/>
      <c r="J1018" s="69"/>
      <c r="K1018" s="240"/>
      <c r="L1018" s="95"/>
      <c r="M1018" s="71"/>
      <c r="O1018" s="69"/>
      <c r="P1018" s="240"/>
      <c r="Q1018" s="95"/>
      <c r="R1018" s="71"/>
      <c r="T1018" s="69"/>
      <c r="U1018" s="240"/>
      <c r="V1018" s="95"/>
      <c r="W1018" s="71"/>
      <c r="Y1018" s="69"/>
      <c r="Z1018" s="240"/>
      <c r="AA1018" s="95"/>
      <c r="AB1018" s="71"/>
      <c r="AD1018" s="69"/>
      <c r="AE1018" s="240"/>
      <c r="AF1018" s="95"/>
      <c r="AG1018" s="71"/>
      <c r="AI1018" s="69"/>
      <c r="AJ1018" s="240"/>
      <c r="AK1018" s="95"/>
      <c r="AL1018" s="71"/>
    </row>
    <row r="1019" spans="1:38" ht="14" x14ac:dyDescent="0.25">
      <c r="A1019" s="1">
        <v>1007</v>
      </c>
      <c r="B1019" s="152"/>
      <c r="C1019" s="159"/>
      <c r="D1019" s="26" t="s">
        <v>822</v>
      </c>
      <c r="E1019" s="26" t="s">
        <v>192</v>
      </c>
      <c r="F1019" s="145">
        <f>'annexe 1 AE - BPU'!F1019</f>
        <v>0</v>
      </c>
      <c r="G1019" s="180">
        <f>F1019</f>
        <v>0</v>
      </c>
      <c r="J1019" s="76"/>
      <c r="K1019" s="240"/>
      <c r="L1019" s="95"/>
      <c r="M1019" s="77"/>
      <c r="O1019" s="76"/>
      <c r="P1019" s="240"/>
      <c r="Q1019" s="95"/>
      <c r="R1019" s="77"/>
      <c r="T1019" s="76"/>
      <c r="U1019" s="240"/>
      <c r="V1019" s="95"/>
      <c r="W1019" s="77"/>
      <c r="Y1019" s="76"/>
      <c r="Z1019" s="240"/>
      <c r="AA1019" s="95"/>
      <c r="AB1019" s="77"/>
      <c r="AD1019" s="76"/>
      <c r="AE1019" s="240"/>
      <c r="AF1019" s="95"/>
      <c r="AG1019" s="77"/>
      <c r="AI1019" s="76"/>
      <c r="AJ1019" s="240"/>
      <c r="AK1019" s="95"/>
      <c r="AL1019" s="77"/>
    </row>
    <row r="1020" spans="1:38" ht="14" x14ac:dyDescent="0.25">
      <c r="A1020" s="1">
        <v>1008</v>
      </c>
      <c r="B1020" s="152"/>
      <c r="C1020" s="159"/>
      <c r="D1020" s="26" t="s">
        <v>824</v>
      </c>
      <c r="E1020" s="26" t="s">
        <v>192</v>
      </c>
      <c r="F1020" s="145">
        <f>'annexe 1 AE - BPU'!F1020</f>
        <v>0</v>
      </c>
      <c r="G1020" s="180">
        <f>F1020</f>
        <v>0</v>
      </c>
      <c r="J1020" s="76"/>
      <c r="K1020" s="240"/>
      <c r="L1020" s="95"/>
      <c r="M1020" s="77"/>
      <c r="O1020" s="76"/>
      <c r="P1020" s="240"/>
      <c r="Q1020" s="95"/>
      <c r="R1020" s="77"/>
      <c r="T1020" s="76"/>
      <c r="U1020" s="240"/>
      <c r="V1020" s="95"/>
      <c r="W1020" s="77"/>
      <c r="Y1020" s="76"/>
      <c r="Z1020" s="240"/>
      <c r="AA1020" s="95"/>
      <c r="AB1020" s="77"/>
      <c r="AD1020" s="76"/>
      <c r="AE1020" s="240"/>
      <c r="AF1020" s="95"/>
      <c r="AG1020" s="77"/>
      <c r="AI1020" s="76"/>
      <c r="AJ1020" s="240"/>
      <c r="AK1020" s="95"/>
      <c r="AL1020" s="77"/>
    </row>
    <row r="1021" spans="1:38" ht="13" x14ac:dyDescent="0.25">
      <c r="A1021" s="1">
        <v>1009</v>
      </c>
      <c r="B1021" s="153"/>
      <c r="C1021" s="161"/>
      <c r="D1021" s="14"/>
      <c r="E1021" s="14"/>
      <c r="F1021" s="144" t="s">
        <v>60</v>
      </c>
      <c r="G1021" s="178"/>
      <c r="J1021" s="76"/>
      <c r="K1021" s="240"/>
      <c r="L1021" s="95"/>
      <c r="M1021" s="77"/>
      <c r="O1021" s="76"/>
      <c r="P1021" s="240"/>
      <c r="Q1021" s="95"/>
      <c r="R1021" s="77"/>
      <c r="T1021" s="76"/>
      <c r="U1021" s="240"/>
      <c r="V1021" s="95"/>
      <c r="W1021" s="77"/>
      <c r="Y1021" s="76"/>
      <c r="Z1021" s="240"/>
      <c r="AA1021" s="95"/>
      <c r="AB1021" s="77"/>
      <c r="AD1021" s="76"/>
      <c r="AE1021" s="240"/>
      <c r="AF1021" s="95"/>
      <c r="AG1021" s="77"/>
      <c r="AI1021" s="76"/>
      <c r="AJ1021" s="240"/>
      <c r="AK1021" s="95"/>
      <c r="AL1021" s="77"/>
    </row>
    <row r="1022" spans="1:38" ht="15.5" x14ac:dyDescent="0.25">
      <c r="A1022" s="1">
        <v>1010</v>
      </c>
      <c r="B1022" s="148" t="s">
        <v>922</v>
      </c>
      <c r="C1022" s="54" t="s">
        <v>825</v>
      </c>
      <c r="D1022" s="52" t="s">
        <v>826</v>
      </c>
      <c r="E1022" s="14"/>
      <c r="F1022" s="144" t="s">
        <v>60</v>
      </c>
      <c r="G1022" s="178"/>
      <c r="J1022" s="76"/>
      <c r="K1022" s="240"/>
      <c r="L1022" s="95"/>
      <c r="M1022" s="77"/>
      <c r="O1022" s="76"/>
      <c r="P1022" s="240"/>
      <c r="Q1022" s="95"/>
      <c r="R1022" s="77"/>
      <c r="T1022" s="76"/>
      <c r="U1022" s="240"/>
      <c r="V1022" s="95"/>
      <c r="W1022" s="77"/>
      <c r="Y1022" s="76"/>
      <c r="Z1022" s="240"/>
      <c r="AA1022" s="95"/>
      <c r="AB1022" s="77"/>
      <c r="AD1022" s="76"/>
      <c r="AE1022" s="240"/>
      <c r="AF1022" s="95"/>
      <c r="AG1022" s="77"/>
      <c r="AI1022" s="76"/>
      <c r="AJ1022" s="240"/>
      <c r="AK1022" s="95"/>
      <c r="AL1022" s="77"/>
    </row>
    <row r="1023" spans="1:38" ht="42" x14ac:dyDescent="0.25">
      <c r="A1023" s="1">
        <v>1011</v>
      </c>
      <c r="B1023" s="148"/>
      <c r="C1023" s="54"/>
      <c r="D1023" s="23" t="s">
        <v>827</v>
      </c>
      <c r="E1023" s="14"/>
      <c r="F1023" s="144" t="s">
        <v>60</v>
      </c>
      <c r="G1023" s="178"/>
      <c r="J1023" s="76"/>
      <c r="K1023" s="240"/>
      <c r="L1023" s="95"/>
      <c r="M1023" s="77"/>
      <c r="O1023" s="76"/>
      <c r="P1023" s="240"/>
      <c r="Q1023" s="95"/>
      <c r="R1023" s="77"/>
      <c r="T1023" s="76"/>
      <c r="U1023" s="240"/>
      <c r="V1023" s="95"/>
      <c r="W1023" s="77"/>
      <c r="Y1023" s="76"/>
      <c r="Z1023" s="240"/>
      <c r="AA1023" s="95"/>
      <c r="AB1023" s="77"/>
      <c r="AD1023" s="76"/>
      <c r="AE1023" s="240"/>
      <c r="AF1023" s="95"/>
      <c r="AG1023" s="77"/>
      <c r="AI1023" s="76"/>
      <c r="AJ1023" s="240"/>
      <c r="AK1023" s="95"/>
      <c r="AL1023" s="77"/>
    </row>
    <row r="1024" spans="1:38" ht="14" x14ac:dyDescent="0.25">
      <c r="A1024" s="1">
        <v>1012</v>
      </c>
      <c r="B1024" s="12"/>
      <c r="C1024" s="53"/>
      <c r="D1024" s="39" t="s">
        <v>828</v>
      </c>
      <c r="E1024" s="26" t="s">
        <v>192</v>
      </c>
      <c r="F1024" s="145">
        <f>'annexe 1 AE - BPU'!F1024</f>
        <v>0</v>
      </c>
      <c r="G1024" s="185">
        <f>F1024</f>
        <v>0</v>
      </c>
      <c r="J1024" s="76"/>
      <c r="K1024" s="240"/>
      <c r="L1024" s="95"/>
      <c r="M1024" s="77"/>
      <c r="O1024" s="76"/>
      <c r="P1024" s="240"/>
      <c r="Q1024" s="95"/>
      <c r="R1024" s="77"/>
      <c r="T1024" s="76"/>
      <c r="U1024" s="240"/>
      <c r="V1024" s="95"/>
      <c r="W1024" s="77"/>
      <c r="Y1024" s="76"/>
      <c r="Z1024" s="240"/>
      <c r="AA1024" s="95"/>
      <c r="AB1024" s="77"/>
      <c r="AD1024" s="76"/>
      <c r="AE1024" s="240"/>
      <c r="AF1024" s="95"/>
      <c r="AG1024" s="77"/>
      <c r="AI1024" s="76"/>
      <c r="AJ1024" s="240"/>
      <c r="AK1024" s="95"/>
      <c r="AL1024" s="77"/>
    </row>
    <row r="1025" spans="1:38" ht="14" x14ac:dyDescent="0.25">
      <c r="A1025" s="1">
        <v>1013</v>
      </c>
      <c r="B1025" s="12"/>
      <c r="C1025" s="53"/>
      <c r="D1025" s="39" t="s">
        <v>829</v>
      </c>
      <c r="E1025" s="26" t="s">
        <v>192</v>
      </c>
      <c r="F1025" s="145">
        <f>'annexe 1 AE - BPU'!F1025</f>
        <v>0</v>
      </c>
      <c r="G1025" s="185">
        <f t="shared" ref="G1025:G1029" si="771">F1025</f>
        <v>0</v>
      </c>
      <c r="J1025" s="76"/>
      <c r="K1025" s="240"/>
      <c r="L1025" s="95"/>
      <c r="M1025" s="77"/>
      <c r="O1025" s="76"/>
      <c r="P1025" s="240"/>
      <c r="Q1025" s="95"/>
      <c r="R1025" s="77"/>
      <c r="T1025" s="76"/>
      <c r="U1025" s="240"/>
      <c r="V1025" s="95"/>
      <c r="W1025" s="77"/>
      <c r="Y1025" s="76"/>
      <c r="Z1025" s="240"/>
      <c r="AA1025" s="95"/>
      <c r="AB1025" s="77"/>
      <c r="AD1025" s="76"/>
      <c r="AE1025" s="240"/>
      <c r="AF1025" s="95"/>
      <c r="AG1025" s="77"/>
      <c r="AI1025" s="76"/>
      <c r="AJ1025" s="240"/>
      <c r="AK1025" s="95"/>
      <c r="AL1025" s="77"/>
    </row>
    <row r="1026" spans="1:38" ht="14" x14ac:dyDescent="0.25">
      <c r="A1026" s="1">
        <v>1014</v>
      </c>
      <c r="B1026" s="12"/>
      <c r="C1026" s="53"/>
      <c r="D1026" s="39" t="s">
        <v>830</v>
      </c>
      <c r="E1026" s="26" t="s">
        <v>192</v>
      </c>
      <c r="F1026" s="145">
        <f>'annexe 1 AE - BPU'!F1026</f>
        <v>0</v>
      </c>
      <c r="G1026" s="185">
        <f t="shared" si="771"/>
        <v>0</v>
      </c>
      <c r="J1026" s="76"/>
      <c r="K1026" s="240"/>
      <c r="L1026" s="95"/>
      <c r="M1026" s="77"/>
      <c r="O1026" s="76"/>
      <c r="P1026" s="240"/>
      <c r="Q1026" s="95"/>
      <c r="R1026" s="77"/>
      <c r="T1026" s="76"/>
      <c r="U1026" s="240"/>
      <c r="V1026" s="95"/>
      <c r="W1026" s="77"/>
      <c r="Y1026" s="76"/>
      <c r="Z1026" s="240"/>
      <c r="AA1026" s="95"/>
      <c r="AB1026" s="77"/>
      <c r="AD1026" s="76"/>
      <c r="AE1026" s="240"/>
      <c r="AF1026" s="95"/>
      <c r="AG1026" s="77"/>
      <c r="AI1026" s="76"/>
      <c r="AJ1026" s="240"/>
      <c r="AK1026" s="95"/>
      <c r="AL1026" s="77"/>
    </row>
    <row r="1027" spans="1:38" ht="14" x14ac:dyDescent="0.25">
      <c r="A1027" s="1">
        <v>1015</v>
      </c>
      <c r="B1027" s="12"/>
      <c r="C1027" s="53"/>
      <c r="D1027" s="39" t="s">
        <v>831</v>
      </c>
      <c r="E1027" s="26" t="s">
        <v>192</v>
      </c>
      <c r="F1027" s="145">
        <f>'annexe 1 AE - BPU'!F1027</f>
        <v>0</v>
      </c>
      <c r="G1027" s="185">
        <f t="shared" si="771"/>
        <v>0</v>
      </c>
      <c r="J1027" s="76"/>
      <c r="K1027" s="240"/>
      <c r="L1027" s="95"/>
      <c r="M1027" s="77"/>
      <c r="O1027" s="76"/>
      <c r="P1027" s="240"/>
      <c r="Q1027" s="95"/>
      <c r="R1027" s="77"/>
      <c r="T1027" s="76"/>
      <c r="U1027" s="240"/>
      <c r="V1027" s="95"/>
      <c r="W1027" s="77"/>
      <c r="Y1027" s="76"/>
      <c r="Z1027" s="240"/>
      <c r="AA1027" s="95"/>
      <c r="AB1027" s="77"/>
      <c r="AD1027" s="76"/>
      <c r="AE1027" s="240"/>
      <c r="AF1027" s="95"/>
      <c r="AG1027" s="77"/>
      <c r="AI1027" s="76"/>
      <c r="AJ1027" s="240"/>
      <c r="AK1027" s="95"/>
      <c r="AL1027" s="77"/>
    </row>
    <row r="1028" spans="1:38" ht="14" x14ac:dyDescent="0.25">
      <c r="A1028" s="1">
        <v>1016</v>
      </c>
      <c r="B1028" s="12"/>
      <c r="C1028" s="53"/>
      <c r="D1028" s="39" t="s">
        <v>832</v>
      </c>
      <c r="E1028" s="26" t="s">
        <v>192</v>
      </c>
      <c r="F1028" s="145">
        <f>'annexe 1 AE - BPU'!F1028</f>
        <v>0</v>
      </c>
      <c r="G1028" s="185">
        <f t="shared" si="771"/>
        <v>0</v>
      </c>
      <c r="J1028" s="76"/>
      <c r="K1028" s="240"/>
      <c r="L1028" s="95"/>
      <c r="M1028" s="77"/>
      <c r="O1028" s="76"/>
      <c r="P1028" s="240"/>
      <c r="Q1028" s="95"/>
      <c r="R1028" s="77"/>
      <c r="T1028" s="76"/>
      <c r="U1028" s="240"/>
      <c r="V1028" s="95"/>
      <c r="W1028" s="77"/>
      <c r="Y1028" s="76"/>
      <c r="Z1028" s="240"/>
      <c r="AA1028" s="95"/>
      <c r="AB1028" s="77"/>
      <c r="AD1028" s="76"/>
      <c r="AE1028" s="240"/>
      <c r="AF1028" s="95"/>
      <c r="AG1028" s="77"/>
      <c r="AI1028" s="76"/>
      <c r="AJ1028" s="240"/>
      <c r="AK1028" s="95"/>
      <c r="AL1028" s="77"/>
    </row>
    <row r="1029" spans="1:38" ht="14" x14ac:dyDescent="0.25">
      <c r="A1029" s="1">
        <v>1017</v>
      </c>
      <c r="B1029" s="12"/>
      <c r="C1029" s="53"/>
      <c r="D1029" s="39" t="s">
        <v>833</v>
      </c>
      <c r="E1029" s="26" t="s">
        <v>192</v>
      </c>
      <c r="F1029" s="145">
        <f>'annexe 1 AE - BPU'!F1029</f>
        <v>0</v>
      </c>
      <c r="G1029" s="185">
        <f t="shared" si="771"/>
        <v>0</v>
      </c>
      <c r="J1029" s="76"/>
      <c r="K1029" s="240"/>
      <c r="L1029" s="95"/>
      <c r="M1029" s="77"/>
      <c r="O1029" s="76"/>
      <c r="P1029" s="240"/>
      <c r="Q1029" s="95"/>
      <c r="R1029" s="77"/>
      <c r="T1029" s="76"/>
      <c r="U1029" s="240"/>
      <c r="V1029" s="95"/>
      <c r="W1029" s="77"/>
      <c r="Y1029" s="76"/>
      <c r="Z1029" s="240"/>
      <c r="AA1029" s="95"/>
      <c r="AB1029" s="77"/>
      <c r="AD1029" s="76"/>
      <c r="AE1029" s="240"/>
      <c r="AF1029" s="95"/>
      <c r="AG1029" s="77"/>
      <c r="AI1029" s="76"/>
      <c r="AJ1029" s="240"/>
      <c r="AK1029" s="95"/>
      <c r="AL1029" s="77"/>
    </row>
    <row r="1030" spans="1:38" ht="13" thickBot="1" x14ac:dyDescent="0.3">
      <c r="A1030" s="2"/>
      <c r="B1030" s="55"/>
      <c r="C1030" s="56"/>
      <c r="D1030" s="57"/>
      <c r="E1030" s="57"/>
      <c r="F1030" s="134"/>
      <c r="G1030" s="176"/>
      <c r="J1030" s="78"/>
      <c r="K1030" s="244"/>
      <c r="L1030" s="110"/>
      <c r="M1030" s="79"/>
      <c r="O1030" s="78"/>
      <c r="P1030" s="244"/>
      <c r="Q1030" s="110"/>
      <c r="R1030" s="79"/>
      <c r="T1030" s="78"/>
      <c r="U1030" s="244"/>
      <c r="V1030" s="110"/>
      <c r="W1030" s="79"/>
      <c r="Y1030" s="78"/>
      <c r="Z1030" s="244"/>
      <c r="AA1030" s="110"/>
      <c r="AB1030" s="79"/>
      <c r="AD1030" s="78"/>
      <c r="AE1030" s="244"/>
      <c r="AF1030" s="110"/>
      <c r="AG1030" s="79"/>
      <c r="AI1030" s="78"/>
      <c r="AJ1030" s="244"/>
      <c r="AK1030" s="110"/>
      <c r="AL1030" s="79"/>
    </row>
    <row r="1031" spans="1:38" ht="14.5" thickBot="1" x14ac:dyDescent="0.3">
      <c r="A1031" s="2"/>
      <c r="J1031" s="80"/>
      <c r="K1031" s="81" t="s">
        <v>843</v>
      </c>
      <c r="L1031" s="81"/>
      <c r="M1031" s="82">
        <f>SUM(M12:M1030)</f>
        <v>0</v>
      </c>
      <c r="O1031" s="80"/>
      <c r="P1031" s="3"/>
      <c r="Q1031" s="3"/>
      <c r="R1031" s="82">
        <f>SUM(R12:R1030)</f>
        <v>0</v>
      </c>
      <c r="T1031" s="80"/>
      <c r="U1031" s="3"/>
      <c r="V1031" s="3"/>
      <c r="W1031" s="82">
        <f>SUM(W12:W1030)</f>
        <v>0</v>
      </c>
      <c r="Y1031" s="80"/>
      <c r="Z1031" s="3"/>
      <c r="AA1031" s="3"/>
      <c r="AB1031" s="82">
        <f>SUM(AB12:AB1030)</f>
        <v>0</v>
      </c>
      <c r="AD1031" s="80"/>
      <c r="AE1031" s="3"/>
      <c r="AF1031" s="3"/>
      <c r="AG1031" s="82">
        <f>SUM(AG12:AG1030)</f>
        <v>0</v>
      </c>
      <c r="AI1031" s="80"/>
      <c r="AJ1031" s="3"/>
      <c r="AK1031" s="3"/>
      <c r="AL1031" s="82">
        <f>SUM(AL12:AL1030)</f>
        <v>0</v>
      </c>
    </row>
    <row r="1032" spans="1:38" ht="14.5" thickBot="1" x14ac:dyDescent="0.3">
      <c r="A1032" s="2"/>
      <c r="J1032" s="80"/>
      <c r="K1032" s="3"/>
      <c r="L1032" s="3"/>
      <c r="M1032" s="83" t="s">
        <v>844</v>
      </c>
      <c r="O1032" s="80"/>
      <c r="P1032" s="3"/>
      <c r="Q1032" s="3"/>
      <c r="R1032" s="83" t="s">
        <v>845</v>
      </c>
      <c r="T1032" s="80"/>
      <c r="U1032" s="3"/>
      <c r="V1032" s="3"/>
      <c r="W1032" s="83" t="s">
        <v>846</v>
      </c>
      <c r="Y1032" s="80"/>
      <c r="Z1032" s="3"/>
      <c r="AA1032" s="3"/>
      <c r="AB1032" s="83" t="s">
        <v>847</v>
      </c>
      <c r="AD1032" s="80"/>
      <c r="AE1032" s="3"/>
      <c r="AF1032" s="3"/>
      <c r="AG1032" s="83" t="s">
        <v>875</v>
      </c>
      <c r="AI1032" s="80"/>
      <c r="AJ1032" s="3"/>
      <c r="AK1032" s="3"/>
      <c r="AL1032" s="83" t="s">
        <v>876</v>
      </c>
    </row>
    <row r="1033" spans="1:38" ht="13.5" thickBot="1" x14ac:dyDescent="0.3">
      <c r="A1033" s="2"/>
      <c r="J1033" s="85"/>
      <c r="K1033" s="85"/>
      <c r="L1033" s="85"/>
      <c r="M1033" s="85"/>
      <c r="O1033" s="80"/>
      <c r="P1033" s="3"/>
      <c r="Q1033" s="3"/>
      <c r="R1033" s="85"/>
      <c r="T1033" s="80"/>
      <c r="U1033" s="3"/>
      <c r="V1033" s="3"/>
      <c r="W1033" s="85"/>
      <c r="Y1033" s="80"/>
      <c r="Z1033" s="3"/>
      <c r="AA1033" s="3"/>
      <c r="AB1033" s="85"/>
      <c r="AD1033" s="80"/>
      <c r="AE1033" s="3"/>
      <c r="AF1033" s="3"/>
      <c r="AG1033" s="85"/>
      <c r="AI1033" s="80"/>
      <c r="AJ1033" s="3"/>
      <c r="AK1033" s="3"/>
      <c r="AL1033" s="85"/>
    </row>
    <row r="1034" spans="1:38" ht="16" thickBot="1" x14ac:dyDescent="0.3">
      <c r="A1034" s="2"/>
      <c r="J1034" s="119"/>
      <c r="K1034" s="120"/>
      <c r="L1034" s="121" t="s">
        <v>877</v>
      </c>
      <c r="M1034" s="118">
        <f>SUM(M1031:AL1031)</f>
        <v>0</v>
      </c>
      <c r="O1034" s="80"/>
      <c r="P1034" s="3"/>
      <c r="Q1034" s="3"/>
      <c r="R1034" s="80"/>
      <c r="T1034" s="80"/>
      <c r="U1034" s="3"/>
      <c r="V1034" s="3"/>
      <c r="W1034" s="80"/>
      <c r="Y1034" s="80"/>
      <c r="Z1034" s="3"/>
      <c r="AA1034" s="3"/>
      <c r="AB1034" s="80"/>
      <c r="AD1034" s="80"/>
      <c r="AE1034" s="3"/>
      <c r="AF1034" s="3"/>
      <c r="AG1034" s="80"/>
      <c r="AI1034" s="80"/>
      <c r="AJ1034" s="3"/>
      <c r="AK1034" s="3"/>
      <c r="AL1034" s="80"/>
    </row>
    <row r="1035" spans="1:38" ht="28.5" thickBot="1" x14ac:dyDescent="0.3">
      <c r="A1035" s="2"/>
      <c r="J1035" s="84"/>
      <c r="K1035" s="84"/>
      <c r="L1035" s="84"/>
      <c r="M1035" s="86" t="s">
        <v>879</v>
      </c>
      <c r="O1035" s="80"/>
      <c r="P1035" s="3"/>
      <c r="Q1035" s="3"/>
      <c r="R1035" s="80"/>
      <c r="T1035" s="80"/>
      <c r="U1035" s="3"/>
      <c r="V1035" s="3"/>
      <c r="W1035" s="80"/>
      <c r="Y1035" s="80"/>
      <c r="Z1035" s="3"/>
      <c r="AA1035" s="3"/>
      <c r="AB1035" s="80"/>
      <c r="AD1035" s="80"/>
      <c r="AE1035" s="3"/>
      <c r="AF1035" s="3"/>
      <c r="AG1035" s="80"/>
      <c r="AI1035" s="80"/>
      <c r="AJ1035" s="3"/>
      <c r="AK1035" s="3"/>
      <c r="AL1035" s="80"/>
    </row>
    <row r="1036" spans="1:38" ht="13.5" thickBot="1" x14ac:dyDescent="0.3">
      <c r="A1036" s="2"/>
      <c r="J1036" s="80"/>
      <c r="K1036" s="3"/>
      <c r="L1036" s="218" t="s">
        <v>952</v>
      </c>
      <c r="M1036" s="219">
        <f>'annexe 1 AE - BPU'!G9</f>
        <v>0.2</v>
      </c>
      <c r="O1036" s="80"/>
      <c r="P1036" s="3"/>
      <c r="Q1036" s="3"/>
      <c r="R1036" s="80"/>
      <c r="T1036" s="80"/>
      <c r="U1036" s="3"/>
      <c r="V1036" s="3"/>
      <c r="W1036" s="80"/>
      <c r="Y1036" s="80"/>
      <c r="Z1036" s="3"/>
      <c r="AA1036" s="3"/>
      <c r="AB1036" s="80"/>
      <c r="AD1036" s="80"/>
      <c r="AE1036" s="3"/>
      <c r="AF1036" s="3"/>
      <c r="AG1036" s="80"/>
      <c r="AI1036" s="80"/>
      <c r="AJ1036" s="3"/>
      <c r="AK1036" s="3"/>
      <c r="AL1036" s="80"/>
    </row>
    <row r="1037" spans="1:38" ht="16" thickBot="1" x14ac:dyDescent="0.3">
      <c r="A1037" s="2"/>
      <c r="C1037" s="2"/>
      <c r="J1037" s="119"/>
      <c r="K1037" s="120"/>
      <c r="L1037" s="121" t="s">
        <v>953</v>
      </c>
      <c r="M1037" s="118">
        <f>M1034*(1+M1036)</f>
        <v>0</v>
      </c>
      <c r="O1037" s="80"/>
      <c r="P1037" s="3"/>
      <c r="Q1037" s="3"/>
      <c r="R1037" s="80"/>
      <c r="T1037" s="80"/>
      <c r="U1037" s="3"/>
      <c r="V1037" s="3"/>
      <c r="W1037" s="80"/>
      <c r="Y1037" s="80"/>
      <c r="Z1037" s="3"/>
      <c r="AA1037" s="3"/>
      <c r="AB1037" s="80"/>
      <c r="AD1037" s="80"/>
      <c r="AE1037" s="3"/>
      <c r="AF1037" s="3"/>
      <c r="AG1037" s="80"/>
      <c r="AI1037" s="80"/>
      <c r="AJ1037" s="3"/>
      <c r="AK1037" s="3"/>
      <c r="AL1037" s="80"/>
    </row>
    <row r="1038" spans="1:38" x14ac:dyDescent="0.25">
      <c r="A1038" s="2"/>
      <c r="C1038" s="2"/>
      <c r="J1038" s="80"/>
      <c r="K1038" s="3"/>
      <c r="L1038" s="3"/>
      <c r="M1038" s="80"/>
      <c r="O1038" s="80"/>
      <c r="P1038" s="3"/>
      <c r="Q1038" s="3"/>
      <c r="R1038" s="80"/>
      <c r="T1038" s="80"/>
      <c r="U1038" s="3"/>
      <c r="V1038" s="3"/>
      <c r="W1038" s="80"/>
      <c r="Y1038" s="80"/>
      <c r="Z1038" s="3"/>
      <c r="AA1038" s="3"/>
      <c r="AB1038" s="80"/>
      <c r="AD1038" s="80"/>
      <c r="AE1038" s="3"/>
      <c r="AF1038" s="3"/>
      <c r="AG1038" s="80"/>
      <c r="AI1038" s="80"/>
      <c r="AJ1038" s="3"/>
      <c r="AK1038" s="3"/>
      <c r="AL1038" s="80"/>
    </row>
    <row r="1039" spans="1:38" x14ac:dyDescent="0.25">
      <c r="A1039" s="2"/>
      <c r="C1039" s="2"/>
      <c r="J1039" s="80"/>
      <c r="K1039" s="3"/>
      <c r="L1039" s="3"/>
      <c r="M1039" s="80"/>
      <c r="O1039" s="80"/>
      <c r="P1039" s="3"/>
      <c r="Q1039" s="3"/>
      <c r="R1039" s="80"/>
      <c r="T1039" s="80"/>
      <c r="U1039" s="3"/>
      <c r="V1039" s="3"/>
      <c r="W1039" s="80"/>
      <c r="Y1039" s="80"/>
      <c r="Z1039" s="3"/>
      <c r="AA1039" s="3"/>
      <c r="AB1039" s="80"/>
      <c r="AD1039" s="80"/>
      <c r="AE1039" s="3"/>
      <c r="AF1039" s="3"/>
      <c r="AG1039" s="80"/>
      <c r="AI1039" s="80"/>
      <c r="AJ1039" s="3"/>
      <c r="AK1039" s="3"/>
      <c r="AL1039" s="80"/>
    </row>
    <row r="1040" spans="1:38" x14ac:dyDescent="0.25">
      <c r="A1040" s="2"/>
      <c r="C1040" s="2"/>
      <c r="J1040" s="80"/>
      <c r="K1040" s="3"/>
      <c r="L1040" s="3"/>
      <c r="M1040" s="80"/>
      <c r="O1040" s="80"/>
      <c r="P1040" s="3"/>
      <c r="Q1040" s="3"/>
      <c r="R1040" s="80"/>
      <c r="T1040" s="80"/>
      <c r="U1040" s="3"/>
      <c r="V1040" s="3"/>
      <c r="W1040" s="80"/>
      <c r="Y1040" s="80"/>
      <c r="Z1040" s="3"/>
      <c r="AA1040" s="3"/>
      <c r="AB1040" s="80"/>
      <c r="AD1040" s="80"/>
      <c r="AE1040" s="3"/>
      <c r="AF1040" s="3"/>
      <c r="AG1040" s="80"/>
      <c r="AI1040" s="80"/>
      <c r="AJ1040" s="3"/>
      <c r="AK1040" s="3"/>
      <c r="AL1040" s="80"/>
    </row>
    <row r="1041" spans="1:38" x14ac:dyDescent="0.25">
      <c r="A1041" s="2"/>
      <c r="C1041" s="2"/>
      <c r="J1041" s="80"/>
      <c r="K1041" s="3"/>
      <c r="L1041" s="3"/>
      <c r="M1041" s="80"/>
      <c r="O1041" s="80"/>
      <c r="P1041" s="3"/>
      <c r="Q1041" s="3"/>
      <c r="R1041" s="80"/>
      <c r="T1041" s="80"/>
      <c r="U1041" s="3"/>
      <c r="V1041" s="3"/>
      <c r="W1041" s="80"/>
      <c r="Y1041" s="80"/>
      <c r="Z1041" s="3"/>
      <c r="AA1041" s="3"/>
      <c r="AB1041" s="80"/>
      <c r="AD1041" s="80"/>
      <c r="AE1041" s="3"/>
      <c r="AF1041" s="3"/>
      <c r="AG1041" s="80"/>
      <c r="AI1041" s="80"/>
      <c r="AJ1041" s="3"/>
      <c r="AK1041" s="3"/>
      <c r="AL1041" s="80"/>
    </row>
    <row r="1042" spans="1:38" x14ac:dyDescent="0.25">
      <c r="A1042" s="2"/>
      <c r="C1042" s="2"/>
      <c r="J1042" s="80"/>
      <c r="K1042" s="3"/>
      <c r="L1042" s="3"/>
      <c r="M1042" s="80"/>
      <c r="O1042" s="80"/>
      <c r="P1042" s="3"/>
      <c r="Q1042" s="3"/>
      <c r="R1042" s="80"/>
      <c r="T1042" s="80"/>
      <c r="U1042" s="3"/>
      <c r="V1042" s="3"/>
      <c r="W1042" s="80"/>
      <c r="Y1042" s="80"/>
      <c r="Z1042" s="3"/>
      <c r="AA1042" s="3"/>
      <c r="AB1042" s="80"/>
      <c r="AD1042" s="80"/>
      <c r="AE1042" s="3"/>
      <c r="AF1042" s="3"/>
      <c r="AG1042" s="80"/>
      <c r="AI1042" s="80"/>
      <c r="AJ1042" s="3"/>
      <c r="AK1042" s="3"/>
      <c r="AL1042" s="80"/>
    </row>
    <row r="1043" spans="1:38" x14ac:dyDescent="0.25">
      <c r="A1043" s="2"/>
      <c r="C1043" s="2"/>
      <c r="J1043" s="80"/>
      <c r="K1043" s="3"/>
      <c r="L1043" s="3"/>
      <c r="M1043" s="80"/>
      <c r="O1043" s="80"/>
      <c r="P1043" s="3"/>
      <c r="Q1043" s="3"/>
      <c r="R1043" s="80"/>
      <c r="T1043" s="80"/>
      <c r="U1043" s="3"/>
      <c r="V1043" s="3"/>
      <c r="W1043" s="80"/>
      <c r="Y1043" s="80"/>
      <c r="Z1043" s="3"/>
      <c r="AA1043" s="3"/>
      <c r="AB1043" s="80"/>
      <c r="AD1043" s="80"/>
      <c r="AE1043" s="3"/>
      <c r="AF1043" s="3"/>
      <c r="AG1043" s="80"/>
      <c r="AI1043" s="80"/>
      <c r="AJ1043" s="3"/>
      <c r="AK1043" s="3"/>
      <c r="AL1043" s="80"/>
    </row>
    <row r="1044" spans="1:38" x14ac:dyDescent="0.25">
      <c r="A1044" s="2"/>
      <c r="C1044" s="2"/>
      <c r="J1044" s="80"/>
      <c r="K1044" s="3"/>
      <c r="L1044" s="3"/>
      <c r="M1044" s="80"/>
      <c r="O1044" s="80"/>
      <c r="P1044" s="3"/>
      <c r="Q1044" s="3"/>
      <c r="R1044" s="80"/>
      <c r="T1044" s="80"/>
      <c r="U1044" s="3"/>
      <c r="V1044" s="3"/>
      <c r="W1044" s="80"/>
      <c r="Y1044" s="80"/>
      <c r="Z1044" s="3"/>
      <c r="AA1044" s="3"/>
      <c r="AB1044" s="80"/>
      <c r="AD1044" s="80"/>
      <c r="AE1044" s="3"/>
      <c r="AF1044" s="3"/>
      <c r="AG1044" s="80"/>
      <c r="AI1044" s="80"/>
      <c r="AJ1044" s="3"/>
      <c r="AK1044" s="3"/>
      <c r="AL1044" s="80"/>
    </row>
    <row r="1045" spans="1:38" x14ac:dyDescent="0.25">
      <c r="A1045" s="2"/>
      <c r="C1045" s="2"/>
      <c r="J1045" s="80"/>
      <c r="K1045" s="3"/>
      <c r="L1045" s="3"/>
      <c r="M1045" s="80"/>
      <c r="O1045" s="80"/>
      <c r="P1045" s="3"/>
      <c r="Q1045" s="3"/>
      <c r="R1045" s="80"/>
      <c r="T1045" s="80"/>
      <c r="U1045" s="3"/>
      <c r="V1045" s="3"/>
      <c r="W1045" s="80"/>
      <c r="Y1045" s="80"/>
      <c r="Z1045" s="3"/>
      <c r="AA1045" s="3"/>
      <c r="AB1045" s="80"/>
      <c r="AD1045" s="80"/>
      <c r="AE1045" s="3"/>
      <c r="AF1045" s="3"/>
      <c r="AG1045" s="80"/>
      <c r="AI1045" s="80"/>
      <c r="AJ1045" s="3"/>
      <c r="AK1045" s="3"/>
      <c r="AL1045" s="80"/>
    </row>
    <row r="1046" spans="1:38" x14ac:dyDescent="0.25">
      <c r="A1046" s="2"/>
      <c r="C1046" s="2"/>
      <c r="J1046" s="80"/>
      <c r="K1046" s="3"/>
      <c r="L1046" s="3"/>
      <c r="M1046" s="80"/>
      <c r="O1046" s="80"/>
      <c r="P1046" s="3"/>
      <c r="Q1046" s="3"/>
      <c r="R1046" s="80"/>
      <c r="T1046" s="80"/>
      <c r="U1046" s="3"/>
      <c r="V1046" s="3"/>
      <c r="W1046" s="80"/>
      <c r="Y1046" s="80"/>
      <c r="Z1046" s="3"/>
      <c r="AA1046" s="3"/>
      <c r="AB1046" s="80"/>
      <c r="AD1046" s="80"/>
      <c r="AE1046" s="3"/>
      <c r="AF1046" s="3"/>
      <c r="AG1046" s="80"/>
      <c r="AI1046" s="80"/>
      <c r="AJ1046" s="3"/>
      <c r="AK1046" s="3"/>
      <c r="AL1046" s="80"/>
    </row>
    <row r="1047" spans="1:38" x14ac:dyDescent="0.25">
      <c r="A1047" s="2"/>
      <c r="C1047" s="2"/>
      <c r="J1047" s="80"/>
      <c r="K1047" s="3"/>
      <c r="L1047" s="3"/>
      <c r="M1047" s="80"/>
      <c r="O1047" s="80"/>
      <c r="P1047" s="3"/>
      <c r="Q1047" s="3"/>
      <c r="R1047" s="80"/>
      <c r="T1047" s="80"/>
      <c r="U1047" s="3"/>
      <c r="V1047" s="3"/>
      <c r="W1047" s="80"/>
      <c r="Y1047" s="80"/>
      <c r="Z1047" s="3"/>
      <c r="AA1047" s="3"/>
      <c r="AB1047" s="80"/>
      <c r="AD1047" s="80"/>
      <c r="AE1047" s="3"/>
      <c r="AF1047" s="3"/>
      <c r="AG1047" s="80"/>
      <c r="AI1047" s="80"/>
      <c r="AJ1047" s="3"/>
      <c r="AK1047" s="3"/>
      <c r="AL1047" s="80"/>
    </row>
    <row r="1048" spans="1:38" x14ac:dyDescent="0.25">
      <c r="A1048" s="2"/>
      <c r="C1048" s="2"/>
      <c r="J1048" s="80"/>
      <c r="K1048" s="3"/>
      <c r="L1048" s="3"/>
      <c r="M1048" s="80"/>
      <c r="O1048" s="80"/>
      <c r="P1048" s="3"/>
      <c r="Q1048" s="3"/>
      <c r="R1048" s="80"/>
      <c r="T1048" s="80"/>
      <c r="U1048" s="3"/>
      <c r="V1048" s="3"/>
      <c r="W1048" s="80"/>
      <c r="Y1048" s="80"/>
      <c r="Z1048" s="3"/>
      <c r="AA1048" s="3"/>
      <c r="AB1048" s="80"/>
      <c r="AD1048" s="80"/>
      <c r="AE1048" s="3"/>
      <c r="AF1048" s="3"/>
      <c r="AG1048" s="80"/>
      <c r="AI1048" s="80"/>
      <c r="AJ1048" s="3"/>
      <c r="AK1048" s="3"/>
      <c r="AL1048" s="80"/>
    </row>
    <row r="1049" spans="1:38" x14ac:dyDescent="0.25">
      <c r="A1049" s="2"/>
      <c r="C1049" s="2"/>
      <c r="J1049" s="80"/>
      <c r="K1049" s="3"/>
      <c r="L1049" s="3"/>
      <c r="M1049" s="80"/>
      <c r="O1049" s="80"/>
      <c r="P1049" s="3"/>
      <c r="Q1049" s="3"/>
      <c r="R1049" s="80"/>
      <c r="T1049" s="80"/>
      <c r="U1049" s="3"/>
      <c r="V1049" s="3"/>
      <c r="W1049" s="80"/>
      <c r="Y1049" s="80"/>
      <c r="Z1049" s="3"/>
      <c r="AA1049" s="3"/>
      <c r="AB1049" s="80"/>
      <c r="AD1049" s="80"/>
      <c r="AE1049" s="3"/>
      <c r="AF1049" s="3"/>
      <c r="AG1049" s="80"/>
      <c r="AI1049" s="80"/>
      <c r="AJ1049" s="3"/>
      <c r="AK1049" s="3"/>
      <c r="AL1049" s="80"/>
    </row>
    <row r="1050" spans="1:38" x14ac:dyDescent="0.25">
      <c r="A1050" s="2"/>
      <c r="C1050" s="2"/>
      <c r="J1050" s="80"/>
      <c r="K1050" s="3"/>
      <c r="L1050" s="3"/>
      <c r="M1050" s="80"/>
      <c r="O1050" s="80"/>
      <c r="P1050" s="3"/>
      <c r="Q1050" s="3"/>
      <c r="R1050" s="80"/>
      <c r="T1050" s="80"/>
      <c r="U1050" s="3"/>
      <c r="V1050" s="3"/>
      <c r="W1050" s="80"/>
      <c r="Y1050" s="80"/>
      <c r="Z1050" s="3"/>
      <c r="AA1050" s="3"/>
      <c r="AB1050" s="80"/>
      <c r="AD1050" s="80"/>
      <c r="AE1050" s="3"/>
      <c r="AF1050" s="3"/>
      <c r="AG1050" s="80"/>
      <c r="AI1050" s="80"/>
      <c r="AJ1050" s="3"/>
      <c r="AK1050" s="3"/>
      <c r="AL1050" s="80"/>
    </row>
    <row r="1051" spans="1:38" x14ac:dyDescent="0.25">
      <c r="A1051" s="2"/>
      <c r="C1051" s="2"/>
      <c r="J1051" s="80"/>
      <c r="K1051" s="3"/>
      <c r="L1051" s="3"/>
      <c r="M1051" s="80"/>
      <c r="O1051" s="80"/>
      <c r="P1051" s="3"/>
      <c r="Q1051" s="3"/>
      <c r="R1051" s="80"/>
      <c r="T1051" s="80"/>
      <c r="U1051" s="3"/>
      <c r="V1051" s="3"/>
      <c r="W1051" s="80"/>
      <c r="Y1051" s="80"/>
      <c r="Z1051" s="3"/>
      <c r="AA1051" s="3"/>
      <c r="AB1051" s="80"/>
      <c r="AD1051" s="80"/>
      <c r="AE1051" s="3"/>
      <c r="AF1051" s="3"/>
      <c r="AG1051" s="80"/>
      <c r="AI1051" s="80"/>
      <c r="AJ1051" s="3"/>
      <c r="AK1051" s="3"/>
      <c r="AL1051" s="80"/>
    </row>
    <row r="1052" spans="1:38" x14ac:dyDescent="0.25">
      <c r="A1052" s="2"/>
      <c r="C1052" s="2"/>
      <c r="J1052" s="80"/>
      <c r="K1052" s="3"/>
      <c r="L1052" s="3"/>
      <c r="M1052" s="80"/>
      <c r="O1052" s="80"/>
      <c r="P1052" s="3"/>
      <c r="Q1052" s="3"/>
      <c r="R1052" s="80"/>
      <c r="T1052" s="80"/>
      <c r="U1052" s="3"/>
      <c r="V1052" s="3"/>
      <c r="W1052" s="80"/>
      <c r="Y1052" s="80"/>
      <c r="Z1052" s="3"/>
      <c r="AA1052" s="3"/>
      <c r="AB1052" s="80"/>
      <c r="AD1052" s="80"/>
      <c r="AE1052" s="3"/>
      <c r="AF1052" s="3"/>
      <c r="AG1052" s="80"/>
      <c r="AI1052" s="80"/>
      <c r="AJ1052" s="3"/>
      <c r="AK1052" s="3"/>
      <c r="AL1052" s="80"/>
    </row>
    <row r="1053" spans="1:38" x14ac:dyDescent="0.25">
      <c r="A1053" s="2"/>
      <c r="C1053" s="2"/>
      <c r="J1053" s="80"/>
      <c r="K1053" s="3"/>
      <c r="L1053" s="3"/>
      <c r="M1053" s="80"/>
      <c r="O1053" s="80"/>
      <c r="P1053" s="3"/>
      <c r="Q1053" s="3"/>
      <c r="R1053" s="80"/>
      <c r="T1053" s="80"/>
      <c r="U1053" s="3"/>
      <c r="V1053" s="3"/>
      <c r="W1053" s="80"/>
      <c r="Y1053" s="80"/>
      <c r="Z1053" s="3"/>
      <c r="AA1053" s="3"/>
      <c r="AB1053" s="80"/>
      <c r="AD1053" s="80"/>
      <c r="AE1053" s="3"/>
      <c r="AF1053" s="3"/>
      <c r="AG1053" s="80"/>
      <c r="AI1053" s="80"/>
      <c r="AJ1053" s="3"/>
      <c r="AK1053" s="3"/>
      <c r="AL1053" s="80"/>
    </row>
    <row r="1054" spans="1:38" x14ac:dyDescent="0.25">
      <c r="A1054" s="2"/>
      <c r="C1054" s="2"/>
      <c r="J1054" s="80"/>
      <c r="K1054" s="3"/>
      <c r="L1054" s="3"/>
      <c r="M1054" s="80"/>
      <c r="O1054" s="80"/>
      <c r="P1054" s="3"/>
      <c r="Q1054" s="3"/>
      <c r="R1054" s="80"/>
      <c r="T1054" s="80"/>
      <c r="U1054" s="3"/>
      <c r="V1054" s="3"/>
      <c r="W1054" s="80"/>
      <c r="Y1054" s="80"/>
      <c r="Z1054" s="3"/>
      <c r="AA1054" s="3"/>
      <c r="AB1054" s="80"/>
      <c r="AD1054" s="80"/>
      <c r="AE1054" s="3"/>
      <c r="AF1054" s="3"/>
      <c r="AG1054" s="80"/>
      <c r="AI1054" s="80"/>
      <c r="AJ1054" s="3"/>
      <c r="AK1054" s="3"/>
      <c r="AL1054" s="80"/>
    </row>
    <row r="1055" spans="1:38" x14ac:dyDescent="0.25">
      <c r="A1055" s="2"/>
      <c r="C1055" s="2"/>
      <c r="J1055" s="80"/>
      <c r="K1055" s="3"/>
      <c r="L1055" s="3"/>
      <c r="M1055" s="80"/>
      <c r="O1055" s="80"/>
      <c r="P1055" s="3"/>
      <c r="Q1055" s="3"/>
      <c r="R1055" s="80"/>
      <c r="T1055" s="80"/>
      <c r="U1055" s="3"/>
      <c r="V1055" s="3"/>
      <c r="W1055" s="80"/>
      <c r="Y1055" s="80"/>
      <c r="Z1055" s="3"/>
      <c r="AA1055" s="3"/>
      <c r="AB1055" s="80"/>
      <c r="AD1055" s="80"/>
      <c r="AE1055" s="3"/>
      <c r="AF1055" s="3"/>
      <c r="AG1055" s="80"/>
      <c r="AI1055" s="80"/>
      <c r="AJ1055" s="3"/>
      <c r="AK1055" s="3"/>
      <c r="AL1055" s="80"/>
    </row>
    <row r="1056" spans="1:38" x14ac:dyDescent="0.25">
      <c r="A1056" s="2"/>
      <c r="C1056" s="2"/>
      <c r="J1056" s="80"/>
      <c r="K1056" s="3"/>
      <c r="L1056" s="3"/>
      <c r="M1056" s="80"/>
      <c r="O1056" s="80"/>
      <c r="P1056" s="3"/>
      <c r="Q1056" s="3"/>
      <c r="R1056" s="80"/>
      <c r="T1056" s="80"/>
      <c r="U1056" s="3"/>
      <c r="V1056" s="3"/>
      <c r="W1056" s="80"/>
      <c r="Y1056" s="80"/>
      <c r="Z1056" s="3"/>
      <c r="AA1056" s="3"/>
      <c r="AB1056" s="80"/>
      <c r="AD1056" s="80"/>
      <c r="AE1056" s="3"/>
      <c r="AF1056" s="3"/>
      <c r="AG1056" s="80"/>
      <c r="AI1056" s="80"/>
      <c r="AJ1056" s="3"/>
      <c r="AK1056" s="3"/>
      <c r="AL1056" s="80"/>
    </row>
    <row r="1057" spans="1:38" x14ac:dyDescent="0.25">
      <c r="A1057" s="2"/>
      <c r="C1057" s="2"/>
      <c r="J1057" s="80"/>
      <c r="K1057" s="3"/>
      <c r="L1057" s="3"/>
      <c r="M1057" s="80"/>
      <c r="O1057" s="80"/>
      <c r="P1057" s="3"/>
      <c r="Q1057" s="3"/>
      <c r="R1057" s="80"/>
      <c r="T1057" s="80"/>
      <c r="U1057" s="3"/>
      <c r="V1057" s="3"/>
      <c r="W1057" s="80"/>
      <c r="Y1057" s="80"/>
      <c r="Z1057" s="3"/>
      <c r="AA1057" s="3"/>
      <c r="AB1057" s="80"/>
      <c r="AD1057" s="80"/>
      <c r="AE1057" s="3"/>
      <c r="AF1057" s="3"/>
      <c r="AG1057" s="80"/>
      <c r="AI1057" s="80"/>
      <c r="AJ1057" s="3"/>
      <c r="AK1057" s="3"/>
      <c r="AL1057" s="80"/>
    </row>
    <row r="1058" spans="1:38" x14ac:dyDescent="0.25">
      <c r="A1058" s="2"/>
      <c r="C1058" s="2"/>
      <c r="J1058" s="80"/>
      <c r="K1058" s="3"/>
      <c r="L1058" s="3"/>
      <c r="M1058" s="80"/>
      <c r="O1058" s="80"/>
      <c r="P1058" s="3"/>
      <c r="Q1058" s="3"/>
      <c r="R1058" s="80"/>
      <c r="T1058" s="80"/>
      <c r="U1058" s="3"/>
      <c r="V1058" s="3"/>
      <c r="W1058" s="80"/>
      <c r="Y1058" s="80"/>
      <c r="Z1058" s="3"/>
      <c r="AA1058" s="3"/>
      <c r="AB1058" s="80"/>
      <c r="AD1058" s="80"/>
      <c r="AE1058" s="3"/>
      <c r="AF1058" s="3"/>
      <c r="AG1058" s="80"/>
      <c r="AI1058" s="80"/>
      <c r="AJ1058" s="3"/>
      <c r="AK1058" s="3"/>
      <c r="AL1058" s="80"/>
    </row>
    <row r="1059" spans="1:38" x14ac:dyDescent="0.25">
      <c r="A1059" s="2"/>
      <c r="C1059" s="2"/>
      <c r="J1059" s="80"/>
      <c r="K1059" s="3"/>
      <c r="L1059" s="3"/>
      <c r="M1059" s="80"/>
      <c r="O1059" s="80"/>
      <c r="P1059" s="3"/>
      <c r="Q1059" s="3"/>
      <c r="R1059" s="80"/>
      <c r="T1059" s="80"/>
      <c r="U1059" s="3"/>
      <c r="V1059" s="3"/>
      <c r="W1059" s="80"/>
      <c r="Y1059" s="80"/>
      <c r="Z1059" s="3"/>
      <c r="AA1059" s="3"/>
      <c r="AB1059" s="80"/>
      <c r="AD1059" s="80"/>
      <c r="AE1059" s="3"/>
      <c r="AF1059" s="3"/>
      <c r="AG1059" s="80"/>
      <c r="AI1059" s="80"/>
      <c r="AJ1059" s="3"/>
      <c r="AK1059" s="3"/>
      <c r="AL1059" s="80"/>
    </row>
    <row r="1060" spans="1:38" x14ac:dyDescent="0.25">
      <c r="A1060" s="2"/>
      <c r="C1060" s="2"/>
      <c r="J1060" s="80"/>
      <c r="K1060" s="3"/>
      <c r="L1060" s="3"/>
      <c r="M1060" s="80"/>
      <c r="O1060" s="80"/>
      <c r="P1060" s="3"/>
      <c r="Q1060" s="3"/>
      <c r="R1060" s="80"/>
      <c r="T1060" s="80"/>
      <c r="U1060" s="3"/>
      <c r="V1060" s="3"/>
      <c r="W1060" s="80"/>
      <c r="Y1060" s="80"/>
      <c r="Z1060" s="3"/>
      <c r="AA1060" s="3"/>
      <c r="AB1060" s="80"/>
      <c r="AD1060" s="80"/>
      <c r="AE1060" s="3"/>
      <c r="AF1060" s="3"/>
      <c r="AG1060" s="80"/>
      <c r="AI1060" s="80"/>
      <c r="AJ1060" s="3"/>
      <c r="AK1060" s="3"/>
      <c r="AL1060" s="80"/>
    </row>
    <row r="1061" spans="1:38" x14ac:dyDescent="0.25">
      <c r="A1061" s="2"/>
      <c r="C1061" s="2"/>
      <c r="J1061" s="80"/>
      <c r="K1061" s="3"/>
      <c r="L1061" s="3"/>
      <c r="M1061" s="80"/>
      <c r="O1061" s="80"/>
      <c r="P1061" s="3"/>
      <c r="Q1061" s="3"/>
      <c r="R1061" s="80"/>
      <c r="T1061" s="80"/>
      <c r="U1061" s="3"/>
      <c r="V1061" s="3"/>
      <c r="W1061" s="80"/>
      <c r="Y1061" s="80"/>
      <c r="Z1061" s="3"/>
      <c r="AA1061" s="3"/>
      <c r="AB1061" s="80"/>
      <c r="AD1061" s="80"/>
      <c r="AE1061" s="3"/>
      <c r="AF1061" s="3"/>
      <c r="AG1061" s="80"/>
      <c r="AI1061" s="80"/>
      <c r="AJ1061" s="3"/>
      <c r="AK1061" s="3"/>
      <c r="AL1061" s="80"/>
    </row>
    <row r="1062" spans="1:38" x14ac:dyDescent="0.25">
      <c r="A1062" s="2"/>
      <c r="C1062" s="2"/>
      <c r="J1062" s="80"/>
      <c r="K1062" s="3"/>
      <c r="L1062" s="3"/>
      <c r="M1062" s="80"/>
      <c r="O1062" s="80"/>
      <c r="P1062" s="3"/>
      <c r="Q1062" s="3"/>
      <c r="R1062" s="80"/>
      <c r="T1062" s="80"/>
      <c r="U1062" s="3"/>
      <c r="V1062" s="3"/>
      <c r="W1062" s="80"/>
      <c r="Y1062" s="80"/>
      <c r="Z1062" s="3"/>
      <c r="AA1062" s="3"/>
      <c r="AB1062" s="80"/>
      <c r="AD1062" s="80"/>
      <c r="AE1062" s="3"/>
      <c r="AF1062" s="3"/>
      <c r="AG1062" s="80"/>
      <c r="AI1062" s="80"/>
      <c r="AJ1062" s="3"/>
      <c r="AK1062" s="3"/>
      <c r="AL1062" s="80"/>
    </row>
    <row r="1063" spans="1:38" x14ac:dyDescent="0.25">
      <c r="A1063" s="2"/>
      <c r="C1063" s="2"/>
      <c r="J1063" s="80"/>
      <c r="K1063" s="3"/>
      <c r="L1063" s="3"/>
      <c r="M1063" s="80"/>
      <c r="O1063" s="80"/>
      <c r="P1063" s="3"/>
      <c r="Q1063" s="3"/>
      <c r="R1063" s="80"/>
      <c r="T1063" s="80"/>
      <c r="U1063" s="3"/>
      <c r="V1063" s="3"/>
      <c r="W1063" s="80"/>
      <c r="Y1063" s="80"/>
      <c r="Z1063" s="3"/>
      <c r="AA1063" s="3"/>
      <c r="AB1063" s="80"/>
      <c r="AD1063" s="80"/>
      <c r="AE1063" s="3"/>
      <c r="AF1063" s="3"/>
      <c r="AG1063" s="80"/>
      <c r="AI1063" s="80"/>
      <c r="AJ1063" s="3"/>
      <c r="AK1063" s="3"/>
      <c r="AL1063" s="80"/>
    </row>
    <row r="1064" spans="1:38" x14ac:dyDescent="0.25">
      <c r="A1064" s="2"/>
      <c r="C1064" s="2"/>
      <c r="J1064" s="80"/>
      <c r="K1064" s="3"/>
      <c r="L1064" s="3"/>
      <c r="M1064" s="80"/>
      <c r="O1064" s="80"/>
      <c r="P1064" s="3"/>
      <c r="Q1064" s="3"/>
      <c r="R1064" s="80"/>
      <c r="T1064" s="80"/>
      <c r="U1064" s="3"/>
      <c r="V1064" s="3"/>
      <c r="W1064" s="80"/>
      <c r="Y1064" s="80"/>
      <c r="Z1064" s="3"/>
      <c r="AA1064" s="3"/>
      <c r="AB1064" s="80"/>
      <c r="AD1064" s="80"/>
      <c r="AE1064" s="3"/>
      <c r="AF1064" s="3"/>
      <c r="AG1064" s="80"/>
      <c r="AI1064" s="80"/>
      <c r="AJ1064" s="3"/>
      <c r="AK1064" s="3"/>
      <c r="AL1064" s="80"/>
    </row>
    <row r="1065" spans="1:38" x14ac:dyDescent="0.25">
      <c r="A1065" s="2"/>
      <c r="C1065" s="2"/>
      <c r="J1065" s="80"/>
      <c r="K1065" s="3"/>
      <c r="L1065" s="3"/>
      <c r="M1065" s="80"/>
      <c r="O1065" s="80"/>
      <c r="P1065" s="3"/>
      <c r="Q1065" s="3"/>
      <c r="R1065" s="80"/>
      <c r="T1065" s="80"/>
      <c r="U1065" s="3"/>
      <c r="V1065" s="3"/>
      <c r="W1065" s="80"/>
      <c r="Y1065" s="80"/>
      <c r="Z1065" s="3"/>
      <c r="AA1065" s="3"/>
      <c r="AB1065" s="80"/>
      <c r="AD1065" s="80"/>
      <c r="AE1065" s="3"/>
      <c r="AF1065" s="3"/>
      <c r="AG1065" s="80"/>
      <c r="AI1065" s="80"/>
      <c r="AJ1065" s="3"/>
      <c r="AK1065" s="3"/>
      <c r="AL1065" s="80"/>
    </row>
    <row r="1066" spans="1:38" x14ac:dyDescent="0.25">
      <c r="A1066" s="2"/>
      <c r="C1066" s="2"/>
      <c r="J1066" s="80"/>
      <c r="K1066" s="3"/>
      <c r="L1066" s="3"/>
      <c r="M1066" s="80"/>
      <c r="O1066" s="80"/>
      <c r="P1066" s="3"/>
      <c r="Q1066" s="3"/>
      <c r="R1066" s="80"/>
      <c r="T1066" s="80"/>
      <c r="U1066" s="3"/>
      <c r="V1066" s="3"/>
      <c r="W1066" s="80"/>
      <c r="Y1066" s="80"/>
      <c r="Z1066" s="3"/>
      <c r="AA1066" s="3"/>
      <c r="AB1066" s="80"/>
      <c r="AD1066" s="80"/>
      <c r="AE1066" s="3"/>
      <c r="AF1066" s="3"/>
      <c r="AG1066" s="80"/>
      <c r="AI1066" s="80"/>
      <c r="AJ1066" s="3"/>
      <c r="AK1066" s="3"/>
      <c r="AL1066" s="80"/>
    </row>
    <row r="1067" spans="1:38" x14ac:dyDescent="0.25">
      <c r="A1067" s="2"/>
      <c r="C1067" s="2"/>
      <c r="J1067" s="80"/>
      <c r="K1067" s="3"/>
      <c r="L1067" s="3"/>
      <c r="M1067" s="80"/>
      <c r="O1067" s="80"/>
      <c r="P1067" s="3"/>
      <c r="Q1067" s="3"/>
      <c r="R1067" s="80"/>
      <c r="T1067" s="80"/>
      <c r="U1067" s="3"/>
      <c r="V1067" s="3"/>
      <c r="W1067" s="80"/>
      <c r="Y1067" s="80"/>
      <c r="Z1067" s="3"/>
      <c r="AA1067" s="3"/>
      <c r="AB1067" s="80"/>
      <c r="AD1067" s="80"/>
      <c r="AE1067" s="3"/>
      <c r="AF1067" s="3"/>
      <c r="AG1067" s="80"/>
      <c r="AI1067" s="80"/>
      <c r="AJ1067" s="3"/>
      <c r="AK1067" s="3"/>
      <c r="AL1067" s="80"/>
    </row>
    <row r="1068" spans="1:38" x14ac:dyDescent="0.25">
      <c r="A1068" s="2"/>
      <c r="C1068" s="2"/>
      <c r="J1068" s="80"/>
      <c r="K1068" s="3"/>
      <c r="L1068" s="3"/>
      <c r="M1068" s="80"/>
      <c r="O1068" s="80"/>
      <c r="P1068" s="3"/>
      <c r="Q1068" s="3"/>
      <c r="R1068" s="80"/>
      <c r="T1068" s="80"/>
      <c r="U1068" s="3"/>
      <c r="V1068" s="3"/>
      <c r="W1068" s="80"/>
      <c r="Y1068" s="80"/>
      <c r="Z1068" s="3"/>
      <c r="AA1068" s="3"/>
      <c r="AB1068" s="80"/>
      <c r="AD1068" s="80"/>
      <c r="AE1068" s="3"/>
      <c r="AF1068" s="3"/>
      <c r="AG1068" s="80"/>
      <c r="AI1068" s="80"/>
      <c r="AJ1068" s="3"/>
      <c r="AK1068" s="3"/>
      <c r="AL1068" s="80"/>
    </row>
    <row r="1069" spans="1:38" x14ac:dyDescent="0.25">
      <c r="A1069" s="2"/>
      <c r="C1069" s="2"/>
      <c r="J1069" s="80"/>
      <c r="K1069" s="3"/>
      <c r="L1069" s="3"/>
      <c r="M1069" s="80"/>
      <c r="O1069" s="80"/>
      <c r="P1069" s="3"/>
      <c r="Q1069" s="3"/>
      <c r="R1069" s="80"/>
      <c r="T1069" s="80"/>
      <c r="U1069" s="3"/>
      <c r="V1069" s="3"/>
      <c r="W1069" s="80"/>
      <c r="Y1069" s="80"/>
      <c r="Z1069" s="3"/>
      <c r="AA1069" s="3"/>
      <c r="AB1069" s="80"/>
      <c r="AD1069" s="80"/>
      <c r="AE1069" s="3"/>
      <c r="AF1069" s="3"/>
      <c r="AG1069" s="80"/>
      <c r="AI1069" s="80"/>
      <c r="AJ1069" s="3"/>
      <c r="AK1069" s="3"/>
      <c r="AL1069" s="80"/>
    </row>
    <row r="1070" spans="1:38" x14ac:dyDescent="0.25">
      <c r="A1070" s="2"/>
      <c r="C1070" s="2"/>
      <c r="J1070" s="80"/>
      <c r="K1070" s="3"/>
      <c r="L1070" s="3"/>
      <c r="M1070" s="80"/>
      <c r="O1070" s="80"/>
      <c r="P1070" s="3"/>
      <c r="Q1070" s="3"/>
      <c r="R1070" s="80"/>
      <c r="T1070" s="80"/>
      <c r="U1070" s="3"/>
      <c r="V1070" s="3"/>
      <c r="W1070" s="80"/>
      <c r="Y1070" s="80"/>
      <c r="Z1070" s="3"/>
      <c r="AA1070" s="3"/>
      <c r="AB1070" s="80"/>
      <c r="AD1070" s="80"/>
      <c r="AE1070" s="3"/>
      <c r="AF1070" s="3"/>
      <c r="AG1070" s="80"/>
      <c r="AI1070" s="80"/>
      <c r="AJ1070" s="3"/>
      <c r="AK1070" s="3"/>
      <c r="AL1070" s="80"/>
    </row>
    <row r="1071" spans="1:38" x14ac:dyDescent="0.25">
      <c r="A1071" s="2"/>
      <c r="C1071" s="2"/>
      <c r="J1071" s="80"/>
      <c r="K1071" s="3"/>
      <c r="L1071" s="3"/>
      <c r="M1071" s="80"/>
      <c r="O1071" s="80"/>
      <c r="P1071" s="3"/>
      <c r="Q1071" s="3"/>
      <c r="R1071" s="80"/>
      <c r="T1071" s="80"/>
      <c r="U1071" s="3"/>
      <c r="V1071" s="3"/>
      <c r="W1071" s="80"/>
      <c r="Y1071" s="80"/>
      <c r="Z1071" s="3"/>
      <c r="AA1071" s="3"/>
      <c r="AB1071" s="80"/>
      <c r="AD1071" s="80"/>
      <c r="AE1071" s="3"/>
      <c r="AF1071" s="3"/>
      <c r="AG1071" s="80"/>
      <c r="AI1071" s="80"/>
      <c r="AJ1071" s="3"/>
      <c r="AK1071" s="3"/>
      <c r="AL1071" s="80"/>
    </row>
    <row r="1072" spans="1:38" x14ac:dyDescent="0.25">
      <c r="A1072" s="2"/>
      <c r="C1072" s="2"/>
      <c r="J1072" s="80"/>
      <c r="K1072" s="3"/>
      <c r="L1072" s="3"/>
      <c r="M1072" s="80"/>
      <c r="O1072" s="80"/>
      <c r="P1072" s="3"/>
      <c r="Q1072" s="3"/>
      <c r="R1072" s="80"/>
      <c r="T1072" s="80"/>
      <c r="U1072" s="3"/>
      <c r="V1072" s="3"/>
      <c r="W1072" s="80"/>
      <c r="Y1072" s="80"/>
      <c r="Z1072" s="3"/>
      <c r="AA1072" s="3"/>
      <c r="AB1072" s="80"/>
      <c r="AD1072" s="80"/>
      <c r="AE1072" s="3"/>
      <c r="AF1072" s="3"/>
      <c r="AG1072" s="80"/>
      <c r="AI1072" s="80"/>
      <c r="AJ1072" s="3"/>
      <c r="AK1072" s="3"/>
      <c r="AL1072" s="80"/>
    </row>
    <row r="1073" spans="1:38" x14ac:dyDescent="0.25">
      <c r="A1073" s="2"/>
      <c r="C1073" s="2"/>
      <c r="J1073" s="80"/>
      <c r="K1073" s="3"/>
      <c r="L1073" s="3"/>
      <c r="M1073" s="80"/>
      <c r="O1073" s="80"/>
      <c r="P1073" s="3"/>
      <c r="Q1073" s="3"/>
      <c r="R1073" s="80"/>
      <c r="T1073" s="80"/>
      <c r="U1073" s="3"/>
      <c r="V1073" s="3"/>
      <c r="W1073" s="80"/>
      <c r="Y1073" s="80"/>
      <c r="Z1073" s="3"/>
      <c r="AA1073" s="3"/>
      <c r="AB1073" s="80"/>
      <c r="AD1073" s="80"/>
      <c r="AE1073" s="3"/>
      <c r="AF1073" s="3"/>
      <c r="AG1073" s="80"/>
      <c r="AI1073" s="80"/>
      <c r="AJ1073" s="3"/>
      <c r="AK1073" s="3"/>
      <c r="AL1073" s="80"/>
    </row>
    <row r="1074" spans="1:38" x14ac:dyDescent="0.25">
      <c r="A1074" s="2"/>
      <c r="C1074" s="2"/>
      <c r="J1074" s="80"/>
      <c r="K1074" s="3"/>
      <c r="L1074" s="3"/>
      <c r="M1074" s="80"/>
      <c r="O1074" s="80"/>
      <c r="P1074" s="3"/>
      <c r="Q1074" s="3"/>
      <c r="R1074" s="80"/>
      <c r="T1074" s="80"/>
      <c r="U1074" s="3"/>
      <c r="V1074" s="3"/>
      <c r="W1074" s="80"/>
      <c r="Y1074" s="80"/>
      <c r="Z1074" s="3"/>
      <c r="AA1074" s="3"/>
      <c r="AB1074" s="80"/>
      <c r="AD1074" s="80"/>
      <c r="AE1074" s="3"/>
      <c r="AF1074" s="3"/>
      <c r="AG1074" s="80"/>
      <c r="AI1074" s="80"/>
      <c r="AJ1074" s="3"/>
      <c r="AK1074" s="3"/>
      <c r="AL1074" s="80"/>
    </row>
    <row r="1075" spans="1:38" x14ac:dyDescent="0.25">
      <c r="A1075" s="2"/>
      <c r="C1075" s="2"/>
      <c r="J1075" s="80"/>
      <c r="K1075" s="3"/>
      <c r="L1075" s="3"/>
      <c r="M1075" s="80"/>
      <c r="O1075" s="80"/>
      <c r="P1075" s="3"/>
      <c r="Q1075" s="3"/>
      <c r="R1075" s="80"/>
      <c r="T1075" s="80"/>
      <c r="U1075" s="3"/>
      <c r="V1075" s="3"/>
      <c r="W1075" s="80"/>
      <c r="Y1075" s="80"/>
      <c r="Z1075" s="3"/>
      <c r="AA1075" s="3"/>
      <c r="AB1075" s="80"/>
      <c r="AD1075" s="80"/>
      <c r="AE1075" s="3"/>
      <c r="AF1075" s="3"/>
      <c r="AG1075" s="80"/>
      <c r="AI1075" s="80"/>
      <c r="AJ1075" s="3"/>
      <c r="AK1075" s="3"/>
      <c r="AL1075" s="80"/>
    </row>
    <row r="1076" spans="1:38" x14ac:dyDescent="0.25">
      <c r="A1076" s="2"/>
      <c r="C1076" s="2"/>
      <c r="J1076" s="80"/>
      <c r="K1076" s="3"/>
      <c r="L1076" s="3"/>
      <c r="M1076" s="80"/>
      <c r="O1076" s="80"/>
      <c r="P1076" s="3"/>
      <c r="Q1076" s="3"/>
      <c r="R1076" s="80"/>
      <c r="T1076" s="80"/>
      <c r="U1076" s="3"/>
      <c r="V1076" s="3"/>
      <c r="W1076" s="80"/>
      <c r="Y1076" s="80"/>
      <c r="Z1076" s="3"/>
      <c r="AA1076" s="3"/>
      <c r="AB1076" s="80"/>
      <c r="AD1076" s="80"/>
      <c r="AE1076" s="3"/>
      <c r="AF1076" s="3"/>
      <c r="AG1076" s="80"/>
      <c r="AI1076" s="80"/>
      <c r="AJ1076" s="3"/>
      <c r="AK1076" s="3"/>
      <c r="AL1076" s="80"/>
    </row>
    <row r="1077" spans="1:38" x14ac:dyDescent="0.25">
      <c r="A1077" s="2"/>
      <c r="C1077" s="2"/>
      <c r="J1077" s="80"/>
      <c r="K1077" s="3"/>
      <c r="L1077" s="3"/>
      <c r="M1077" s="80"/>
      <c r="O1077" s="80"/>
      <c r="P1077" s="3"/>
      <c r="Q1077" s="3"/>
      <c r="R1077" s="80"/>
      <c r="T1077" s="80"/>
      <c r="U1077" s="3"/>
      <c r="V1077" s="3"/>
      <c r="W1077" s="80"/>
      <c r="Y1077" s="80"/>
      <c r="Z1077" s="3"/>
      <c r="AA1077" s="3"/>
      <c r="AB1077" s="80"/>
      <c r="AD1077" s="80"/>
      <c r="AE1077" s="3"/>
      <c r="AF1077" s="3"/>
      <c r="AG1077" s="80"/>
      <c r="AI1077" s="80"/>
      <c r="AJ1077" s="3"/>
      <c r="AK1077" s="3"/>
      <c r="AL1077" s="80"/>
    </row>
    <row r="1078" spans="1:38" x14ac:dyDescent="0.25">
      <c r="A1078" s="2"/>
      <c r="C1078" s="2"/>
      <c r="J1078" s="80"/>
      <c r="K1078" s="3"/>
      <c r="L1078" s="3"/>
      <c r="M1078" s="80"/>
      <c r="O1078" s="80"/>
      <c r="P1078" s="3"/>
      <c r="Q1078" s="3"/>
      <c r="R1078" s="80"/>
      <c r="T1078" s="80"/>
      <c r="U1078" s="3"/>
      <c r="V1078" s="3"/>
      <c r="W1078" s="80"/>
      <c r="Y1078" s="80"/>
      <c r="Z1078" s="3"/>
      <c r="AA1078" s="3"/>
      <c r="AB1078" s="80"/>
      <c r="AD1078" s="80"/>
      <c r="AE1078" s="3"/>
      <c r="AF1078" s="3"/>
      <c r="AG1078" s="80"/>
      <c r="AI1078" s="80"/>
      <c r="AJ1078" s="3"/>
      <c r="AK1078" s="3"/>
      <c r="AL1078" s="80"/>
    </row>
    <row r="1079" spans="1:38" x14ac:dyDescent="0.25">
      <c r="A1079" s="2"/>
      <c r="C1079" s="2"/>
      <c r="J1079" s="80"/>
      <c r="K1079" s="3"/>
      <c r="L1079" s="3"/>
      <c r="M1079" s="80"/>
      <c r="O1079" s="80"/>
      <c r="P1079" s="3"/>
      <c r="Q1079" s="3"/>
      <c r="R1079" s="80"/>
      <c r="T1079" s="80"/>
      <c r="U1079" s="3"/>
      <c r="V1079" s="3"/>
      <c r="W1079" s="80"/>
      <c r="Y1079" s="80"/>
      <c r="Z1079" s="3"/>
      <c r="AA1079" s="3"/>
      <c r="AB1079" s="80"/>
      <c r="AD1079" s="80"/>
      <c r="AE1079" s="3"/>
      <c r="AF1079" s="3"/>
      <c r="AG1079" s="80"/>
      <c r="AI1079" s="80"/>
      <c r="AJ1079" s="3"/>
      <c r="AK1079" s="3"/>
      <c r="AL1079" s="80"/>
    </row>
    <row r="1080" spans="1:38" x14ac:dyDescent="0.25">
      <c r="A1080" s="2"/>
      <c r="C1080" s="2"/>
      <c r="J1080" s="80"/>
      <c r="K1080" s="3"/>
      <c r="L1080" s="3"/>
      <c r="M1080" s="80"/>
      <c r="O1080" s="80"/>
      <c r="P1080" s="3"/>
      <c r="Q1080" s="3"/>
      <c r="R1080" s="80"/>
      <c r="T1080" s="80"/>
      <c r="U1080" s="3"/>
      <c r="V1080" s="3"/>
      <c r="W1080" s="80"/>
      <c r="Y1080" s="80"/>
      <c r="Z1080" s="3"/>
      <c r="AA1080" s="3"/>
      <c r="AB1080" s="80"/>
      <c r="AD1080" s="80"/>
      <c r="AE1080" s="3"/>
      <c r="AF1080" s="3"/>
      <c r="AG1080" s="80"/>
      <c r="AI1080" s="80"/>
      <c r="AJ1080" s="3"/>
      <c r="AK1080" s="3"/>
      <c r="AL1080" s="80"/>
    </row>
    <row r="1081" spans="1:38" x14ac:dyDescent="0.25">
      <c r="A1081" s="2"/>
      <c r="C1081" s="2"/>
      <c r="J1081" s="80"/>
      <c r="K1081" s="3"/>
      <c r="L1081" s="3"/>
      <c r="M1081" s="80"/>
      <c r="O1081" s="80"/>
      <c r="P1081" s="3"/>
      <c r="Q1081" s="3"/>
      <c r="R1081" s="80"/>
      <c r="T1081" s="80"/>
      <c r="U1081" s="3"/>
      <c r="V1081" s="3"/>
      <c r="W1081" s="80"/>
      <c r="Y1081" s="80"/>
      <c r="Z1081" s="3"/>
      <c r="AA1081" s="3"/>
      <c r="AB1081" s="80"/>
      <c r="AD1081" s="80"/>
      <c r="AE1081" s="3"/>
      <c r="AF1081" s="3"/>
      <c r="AG1081" s="80"/>
      <c r="AI1081" s="80"/>
      <c r="AJ1081" s="3"/>
      <c r="AK1081" s="3"/>
      <c r="AL1081" s="80"/>
    </row>
    <row r="1082" spans="1:38" x14ac:dyDescent="0.25">
      <c r="A1082" s="2"/>
      <c r="C1082" s="2"/>
      <c r="J1082" s="80"/>
      <c r="K1082" s="3"/>
      <c r="L1082" s="3"/>
      <c r="M1082" s="80"/>
      <c r="O1082" s="80"/>
      <c r="P1082" s="3"/>
      <c r="Q1082" s="3"/>
      <c r="R1082" s="80"/>
      <c r="T1082" s="80"/>
      <c r="U1082" s="3"/>
      <c r="V1082" s="3"/>
      <c r="W1082" s="80"/>
      <c r="Y1082" s="80"/>
      <c r="Z1082" s="3"/>
      <c r="AA1082" s="3"/>
      <c r="AB1082" s="80"/>
      <c r="AD1082" s="80"/>
      <c r="AE1082" s="3"/>
      <c r="AF1082" s="3"/>
      <c r="AG1082" s="80"/>
      <c r="AI1082" s="80"/>
      <c r="AJ1082" s="3"/>
      <c r="AK1082" s="3"/>
      <c r="AL1082" s="80"/>
    </row>
    <row r="1083" spans="1:38" x14ac:dyDescent="0.25">
      <c r="A1083" s="2"/>
      <c r="C1083" s="2"/>
      <c r="J1083" s="80"/>
      <c r="K1083" s="3"/>
      <c r="L1083" s="3"/>
      <c r="M1083" s="80"/>
      <c r="O1083" s="80"/>
      <c r="P1083" s="3"/>
      <c r="Q1083" s="3"/>
      <c r="R1083" s="80"/>
      <c r="T1083" s="80"/>
      <c r="U1083" s="3"/>
      <c r="V1083" s="3"/>
      <c r="W1083" s="80"/>
      <c r="Y1083" s="80"/>
      <c r="Z1083" s="3"/>
      <c r="AA1083" s="3"/>
      <c r="AB1083" s="80"/>
      <c r="AD1083" s="80"/>
      <c r="AE1083" s="3"/>
      <c r="AF1083" s="3"/>
      <c r="AG1083" s="80"/>
      <c r="AI1083" s="80"/>
      <c r="AJ1083" s="3"/>
      <c r="AK1083" s="3"/>
      <c r="AL1083" s="80"/>
    </row>
    <row r="1084" spans="1:38" x14ac:dyDescent="0.25">
      <c r="A1084" s="2"/>
      <c r="C1084" s="2"/>
      <c r="J1084" s="80"/>
      <c r="K1084" s="3"/>
      <c r="L1084" s="3"/>
      <c r="M1084" s="80"/>
      <c r="O1084" s="80"/>
      <c r="P1084" s="3"/>
      <c r="Q1084" s="3"/>
      <c r="R1084" s="80"/>
      <c r="T1084" s="80"/>
      <c r="U1084" s="3"/>
      <c r="V1084" s="3"/>
      <c r="W1084" s="80"/>
      <c r="Y1084" s="80"/>
      <c r="Z1084" s="3"/>
      <c r="AA1084" s="3"/>
      <c r="AB1084" s="80"/>
      <c r="AD1084" s="80"/>
      <c r="AE1084" s="3"/>
      <c r="AF1084" s="3"/>
      <c r="AG1084" s="80"/>
      <c r="AI1084" s="80"/>
      <c r="AJ1084" s="3"/>
      <c r="AK1084" s="3"/>
      <c r="AL1084" s="80"/>
    </row>
    <row r="1085" spans="1:38" x14ac:dyDescent="0.25">
      <c r="A1085" s="2"/>
      <c r="C1085" s="2"/>
      <c r="J1085" s="80"/>
      <c r="K1085" s="3"/>
      <c r="L1085" s="3"/>
      <c r="M1085" s="80"/>
      <c r="O1085" s="80"/>
      <c r="P1085" s="3"/>
      <c r="Q1085" s="3"/>
      <c r="R1085" s="80"/>
      <c r="T1085" s="80"/>
      <c r="U1085" s="3"/>
      <c r="V1085" s="3"/>
      <c r="W1085" s="80"/>
      <c r="Y1085" s="80"/>
      <c r="Z1085" s="3"/>
      <c r="AA1085" s="3"/>
      <c r="AB1085" s="80"/>
      <c r="AD1085" s="80"/>
      <c r="AE1085" s="3"/>
      <c r="AF1085" s="3"/>
      <c r="AG1085" s="80"/>
      <c r="AI1085" s="80"/>
      <c r="AJ1085" s="3"/>
      <c r="AK1085" s="3"/>
      <c r="AL1085" s="80"/>
    </row>
    <row r="1086" spans="1:38" x14ac:dyDescent="0.25">
      <c r="A1086" s="2"/>
      <c r="C1086" s="2"/>
      <c r="J1086" s="80"/>
      <c r="K1086" s="3"/>
      <c r="L1086" s="3"/>
      <c r="M1086" s="80"/>
      <c r="O1086" s="80"/>
      <c r="P1086" s="3"/>
      <c r="Q1086" s="3"/>
      <c r="R1086" s="80"/>
      <c r="T1086" s="80"/>
      <c r="U1086" s="3"/>
      <c r="V1086" s="3"/>
      <c r="W1086" s="80"/>
      <c r="Y1086" s="80"/>
      <c r="Z1086" s="3"/>
      <c r="AA1086" s="3"/>
      <c r="AB1086" s="80"/>
      <c r="AD1086" s="80"/>
      <c r="AE1086" s="3"/>
      <c r="AF1086" s="3"/>
      <c r="AG1086" s="80"/>
      <c r="AI1086" s="80"/>
      <c r="AJ1086" s="3"/>
      <c r="AK1086" s="3"/>
      <c r="AL1086" s="80"/>
    </row>
    <row r="1087" spans="1:38" x14ac:dyDescent="0.25">
      <c r="A1087" s="2"/>
      <c r="C1087" s="2"/>
      <c r="J1087" s="80"/>
      <c r="K1087" s="3"/>
      <c r="L1087" s="3"/>
      <c r="M1087" s="80"/>
      <c r="O1087" s="80"/>
      <c r="P1087" s="3"/>
      <c r="Q1087" s="3"/>
      <c r="R1087" s="80"/>
      <c r="T1087" s="80"/>
      <c r="U1087" s="3"/>
      <c r="V1087" s="3"/>
      <c r="W1087" s="80"/>
      <c r="Y1087" s="80"/>
      <c r="Z1087" s="3"/>
      <c r="AA1087" s="3"/>
      <c r="AB1087" s="80"/>
      <c r="AD1087" s="80"/>
      <c r="AE1087" s="3"/>
      <c r="AF1087" s="3"/>
      <c r="AG1087" s="80"/>
      <c r="AI1087" s="80"/>
      <c r="AJ1087" s="3"/>
      <c r="AK1087" s="3"/>
      <c r="AL1087" s="80"/>
    </row>
    <row r="1088" spans="1:38" x14ac:dyDescent="0.25">
      <c r="A1088" s="2"/>
      <c r="C1088" s="2"/>
      <c r="J1088" s="80"/>
      <c r="K1088" s="3"/>
      <c r="L1088" s="3"/>
      <c r="M1088" s="80"/>
      <c r="O1088" s="80"/>
      <c r="P1088" s="3"/>
      <c r="Q1088" s="3"/>
      <c r="R1088" s="80"/>
      <c r="T1088" s="80"/>
      <c r="U1088" s="3"/>
      <c r="V1088" s="3"/>
      <c r="W1088" s="80"/>
      <c r="Y1088" s="80"/>
      <c r="Z1088" s="3"/>
      <c r="AA1088" s="3"/>
      <c r="AB1088" s="80"/>
      <c r="AD1088" s="80"/>
      <c r="AE1088" s="3"/>
      <c r="AF1088" s="3"/>
      <c r="AG1088" s="80"/>
      <c r="AI1088" s="80"/>
      <c r="AJ1088" s="3"/>
      <c r="AK1088" s="3"/>
      <c r="AL1088" s="80"/>
    </row>
    <row r="1089" spans="1:38" x14ac:dyDescent="0.25">
      <c r="A1089" s="2"/>
      <c r="C1089" s="2"/>
      <c r="J1089" s="80"/>
      <c r="K1089" s="3"/>
      <c r="L1089" s="3"/>
      <c r="M1089" s="80"/>
      <c r="O1089" s="80"/>
      <c r="P1089" s="3"/>
      <c r="Q1089" s="3"/>
      <c r="R1089" s="80"/>
      <c r="T1089" s="80"/>
      <c r="U1089" s="3"/>
      <c r="V1089" s="3"/>
      <c r="W1089" s="80"/>
      <c r="Y1089" s="80"/>
      <c r="Z1089" s="3"/>
      <c r="AA1089" s="3"/>
      <c r="AB1089" s="80"/>
      <c r="AD1089" s="80"/>
      <c r="AE1089" s="3"/>
      <c r="AF1089" s="3"/>
      <c r="AG1089" s="80"/>
      <c r="AI1089" s="80"/>
      <c r="AJ1089" s="3"/>
      <c r="AK1089" s="3"/>
      <c r="AL1089" s="80"/>
    </row>
    <row r="1090" spans="1:38" x14ac:dyDescent="0.25">
      <c r="A1090" s="2"/>
      <c r="C1090" s="2"/>
      <c r="J1090" s="80"/>
      <c r="K1090" s="3"/>
      <c r="L1090" s="3"/>
      <c r="M1090" s="80"/>
      <c r="O1090" s="80"/>
      <c r="P1090" s="3"/>
      <c r="Q1090" s="3"/>
      <c r="R1090" s="80"/>
      <c r="T1090" s="80"/>
      <c r="U1090" s="3"/>
      <c r="V1090" s="3"/>
      <c r="W1090" s="80"/>
      <c r="Y1090" s="80"/>
      <c r="Z1090" s="3"/>
      <c r="AA1090" s="3"/>
      <c r="AB1090" s="80"/>
      <c r="AD1090" s="80"/>
      <c r="AE1090" s="3"/>
      <c r="AF1090" s="3"/>
      <c r="AG1090" s="80"/>
      <c r="AI1090" s="80"/>
      <c r="AJ1090" s="3"/>
      <c r="AK1090" s="3"/>
      <c r="AL1090" s="80"/>
    </row>
    <row r="1091" spans="1:38" x14ac:dyDescent="0.25">
      <c r="A1091" s="2"/>
      <c r="C1091" s="2"/>
      <c r="J1091" s="80"/>
      <c r="K1091" s="3"/>
      <c r="L1091" s="3"/>
      <c r="M1091" s="80"/>
      <c r="O1091" s="80"/>
      <c r="P1091" s="3"/>
      <c r="Q1091" s="3"/>
      <c r="R1091" s="80"/>
      <c r="T1091" s="80"/>
      <c r="U1091" s="3"/>
      <c r="V1091" s="3"/>
      <c r="W1091" s="80"/>
      <c r="Y1091" s="80"/>
      <c r="Z1091" s="3"/>
      <c r="AA1091" s="3"/>
      <c r="AB1091" s="80"/>
      <c r="AD1091" s="80"/>
      <c r="AE1091" s="3"/>
      <c r="AF1091" s="3"/>
      <c r="AG1091" s="80"/>
      <c r="AI1091" s="80"/>
      <c r="AJ1091" s="3"/>
      <c r="AK1091" s="3"/>
      <c r="AL1091" s="80"/>
    </row>
    <row r="1092" spans="1:38" x14ac:dyDescent="0.25">
      <c r="A1092" s="2"/>
      <c r="C1092" s="2"/>
      <c r="J1092" s="80"/>
      <c r="K1092" s="3"/>
      <c r="L1092" s="3"/>
      <c r="M1092" s="80"/>
      <c r="O1092" s="80"/>
      <c r="P1092" s="3"/>
      <c r="Q1092" s="3"/>
      <c r="R1092" s="80"/>
      <c r="T1092" s="80"/>
      <c r="U1092" s="3"/>
      <c r="V1092" s="3"/>
      <c r="W1092" s="80"/>
      <c r="Y1092" s="80"/>
      <c r="Z1092" s="3"/>
      <c r="AA1092" s="3"/>
      <c r="AB1092" s="80"/>
      <c r="AD1092" s="80"/>
      <c r="AE1092" s="3"/>
      <c r="AF1092" s="3"/>
      <c r="AG1092" s="80"/>
      <c r="AI1092" s="80"/>
      <c r="AJ1092" s="3"/>
      <c r="AK1092" s="3"/>
      <c r="AL1092" s="80"/>
    </row>
    <row r="1093" spans="1:38" x14ac:dyDescent="0.25">
      <c r="A1093" s="2"/>
      <c r="C1093" s="2"/>
      <c r="J1093" s="80"/>
      <c r="K1093" s="3"/>
      <c r="L1093" s="3"/>
      <c r="M1093" s="80"/>
      <c r="O1093" s="80"/>
      <c r="P1093" s="3"/>
      <c r="Q1093" s="3"/>
      <c r="R1093" s="80"/>
      <c r="T1093" s="80"/>
      <c r="U1093" s="3"/>
      <c r="V1093" s="3"/>
      <c r="W1093" s="80"/>
      <c r="Y1093" s="80"/>
      <c r="Z1093" s="3"/>
      <c r="AA1093" s="3"/>
      <c r="AB1093" s="80"/>
      <c r="AD1093" s="80"/>
      <c r="AE1093" s="3"/>
      <c r="AF1093" s="3"/>
      <c r="AG1093" s="80"/>
      <c r="AI1093" s="80"/>
      <c r="AJ1093" s="3"/>
      <c r="AK1093" s="3"/>
      <c r="AL1093" s="80"/>
    </row>
    <row r="1094" spans="1:38" x14ac:dyDescent="0.25">
      <c r="A1094" s="2"/>
      <c r="C1094" s="2"/>
      <c r="J1094" s="80"/>
      <c r="K1094" s="3"/>
      <c r="L1094" s="3"/>
      <c r="M1094" s="80"/>
      <c r="O1094" s="80"/>
      <c r="P1094" s="3"/>
      <c r="Q1094" s="3"/>
      <c r="R1094" s="80"/>
      <c r="T1094" s="80"/>
      <c r="U1094" s="3"/>
      <c r="V1094" s="3"/>
      <c r="W1094" s="80"/>
      <c r="Y1094" s="80"/>
      <c r="Z1094" s="3"/>
      <c r="AA1094" s="3"/>
      <c r="AB1094" s="80"/>
      <c r="AD1094" s="80"/>
      <c r="AE1094" s="3"/>
      <c r="AF1094" s="3"/>
      <c r="AG1094" s="80"/>
      <c r="AI1094" s="80"/>
      <c r="AJ1094" s="3"/>
      <c r="AK1094" s="3"/>
      <c r="AL1094" s="80"/>
    </row>
    <row r="1095" spans="1:38" x14ac:dyDescent="0.25">
      <c r="A1095" s="2"/>
      <c r="C1095" s="2"/>
      <c r="J1095" s="80"/>
      <c r="K1095" s="3"/>
      <c r="L1095" s="3"/>
      <c r="M1095" s="80"/>
      <c r="O1095" s="80"/>
      <c r="P1095" s="3"/>
      <c r="Q1095" s="3"/>
      <c r="R1095" s="80"/>
      <c r="T1095" s="80"/>
      <c r="U1095" s="3"/>
      <c r="V1095" s="3"/>
      <c r="W1095" s="80"/>
      <c r="Y1095" s="80"/>
      <c r="Z1095" s="3"/>
      <c r="AA1095" s="3"/>
      <c r="AB1095" s="80"/>
      <c r="AD1095" s="80"/>
      <c r="AE1095" s="3"/>
      <c r="AF1095" s="3"/>
      <c r="AG1095" s="80"/>
      <c r="AI1095" s="80"/>
      <c r="AJ1095" s="3"/>
      <c r="AK1095" s="3"/>
      <c r="AL1095" s="80"/>
    </row>
    <row r="1096" spans="1:38" x14ac:dyDescent="0.25">
      <c r="A1096" s="2"/>
      <c r="C1096" s="2"/>
      <c r="J1096" s="80"/>
      <c r="K1096" s="3"/>
      <c r="L1096" s="3"/>
      <c r="M1096" s="80"/>
      <c r="O1096" s="80"/>
      <c r="P1096" s="3"/>
      <c r="Q1096" s="3"/>
      <c r="R1096" s="80"/>
      <c r="T1096" s="80"/>
      <c r="U1096" s="3"/>
      <c r="V1096" s="3"/>
      <c r="W1096" s="80"/>
      <c r="Y1096" s="80"/>
      <c r="Z1096" s="3"/>
      <c r="AA1096" s="3"/>
      <c r="AB1096" s="80"/>
      <c r="AD1096" s="80"/>
      <c r="AE1096" s="3"/>
      <c r="AF1096" s="3"/>
      <c r="AG1096" s="80"/>
      <c r="AI1096" s="80"/>
      <c r="AJ1096" s="3"/>
      <c r="AK1096" s="3"/>
      <c r="AL1096" s="80"/>
    </row>
    <row r="1097" spans="1:38" x14ac:dyDescent="0.25">
      <c r="A1097" s="2"/>
      <c r="C1097" s="2"/>
      <c r="J1097" s="80"/>
      <c r="K1097" s="3"/>
      <c r="L1097" s="3"/>
      <c r="M1097" s="80"/>
      <c r="O1097" s="80"/>
      <c r="P1097" s="3"/>
      <c r="Q1097" s="3"/>
      <c r="R1097" s="80"/>
      <c r="T1097" s="80"/>
      <c r="U1097" s="3"/>
      <c r="V1097" s="3"/>
      <c r="W1097" s="80"/>
      <c r="Y1097" s="80"/>
      <c r="Z1097" s="3"/>
      <c r="AA1097" s="3"/>
      <c r="AB1097" s="80"/>
      <c r="AD1097" s="80"/>
      <c r="AE1097" s="3"/>
      <c r="AF1097" s="3"/>
      <c r="AG1097" s="80"/>
      <c r="AI1097" s="80"/>
      <c r="AJ1097" s="3"/>
      <c r="AK1097" s="3"/>
      <c r="AL1097" s="80"/>
    </row>
    <row r="1098" spans="1:38" x14ac:dyDescent="0.25">
      <c r="A1098" s="2"/>
      <c r="C1098" s="2"/>
      <c r="J1098" s="80"/>
      <c r="K1098" s="3"/>
      <c r="L1098" s="3"/>
      <c r="M1098" s="80"/>
      <c r="O1098" s="80"/>
      <c r="P1098" s="3"/>
      <c r="Q1098" s="3"/>
      <c r="R1098" s="80"/>
      <c r="T1098" s="80"/>
      <c r="U1098" s="3"/>
      <c r="V1098" s="3"/>
      <c r="W1098" s="80"/>
      <c r="Y1098" s="80"/>
      <c r="Z1098" s="3"/>
      <c r="AA1098" s="3"/>
      <c r="AB1098" s="80"/>
      <c r="AD1098" s="80"/>
      <c r="AE1098" s="3"/>
      <c r="AF1098" s="3"/>
      <c r="AG1098" s="80"/>
      <c r="AI1098" s="80"/>
      <c r="AJ1098" s="3"/>
      <c r="AK1098" s="3"/>
      <c r="AL1098" s="80"/>
    </row>
    <row r="1099" spans="1:38" x14ac:dyDescent="0.25">
      <c r="A1099" s="2"/>
      <c r="C1099" s="2"/>
      <c r="J1099" s="80"/>
      <c r="K1099" s="3"/>
      <c r="L1099" s="3"/>
      <c r="M1099" s="80"/>
      <c r="O1099" s="80"/>
      <c r="P1099" s="3"/>
      <c r="Q1099" s="3"/>
      <c r="R1099" s="80"/>
      <c r="T1099" s="80"/>
      <c r="U1099" s="3"/>
      <c r="V1099" s="3"/>
      <c r="W1099" s="80"/>
      <c r="Y1099" s="80"/>
      <c r="Z1099" s="3"/>
      <c r="AA1099" s="3"/>
      <c r="AB1099" s="80"/>
      <c r="AD1099" s="80"/>
      <c r="AE1099" s="3"/>
      <c r="AF1099" s="3"/>
      <c r="AG1099" s="80"/>
      <c r="AI1099" s="80"/>
      <c r="AJ1099" s="3"/>
      <c r="AK1099" s="3"/>
      <c r="AL1099" s="80"/>
    </row>
    <row r="1100" spans="1:38" x14ac:dyDescent="0.25">
      <c r="A1100" s="2"/>
      <c r="C1100" s="2"/>
      <c r="J1100" s="80"/>
      <c r="K1100" s="3"/>
      <c r="L1100" s="3"/>
      <c r="M1100" s="80"/>
      <c r="O1100" s="80"/>
      <c r="P1100" s="3"/>
      <c r="Q1100" s="3"/>
      <c r="R1100" s="80"/>
      <c r="T1100" s="80"/>
      <c r="U1100" s="3"/>
      <c r="V1100" s="3"/>
      <c r="W1100" s="80"/>
      <c r="Y1100" s="80"/>
      <c r="Z1100" s="3"/>
      <c r="AA1100" s="3"/>
      <c r="AB1100" s="80"/>
      <c r="AD1100" s="80"/>
      <c r="AE1100" s="3"/>
      <c r="AF1100" s="3"/>
      <c r="AG1100" s="80"/>
      <c r="AI1100" s="80"/>
      <c r="AJ1100" s="3"/>
      <c r="AK1100" s="3"/>
      <c r="AL1100" s="80"/>
    </row>
    <row r="1101" spans="1:38" x14ac:dyDescent="0.25">
      <c r="A1101" s="2"/>
      <c r="C1101" s="2"/>
      <c r="J1101" s="80"/>
      <c r="K1101" s="3"/>
      <c r="L1101" s="3"/>
      <c r="M1101" s="80"/>
      <c r="O1101" s="80"/>
      <c r="P1101" s="3"/>
      <c r="Q1101" s="3"/>
      <c r="R1101" s="80"/>
      <c r="T1101" s="80"/>
      <c r="U1101" s="3"/>
      <c r="V1101" s="3"/>
      <c r="W1101" s="80"/>
      <c r="Y1101" s="80"/>
      <c r="Z1101" s="3"/>
      <c r="AA1101" s="3"/>
      <c r="AB1101" s="80"/>
      <c r="AD1101" s="80"/>
      <c r="AE1101" s="3"/>
      <c r="AF1101" s="3"/>
      <c r="AG1101" s="80"/>
      <c r="AI1101" s="80"/>
      <c r="AJ1101" s="3"/>
      <c r="AK1101" s="3"/>
      <c r="AL1101" s="80"/>
    </row>
    <row r="1102" spans="1:38" x14ac:dyDescent="0.25">
      <c r="A1102" s="2"/>
      <c r="C1102" s="2"/>
      <c r="J1102" s="80"/>
      <c r="K1102" s="3"/>
      <c r="L1102" s="3"/>
      <c r="M1102" s="80"/>
      <c r="O1102" s="80"/>
      <c r="P1102" s="3"/>
      <c r="Q1102" s="3"/>
      <c r="R1102" s="80"/>
      <c r="T1102" s="80"/>
      <c r="U1102" s="3"/>
      <c r="V1102" s="3"/>
      <c r="W1102" s="80"/>
      <c r="Y1102" s="80"/>
      <c r="Z1102" s="3"/>
      <c r="AA1102" s="3"/>
      <c r="AB1102" s="80"/>
      <c r="AD1102" s="80"/>
      <c r="AE1102" s="3"/>
      <c r="AF1102" s="3"/>
      <c r="AG1102" s="80"/>
      <c r="AI1102" s="80"/>
      <c r="AJ1102" s="3"/>
      <c r="AK1102" s="3"/>
      <c r="AL1102" s="80"/>
    </row>
    <row r="1103" spans="1:38" x14ac:dyDescent="0.25">
      <c r="A1103" s="2"/>
      <c r="C1103" s="2"/>
      <c r="J1103" s="80"/>
      <c r="K1103" s="3"/>
      <c r="L1103" s="3"/>
      <c r="M1103" s="80"/>
      <c r="O1103" s="80"/>
      <c r="P1103" s="3"/>
      <c r="Q1103" s="3"/>
      <c r="R1103" s="80"/>
      <c r="T1103" s="80"/>
      <c r="U1103" s="3"/>
      <c r="V1103" s="3"/>
      <c r="W1103" s="80"/>
      <c r="Y1103" s="80"/>
      <c r="Z1103" s="3"/>
      <c r="AA1103" s="3"/>
      <c r="AB1103" s="80"/>
      <c r="AD1103" s="80"/>
      <c r="AE1103" s="3"/>
      <c r="AF1103" s="3"/>
      <c r="AG1103" s="80"/>
      <c r="AI1103" s="80"/>
      <c r="AJ1103" s="3"/>
      <c r="AK1103" s="3"/>
      <c r="AL1103" s="80"/>
    </row>
    <row r="1104" spans="1:38" x14ac:dyDescent="0.25">
      <c r="A1104" s="2"/>
      <c r="C1104" s="2"/>
      <c r="J1104" s="80"/>
      <c r="K1104" s="3"/>
      <c r="L1104" s="3"/>
      <c r="M1104" s="80"/>
      <c r="O1104" s="80"/>
      <c r="P1104" s="3"/>
      <c r="Q1104" s="3"/>
      <c r="R1104" s="80"/>
      <c r="T1104" s="80"/>
      <c r="U1104" s="3"/>
      <c r="V1104" s="3"/>
      <c r="W1104" s="80"/>
      <c r="Y1104" s="80"/>
      <c r="Z1104" s="3"/>
      <c r="AA1104" s="3"/>
      <c r="AB1104" s="80"/>
      <c r="AD1104" s="80"/>
      <c r="AE1104" s="3"/>
      <c r="AF1104" s="3"/>
      <c r="AG1104" s="80"/>
      <c r="AI1104" s="80"/>
      <c r="AJ1104" s="3"/>
      <c r="AK1104" s="3"/>
      <c r="AL1104" s="80"/>
    </row>
    <row r="1105" spans="1:38" x14ac:dyDescent="0.25">
      <c r="A1105" s="2"/>
      <c r="C1105" s="2"/>
      <c r="J1105" s="80"/>
      <c r="K1105" s="3"/>
      <c r="L1105" s="3"/>
      <c r="M1105" s="80"/>
      <c r="O1105" s="80"/>
      <c r="P1105" s="3"/>
      <c r="Q1105" s="3"/>
      <c r="R1105" s="80"/>
      <c r="T1105" s="80"/>
      <c r="U1105" s="3"/>
      <c r="V1105" s="3"/>
      <c r="W1105" s="80"/>
      <c r="Y1105" s="80"/>
      <c r="Z1105" s="3"/>
      <c r="AA1105" s="3"/>
      <c r="AB1105" s="80"/>
      <c r="AD1105" s="80"/>
      <c r="AE1105" s="3"/>
      <c r="AF1105" s="3"/>
      <c r="AG1105" s="80"/>
      <c r="AI1105" s="80"/>
      <c r="AJ1105" s="3"/>
      <c r="AK1105" s="3"/>
      <c r="AL1105" s="80"/>
    </row>
    <row r="1106" spans="1:38" x14ac:dyDescent="0.25">
      <c r="A1106" s="2"/>
      <c r="C1106" s="2"/>
      <c r="J1106" s="80"/>
      <c r="K1106" s="3"/>
      <c r="L1106" s="3"/>
      <c r="M1106" s="80"/>
      <c r="O1106" s="80"/>
      <c r="P1106" s="3"/>
      <c r="Q1106" s="3"/>
      <c r="R1106" s="80"/>
      <c r="T1106" s="80"/>
      <c r="U1106" s="3"/>
      <c r="V1106" s="3"/>
      <c r="W1106" s="80"/>
      <c r="Y1106" s="80"/>
      <c r="Z1106" s="3"/>
      <c r="AA1106" s="3"/>
      <c r="AB1106" s="80"/>
      <c r="AD1106" s="80"/>
      <c r="AE1106" s="3"/>
      <c r="AF1106" s="3"/>
      <c r="AG1106" s="80"/>
      <c r="AI1106" s="80"/>
      <c r="AJ1106" s="3"/>
      <c r="AK1106" s="3"/>
      <c r="AL1106" s="80"/>
    </row>
    <row r="1107" spans="1:38" x14ac:dyDescent="0.25">
      <c r="A1107" s="2"/>
      <c r="C1107" s="2"/>
      <c r="J1107" s="80"/>
      <c r="K1107" s="3"/>
      <c r="L1107" s="3"/>
      <c r="M1107" s="80"/>
      <c r="O1107" s="80"/>
      <c r="P1107" s="3"/>
      <c r="Q1107" s="3"/>
      <c r="R1107" s="80"/>
      <c r="T1107" s="80"/>
      <c r="U1107" s="3"/>
      <c r="V1107" s="3"/>
      <c r="W1107" s="80"/>
      <c r="Y1107" s="80"/>
      <c r="Z1107" s="3"/>
      <c r="AA1107" s="3"/>
      <c r="AB1107" s="80"/>
      <c r="AD1107" s="80"/>
      <c r="AE1107" s="3"/>
      <c r="AF1107" s="3"/>
      <c r="AG1107" s="80"/>
      <c r="AI1107" s="80"/>
      <c r="AJ1107" s="3"/>
      <c r="AK1107" s="3"/>
      <c r="AL1107" s="80"/>
    </row>
    <row r="1108" spans="1:38" x14ac:dyDescent="0.25">
      <c r="A1108" s="2"/>
      <c r="C1108" s="2"/>
      <c r="J1108" s="80"/>
      <c r="K1108" s="3"/>
      <c r="L1108" s="3"/>
      <c r="M1108" s="80"/>
      <c r="O1108" s="80"/>
      <c r="P1108" s="3"/>
      <c r="Q1108" s="3"/>
      <c r="R1108" s="80"/>
      <c r="T1108" s="80"/>
      <c r="U1108" s="3"/>
      <c r="V1108" s="3"/>
      <c r="W1108" s="80"/>
      <c r="Y1108" s="80"/>
      <c r="Z1108" s="3"/>
      <c r="AA1108" s="3"/>
      <c r="AB1108" s="80"/>
      <c r="AD1108" s="80"/>
      <c r="AE1108" s="3"/>
      <c r="AF1108" s="3"/>
      <c r="AG1108" s="80"/>
      <c r="AI1108" s="80"/>
      <c r="AJ1108" s="3"/>
      <c r="AK1108" s="3"/>
      <c r="AL1108" s="80"/>
    </row>
    <row r="1109" spans="1:38" x14ac:dyDescent="0.25">
      <c r="A1109" s="2"/>
      <c r="C1109" s="2"/>
      <c r="J1109" s="80"/>
      <c r="K1109" s="3"/>
      <c r="L1109" s="3"/>
      <c r="M1109" s="80"/>
      <c r="O1109" s="80"/>
      <c r="P1109" s="3"/>
      <c r="Q1109" s="3"/>
      <c r="R1109" s="80"/>
      <c r="T1109" s="80"/>
      <c r="U1109" s="3"/>
      <c r="V1109" s="3"/>
      <c r="W1109" s="80"/>
      <c r="Y1109" s="80"/>
      <c r="Z1109" s="3"/>
      <c r="AA1109" s="3"/>
      <c r="AB1109" s="80"/>
      <c r="AD1109" s="80"/>
      <c r="AE1109" s="3"/>
      <c r="AF1109" s="3"/>
      <c r="AG1109" s="80"/>
      <c r="AI1109" s="80"/>
      <c r="AJ1109" s="3"/>
      <c r="AK1109" s="3"/>
      <c r="AL1109" s="80"/>
    </row>
    <row r="1110" spans="1:38" x14ac:dyDescent="0.25">
      <c r="A1110" s="2"/>
      <c r="C1110" s="2"/>
      <c r="J1110" s="80"/>
      <c r="K1110" s="3"/>
      <c r="L1110" s="3"/>
      <c r="M1110" s="80"/>
      <c r="O1110" s="80"/>
      <c r="P1110" s="3"/>
      <c r="Q1110" s="3"/>
      <c r="R1110" s="80"/>
      <c r="T1110" s="80"/>
      <c r="U1110" s="3"/>
      <c r="V1110" s="3"/>
      <c r="W1110" s="80"/>
      <c r="Y1110" s="80"/>
      <c r="Z1110" s="3"/>
      <c r="AA1110" s="3"/>
      <c r="AB1110" s="80"/>
      <c r="AD1110" s="80"/>
      <c r="AE1110" s="3"/>
      <c r="AF1110" s="3"/>
      <c r="AG1110" s="80"/>
      <c r="AI1110" s="80"/>
      <c r="AJ1110" s="3"/>
      <c r="AK1110" s="3"/>
      <c r="AL1110" s="80"/>
    </row>
    <row r="1111" spans="1:38" x14ac:dyDescent="0.25">
      <c r="A1111" s="2"/>
      <c r="C1111" s="2"/>
      <c r="J1111" s="80"/>
      <c r="K1111" s="3"/>
      <c r="L1111" s="3"/>
      <c r="M1111" s="80"/>
      <c r="O1111" s="80"/>
      <c r="P1111" s="3"/>
      <c r="Q1111" s="3"/>
      <c r="R1111" s="80"/>
      <c r="T1111" s="80"/>
      <c r="U1111" s="3"/>
      <c r="V1111" s="3"/>
      <c r="W1111" s="80"/>
      <c r="Y1111" s="80"/>
      <c r="Z1111" s="3"/>
      <c r="AA1111" s="3"/>
      <c r="AB1111" s="80"/>
      <c r="AD1111" s="80"/>
      <c r="AE1111" s="3"/>
      <c r="AF1111" s="3"/>
      <c r="AG1111" s="80"/>
      <c r="AI1111" s="80"/>
      <c r="AJ1111" s="3"/>
      <c r="AK1111" s="3"/>
      <c r="AL1111" s="80"/>
    </row>
    <row r="1112" spans="1:38" x14ac:dyDescent="0.25">
      <c r="A1112" s="2"/>
      <c r="C1112" s="2"/>
      <c r="J1112" s="80"/>
      <c r="K1112" s="3"/>
      <c r="L1112" s="3"/>
      <c r="M1112" s="80"/>
      <c r="O1112" s="80"/>
      <c r="P1112" s="3"/>
      <c r="Q1112" s="3"/>
      <c r="R1112" s="80"/>
      <c r="T1112" s="80"/>
      <c r="U1112" s="3"/>
      <c r="V1112" s="3"/>
      <c r="W1112" s="80"/>
      <c r="Y1112" s="80"/>
      <c r="Z1112" s="3"/>
      <c r="AA1112" s="3"/>
      <c r="AB1112" s="80"/>
      <c r="AD1112" s="80"/>
      <c r="AE1112" s="3"/>
      <c r="AF1112" s="3"/>
      <c r="AG1112" s="80"/>
      <c r="AI1112" s="80"/>
      <c r="AJ1112" s="3"/>
      <c r="AK1112" s="3"/>
      <c r="AL1112" s="80"/>
    </row>
    <row r="1113" spans="1:38" x14ac:dyDescent="0.25">
      <c r="A1113" s="2"/>
      <c r="C1113" s="2"/>
      <c r="J1113" s="80"/>
      <c r="K1113" s="3"/>
      <c r="L1113" s="3"/>
      <c r="M1113" s="80"/>
      <c r="O1113" s="80"/>
      <c r="P1113" s="3"/>
      <c r="Q1113" s="3"/>
      <c r="R1113" s="80"/>
      <c r="T1113" s="80"/>
      <c r="U1113" s="3"/>
      <c r="V1113" s="3"/>
      <c r="W1113" s="80"/>
      <c r="Y1113" s="80"/>
      <c r="Z1113" s="3"/>
      <c r="AA1113" s="3"/>
      <c r="AB1113" s="80"/>
      <c r="AD1113" s="80"/>
      <c r="AE1113" s="3"/>
      <c r="AF1113" s="3"/>
      <c r="AG1113" s="80"/>
      <c r="AI1113" s="80"/>
      <c r="AJ1113" s="3"/>
      <c r="AK1113" s="3"/>
      <c r="AL1113" s="80"/>
    </row>
    <row r="1114" spans="1:38" x14ac:dyDescent="0.25">
      <c r="A1114" s="2"/>
      <c r="C1114" s="2"/>
      <c r="J1114" s="80"/>
      <c r="K1114" s="3"/>
      <c r="L1114" s="3"/>
      <c r="M1114" s="80"/>
      <c r="O1114" s="80"/>
      <c r="P1114" s="3"/>
      <c r="Q1114" s="3"/>
      <c r="R1114" s="80"/>
      <c r="T1114" s="80"/>
      <c r="U1114" s="3"/>
      <c r="V1114" s="3"/>
      <c r="W1114" s="80"/>
      <c r="Y1114" s="80"/>
      <c r="Z1114" s="3"/>
      <c r="AA1114" s="3"/>
      <c r="AB1114" s="80"/>
      <c r="AD1114" s="80"/>
      <c r="AE1114" s="3"/>
      <c r="AF1114" s="3"/>
      <c r="AG1114" s="80"/>
      <c r="AI1114" s="80"/>
      <c r="AJ1114" s="3"/>
      <c r="AK1114" s="3"/>
      <c r="AL1114" s="80"/>
    </row>
    <row r="1115" spans="1:38" x14ac:dyDescent="0.25">
      <c r="A1115" s="2"/>
      <c r="C1115" s="2"/>
      <c r="J1115" s="80"/>
      <c r="K1115" s="3"/>
      <c r="L1115" s="3"/>
      <c r="M1115" s="80"/>
      <c r="O1115" s="80"/>
      <c r="P1115" s="3"/>
      <c r="Q1115" s="3"/>
      <c r="R1115" s="80"/>
      <c r="T1115" s="80"/>
      <c r="U1115" s="3"/>
      <c r="V1115" s="3"/>
      <c r="W1115" s="80"/>
      <c r="Y1115" s="80"/>
      <c r="Z1115" s="3"/>
      <c r="AA1115" s="3"/>
      <c r="AB1115" s="80"/>
      <c r="AD1115" s="80"/>
      <c r="AE1115" s="3"/>
      <c r="AF1115" s="3"/>
      <c r="AG1115" s="80"/>
      <c r="AI1115" s="80"/>
      <c r="AJ1115" s="3"/>
      <c r="AK1115" s="3"/>
      <c r="AL1115" s="80"/>
    </row>
    <row r="1116" spans="1:38" x14ac:dyDescent="0.25">
      <c r="A1116" s="2"/>
      <c r="C1116" s="2"/>
      <c r="J1116" s="80"/>
      <c r="K1116" s="3"/>
      <c r="L1116" s="3"/>
      <c r="M1116" s="80"/>
      <c r="O1116" s="80"/>
      <c r="P1116" s="3"/>
      <c r="Q1116" s="3"/>
      <c r="R1116" s="80"/>
      <c r="T1116" s="80"/>
      <c r="U1116" s="3"/>
      <c r="V1116" s="3"/>
      <c r="W1116" s="80"/>
      <c r="Y1116" s="80"/>
      <c r="Z1116" s="3"/>
      <c r="AA1116" s="3"/>
      <c r="AB1116" s="80"/>
      <c r="AD1116" s="80"/>
      <c r="AE1116" s="3"/>
      <c r="AF1116" s="3"/>
      <c r="AG1116" s="80"/>
      <c r="AI1116" s="80"/>
      <c r="AJ1116" s="3"/>
      <c r="AK1116" s="3"/>
      <c r="AL1116" s="80"/>
    </row>
    <row r="1117" spans="1:38" x14ac:dyDescent="0.25">
      <c r="A1117" s="2"/>
      <c r="C1117" s="2"/>
      <c r="J1117" s="80"/>
      <c r="K1117" s="3"/>
      <c r="L1117" s="3"/>
      <c r="M1117" s="80"/>
      <c r="O1117" s="80"/>
      <c r="P1117" s="3"/>
      <c r="Q1117" s="3"/>
      <c r="R1117" s="80"/>
      <c r="T1117" s="80"/>
      <c r="U1117" s="3"/>
      <c r="V1117" s="3"/>
      <c r="W1117" s="80"/>
      <c r="Y1117" s="80"/>
      <c r="Z1117" s="3"/>
      <c r="AA1117" s="3"/>
      <c r="AB1117" s="80"/>
      <c r="AD1117" s="80"/>
      <c r="AE1117" s="3"/>
      <c r="AF1117" s="3"/>
      <c r="AG1117" s="80"/>
      <c r="AI1117" s="80"/>
      <c r="AJ1117" s="3"/>
      <c r="AK1117" s="3"/>
      <c r="AL1117" s="80"/>
    </row>
    <row r="1118" spans="1:38" x14ac:dyDescent="0.25">
      <c r="A1118" s="2"/>
      <c r="C1118" s="2"/>
      <c r="J1118" s="80"/>
      <c r="K1118" s="3"/>
      <c r="L1118" s="3"/>
      <c r="M1118" s="80"/>
      <c r="O1118" s="80"/>
      <c r="P1118" s="3"/>
      <c r="Q1118" s="3"/>
      <c r="R1118" s="80"/>
      <c r="T1118" s="80"/>
      <c r="U1118" s="3"/>
      <c r="V1118" s="3"/>
      <c r="W1118" s="80"/>
      <c r="Y1118" s="80"/>
      <c r="Z1118" s="3"/>
      <c r="AA1118" s="3"/>
      <c r="AB1118" s="80"/>
      <c r="AD1118" s="80"/>
      <c r="AE1118" s="3"/>
      <c r="AF1118" s="3"/>
      <c r="AG1118" s="80"/>
      <c r="AI1118" s="80"/>
      <c r="AJ1118" s="3"/>
      <c r="AK1118" s="3"/>
      <c r="AL1118" s="80"/>
    </row>
    <row r="1119" spans="1:38" x14ac:dyDescent="0.25">
      <c r="A1119" s="2"/>
      <c r="C1119" s="2"/>
      <c r="J1119" s="80"/>
      <c r="K1119" s="3"/>
      <c r="L1119" s="3"/>
      <c r="M1119" s="80"/>
      <c r="O1119" s="80"/>
      <c r="P1119" s="3"/>
      <c r="Q1119" s="3"/>
      <c r="R1119" s="80"/>
      <c r="T1119" s="80"/>
      <c r="U1119" s="3"/>
      <c r="V1119" s="3"/>
      <c r="W1119" s="80"/>
      <c r="Y1119" s="80"/>
      <c r="Z1119" s="3"/>
      <c r="AA1119" s="3"/>
      <c r="AB1119" s="80"/>
      <c r="AD1119" s="80"/>
      <c r="AE1119" s="3"/>
      <c r="AF1119" s="3"/>
      <c r="AG1119" s="80"/>
      <c r="AI1119" s="80"/>
      <c r="AJ1119" s="3"/>
      <c r="AK1119" s="3"/>
      <c r="AL1119" s="80"/>
    </row>
    <row r="1120" spans="1:38" x14ac:dyDescent="0.25">
      <c r="A1120" s="2"/>
      <c r="C1120" s="2"/>
      <c r="J1120" s="80"/>
      <c r="K1120" s="3"/>
      <c r="L1120" s="3"/>
      <c r="M1120" s="80"/>
      <c r="O1120" s="80"/>
      <c r="P1120" s="3"/>
      <c r="Q1120" s="3"/>
      <c r="R1120" s="80"/>
      <c r="T1120" s="80"/>
      <c r="U1120" s="3"/>
      <c r="V1120" s="3"/>
      <c r="W1120" s="80"/>
      <c r="Y1120" s="80"/>
      <c r="Z1120" s="3"/>
      <c r="AA1120" s="3"/>
      <c r="AB1120" s="80"/>
      <c r="AD1120" s="80"/>
      <c r="AE1120" s="3"/>
      <c r="AF1120" s="3"/>
      <c r="AG1120" s="80"/>
      <c r="AI1120" s="80"/>
      <c r="AJ1120" s="3"/>
      <c r="AK1120" s="3"/>
      <c r="AL1120" s="80"/>
    </row>
    <row r="1121" spans="1:38" x14ac:dyDescent="0.25">
      <c r="A1121" s="2"/>
      <c r="C1121" s="2"/>
      <c r="J1121" s="80"/>
      <c r="K1121" s="3"/>
      <c r="L1121" s="3"/>
      <c r="M1121" s="80"/>
      <c r="O1121" s="80"/>
      <c r="P1121" s="3"/>
      <c r="Q1121" s="3"/>
      <c r="R1121" s="80"/>
      <c r="T1121" s="80"/>
      <c r="U1121" s="3"/>
      <c r="V1121" s="3"/>
      <c r="W1121" s="80"/>
      <c r="Y1121" s="80"/>
      <c r="Z1121" s="3"/>
      <c r="AA1121" s="3"/>
      <c r="AB1121" s="80"/>
      <c r="AD1121" s="80"/>
      <c r="AE1121" s="3"/>
      <c r="AF1121" s="3"/>
      <c r="AG1121" s="80"/>
      <c r="AI1121" s="80"/>
      <c r="AJ1121" s="3"/>
      <c r="AK1121" s="3"/>
      <c r="AL1121" s="80"/>
    </row>
    <row r="1122" spans="1:38" x14ac:dyDescent="0.25">
      <c r="A1122" s="2"/>
      <c r="C1122" s="2"/>
      <c r="J1122" s="80"/>
      <c r="K1122" s="3"/>
      <c r="L1122" s="3"/>
      <c r="M1122" s="80"/>
      <c r="O1122" s="80"/>
      <c r="P1122" s="3"/>
      <c r="Q1122" s="3"/>
      <c r="R1122" s="80"/>
      <c r="T1122" s="80"/>
      <c r="U1122" s="3"/>
      <c r="V1122" s="3"/>
      <c r="W1122" s="80"/>
      <c r="Y1122" s="80"/>
      <c r="Z1122" s="3"/>
      <c r="AA1122" s="3"/>
      <c r="AB1122" s="80"/>
      <c r="AD1122" s="80"/>
      <c r="AE1122" s="3"/>
      <c r="AF1122" s="3"/>
      <c r="AG1122" s="80"/>
      <c r="AI1122" s="80"/>
      <c r="AJ1122" s="3"/>
      <c r="AK1122" s="3"/>
      <c r="AL1122" s="80"/>
    </row>
    <row r="1123" spans="1:38" x14ac:dyDescent="0.25">
      <c r="A1123" s="2"/>
      <c r="C1123" s="2"/>
      <c r="J1123" s="80"/>
      <c r="K1123" s="3"/>
      <c r="L1123" s="3"/>
      <c r="M1123" s="80"/>
      <c r="O1123" s="80"/>
      <c r="P1123" s="3"/>
      <c r="Q1123" s="3"/>
      <c r="R1123" s="80"/>
      <c r="T1123" s="80"/>
      <c r="U1123" s="3"/>
      <c r="V1123" s="3"/>
      <c r="W1123" s="80"/>
      <c r="Y1123" s="80"/>
      <c r="Z1123" s="3"/>
      <c r="AA1123" s="3"/>
      <c r="AB1123" s="80"/>
      <c r="AD1123" s="80"/>
      <c r="AE1123" s="3"/>
      <c r="AF1123" s="3"/>
      <c r="AG1123" s="80"/>
      <c r="AI1123" s="80"/>
      <c r="AJ1123" s="3"/>
      <c r="AK1123" s="3"/>
      <c r="AL1123" s="80"/>
    </row>
    <row r="1124" spans="1:38" x14ac:dyDescent="0.25">
      <c r="A1124" s="2"/>
      <c r="C1124" s="2"/>
      <c r="J1124" s="80"/>
      <c r="K1124" s="3"/>
      <c r="L1124" s="3"/>
      <c r="M1124" s="80"/>
      <c r="O1124" s="80"/>
      <c r="P1124" s="3"/>
      <c r="Q1124" s="3"/>
      <c r="R1124" s="80"/>
      <c r="T1124" s="80"/>
      <c r="U1124" s="3"/>
      <c r="V1124" s="3"/>
      <c r="W1124" s="80"/>
      <c r="Y1124" s="80"/>
      <c r="Z1124" s="3"/>
      <c r="AA1124" s="3"/>
      <c r="AB1124" s="80"/>
      <c r="AD1124" s="80"/>
      <c r="AE1124" s="3"/>
      <c r="AF1124" s="3"/>
      <c r="AG1124" s="80"/>
      <c r="AI1124" s="80"/>
      <c r="AJ1124" s="3"/>
      <c r="AK1124" s="3"/>
      <c r="AL1124" s="80"/>
    </row>
    <row r="1125" spans="1:38" x14ac:dyDescent="0.25">
      <c r="A1125" s="2"/>
      <c r="C1125" s="2"/>
      <c r="J1125" s="80"/>
      <c r="K1125" s="3"/>
      <c r="L1125" s="3"/>
      <c r="M1125" s="80"/>
      <c r="O1125" s="80"/>
      <c r="P1125" s="3"/>
      <c r="Q1125" s="3"/>
      <c r="R1125" s="80"/>
      <c r="T1125" s="80"/>
      <c r="U1125" s="3"/>
      <c r="V1125" s="3"/>
      <c r="W1125" s="80"/>
      <c r="Y1125" s="80"/>
      <c r="Z1125" s="3"/>
      <c r="AA1125" s="3"/>
      <c r="AB1125" s="80"/>
      <c r="AD1125" s="80"/>
      <c r="AE1125" s="3"/>
      <c r="AF1125" s="3"/>
      <c r="AG1125" s="80"/>
      <c r="AI1125" s="80"/>
      <c r="AJ1125" s="3"/>
      <c r="AK1125" s="3"/>
      <c r="AL1125" s="80"/>
    </row>
    <row r="1126" spans="1:38" x14ac:dyDescent="0.25">
      <c r="A1126" s="2"/>
      <c r="C1126" s="2"/>
      <c r="J1126" s="80"/>
      <c r="K1126" s="3"/>
      <c r="L1126" s="3"/>
      <c r="M1126" s="80"/>
      <c r="O1126" s="80"/>
      <c r="P1126" s="3"/>
      <c r="Q1126" s="3"/>
      <c r="R1126" s="80"/>
      <c r="T1126" s="80"/>
      <c r="U1126" s="3"/>
      <c r="V1126" s="3"/>
      <c r="W1126" s="80"/>
      <c r="Y1126" s="80"/>
      <c r="Z1126" s="3"/>
      <c r="AA1126" s="3"/>
      <c r="AB1126" s="80"/>
      <c r="AD1126" s="80"/>
      <c r="AE1126" s="3"/>
      <c r="AF1126" s="3"/>
      <c r="AG1126" s="80"/>
      <c r="AI1126" s="80"/>
      <c r="AJ1126" s="3"/>
      <c r="AK1126" s="3"/>
      <c r="AL1126" s="80"/>
    </row>
    <row r="1127" spans="1:38" x14ac:dyDescent="0.25">
      <c r="A1127" s="2"/>
      <c r="C1127" s="2"/>
      <c r="J1127" s="80"/>
      <c r="K1127" s="3"/>
      <c r="L1127" s="3"/>
      <c r="M1127" s="80"/>
      <c r="O1127" s="80"/>
      <c r="P1127" s="3"/>
      <c r="Q1127" s="3"/>
      <c r="R1127" s="80"/>
      <c r="T1127" s="80"/>
      <c r="U1127" s="3"/>
      <c r="V1127" s="3"/>
      <c r="W1127" s="80"/>
      <c r="Y1127" s="80"/>
      <c r="Z1127" s="3"/>
      <c r="AA1127" s="3"/>
      <c r="AB1127" s="80"/>
      <c r="AD1127" s="80"/>
      <c r="AE1127" s="3"/>
      <c r="AF1127" s="3"/>
      <c r="AG1127" s="80"/>
      <c r="AI1127" s="80"/>
      <c r="AJ1127" s="3"/>
      <c r="AK1127" s="3"/>
      <c r="AL1127" s="80"/>
    </row>
    <row r="1128" spans="1:38" x14ac:dyDescent="0.25">
      <c r="A1128" s="2"/>
      <c r="C1128" s="2"/>
      <c r="J1128" s="80"/>
      <c r="K1128" s="3"/>
      <c r="L1128" s="3"/>
      <c r="M1128" s="80"/>
      <c r="O1128" s="80"/>
      <c r="P1128" s="3"/>
      <c r="Q1128" s="3"/>
      <c r="R1128" s="80"/>
      <c r="T1128" s="80"/>
      <c r="U1128" s="3"/>
      <c r="V1128" s="3"/>
      <c r="W1128" s="80"/>
      <c r="Y1128" s="80"/>
      <c r="Z1128" s="3"/>
      <c r="AA1128" s="3"/>
      <c r="AB1128" s="80"/>
      <c r="AD1128" s="80"/>
      <c r="AE1128" s="3"/>
      <c r="AF1128" s="3"/>
      <c r="AG1128" s="80"/>
      <c r="AI1128" s="80"/>
      <c r="AJ1128" s="3"/>
      <c r="AK1128" s="3"/>
      <c r="AL1128" s="80"/>
    </row>
    <row r="1129" spans="1:38" x14ac:dyDescent="0.25">
      <c r="A1129" s="2"/>
      <c r="C1129" s="2"/>
      <c r="J1129" s="80"/>
      <c r="K1129" s="3"/>
      <c r="L1129" s="3"/>
      <c r="M1129" s="80"/>
      <c r="O1129" s="80"/>
      <c r="P1129" s="3"/>
      <c r="Q1129" s="3"/>
      <c r="R1129" s="80"/>
      <c r="T1129" s="80"/>
      <c r="U1129" s="3"/>
      <c r="V1129" s="3"/>
      <c r="W1129" s="80"/>
      <c r="Y1129" s="80"/>
      <c r="Z1129" s="3"/>
      <c r="AA1129" s="3"/>
      <c r="AB1129" s="80"/>
      <c r="AD1129" s="80"/>
      <c r="AE1129" s="3"/>
      <c r="AF1129" s="3"/>
      <c r="AG1129" s="80"/>
      <c r="AI1129" s="80"/>
      <c r="AJ1129" s="3"/>
      <c r="AK1129" s="3"/>
      <c r="AL1129" s="80"/>
    </row>
    <row r="1130" spans="1:38" x14ac:dyDescent="0.25">
      <c r="A1130" s="2"/>
      <c r="C1130" s="2"/>
      <c r="J1130" s="80"/>
      <c r="K1130" s="3"/>
      <c r="L1130" s="3"/>
      <c r="M1130" s="80"/>
      <c r="O1130" s="80"/>
      <c r="P1130" s="3"/>
      <c r="Q1130" s="3"/>
      <c r="R1130" s="80"/>
      <c r="T1130" s="80"/>
      <c r="U1130" s="3"/>
      <c r="V1130" s="3"/>
      <c r="W1130" s="80"/>
      <c r="Y1130" s="80"/>
      <c r="Z1130" s="3"/>
      <c r="AA1130" s="3"/>
      <c r="AB1130" s="80"/>
      <c r="AD1130" s="80"/>
      <c r="AE1130" s="3"/>
      <c r="AF1130" s="3"/>
      <c r="AG1130" s="80"/>
      <c r="AI1130" s="80"/>
      <c r="AJ1130" s="3"/>
      <c r="AK1130" s="3"/>
      <c r="AL1130" s="80"/>
    </row>
    <row r="1131" spans="1:38" x14ac:dyDescent="0.25">
      <c r="A1131" s="2"/>
      <c r="C1131" s="2"/>
      <c r="J1131" s="80"/>
      <c r="K1131" s="3"/>
      <c r="L1131" s="3"/>
      <c r="M1131" s="80"/>
      <c r="O1131" s="80"/>
      <c r="P1131" s="3"/>
      <c r="Q1131" s="3"/>
      <c r="R1131" s="80"/>
      <c r="T1131" s="80"/>
      <c r="U1131" s="3"/>
      <c r="V1131" s="3"/>
      <c r="W1131" s="80"/>
      <c r="Y1131" s="80"/>
      <c r="Z1131" s="3"/>
      <c r="AA1131" s="3"/>
      <c r="AB1131" s="80"/>
      <c r="AD1131" s="80"/>
      <c r="AE1131" s="3"/>
      <c r="AF1131" s="3"/>
      <c r="AG1131" s="80"/>
      <c r="AI1131" s="80"/>
      <c r="AJ1131" s="3"/>
      <c r="AK1131" s="3"/>
      <c r="AL1131" s="80"/>
    </row>
    <row r="1132" spans="1:38" x14ac:dyDescent="0.25">
      <c r="A1132" s="2"/>
      <c r="C1132" s="2"/>
      <c r="J1132" s="80"/>
      <c r="K1132" s="3"/>
      <c r="L1132" s="3"/>
      <c r="M1132" s="80"/>
      <c r="O1132" s="80"/>
      <c r="P1132" s="3"/>
      <c r="Q1132" s="3"/>
      <c r="R1132" s="80"/>
      <c r="T1132" s="80"/>
      <c r="U1132" s="3"/>
      <c r="V1132" s="3"/>
      <c r="W1132" s="80"/>
      <c r="Y1132" s="80"/>
      <c r="Z1132" s="3"/>
      <c r="AA1132" s="3"/>
      <c r="AB1132" s="80"/>
      <c r="AD1132" s="80"/>
      <c r="AE1132" s="3"/>
      <c r="AF1132" s="3"/>
      <c r="AG1132" s="80"/>
      <c r="AI1132" s="80"/>
      <c r="AJ1132" s="3"/>
      <c r="AK1132" s="3"/>
      <c r="AL1132" s="80"/>
    </row>
    <row r="1133" spans="1:38" x14ac:dyDescent="0.25">
      <c r="A1133" s="2"/>
      <c r="C1133" s="2"/>
      <c r="J1133" s="80"/>
      <c r="K1133" s="3"/>
      <c r="L1133" s="3"/>
      <c r="M1133" s="80"/>
      <c r="O1133" s="80"/>
      <c r="P1133" s="3"/>
      <c r="Q1133" s="3"/>
      <c r="R1133" s="80"/>
      <c r="T1133" s="80"/>
      <c r="U1133" s="3"/>
      <c r="V1133" s="3"/>
      <c r="W1133" s="80"/>
      <c r="Y1133" s="80"/>
      <c r="Z1133" s="3"/>
      <c r="AA1133" s="3"/>
      <c r="AB1133" s="80"/>
      <c r="AD1133" s="80"/>
      <c r="AE1133" s="3"/>
      <c r="AF1133" s="3"/>
      <c r="AG1133" s="80"/>
      <c r="AI1133" s="80"/>
      <c r="AJ1133" s="3"/>
      <c r="AK1133" s="3"/>
      <c r="AL1133" s="80"/>
    </row>
    <row r="1134" spans="1:38" x14ac:dyDescent="0.25">
      <c r="A1134" s="2"/>
      <c r="C1134" s="2"/>
      <c r="J1134" s="80"/>
      <c r="K1134" s="3"/>
      <c r="L1134" s="3"/>
      <c r="M1134" s="80"/>
      <c r="O1134" s="80"/>
      <c r="P1134" s="3"/>
      <c r="Q1134" s="3"/>
      <c r="R1134" s="80"/>
      <c r="T1134" s="80"/>
      <c r="U1134" s="3"/>
      <c r="V1134" s="3"/>
      <c r="W1134" s="80"/>
      <c r="Y1134" s="80"/>
      <c r="Z1134" s="3"/>
      <c r="AA1134" s="3"/>
      <c r="AB1134" s="80"/>
      <c r="AD1134" s="80"/>
      <c r="AE1134" s="3"/>
      <c r="AF1134" s="3"/>
      <c r="AG1134" s="80"/>
      <c r="AI1134" s="80"/>
      <c r="AJ1134" s="3"/>
      <c r="AK1134" s="3"/>
      <c r="AL1134" s="80"/>
    </row>
    <row r="1135" spans="1:38" x14ac:dyDescent="0.25">
      <c r="A1135" s="2"/>
      <c r="C1135" s="2"/>
      <c r="J1135" s="80"/>
      <c r="K1135" s="3"/>
      <c r="L1135" s="3"/>
      <c r="M1135" s="80"/>
      <c r="O1135" s="80"/>
      <c r="P1135" s="3"/>
      <c r="Q1135" s="3"/>
      <c r="R1135" s="80"/>
      <c r="T1135" s="80"/>
      <c r="U1135" s="3"/>
      <c r="V1135" s="3"/>
      <c r="W1135" s="80"/>
      <c r="Y1135" s="80"/>
      <c r="Z1135" s="3"/>
      <c r="AA1135" s="3"/>
      <c r="AB1135" s="80"/>
      <c r="AD1135" s="80"/>
      <c r="AE1135" s="3"/>
      <c r="AF1135" s="3"/>
      <c r="AG1135" s="80"/>
      <c r="AI1135" s="80"/>
      <c r="AJ1135" s="3"/>
      <c r="AK1135" s="3"/>
      <c r="AL1135" s="80"/>
    </row>
    <row r="1136" spans="1:38" x14ac:dyDescent="0.25">
      <c r="A1136" s="2"/>
      <c r="C1136" s="2"/>
      <c r="J1136" s="80"/>
      <c r="K1136" s="3"/>
      <c r="L1136" s="3"/>
      <c r="M1136" s="80"/>
      <c r="O1136" s="80"/>
      <c r="P1136" s="3"/>
      <c r="Q1136" s="3"/>
      <c r="R1136" s="80"/>
      <c r="T1136" s="80"/>
      <c r="U1136" s="3"/>
      <c r="V1136" s="3"/>
      <c r="W1136" s="80"/>
      <c r="Y1136" s="80"/>
      <c r="Z1136" s="3"/>
      <c r="AA1136" s="3"/>
      <c r="AB1136" s="80"/>
      <c r="AD1136" s="80"/>
      <c r="AE1136" s="3"/>
      <c r="AF1136" s="3"/>
      <c r="AG1136" s="80"/>
      <c r="AI1136" s="80"/>
      <c r="AJ1136" s="3"/>
      <c r="AK1136" s="3"/>
      <c r="AL1136" s="80"/>
    </row>
    <row r="1137" spans="1:38" x14ac:dyDescent="0.25">
      <c r="A1137" s="2"/>
      <c r="C1137" s="2"/>
      <c r="J1137" s="80"/>
      <c r="K1137" s="3"/>
      <c r="L1137" s="3"/>
      <c r="M1137" s="80"/>
      <c r="O1137" s="80"/>
      <c r="P1137" s="3"/>
      <c r="Q1137" s="3"/>
      <c r="R1137" s="80"/>
      <c r="T1137" s="80"/>
      <c r="U1137" s="3"/>
      <c r="V1137" s="3"/>
      <c r="W1137" s="80"/>
      <c r="Y1137" s="80"/>
      <c r="Z1137" s="3"/>
      <c r="AA1137" s="3"/>
      <c r="AB1137" s="80"/>
      <c r="AD1137" s="80"/>
      <c r="AE1137" s="3"/>
      <c r="AF1137" s="3"/>
      <c r="AG1137" s="80"/>
      <c r="AI1137" s="80"/>
      <c r="AJ1137" s="3"/>
      <c r="AK1137" s="3"/>
      <c r="AL1137" s="80"/>
    </row>
    <row r="1138" spans="1:38" x14ac:dyDescent="0.25">
      <c r="A1138" s="2"/>
      <c r="C1138" s="2"/>
      <c r="J1138" s="80"/>
      <c r="K1138" s="3"/>
      <c r="L1138" s="3"/>
      <c r="M1138" s="80"/>
      <c r="O1138" s="80"/>
      <c r="P1138" s="3"/>
      <c r="Q1138" s="3"/>
      <c r="R1138" s="80"/>
      <c r="T1138" s="80"/>
      <c r="U1138" s="3"/>
      <c r="V1138" s="3"/>
      <c r="W1138" s="80"/>
      <c r="Y1138" s="80"/>
      <c r="Z1138" s="3"/>
      <c r="AA1138" s="3"/>
      <c r="AB1138" s="80"/>
      <c r="AD1138" s="80"/>
      <c r="AE1138" s="3"/>
      <c r="AF1138" s="3"/>
      <c r="AG1138" s="80"/>
      <c r="AI1138" s="80"/>
      <c r="AJ1138" s="3"/>
      <c r="AK1138" s="3"/>
      <c r="AL1138" s="80"/>
    </row>
    <row r="1139" spans="1:38" x14ac:dyDescent="0.25">
      <c r="A1139" s="2"/>
      <c r="C1139" s="2"/>
      <c r="J1139" s="80"/>
      <c r="K1139" s="3"/>
      <c r="L1139" s="3"/>
      <c r="M1139" s="80"/>
      <c r="O1139" s="80"/>
      <c r="P1139" s="3"/>
      <c r="Q1139" s="3"/>
      <c r="R1139" s="80"/>
      <c r="T1139" s="80"/>
      <c r="U1139" s="3"/>
      <c r="V1139" s="3"/>
      <c r="W1139" s="80"/>
      <c r="Y1139" s="80"/>
      <c r="Z1139" s="3"/>
      <c r="AA1139" s="3"/>
      <c r="AB1139" s="80"/>
      <c r="AD1139" s="80"/>
      <c r="AE1139" s="3"/>
      <c r="AF1139" s="3"/>
      <c r="AG1139" s="80"/>
      <c r="AI1139" s="80"/>
      <c r="AJ1139" s="3"/>
      <c r="AK1139" s="3"/>
      <c r="AL1139" s="80"/>
    </row>
    <row r="1140" spans="1:38" x14ac:dyDescent="0.25">
      <c r="A1140" s="2"/>
      <c r="C1140" s="2"/>
      <c r="J1140" s="80"/>
      <c r="K1140" s="3"/>
      <c r="L1140" s="3"/>
      <c r="M1140" s="80"/>
      <c r="O1140" s="80"/>
      <c r="P1140" s="3"/>
      <c r="Q1140" s="3"/>
      <c r="R1140" s="80"/>
      <c r="T1140" s="80"/>
      <c r="U1140" s="3"/>
      <c r="V1140" s="3"/>
      <c r="W1140" s="80"/>
      <c r="Y1140" s="80"/>
      <c r="Z1140" s="3"/>
      <c r="AA1140" s="3"/>
      <c r="AB1140" s="80"/>
      <c r="AD1140" s="80"/>
      <c r="AE1140" s="3"/>
      <c r="AF1140" s="3"/>
      <c r="AG1140" s="80"/>
      <c r="AI1140" s="80"/>
      <c r="AJ1140" s="3"/>
      <c r="AK1140" s="3"/>
      <c r="AL1140" s="80"/>
    </row>
    <row r="1141" spans="1:38" x14ac:dyDescent="0.25">
      <c r="A1141" s="2"/>
      <c r="C1141" s="2"/>
      <c r="J1141" s="80"/>
      <c r="K1141" s="3"/>
      <c r="L1141" s="3"/>
      <c r="M1141" s="80"/>
      <c r="O1141" s="80"/>
      <c r="P1141" s="3"/>
      <c r="Q1141" s="3"/>
      <c r="R1141" s="80"/>
      <c r="T1141" s="80"/>
      <c r="U1141" s="3"/>
      <c r="V1141" s="3"/>
      <c r="W1141" s="80"/>
      <c r="Y1141" s="80"/>
      <c r="Z1141" s="3"/>
      <c r="AA1141" s="3"/>
      <c r="AB1141" s="80"/>
      <c r="AD1141" s="80"/>
      <c r="AE1141" s="3"/>
      <c r="AF1141" s="3"/>
      <c r="AG1141" s="80"/>
      <c r="AI1141" s="80"/>
      <c r="AJ1141" s="3"/>
      <c r="AK1141" s="3"/>
      <c r="AL1141" s="80"/>
    </row>
    <row r="1142" spans="1:38" x14ac:dyDescent="0.25">
      <c r="A1142" s="2"/>
      <c r="C1142" s="2"/>
      <c r="J1142" s="80"/>
      <c r="K1142" s="3"/>
      <c r="L1142" s="3"/>
      <c r="M1142" s="80"/>
      <c r="O1142" s="80"/>
      <c r="P1142" s="3"/>
      <c r="Q1142" s="3"/>
      <c r="R1142" s="80"/>
      <c r="T1142" s="80"/>
      <c r="U1142" s="3"/>
      <c r="V1142" s="3"/>
      <c r="W1142" s="80"/>
      <c r="Y1142" s="80"/>
      <c r="Z1142" s="3"/>
      <c r="AA1142" s="3"/>
      <c r="AB1142" s="80"/>
      <c r="AD1142" s="80"/>
      <c r="AE1142" s="3"/>
      <c r="AF1142" s="3"/>
      <c r="AG1142" s="80"/>
      <c r="AI1142" s="80"/>
      <c r="AJ1142" s="3"/>
      <c r="AK1142" s="3"/>
      <c r="AL1142" s="80"/>
    </row>
    <row r="1143" spans="1:38" x14ac:dyDescent="0.25">
      <c r="A1143" s="2"/>
      <c r="C1143" s="2"/>
      <c r="J1143" s="80"/>
      <c r="K1143" s="3"/>
      <c r="L1143" s="3"/>
      <c r="M1143" s="80"/>
      <c r="O1143" s="80"/>
      <c r="P1143" s="3"/>
      <c r="Q1143" s="3"/>
      <c r="R1143" s="80"/>
      <c r="T1143" s="80"/>
      <c r="U1143" s="3"/>
      <c r="V1143" s="3"/>
      <c r="W1143" s="80"/>
      <c r="Y1143" s="80"/>
      <c r="Z1143" s="3"/>
      <c r="AA1143" s="3"/>
      <c r="AB1143" s="80"/>
      <c r="AD1143" s="80"/>
      <c r="AE1143" s="3"/>
      <c r="AF1143" s="3"/>
      <c r="AG1143" s="80"/>
      <c r="AI1143" s="80"/>
      <c r="AJ1143" s="3"/>
      <c r="AK1143" s="3"/>
      <c r="AL1143" s="80"/>
    </row>
    <row r="1144" spans="1:38" x14ac:dyDescent="0.25">
      <c r="A1144" s="2"/>
      <c r="C1144" s="2"/>
      <c r="J1144" s="80"/>
      <c r="K1144" s="3"/>
      <c r="L1144" s="3"/>
      <c r="M1144" s="80"/>
      <c r="O1144" s="80"/>
      <c r="P1144" s="3"/>
      <c r="Q1144" s="3"/>
      <c r="R1144" s="80"/>
      <c r="T1144" s="80"/>
      <c r="U1144" s="3"/>
      <c r="V1144" s="3"/>
      <c r="W1144" s="80"/>
      <c r="Y1144" s="80"/>
      <c r="Z1144" s="3"/>
      <c r="AA1144" s="3"/>
      <c r="AB1144" s="80"/>
      <c r="AD1144" s="80"/>
      <c r="AE1144" s="3"/>
      <c r="AF1144" s="3"/>
      <c r="AG1144" s="80"/>
      <c r="AI1144" s="80"/>
      <c r="AJ1144" s="3"/>
      <c r="AK1144" s="3"/>
      <c r="AL1144" s="80"/>
    </row>
    <row r="1145" spans="1:38" x14ac:dyDescent="0.25">
      <c r="A1145" s="2"/>
      <c r="C1145" s="2"/>
      <c r="J1145" s="80"/>
      <c r="K1145" s="3"/>
      <c r="L1145" s="3"/>
      <c r="M1145" s="80"/>
      <c r="O1145" s="80"/>
      <c r="P1145" s="3"/>
      <c r="Q1145" s="3"/>
      <c r="R1145" s="80"/>
      <c r="T1145" s="80"/>
      <c r="U1145" s="3"/>
      <c r="V1145" s="3"/>
      <c r="W1145" s="80"/>
      <c r="Y1145" s="80"/>
      <c r="Z1145" s="3"/>
      <c r="AA1145" s="3"/>
      <c r="AB1145" s="80"/>
      <c r="AD1145" s="80"/>
      <c r="AE1145" s="3"/>
      <c r="AF1145" s="3"/>
      <c r="AG1145" s="80"/>
      <c r="AI1145" s="80"/>
      <c r="AJ1145" s="3"/>
      <c r="AK1145" s="3"/>
      <c r="AL1145" s="80"/>
    </row>
    <row r="1146" spans="1:38" x14ac:dyDescent="0.25">
      <c r="A1146" s="2"/>
      <c r="C1146" s="2"/>
      <c r="J1146" s="80"/>
      <c r="K1146" s="3"/>
      <c r="L1146" s="3"/>
      <c r="M1146" s="80"/>
      <c r="O1146" s="80"/>
      <c r="P1146" s="3"/>
      <c r="Q1146" s="3"/>
      <c r="R1146" s="80"/>
      <c r="T1146" s="80"/>
      <c r="U1146" s="3"/>
      <c r="V1146" s="3"/>
      <c r="W1146" s="80"/>
      <c r="Y1146" s="80"/>
      <c r="Z1146" s="3"/>
      <c r="AA1146" s="3"/>
      <c r="AB1146" s="80"/>
      <c r="AD1146" s="80"/>
      <c r="AE1146" s="3"/>
      <c r="AF1146" s="3"/>
      <c r="AG1146" s="80"/>
      <c r="AI1146" s="80"/>
      <c r="AJ1146" s="3"/>
      <c r="AK1146" s="3"/>
      <c r="AL1146" s="80"/>
    </row>
    <row r="1147" spans="1:38" x14ac:dyDescent="0.25">
      <c r="A1147" s="2"/>
      <c r="C1147" s="2"/>
      <c r="J1147" s="80"/>
      <c r="K1147" s="3"/>
      <c r="L1147" s="3"/>
      <c r="M1147" s="80"/>
      <c r="O1147" s="80"/>
      <c r="P1147" s="3"/>
      <c r="Q1147" s="3"/>
      <c r="R1147" s="80"/>
      <c r="T1147" s="80"/>
      <c r="U1147" s="3"/>
      <c r="V1147" s="3"/>
      <c r="W1147" s="80"/>
      <c r="Y1147" s="80"/>
      <c r="Z1147" s="3"/>
      <c r="AA1147" s="3"/>
      <c r="AB1147" s="80"/>
      <c r="AD1147" s="80"/>
      <c r="AE1147" s="3"/>
      <c r="AF1147" s="3"/>
      <c r="AG1147" s="80"/>
      <c r="AI1147" s="80"/>
      <c r="AJ1147" s="3"/>
      <c r="AK1147" s="3"/>
      <c r="AL1147" s="80"/>
    </row>
    <row r="1148" spans="1:38" x14ac:dyDescent="0.25">
      <c r="A1148" s="2"/>
      <c r="C1148" s="2"/>
      <c r="J1148" s="80"/>
      <c r="K1148" s="3"/>
      <c r="L1148" s="3"/>
      <c r="M1148" s="80"/>
      <c r="O1148" s="80"/>
      <c r="P1148" s="3"/>
      <c r="Q1148" s="3"/>
      <c r="R1148" s="80"/>
      <c r="T1148" s="80"/>
      <c r="U1148" s="3"/>
      <c r="V1148" s="3"/>
      <c r="W1148" s="80"/>
      <c r="Y1148" s="80"/>
      <c r="Z1148" s="3"/>
      <c r="AA1148" s="3"/>
      <c r="AB1148" s="80"/>
      <c r="AD1148" s="80"/>
      <c r="AE1148" s="3"/>
      <c r="AF1148" s="3"/>
      <c r="AG1148" s="80"/>
      <c r="AI1148" s="80"/>
      <c r="AJ1148" s="3"/>
      <c r="AK1148" s="3"/>
      <c r="AL1148" s="80"/>
    </row>
    <row r="1149" spans="1:38" x14ac:dyDescent="0.25">
      <c r="A1149" s="2"/>
      <c r="C1149" s="2"/>
      <c r="J1149" s="80"/>
      <c r="K1149" s="3"/>
      <c r="L1149" s="3"/>
      <c r="M1149" s="80"/>
      <c r="O1149" s="80"/>
      <c r="P1149" s="3"/>
      <c r="Q1149" s="3"/>
      <c r="R1149" s="80"/>
      <c r="T1149" s="80"/>
      <c r="U1149" s="3"/>
      <c r="V1149" s="3"/>
      <c r="W1149" s="80"/>
      <c r="Y1149" s="80"/>
      <c r="Z1149" s="3"/>
      <c r="AA1149" s="3"/>
      <c r="AB1149" s="80"/>
      <c r="AD1149" s="80"/>
      <c r="AE1149" s="3"/>
      <c r="AF1149" s="3"/>
      <c r="AG1149" s="80"/>
      <c r="AI1149" s="80"/>
      <c r="AJ1149" s="3"/>
      <c r="AK1149" s="3"/>
      <c r="AL1149" s="80"/>
    </row>
    <row r="1150" spans="1:38" x14ac:dyDescent="0.25">
      <c r="A1150" s="2"/>
      <c r="C1150" s="2"/>
      <c r="J1150" s="80"/>
      <c r="K1150" s="3"/>
      <c r="L1150" s="3"/>
      <c r="M1150" s="80"/>
      <c r="O1150" s="80"/>
      <c r="P1150" s="3"/>
      <c r="Q1150" s="3"/>
      <c r="R1150" s="80"/>
      <c r="T1150" s="80"/>
      <c r="U1150" s="3"/>
      <c r="V1150" s="3"/>
      <c r="W1150" s="80"/>
      <c r="Y1150" s="80"/>
      <c r="Z1150" s="3"/>
      <c r="AA1150" s="3"/>
      <c r="AB1150" s="80"/>
      <c r="AD1150" s="80"/>
      <c r="AE1150" s="3"/>
      <c r="AF1150" s="3"/>
      <c r="AG1150" s="80"/>
      <c r="AI1150" s="80"/>
      <c r="AJ1150" s="3"/>
      <c r="AK1150" s="3"/>
      <c r="AL1150" s="80"/>
    </row>
    <row r="1151" spans="1:38" x14ac:dyDescent="0.25">
      <c r="A1151" s="2"/>
      <c r="C1151" s="2"/>
      <c r="J1151" s="80"/>
      <c r="K1151" s="3"/>
      <c r="L1151" s="3"/>
      <c r="M1151" s="80"/>
      <c r="O1151" s="80"/>
      <c r="P1151" s="3"/>
      <c r="Q1151" s="3"/>
      <c r="R1151" s="80"/>
      <c r="T1151" s="80"/>
      <c r="U1151" s="3"/>
      <c r="V1151" s="3"/>
      <c r="W1151" s="80"/>
      <c r="Y1151" s="80"/>
      <c r="Z1151" s="3"/>
      <c r="AA1151" s="3"/>
      <c r="AB1151" s="80"/>
      <c r="AD1151" s="80"/>
      <c r="AE1151" s="3"/>
      <c r="AF1151" s="3"/>
      <c r="AG1151" s="80"/>
      <c r="AI1151" s="80"/>
      <c r="AJ1151" s="3"/>
      <c r="AK1151" s="3"/>
      <c r="AL1151" s="80"/>
    </row>
    <row r="1152" spans="1:38" x14ac:dyDescent="0.25">
      <c r="A1152" s="2"/>
      <c r="C1152" s="2"/>
      <c r="J1152" s="80"/>
      <c r="K1152" s="3"/>
      <c r="L1152" s="3"/>
      <c r="M1152" s="80"/>
      <c r="O1152" s="80"/>
      <c r="P1152" s="3"/>
      <c r="Q1152" s="3"/>
      <c r="R1152" s="80"/>
      <c r="T1152" s="80"/>
      <c r="U1152" s="3"/>
      <c r="V1152" s="3"/>
      <c r="W1152" s="80"/>
      <c r="Y1152" s="80"/>
      <c r="Z1152" s="3"/>
      <c r="AA1152" s="3"/>
      <c r="AB1152" s="80"/>
      <c r="AD1152" s="80"/>
      <c r="AE1152" s="3"/>
      <c r="AF1152" s="3"/>
      <c r="AG1152" s="80"/>
      <c r="AI1152" s="80"/>
      <c r="AJ1152" s="3"/>
      <c r="AK1152" s="3"/>
      <c r="AL1152" s="80"/>
    </row>
    <row r="1153" spans="1:38" x14ac:dyDescent="0.25">
      <c r="A1153" s="2"/>
      <c r="C1153" s="2"/>
      <c r="J1153" s="80"/>
      <c r="K1153" s="3"/>
      <c r="L1153" s="3"/>
      <c r="M1153" s="80"/>
      <c r="O1153" s="80"/>
      <c r="P1153" s="3"/>
      <c r="Q1153" s="3"/>
      <c r="R1153" s="80"/>
      <c r="T1153" s="80"/>
      <c r="U1153" s="3"/>
      <c r="V1153" s="3"/>
      <c r="W1153" s="80"/>
      <c r="Y1153" s="80"/>
      <c r="Z1153" s="3"/>
      <c r="AA1153" s="3"/>
      <c r="AB1153" s="80"/>
      <c r="AD1153" s="80"/>
      <c r="AE1153" s="3"/>
      <c r="AF1153" s="3"/>
      <c r="AG1153" s="80"/>
      <c r="AI1153" s="80"/>
      <c r="AJ1153" s="3"/>
      <c r="AK1153" s="3"/>
      <c r="AL1153" s="80"/>
    </row>
    <row r="1154" spans="1:38" x14ac:dyDescent="0.25">
      <c r="A1154" s="2"/>
      <c r="C1154" s="2"/>
      <c r="J1154" s="80"/>
      <c r="K1154" s="3"/>
      <c r="L1154" s="3"/>
      <c r="M1154" s="80"/>
      <c r="O1154" s="80"/>
      <c r="P1154" s="3"/>
      <c r="Q1154" s="3"/>
      <c r="R1154" s="80"/>
      <c r="T1154" s="80"/>
      <c r="U1154" s="3"/>
      <c r="V1154" s="3"/>
      <c r="W1154" s="80"/>
      <c r="Y1154" s="80"/>
      <c r="Z1154" s="3"/>
      <c r="AA1154" s="3"/>
      <c r="AB1154" s="80"/>
      <c r="AD1154" s="80"/>
      <c r="AE1154" s="3"/>
      <c r="AF1154" s="3"/>
      <c r="AG1154" s="80"/>
      <c r="AI1154" s="80"/>
      <c r="AJ1154" s="3"/>
      <c r="AK1154" s="3"/>
      <c r="AL1154" s="80"/>
    </row>
    <row r="1155" spans="1:38" x14ac:dyDescent="0.25">
      <c r="A1155" s="2"/>
      <c r="C1155" s="2"/>
      <c r="J1155" s="80"/>
      <c r="K1155" s="3"/>
      <c r="L1155" s="3"/>
      <c r="M1155" s="80"/>
      <c r="O1155" s="80"/>
      <c r="P1155" s="3"/>
      <c r="Q1155" s="3"/>
      <c r="R1155" s="80"/>
      <c r="T1155" s="80"/>
      <c r="U1155" s="3"/>
      <c r="V1155" s="3"/>
      <c r="W1155" s="80"/>
      <c r="Y1155" s="80"/>
      <c r="Z1155" s="3"/>
      <c r="AA1155" s="3"/>
      <c r="AB1155" s="80"/>
      <c r="AD1155" s="80"/>
      <c r="AE1155" s="3"/>
      <c r="AF1155" s="3"/>
      <c r="AG1155" s="80"/>
      <c r="AI1155" s="80"/>
      <c r="AJ1155" s="3"/>
      <c r="AK1155" s="3"/>
      <c r="AL1155" s="80"/>
    </row>
    <row r="1156" spans="1:38" x14ac:dyDescent="0.25">
      <c r="A1156" s="2"/>
      <c r="C1156" s="2"/>
      <c r="J1156" s="80"/>
      <c r="K1156" s="3"/>
      <c r="L1156" s="3"/>
      <c r="M1156" s="80"/>
      <c r="O1156" s="80"/>
      <c r="P1156" s="3"/>
      <c r="Q1156" s="3"/>
      <c r="R1156" s="80"/>
      <c r="T1156" s="80"/>
      <c r="U1156" s="3"/>
      <c r="V1156" s="3"/>
      <c r="W1156" s="80"/>
      <c r="Y1156" s="80"/>
      <c r="Z1156" s="3"/>
      <c r="AA1156" s="3"/>
      <c r="AB1156" s="80"/>
      <c r="AD1156" s="80"/>
      <c r="AE1156" s="3"/>
      <c r="AF1156" s="3"/>
      <c r="AG1156" s="80"/>
      <c r="AI1156" s="80"/>
      <c r="AJ1156" s="3"/>
      <c r="AK1156" s="3"/>
      <c r="AL1156" s="80"/>
    </row>
    <row r="1157" spans="1:38" x14ac:dyDescent="0.25">
      <c r="A1157" s="2"/>
      <c r="C1157" s="2"/>
      <c r="J1157" s="80"/>
      <c r="K1157" s="3"/>
      <c r="L1157" s="3"/>
      <c r="M1157" s="80"/>
      <c r="O1157" s="80"/>
      <c r="P1157" s="3"/>
      <c r="Q1157" s="3"/>
      <c r="R1157" s="80"/>
      <c r="T1157" s="80"/>
      <c r="U1157" s="3"/>
      <c r="V1157" s="3"/>
      <c r="W1157" s="80"/>
      <c r="Y1157" s="80"/>
      <c r="Z1157" s="3"/>
      <c r="AA1157" s="3"/>
      <c r="AB1157" s="80"/>
      <c r="AD1157" s="80"/>
      <c r="AE1157" s="3"/>
      <c r="AF1157" s="3"/>
      <c r="AG1157" s="80"/>
      <c r="AI1157" s="80"/>
      <c r="AJ1157" s="3"/>
      <c r="AK1157" s="3"/>
      <c r="AL1157" s="80"/>
    </row>
    <row r="1158" spans="1:38" x14ac:dyDescent="0.25">
      <c r="A1158" s="2"/>
      <c r="C1158" s="2"/>
      <c r="J1158" s="80"/>
      <c r="K1158" s="3"/>
      <c r="L1158" s="3"/>
      <c r="M1158" s="80"/>
      <c r="O1158" s="80"/>
      <c r="P1158" s="3"/>
      <c r="Q1158" s="3"/>
      <c r="R1158" s="80"/>
      <c r="T1158" s="80"/>
      <c r="U1158" s="3"/>
      <c r="V1158" s="3"/>
      <c r="W1158" s="80"/>
      <c r="Y1158" s="80"/>
      <c r="Z1158" s="3"/>
      <c r="AA1158" s="3"/>
      <c r="AB1158" s="80"/>
      <c r="AD1158" s="80"/>
      <c r="AE1158" s="3"/>
      <c r="AF1158" s="3"/>
      <c r="AG1158" s="80"/>
      <c r="AI1158" s="80"/>
      <c r="AJ1158" s="3"/>
      <c r="AK1158" s="3"/>
      <c r="AL1158" s="80"/>
    </row>
    <row r="1159" spans="1:38" x14ac:dyDescent="0.25">
      <c r="A1159" s="2"/>
      <c r="C1159" s="2"/>
      <c r="J1159" s="80"/>
      <c r="K1159" s="3"/>
      <c r="L1159" s="3"/>
      <c r="M1159" s="80"/>
      <c r="O1159" s="80"/>
      <c r="P1159" s="3"/>
      <c r="Q1159" s="3"/>
      <c r="R1159" s="80"/>
      <c r="T1159" s="80"/>
      <c r="U1159" s="3"/>
      <c r="V1159" s="3"/>
      <c r="W1159" s="80"/>
      <c r="Y1159" s="80"/>
      <c r="Z1159" s="3"/>
      <c r="AA1159" s="3"/>
      <c r="AB1159" s="80"/>
      <c r="AD1159" s="80"/>
      <c r="AE1159" s="3"/>
      <c r="AF1159" s="3"/>
      <c r="AG1159" s="80"/>
      <c r="AI1159" s="80"/>
      <c r="AJ1159" s="3"/>
      <c r="AK1159" s="3"/>
      <c r="AL1159" s="80"/>
    </row>
    <row r="1160" spans="1:38" x14ac:dyDescent="0.25">
      <c r="A1160" s="2"/>
      <c r="C1160" s="2"/>
      <c r="J1160" s="80"/>
      <c r="K1160" s="3"/>
      <c r="L1160" s="3"/>
      <c r="M1160" s="80"/>
      <c r="O1160" s="80"/>
      <c r="P1160" s="3"/>
      <c r="Q1160" s="3"/>
      <c r="R1160" s="80"/>
      <c r="T1160" s="80"/>
      <c r="U1160" s="3"/>
      <c r="V1160" s="3"/>
      <c r="W1160" s="80"/>
      <c r="Y1160" s="80"/>
      <c r="Z1160" s="3"/>
      <c r="AA1160" s="3"/>
      <c r="AB1160" s="80"/>
      <c r="AD1160" s="80"/>
      <c r="AE1160" s="3"/>
      <c r="AF1160" s="3"/>
      <c r="AG1160" s="80"/>
      <c r="AI1160" s="80"/>
      <c r="AJ1160" s="3"/>
      <c r="AK1160" s="3"/>
      <c r="AL1160" s="80"/>
    </row>
    <row r="1161" spans="1:38" x14ac:dyDescent="0.25">
      <c r="A1161" s="2"/>
      <c r="C1161" s="2"/>
      <c r="J1161" s="80"/>
      <c r="K1161" s="3"/>
      <c r="L1161" s="3"/>
      <c r="M1161" s="80"/>
      <c r="O1161" s="80"/>
      <c r="P1161" s="3"/>
      <c r="Q1161" s="3"/>
      <c r="R1161" s="80"/>
      <c r="T1161" s="80"/>
      <c r="U1161" s="3"/>
      <c r="V1161" s="3"/>
      <c r="W1161" s="80"/>
      <c r="Y1161" s="80"/>
      <c r="Z1161" s="3"/>
      <c r="AA1161" s="3"/>
      <c r="AB1161" s="80"/>
      <c r="AD1161" s="80"/>
      <c r="AE1161" s="3"/>
      <c r="AF1161" s="3"/>
      <c r="AG1161" s="80"/>
      <c r="AI1161" s="80"/>
      <c r="AJ1161" s="3"/>
      <c r="AK1161" s="3"/>
      <c r="AL1161" s="80"/>
    </row>
    <row r="1162" spans="1:38" x14ac:dyDescent="0.25">
      <c r="A1162" s="2"/>
      <c r="C1162" s="2"/>
      <c r="J1162" s="80"/>
      <c r="K1162" s="3"/>
      <c r="L1162" s="3"/>
      <c r="M1162" s="80"/>
      <c r="O1162" s="80"/>
      <c r="P1162" s="3"/>
      <c r="Q1162" s="3"/>
      <c r="R1162" s="80"/>
      <c r="T1162" s="80"/>
      <c r="U1162" s="3"/>
      <c r="V1162" s="3"/>
      <c r="W1162" s="80"/>
      <c r="Y1162" s="80"/>
      <c r="Z1162" s="3"/>
      <c r="AA1162" s="3"/>
      <c r="AB1162" s="80"/>
      <c r="AD1162" s="80"/>
      <c r="AE1162" s="3"/>
      <c r="AF1162" s="3"/>
      <c r="AG1162" s="80"/>
      <c r="AI1162" s="80"/>
      <c r="AJ1162" s="3"/>
      <c r="AK1162" s="3"/>
      <c r="AL1162" s="80"/>
    </row>
    <row r="1163" spans="1:38" x14ac:dyDescent="0.25">
      <c r="A1163" s="2"/>
      <c r="C1163" s="2"/>
      <c r="J1163" s="80"/>
      <c r="K1163" s="3"/>
      <c r="L1163" s="3"/>
      <c r="M1163" s="80"/>
      <c r="O1163" s="80"/>
      <c r="P1163" s="3"/>
      <c r="Q1163" s="3"/>
      <c r="R1163" s="80"/>
      <c r="T1163" s="80"/>
      <c r="U1163" s="3"/>
      <c r="V1163" s="3"/>
      <c r="W1163" s="80"/>
      <c r="Y1163" s="80"/>
      <c r="Z1163" s="3"/>
      <c r="AA1163" s="3"/>
      <c r="AB1163" s="80"/>
      <c r="AD1163" s="80"/>
      <c r="AE1163" s="3"/>
      <c r="AF1163" s="3"/>
      <c r="AG1163" s="80"/>
      <c r="AI1163" s="80"/>
      <c r="AJ1163" s="3"/>
      <c r="AK1163" s="3"/>
      <c r="AL1163" s="80"/>
    </row>
    <row r="1164" spans="1:38" x14ac:dyDescent="0.25">
      <c r="A1164" s="2"/>
      <c r="C1164" s="2"/>
      <c r="J1164" s="80"/>
      <c r="K1164" s="3"/>
      <c r="L1164" s="3"/>
      <c r="M1164" s="80"/>
      <c r="O1164" s="80"/>
      <c r="P1164" s="3"/>
      <c r="Q1164" s="3"/>
      <c r="R1164" s="80"/>
      <c r="T1164" s="80"/>
      <c r="U1164" s="3"/>
      <c r="V1164" s="3"/>
      <c r="W1164" s="80"/>
      <c r="Y1164" s="80"/>
      <c r="Z1164" s="3"/>
      <c r="AA1164" s="3"/>
      <c r="AB1164" s="80"/>
      <c r="AD1164" s="80"/>
      <c r="AE1164" s="3"/>
      <c r="AF1164" s="3"/>
      <c r="AG1164" s="80"/>
      <c r="AI1164" s="80"/>
      <c r="AJ1164" s="3"/>
      <c r="AK1164" s="3"/>
      <c r="AL1164" s="80"/>
    </row>
    <row r="1165" spans="1:38" x14ac:dyDescent="0.25">
      <c r="A1165" s="2"/>
      <c r="C1165" s="2"/>
      <c r="J1165" s="80"/>
      <c r="K1165" s="3"/>
      <c r="L1165" s="3"/>
      <c r="M1165" s="80"/>
      <c r="O1165" s="80"/>
      <c r="P1165" s="3"/>
      <c r="Q1165" s="3"/>
      <c r="R1165" s="80"/>
      <c r="T1165" s="80"/>
      <c r="U1165" s="3"/>
      <c r="V1165" s="3"/>
      <c r="W1165" s="80"/>
      <c r="Y1165" s="80"/>
      <c r="Z1165" s="3"/>
      <c r="AA1165" s="3"/>
      <c r="AB1165" s="80"/>
      <c r="AD1165" s="80"/>
      <c r="AE1165" s="3"/>
      <c r="AF1165" s="3"/>
      <c r="AG1165" s="80"/>
      <c r="AI1165" s="80"/>
      <c r="AJ1165" s="3"/>
      <c r="AK1165" s="3"/>
      <c r="AL1165" s="80"/>
    </row>
  </sheetData>
  <sheetProtection algorithmName="SHA-512" hashValue="HQD+iRq5kpCftX0xThqRCuCwLp6L5HjVft8IEvb0NapwZNVgzkS/H2Dm3k0bc5OHJrE2qKYoDQ/QwsWgXqkFCA==" saltValue="zA6LSQ8Jt5iA3h7WPGlNrg==" spinCount="100000" sheet="1" selectLockedCells="1" selectUnlockedCells="1"/>
  <mergeCells count="12">
    <mergeCell ref="B1:F1"/>
    <mergeCell ref="B2:F2"/>
    <mergeCell ref="B5:F5"/>
    <mergeCell ref="B7:F7"/>
    <mergeCell ref="J7:M10"/>
    <mergeCell ref="B8:F8"/>
    <mergeCell ref="J1:AL6"/>
    <mergeCell ref="O7:R10"/>
    <mergeCell ref="T7:W10"/>
    <mergeCell ref="Y7:AB10"/>
    <mergeCell ref="AD7:AG10"/>
    <mergeCell ref="AI7:AL10"/>
  </mergeCells>
  <printOptions horizontalCentered="1"/>
  <pageMargins left="0.39370078740157483" right="0.39370078740157483" top="0.39370078740157483" bottom="0.39370078740157483" header="0" footer="0"/>
  <pageSetup paperSize="9" scale="29" firstPageNumber="0" fitToHeight="11" orientation="landscape" horizontalDpi="300" verticalDpi="300" r:id="rId1"/>
  <headerFooter alignWithMargins="0">
    <oddFooter>&amp;CAix Marseille Université&amp;RPage &amp;P/&amp;N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annexe 1 AE - BPU</vt:lpstr>
      <vt:lpstr>annexe 1 RC - DEVIS TYPE</vt:lpstr>
      <vt:lpstr>'annexe 1 AE - BPU'!Impression_des_titres</vt:lpstr>
      <vt:lpstr>'annexe 1 RC - DEVIS TYPE'!Impression_des_titres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Patrice</dc:creator>
  <cp:lastModifiedBy>RENARD Patrice</cp:lastModifiedBy>
  <cp:lastPrinted>2020-08-31T15:10:15Z</cp:lastPrinted>
  <dcterms:created xsi:type="dcterms:W3CDTF">2020-05-06T14:54:37Z</dcterms:created>
  <dcterms:modified xsi:type="dcterms:W3CDTF">2025-04-07T17:24:04Z</dcterms:modified>
</cp:coreProperties>
</file>