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5200" windowHeight="11988" tabRatio="718" activeTab="1"/>
  </bookViews>
  <sheets>
    <sheet name="Page de garde" sheetId="6" r:id="rId1"/>
    <sheet name="LOT GO" sheetId="19" r:id="rId2"/>
  </sheets>
  <definedNames>
    <definedName name="_xlnm.Print_Titles" localSheetId="1">'LOT GO'!$1:$4</definedName>
    <definedName name="_xlnm.Print_Area" localSheetId="1">'LOT GO'!$A$1:$AG$115</definedName>
    <definedName name="_xlnm.Print_Area" localSheetId="0">'Page de garde'!$B$2:$J$30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9" i="19" l="1"/>
  <c r="AG29" i="19" s="1"/>
  <c r="AA29" i="19"/>
  <c r="AB29" i="19" s="1"/>
  <c r="V29" i="19"/>
  <c r="W29" i="19" s="1"/>
  <c r="Q29" i="19"/>
  <c r="R29" i="19" s="1"/>
  <c r="M29" i="19"/>
  <c r="H29" i="19" s="1"/>
  <c r="L29" i="19"/>
  <c r="F29" i="19"/>
  <c r="E29" i="19"/>
  <c r="AF28" i="19"/>
  <c r="AG28" i="19" s="1"/>
  <c r="AA28" i="19"/>
  <c r="AB28" i="19" s="1"/>
  <c r="V28" i="19"/>
  <c r="W28" i="19" s="1"/>
  <c r="Q28" i="19"/>
  <c r="R28" i="19" s="1"/>
  <c r="L28" i="19"/>
  <c r="M28" i="19" s="1"/>
  <c r="F28" i="19"/>
  <c r="E28" i="19"/>
  <c r="AF27" i="19"/>
  <c r="AG27" i="19" s="1"/>
  <c r="AA27" i="19"/>
  <c r="AB27" i="19" s="1"/>
  <c r="V27" i="19"/>
  <c r="W27" i="19" s="1"/>
  <c r="Q27" i="19"/>
  <c r="R27" i="19" s="1"/>
  <c r="L27" i="19"/>
  <c r="M27" i="19" s="1"/>
  <c r="H27" i="19" s="1"/>
  <c r="F27" i="19"/>
  <c r="E27" i="19"/>
  <c r="AF26" i="19"/>
  <c r="AG26" i="19" s="1"/>
  <c r="AA26" i="19"/>
  <c r="AB26" i="19" s="1"/>
  <c r="V26" i="19"/>
  <c r="W26" i="19" s="1"/>
  <c r="Q26" i="19"/>
  <c r="R26" i="19" s="1"/>
  <c r="M26" i="19"/>
  <c r="L26" i="19"/>
  <c r="F26" i="19"/>
  <c r="E26" i="19"/>
  <c r="AF30" i="19"/>
  <c r="AG30" i="19" s="1"/>
  <c r="AA30" i="19"/>
  <c r="AB30" i="19" s="1"/>
  <c r="V30" i="19"/>
  <c r="W30" i="19" s="1"/>
  <c r="Q30" i="19"/>
  <c r="R30" i="19" s="1"/>
  <c r="L30" i="19"/>
  <c r="M30" i="19" s="1"/>
  <c r="H30" i="19" s="1"/>
  <c r="F30" i="19"/>
  <c r="E30" i="19"/>
  <c r="H26" i="19" l="1"/>
  <c r="H28" i="19"/>
  <c r="AF55" i="19"/>
  <c r="AG55" i="19" s="1"/>
  <c r="AA55" i="19"/>
  <c r="AB55" i="19" s="1"/>
  <c r="V55" i="19"/>
  <c r="W55" i="19" s="1"/>
  <c r="Q55" i="19"/>
  <c r="R55" i="19" s="1"/>
  <c r="L55" i="19"/>
  <c r="M55" i="19" s="1"/>
  <c r="F55" i="19"/>
  <c r="E55" i="19"/>
  <c r="C14" i="6"/>
  <c r="H55" i="19" l="1"/>
  <c r="AF104" i="19"/>
  <c r="AG104" i="19" s="1"/>
  <c r="AF103" i="19"/>
  <c r="AG103" i="19" s="1"/>
  <c r="AF102" i="19"/>
  <c r="AG102" i="19" s="1"/>
  <c r="AF101" i="19"/>
  <c r="AG101" i="19" s="1"/>
  <c r="AF100" i="19"/>
  <c r="AG100" i="19" s="1"/>
  <c r="AF99" i="19"/>
  <c r="AG99" i="19" s="1"/>
  <c r="AF98" i="19"/>
  <c r="AG98" i="19" s="1"/>
  <c r="AF97" i="19"/>
  <c r="AG97" i="19" s="1"/>
  <c r="AF96" i="19"/>
  <c r="AG96" i="19" s="1"/>
  <c r="AF95" i="19"/>
  <c r="AG95" i="19" s="1"/>
  <c r="AF94" i="19"/>
  <c r="AG94" i="19" s="1"/>
  <c r="AF93" i="19"/>
  <c r="AG93" i="19" s="1"/>
  <c r="AF88" i="19"/>
  <c r="AG88" i="19" s="1"/>
  <c r="AF87" i="19"/>
  <c r="AG87" i="19" s="1"/>
  <c r="AF86" i="19"/>
  <c r="AG86" i="19" s="1"/>
  <c r="AF85" i="19"/>
  <c r="AG85" i="19" s="1"/>
  <c r="AF84" i="19"/>
  <c r="AG84" i="19" s="1"/>
  <c r="AF83" i="19"/>
  <c r="AG83" i="19" s="1"/>
  <c r="AF82" i="19"/>
  <c r="AG82" i="19" s="1"/>
  <c r="AF75" i="19"/>
  <c r="AG75" i="19" s="1"/>
  <c r="AF74" i="19"/>
  <c r="AG74" i="19" s="1"/>
  <c r="AF73" i="19"/>
  <c r="AG73" i="19" s="1"/>
  <c r="AF71" i="19"/>
  <c r="AG71" i="19" s="1"/>
  <c r="AF70" i="19"/>
  <c r="AG70" i="19" s="1"/>
  <c r="AF69" i="19"/>
  <c r="AG69" i="19" s="1"/>
  <c r="AF68" i="19"/>
  <c r="AG68" i="19" s="1"/>
  <c r="AF66" i="19"/>
  <c r="AG66" i="19" s="1"/>
  <c r="AF65" i="19"/>
  <c r="AG65" i="19" s="1"/>
  <c r="AF64" i="19"/>
  <c r="AG64" i="19" s="1"/>
  <c r="AF63" i="19"/>
  <c r="AG63" i="19" s="1"/>
  <c r="AF62" i="19"/>
  <c r="AG62" i="19" s="1"/>
  <c r="AF61" i="19"/>
  <c r="AG61" i="19" s="1"/>
  <c r="AF54" i="19"/>
  <c r="AG54" i="19" s="1"/>
  <c r="AF53" i="19"/>
  <c r="AG53" i="19" s="1"/>
  <c r="AF52" i="19"/>
  <c r="AG52" i="19" s="1"/>
  <c r="AF51" i="19"/>
  <c r="AG51" i="19" s="1"/>
  <c r="AF50" i="19"/>
  <c r="AG50" i="19" s="1"/>
  <c r="AF49" i="19"/>
  <c r="AG49" i="19" s="1"/>
  <c r="AF48" i="19"/>
  <c r="AG48" i="19" s="1"/>
  <c r="AF47" i="19"/>
  <c r="AG47" i="19" s="1"/>
  <c r="AF46" i="19"/>
  <c r="AG46" i="19" s="1"/>
  <c r="AF45" i="19"/>
  <c r="AG45" i="19" s="1"/>
  <c r="AF43" i="19"/>
  <c r="AG43" i="19" s="1"/>
  <c r="AF42" i="19"/>
  <c r="AG42" i="19" s="1"/>
  <c r="AF36" i="19"/>
  <c r="AG36" i="19" s="1"/>
  <c r="AF35" i="19"/>
  <c r="AG35" i="19" s="1"/>
  <c r="AF34" i="19"/>
  <c r="AG34" i="19" s="1"/>
  <c r="AF33" i="19"/>
  <c r="AG33" i="19" s="1"/>
  <c r="AF31" i="19"/>
  <c r="AG31" i="19" s="1"/>
  <c r="AF20" i="19"/>
  <c r="AG20" i="19" s="1"/>
  <c r="AF19" i="19"/>
  <c r="AG19" i="19" s="1"/>
  <c r="AF18" i="19"/>
  <c r="AG18" i="19" s="1"/>
  <c r="AF13" i="19"/>
  <c r="AG13" i="19" s="1"/>
  <c r="AF7" i="19"/>
  <c r="AG7" i="19" s="1"/>
  <c r="AF6" i="19"/>
  <c r="AG6" i="19" s="1"/>
  <c r="AA88" i="19"/>
  <c r="AB88" i="19" s="1"/>
  <c r="AA87" i="19"/>
  <c r="AB87" i="19" s="1"/>
  <c r="AA86" i="19"/>
  <c r="AB86" i="19" s="1"/>
  <c r="AA85" i="19"/>
  <c r="AB85" i="19" s="1"/>
  <c r="AA84" i="19"/>
  <c r="AB84" i="19" s="1"/>
  <c r="AA83" i="19"/>
  <c r="AB83" i="19" s="1"/>
  <c r="AA82" i="19"/>
  <c r="AB82" i="19" s="1"/>
  <c r="AA104" i="19"/>
  <c r="AB104" i="19" s="1"/>
  <c r="AA103" i="19"/>
  <c r="AB103" i="19" s="1"/>
  <c r="AA102" i="19"/>
  <c r="AB102" i="19" s="1"/>
  <c r="AA101" i="19"/>
  <c r="AB101" i="19" s="1"/>
  <c r="AA100" i="19"/>
  <c r="AB100" i="19" s="1"/>
  <c r="AA99" i="19"/>
  <c r="AB99" i="19" s="1"/>
  <c r="AA98" i="19"/>
  <c r="AB98" i="19" s="1"/>
  <c r="AA96" i="19"/>
  <c r="AB96" i="19" s="1"/>
  <c r="AA95" i="19"/>
  <c r="AB95" i="19" s="1"/>
  <c r="AA94" i="19"/>
  <c r="AB94" i="19" s="1"/>
  <c r="V96" i="19"/>
  <c r="W96" i="19" s="1"/>
  <c r="V95" i="19"/>
  <c r="W95" i="19" s="1"/>
  <c r="V94" i="19"/>
  <c r="W94" i="19" s="1"/>
  <c r="V104" i="19"/>
  <c r="W104" i="19" s="1"/>
  <c r="V103" i="19"/>
  <c r="W103" i="19" s="1"/>
  <c r="V102" i="19"/>
  <c r="W102" i="19" s="1"/>
  <c r="V101" i="19"/>
  <c r="W101" i="19" s="1"/>
  <c r="V100" i="19"/>
  <c r="W100" i="19" s="1"/>
  <c r="V99" i="19"/>
  <c r="W99" i="19" s="1"/>
  <c r="V98" i="19"/>
  <c r="W98" i="19" s="1"/>
  <c r="Q104" i="19"/>
  <c r="R104" i="19" s="1"/>
  <c r="Q103" i="19"/>
  <c r="R103" i="19" s="1"/>
  <c r="Q102" i="19"/>
  <c r="R102" i="19" s="1"/>
  <c r="Q101" i="19"/>
  <c r="R101" i="19" s="1"/>
  <c r="Q100" i="19"/>
  <c r="R100" i="19" s="1"/>
  <c r="Q99" i="19"/>
  <c r="R99" i="19" s="1"/>
  <c r="Q98" i="19"/>
  <c r="R98" i="19" s="1"/>
  <c r="L96" i="19"/>
  <c r="M96" i="19" s="1"/>
  <c r="Q96" i="19"/>
  <c r="R96" i="19" s="1"/>
  <c r="Q95" i="19"/>
  <c r="R95" i="19" s="1"/>
  <c r="Q94" i="19"/>
  <c r="R94" i="19" s="1"/>
  <c r="L104" i="19"/>
  <c r="M104" i="19" s="1"/>
  <c r="L103" i="19"/>
  <c r="M103" i="19" s="1"/>
  <c r="L102" i="19"/>
  <c r="M102" i="19" s="1"/>
  <c r="L101" i="19"/>
  <c r="M101" i="19" s="1"/>
  <c r="L100" i="19"/>
  <c r="M100" i="19" s="1"/>
  <c r="L99" i="19"/>
  <c r="M99" i="19" s="1"/>
  <c r="L98" i="19"/>
  <c r="M98" i="19" s="1"/>
  <c r="L95" i="19"/>
  <c r="M95" i="19" s="1"/>
  <c r="L94" i="19"/>
  <c r="M94" i="19" s="1"/>
  <c r="L88" i="19"/>
  <c r="M88" i="19" s="1"/>
  <c r="L87" i="19"/>
  <c r="M87" i="19" s="1"/>
  <c r="L86" i="19"/>
  <c r="M86" i="19" s="1"/>
  <c r="L85" i="19"/>
  <c r="M85" i="19" s="1"/>
  <c r="L84" i="19"/>
  <c r="M84" i="19" s="1"/>
  <c r="L83" i="19"/>
  <c r="M83" i="19" s="1"/>
  <c r="L82" i="19"/>
  <c r="M82" i="19" s="1"/>
  <c r="Q88" i="19"/>
  <c r="R88" i="19" s="1"/>
  <c r="Q87" i="19"/>
  <c r="R87" i="19" s="1"/>
  <c r="Q86" i="19"/>
  <c r="R86" i="19" s="1"/>
  <c r="Q85" i="19"/>
  <c r="R85" i="19" s="1"/>
  <c r="Q84" i="19"/>
  <c r="R84" i="19" s="1"/>
  <c r="Q83" i="19"/>
  <c r="R83" i="19" s="1"/>
  <c r="Q82" i="19"/>
  <c r="R82" i="19" s="1"/>
  <c r="V88" i="19"/>
  <c r="W88" i="19" s="1"/>
  <c r="V87" i="19"/>
  <c r="W87" i="19" s="1"/>
  <c r="V86" i="19"/>
  <c r="W86" i="19" s="1"/>
  <c r="V85" i="19"/>
  <c r="W85" i="19" s="1"/>
  <c r="V84" i="19"/>
  <c r="W84" i="19" s="1"/>
  <c r="V83" i="19"/>
  <c r="W83" i="19" s="1"/>
  <c r="V82" i="19"/>
  <c r="W82" i="19" s="1"/>
  <c r="AA66" i="19"/>
  <c r="AB66" i="19" s="1"/>
  <c r="AA65" i="19"/>
  <c r="AB65" i="19" s="1"/>
  <c r="AA64" i="19"/>
  <c r="AB64" i="19" s="1"/>
  <c r="AA63" i="19"/>
  <c r="AB63" i="19" s="1"/>
  <c r="AA62" i="19"/>
  <c r="AB62" i="19" s="1"/>
  <c r="AA61" i="19"/>
  <c r="AB61" i="19" s="1"/>
  <c r="AA71" i="19"/>
  <c r="AB71" i="19" s="1"/>
  <c r="AA70" i="19"/>
  <c r="AB70" i="19" s="1"/>
  <c r="AA69" i="19"/>
  <c r="AB69" i="19" s="1"/>
  <c r="AA68" i="19"/>
  <c r="AB68" i="19" s="1"/>
  <c r="AA76" i="19"/>
  <c r="AB76" i="19" s="1"/>
  <c r="AA75" i="19"/>
  <c r="AB75" i="19" s="1"/>
  <c r="AA74" i="19"/>
  <c r="AB74" i="19" s="1"/>
  <c r="AA73" i="19"/>
  <c r="AB73" i="19" s="1"/>
  <c r="V76" i="19"/>
  <c r="W76" i="19" s="1"/>
  <c r="V75" i="19"/>
  <c r="W75" i="19" s="1"/>
  <c r="V74" i="19"/>
  <c r="W74" i="19" s="1"/>
  <c r="V73" i="19"/>
  <c r="W73" i="19" s="1"/>
  <c r="V71" i="19"/>
  <c r="W71" i="19" s="1"/>
  <c r="V70" i="19"/>
  <c r="W70" i="19" s="1"/>
  <c r="V69" i="19"/>
  <c r="W69" i="19" s="1"/>
  <c r="V68" i="19"/>
  <c r="W68" i="19" s="1"/>
  <c r="V66" i="19"/>
  <c r="W66" i="19" s="1"/>
  <c r="V65" i="19"/>
  <c r="W65" i="19" s="1"/>
  <c r="V64" i="19"/>
  <c r="W64" i="19" s="1"/>
  <c r="V63" i="19"/>
  <c r="W63" i="19" s="1"/>
  <c r="V62" i="19"/>
  <c r="W62" i="19" s="1"/>
  <c r="V61" i="19"/>
  <c r="W61" i="19" s="1"/>
  <c r="V54" i="19"/>
  <c r="W54" i="19" s="1"/>
  <c r="V53" i="19"/>
  <c r="W53" i="19" s="1"/>
  <c r="V52" i="19"/>
  <c r="W52" i="19" s="1"/>
  <c r="V51" i="19"/>
  <c r="W51" i="19" s="1"/>
  <c r="V50" i="19"/>
  <c r="W50" i="19" s="1"/>
  <c r="V49" i="19"/>
  <c r="W49" i="19" s="1"/>
  <c r="V48" i="19"/>
  <c r="W48" i="19" s="1"/>
  <c r="V47" i="19"/>
  <c r="W47" i="19" s="1"/>
  <c r="V46" i="19"/>
  <c r="W46" i="19" s="1"/>
  <c r="V45" i="19"/>
  <c r="W45" i="19" s="1"/>
  <c r="AA54" i="19"/>
  <c r="AB54" i="19" s="1"/>
  <c r="AA53" i="19"/>
  <c r="AB53" i="19" s="1"/>
  <c r="AA52" i="19"/>
  <c r="AB52" i="19" s="1"/>
  <c r="AA51" i="19"/>
  <c r="AB51" i="19" s="1"/>
  <c r="AA50" i="19"/>
  <c r="AB50" i="19" s="1"/>
  <c r="AA49" i="19"/>
  <c r="AB49" i="19" s="1"/>
  <c r="AA48" i="19"/>
  <c r="AB48" i="19" s="1"/>
  <c r="AA47" i="19"/>
  <c r="AB47" i="19" s="1"/>
  <c r="AA46" i="19"/>
  <c r="AB46" i="19" s="1"/>
  <c r="AA45" i="19"/>
  <c r="AB45" i="19" s="1"/>
  <c r="AA43" i="19"/>
  <c r="AB43" i="19" s="1"/>
  <c r="AA42" i="19"/>
  <c r="AB42" i="19" s="1"/>
  <c r="V43" i="19"/>
  <c r="W43" i="19" s="1"/>
  <c r="V42" i="19"/>
  <c r="W42" i="19" s="1"/>
  <c r="AA36" i="19"/>
  <c r="AB36" i="19" s="1"/>
  <c r="AA35" i="19"/>
  <c r="AB35" i="19" s="1"/>
  <c r="AA34" i="19"/>
  <c r="AB34" i="19" s="1"/>
  <c r="AA33" i="19"/>
  <c r="AB33" i="19" s="1"/>
  <c r="V36" i="19"/>
  <c r="W36" i="19" s="1"/>
  <c r="V35" i="19"/>
  <c r="W35" i="19" s="1"/>
  <c r="V34" i="19"/>
  <c r="W34" i="19" s="1"/>
  <c r="V33" i="19"/>
  <c r="W33" i="19" s="1"/>
  <c r="V31" i="19"/>
  <c r="W31" i="19" s="1"/>
  <c r="AA31" i="19"/>
  <c r="AB31" i="19" s="1"/>
  <c r="V20" i="19"/>
  <c r="W20" i="19" s="1"/>
  <c r="V19" i="19"/>
  <c r="W19" i="19" s="1"/>
  <c r="V18" i="19"/>
  <c r="W18" i="19" s="1"/>
  <c r="AA20" i="19"/>
  <c r="AB20" i="19" s="1"/>
  <c r="AA19" i="19"/>
  <c r="AB19" i="19" s="1"/>
  <c r="AA18" i="19"/>
  <c r="AB18" i="19" s="1"/>
  <c r="AA13" i="19"/>
  <c r="AB13" i="19" s="1"/>
  <c r="V13" i="19"/>
  <c r="W13" i="19" s="1"/>
  <c r="AA7" i="19"/>
  <c r="AB7" i="19" s="1"/>
  <c r="AA6" i="19"/>
  <c r="AB6" i="19" s="1"/>
  <c r="V7" i="19"/>
  <c r="W7" i="19" s="1"/>
  <c r="V6" i="19"/>
  <c r="W6" i="19" s="1"/>
  <c r="Q7" i="19"/>
  <c r="R7" i="19" s="1"/>
  <c r="Q6" i="19"/>
  <c r="R6" i="19" s="1"/>
  <c r="Q13" i="19"/>
  <c r="R13" i="19" s="1"/>
  <c r="Q20" i="19"/>
  <c r="R20" i="19" s="1"/>
  <c r="Q19" i="19"/>
  <c r="R19" i="19" s="1"/>
  <c r="Q18" i="19"/>
  <c r="R18" i="19" s="1"/>
  <c r="Q36" i="19"/>
  <c r="R36" i="19" s="1"/>
  <c r="Q35" i="19"/>
  <c r="R35" i="19" s="1"/>
  <c r="Q34" i="19"/>
  <c r="R34" i="19" s="1"/>
  <c r="Q33" i="19"/>
  <c r="R33" i="19" s="1"/>
  <c r="Q31" i="19"/>
  <c r="R31" i="19" s="1"/>
  <c r="Q54" i="19"/>
  <c r="R54" i="19" s="1"/>
  <c r="Q53" i="19"/>
  <c r="R53" i="19" s="1"/>
  <c r="Q52" i="19"/>
  <c r="R52" i="19" s="1"/>
  <c r="Q51" i="19"/>
  <c r="R51" i="19" s="1"/>
  <c r="Q50" i="19"/>
  <c r="R50" i="19" s="1"/>
  <c r="Q49" i="19"/>
  <c r="R49" i="19" s="1"/>
  <c r="Q48" i="19"/>
  <c r="R48" i="19" s="1"/>
  <c r="Q47" i="19"/>
  <c r="R47" i="19" s="1"/>
  <c r="Q46" i="19"/>
  <c r="R46" i="19" s="1"/>
  <c r="Q45" i="19"/>
  <c r="R45" i="19" s="1"/>
  <c r="Q43" i="19"/>
  <c r="R43" i="19" s="1"/>
  <c r="Q42" i="19"/>
  <c r="R42" i="19" s="1"/>
  <c r="Q66" i="19"/>
  <c r="R66" i="19" s="1"/>
  <c r="Q65" i="19"/>
  <c r="R65" i="19" s="1"/>
  <c r="Q64" i="19"/>
  <c r="R64" i="19" s="1"/>
  <c r="Q63" i="19"/>
  <c r="R63" i="19" s="1"/>
  <c r="Q62" i="19"/>
  <c r="R62" i="19" s="1"/>
  <c r="Q61" i="19"/>
  <c r="R61" i="19" s="1"/>
  <c r="Q71" i="19"/>
  <c r="R71" i="19" s="1"/>
  <c r="Q70" i="19"/>
  <c r="R70" i="19" s="1"/>
  <c r="Q69" i="19"/>
  <c r="R69" i="19" s="1"/>
  <c r="Q68" i="19"/>
  <c r="R68" i="19" s="1"/>
  <c r="Q76" i="19"/>
  <c r="R76" i="19" s="1"/>
  <c r="Q75" i="19"/>
  <c r="R75" i="19" s="1"/>
  <c r="Q74" i="19"/>
  <c r="R74" i="19" s="1"/>
  <c r="Q73" i="19"/>
  <c r="R73" i="19" s="1"/>
  <c r="L76" i="19"/>
  <c r="M76" i="19" s="1"/>
  <c r="L75" i="19"/>
  <c r="M75" i="19" s="1"/>
  <c r="L74" i="19"/>
  <c r="M74" i="19" s="1"/>
  <c r="L73" i="19"/>
  <c r="M73" i="19" s="1"/>
  <c r="L71" i="19"/>
  <c r="M71" i="19" s="1"/>
  <c r="L70" i="19"/>
  <c r="M70" i="19" s="1"/>
  <c r="L69" i="19"/>
  <c r="M69" i="19" s="1"/>
  <c r="L68" i="19"/>
  <c r="M68" i="19" s="1"/>
  <c r="L66" i="19"/>
  <c r="M66" i="19" s="1"/>
  <c r="L65" i="19"/>
  <c r="M65" i="19" s="1"/>
  <c r="L64" i="19"/>
  <c r="M64" i="19" s="1"/>
  <c r="L63" i="19"/>
  <c r="M63" i="19" s="1"/>
  <c r="L62" i="19"/>
  <c r="M62" i="19" s="1"/>
  <c r="L61" i="19"/>
  <c r="M61" i="19" s="1"/>
  <c r="L54" i="19"/>
  <c r="M54" i="19" s="1"/>
  <c r="L53" i="19"/>
  <c r="M53" i="19" s="1"/>
  <c r="L52" i="19"/>
  <c r="M52" i="19" s="1"/>
  <c r="L51" i="19"/>
  <c r="M51" i="19" s="1"/>
  <c r="L50" i="19"/>
  <c r="M50" i="19" s="1"/>
  <c r="L49" i="19"/>
  <c r="M49" i="19" s="1"/>
  <c r="L48" i="19"/>
  <c r="M48" i="19" s="1"/>
  <c r="L47" i="19"/>
  <c r="M47" i="19" s="1"/>
  <c r="L46" i="19"/>
  <c r="M46" i="19" s="1"/>
  <c r="L45" i="19"/>
  <c r="M45" i="19" s="1"/>
  <c r="L43" i="19"/>
  <c r="M43" i="19" s="1"/>
  <c r="L42" i="19"/>
  <c r="M42" i="19" s="1"/>
  <c r="L36" i="19"/>
  <c r="M36" i="19" s="1"/>
  <c r="L35" i="19"/>
  <c r="M35" i="19" s="1"/>
  <c r="L34" i="19"/>
  <c r="M34" i="19" s="1"/>
  <c r="L33" i="19"/>
  <c r="M33" i="19" s="1"/>
  <c r="L31" i="19"/>
  <c r="M31" i="19" s="1"/>
  <c r="L20" i="19"/>
  <c r="M20" i="19" s="1"/>
  <c r="L19" i="19"/>
  <c r="M19" i="19" s="1"/>
  <c r="L18" i="19"/>
  <c r="M18" i="19" s="1"/>
  <c r="L13" i="19"/>
  <c r="M13" i="19" s="1"/>
  <c r="L7" i="19"/>
  <c r="M7" i="19" s="1"/>
  <c r="L6" i="19"/>
  <c r="M6" i="19" s="1"/>
  <c r="F104" i="19"/>
  <c r="F103" i="19"/>
  <c r="F102" i="19"/>
  <c r="F101" i="19"/>
  <c r="F100" i="19"/>
  <c r="F99" i="19"/>
  <c r="F98" i="19"/>
  <c r="F96" i="19"/>
  <c r="F95" i="19"/>
  <c r="F94" i="19"/>
  <c r="F88" i="19"/>
  <c r="F87" i="19"/>
  <c r="F86" i="19"/>
  <c r="F85" i="19"/>
  <c r="F84" i="19"/>
  <c r="F83" i="19"/>
  <c r="F82" i="19"/>
  <c r="F76" i="19"/>
  <c r="F75" i="19"/>
  <c r="F74" i="19"/>
  <c r="F73" i="19"/>
  <c r="F71" i="19"/>
  <c r="F70" i="19"/>
  <c r="F69" i="19"/>
  <c r="F68" i="19"/>
  <c r="F66" i="19"/>
  <c r="F65" i="19"/>
  <c r="F64" i="19"/>
  <c r="F63" i="19"/>
  <c r="F62" i="19"/>
  <c r="F61" i="19"/>
  <c r="F54" i="19"/>
  <c r="F53" i="19"/>
  <c r="F52" i="19"/>
  <c r="F51" i="19"/>
  <c r="F50" i="19"/>
  <c r="F49" i="19"/>
  <c r="F48" i="19"/>
  <c r="F47" i="19"/>
  <c r="F46" i="19"/>
  <c r="F45" i="19"/>
  <c r="F43" i="19"/>
  <c r="F42" i="19"/>
  <c r="F36" i="19"/>
  <c r="F35" i="19"/>
  <c r="F34" i="19"/>
  <c r="F31" i="19"/>
  <c r="F20" i="19"/>
  <c r="F19" i="19"/>
  <c r="F18" i="19"/>
  <c r="F13" i="19"/>
  <c r="F7" i="19"/>
  <c r="F6" i="19"/>
  <c r="H6" i="19" l="1"/>
  <c r="F33" i="19"/>
  <c r="M9" i="19" l="1"/>
  <c r="M15" i="19"/>
  <c r="M22" i="19"/>
  <c r="M57" i="19"/>
  <c r="M78" i="19"/>
  <c r="M90" i="19"/>
  <c r="M106" i="19"/>
  <c r="E87" i="19" l="1"/>
  <c r="H87" i="19" l="1"/>
  <c r="E104" i="19"/>
  <c r="E103" i="19"/>
  <c r="E102" i="19"/>
  <c r="E101" i="19"/>
  <c r="E100" i="19"/>
  <c r="E99" i="19"/>
  <c r="E96" i="19"/>
  <c r="E95" i="19"/>
  <c r="E94" i="19"/>
  <c r="E88" i="19"/>
  <c r="E86" i="19"/>
  <c r="E85" i="19"/>
  <c r="E84" i="19"/>
  <c r="E83" i="19"/>
  <c r="E82" i="19"/>
  <c r="E76" i="19"/>
  <c r="E75" i="19"/>
  <c r="E74" i="19"/>
  <c r="E73" i="19"/>
  <c r="E71" i="19"/>
  <c r="E70" i="19"/>
  <c r="E69" i="19"/>
  <c r="E68" i="19"/>
  <c r="E66" i="19"/>
  <c r="E65" i="19"/>
  <c r="E64" i="19"/>
  <c r="E63" i="19"/>
  <c r="E61" i="19"/>
  <c r="H99" i="19" l="1"/>
  <c r="E98" i="19"/>
  <c r="H104" i="19"/>
  <c r="H95" i="19"/>
  <c r="H100" i="19"/>
  <c r="H102" i="19"/>
  <c r="H88" i="19"/>
  <c r="H103" i="19"/>
  <c r="H96" i="19"/>
  <c r="H101" i="19"/>
  <c r="AG106" i="19"/>
  <c r="AB106" i="19"/>
  <c r="H68" i="19"/>
  <c r="H83" i="19"/>
  <c r="H94" i="19"/>
  <c r="H86" i="19"/>
  <c r="H85" i="19"/>
  <c r="H71" i="19"/>
  <c r="H82" i="19"/>
  <c r="H66" i="19"/>
  <c r="H61" i="19"/>
  <c r="H70" i="19"/>
  <c r="H64" i="19"/>
  <c r="H75" i="19"/>
  <c r="H69" i="19"/>
  <c r="H65" i="19"/>
  <c r="E62" i="19"/>
  <c r="H62" i="19"/>
  <c r="H76" i="19"/>
  <c r="H63" i="19"/>
  <c r="H74" i="19"/>
  <c r="W106" i="19" l="1"/>
  <c r="H98" i="19"/>
  <c r="H73" i="19"/>
  <c r="R106" i="19" l="1"/>
  <c r="H106" i="19" s="1"/>
  <c r="H84" i="19"/>
  <c r="E54" i="19"/>
  <c r="E53" i="19"/>
  <c r="E52" i="19"/>
  <c r="E51" i="19"/>
  <c r="E50" i="19"/>
  <c r="E49" i="19"/>
  <c r="E48" i="19"/>
  <c r="E46" i="19"/>
  <c r="E45" i="19"/>
  <c r="E43" i="19"/>
  <c r="H42" i="19"/>
  <c r="E42" i="19"/>
  <c r="H51" i="19" l="1"/>
  <c r="H53" i="19"/>
  <c r="H45" i="19"/>
  <c r="H50" i="19"/>
  <c r="H54" i="19"/>
  <c r="H49" i="19"/>
  <c r="H43" i="19"/>
  <c r="H48" i="19"/>
  <c r="H52" i="19"/>
  <c r="H46" i="19"/>
  <c r="H47" i="19" l="1"/>
  <c r="E47" i="19"/>
  <c r="E33" i="19" l="1"/>
  <c r="E34" i="19" l="1"/>
  <c r="E31" i="19"/>
  <c r="E36" i="19" l="1"/>
  <c r="E35" i="19"/>
  <c r="E19" i="19"/>
  <c r="E18" i="19"/>
  <c r="AG15" i="19"/>
  <c r="AB15" i="19"/>
  <c r="W15" i="19"/>
  <c r="R15" i="19"/>
  <c r="E13" i="19"/>
  <c r="E7" i="19"/>
  <c r="E6" i="19"/>
  <c r="M38" i="19" l="1"/>
  <c r="M111" i="19" s="1"/>
  <c r="R9" i="19"/>
  <c r="R90" i="19"/>
  <c r="H34" i="19"/>
  <c r="H36" i="19"/>
  <c r="H7" i="19"/>
  <c r="AB78" i="19"/>
  <c r="H31" i="19"/>
  <c r="H33" i="19"/>
  <c r="H13" i="19"/>
  <c r="W78" i="19"/>
  <c r="W9" i="19"/>
  <c r="AB9" i="19"/>
  <c r="AG22" i="19"/>
  <c r="E20" i="19"/>
  <c r="H35" i="19"/>
  <c r="AG9" i="19"/>
  <c r="AG38" i="19"/>
  <c r="AG78" i="19"/>
  <c r="H15" i="19"/>
  <c r="R38" i="19"/>
  <c r="AB38" i="19"/>
  <c r="AG57" i="19"/>
  <c r="AB57" i="19"/>
  <c r="R57" i="19"/>
  <c r="W38" i="19"/>
  <c r="H19" i="19" l="1"/>
  <c r="H20" i="19"/>
  <c r="AB22" i="19"/>
  <c r="R22" i="19"/>
  <c r="H9" i="19"/>
  <c r="H38" i="19"/>
  <c r="W22" i="19"/>
  <c r="H22" i="19" s="1"/>
  <c r="AB90" i="19"/>
  <c r="AB111" i="19" s="1"/>
  <c r="AG90" i="19"/>
  <c r="AG111" i="19" s="1"/>
  <c r="R78" i="19"/>
  <c r="H18" i="19"/>
  <c r="W90" i="19"/>
  <c r="R111" i="19" l="1"/>
  <c r="H78" i="19"/>
  <c r="H90" i="19"/>
  <c r="W57" i="19"/>
  <c r="H57" i="19" s="1"/>
  <c r="W111" i="19" l="1"/>
  <c r="H111" i="19" s="1"/>
  <c r="C3" i="19" l="1"/>
  <c r="AG112" i="19" l="1"/>
  <c r="AG113" i="19" s="1"/>
  <c r="M112" i="19"/>
  <c r="M113" i="19" s="1"/>
  <c r="AB112" i="19"/>
  <c r="AB113" i="19" s="1"/>
  <c r="W112" i="19"/>
  <c r="W113" i="19" s="1"/>
  <c r="R112" i="19" l="1"/>
  <c r="R113" i="19" s="1"/>
  <c r="H112" i="19" l="1"/>
  <c r="H113" i="19" s="1"/>
</calcChain>
</file>

<file path=xl/sharedStrings.xml><?xml version="1.0" encoding="utf-8"?>
<sst xmlns="http://schemas.openxmlformats.org/spreadsheetml/2006/main" count="365" uniqueCount="173">
  <si>
    <t>Unité</t>
  </si>
  <si>
    <t>Article</t>
  </si>
  <si>
    <t>Désignation des travaux</t>
  </si>
  <si>
    <t>Prix unitaires
€ H.T.</t>
  </si>
  <si>
    <t xml:space="preserve">Total
€ H.T. </t>
  </si>
  <si>
    <t>ens</t>
  </si>
  <si>
    <t xml:space="preserve">MONTANT TOTAL HT € </t>
  </si>
  <si>
    <t>TVA 20 %</t>
  </si>
  <si>
    <t>MONTANT TOTAL TTC €</t>
  </si>
  <si>
    <t>Sous-total HT</t>
  </si>
  <si>
    <t>m²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</si>
  <si>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</si>
  <si>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</si>
  <si>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</si>
  <si>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</si>
  <si>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</si>
  <si>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</si>
  <si>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</si>
  <si>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II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</si>
  <si>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</si>
  <si>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</si>
  <si>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</si>
  <si>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</si>
  <si>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</si>
  <si>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</si>
  <si>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</si>
  <si>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3</t>
  </si>
  <si>
    <t>Phase 5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</si>
  <si>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</si>
  <si>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U</t>
  </si>
  <si>
    <t>ml</t>
  </si>
  <si>
    <t>DIVERS</t>
  </si>
  <si>
    <t>TOTAL DIVERS</t>
  </si>
  <si>
    <t>PM</t>
  </si>
  <si>
    <t>TOTAL INSTALLATION DE CHANTIER</t>
  </si>
  <si>
    <t>INSTALLATION DE CHANTIER</t>
  </si>
  <si>
    <t>sextant63@sextant-architecture.com
T : 04 73 90 83 29</t>
  </si>
  <si>
    <t xml:space="preserve">T : 04 72 13 50 60 </t>
  </si>
  <si>
    <t>T : 04 77 75 24 39</t>
  </si>
  <si>
    <t>Evacuation des déblais</t>
  </si>
  <si>
    <t>m3</t>
  </si>
  <si>
    <t>Fourreaux</t>
  </si>
  <si>
    <t>Canalisation EU-EV</t>
  </si>
  <si>
    <t>Canalisation EP</t>
  </si>
  <si>
    <t>Caniveaux filant à grille en fonte</t>
  </si>
  <si>
    <t>RESEAUX SOUS DALLAGE</t>
  </si>
  <si>
    <t>Siphon inox</t>
  </si>
  <si>
    <t>TOTAL RESEAUX SOUS DALLAGE</t>
  </si>
  <si>
    <t>Engravure décorative du logo "Hôpital du Gier"</t>
  </si>
  <si>
    <t>Engravure décorative du mot "Ambulances"</t>
  </si>
  <si>
    <t>ADAPTATIONS ET MODIFICATIONS DES ELEVATIONS EXISTANTES</t>
  </si>
  <si>
    <t>TOTAL MODIFICATIONS DES ELEVATIONS EXISTANTES</t>
  </si>
  <si>
    <t>Renfort poteau existant en façade suite à découpe d'allège</t>
  </si>
  <si>
    <t>OUVRAGE EN SUPERSTRUCTURE</t>
  </si>
  <si>
    <t>OUVRAGE EN INFRASTRUCTURE</t>
  </si>
  <si>
    <t>TOTAL OUVRAGE EN INFRASTRUCTURE</t>
  </si>
  <si>
    <t>TOTAL OUVRAGE EN SUPERSTRUCTURE</t>
  </si>
  <si>
    <t>Voiles béton armé épaisseur 20cm (vide pour plein)</t>
  </si>
  <si>
    <t>Poteaux</t>
  </si>
  <si>
    <t>Poutres  (toute hauteur) + poutre LT ambulance</t>
  </si>
  <si>
    <t>Dalle béton armé</t>
  </si>
  <si>
    <t>22cm</t>
  </si>
  <si>
    <t>20cm</t>
  </si>
  <si>
    <t>Seuils</t>
  </si>
  <si>
    <t>Relevé en toiture</t>
  </si>
  <si>
    <t>20x45ht</t>
  </si>
  <si>
    <t>Dallage portée</t>
  </si>
  <si>
    <t xml:space="preserve">Couche de regleage </t>
  </si>
  <si>
    <t>Isolant sous dallage (hors zone poutres)</t>
  </si>
  <si>
    <t>Isolant périphérique et imperméabilisation</t>
  </si>
  <si>
    <t>II.</t>
  </si>
  <si>
    <t>DOCUMENTS A FOURNIR</t>
  </si>
  <si>
    <t>1.1</t>
  </si>
  <si>
    <t>Etudes et plans d’exécution</t>
  </si>
  <si>
    <t>Dossier des Ouvrages exécutés et documents de recollement</t>
  </si>
  <si>
    <t>TOTAL DOCUMENTS A FOURNIR</t>
  </si>
  <si>
    <t>Base Vie, Branchement de chantier, Implantation, huissier, gestion des déchets. Etc.</t>
  </si>
  <si>
    <t>TERRASSEMENTS</t>
  </si>
  <si>
    <t>3.1</t>
  </si>
  <si>
    <t>Terrassements complementaires</t>
  </si>
  <si>
    <r>
      <t>m</t>
    </r>
    <r>
      <rPr>
        <vertAlign val="superscript"/>
        <sz val="10"/>
        <rFont val="Calibri"/>
        <family val="2"/>
      </rPr>
      <t>3</t>
    </r>
  </si>
  <si>
    <t>3.2</t>
  </si>
  <si>
    <t>Remblaiments périphériques</t>
  </si>
  <si>
    <t>3.3</t>
  </si>
  <si>
    <t>TOTAL TERRASSEMENTS</t>
  </si>
  <si>
    <t>4.1</t>
  </si>
  <si>
    <t>4.2</t>
  </si>
  <si>
    <t>Mise à la terre</t>
  </si>
  <si>
    <t>4.3</t>
  </si>
  <si>
    <t>4.4</t>
  </si>
  <si>
    <t>4.5</t>
  </si>
  <si>
    <r>
      <t xml:space="preserve">Regards </t>
    </r>
    <r>
      <rPr>
        <b/>
        <sz val="10"/>
        <rFont val="Calibri"/>
        <family val="2"/>
      </rPr>
      <t>EP</t>
    </r>
    <r>
      <rPr>
        <sz val="10"/>
        <rFont val="Calibri"/>
        <family val="2"/>
      </rPr>
      <t xml:space="preserve"> de raccordement et pieds de chute</t>
    </r>
  </si>
  <si>
    <t>4.6</t>
  </si>
  <si>
    <t>Regards de visite à tampon hydrauliques - 80 x 80 cm</t>
  </si>
  <si>
    <r>
      <t xml:space="preserve">Regards </t>
    </r>
    <r>
      <rPr>
        <b/>
        <sz val="10"/>
        <rFont val="Calibri"/>
        <family val="2"/>
      </rPr>
      <t>EP</t>
    </r>
    <r>
      <rPr>
        <sz val="10"/>
        <rFont val="Calibri"/>
        <family val="2"/>
      </rPr>
      <t xml:space="preserve"> </t>
    </r>
  </si>
  <si>
    <r>
      <t xml:space="preserve">Regards </t>
    </r>
    <r>
      <rPr>
        <b/>
        <sz val="10"/>
        <rFont val="Calibri"/>
        <family val="2"/>
      </rPr>
      <t>EU</t>
    </r>
  </si>
  <si>
    <t>4.7</t>
  </si>
  <si>
    <t>4.8</t>
  </si>
  <si>
    <t>5.1</t>
  </si>
  <si>
    <t>Massif de micropieux (hy 45x45x40ht)</t>
  </si>
  <si>
    <t>5.2</t>
  </si>
  <si>
    <t>Massif des pieux (hy 55x55x50ht)</t>
  </si>
  <si>
    <t>5.3</t>
  </si>
  <si>
    <t xml:space="preserve">Dallage ep. 20cm </t>
  </si>
  <si>
    <t xml:space="preserve">Dallage ep. 23cm </t>
  </si>
  <si>
    <t>Plue value béton desactivé terrasse ext (zone patio central)</t>
  </si>
  <si>
    <t>Plue value fome des pentes dans le sas ambulance</t>
  </si>
  <si>
    <t>Forf</t>
  </si>
  <si>
    <t>5.4</t>
  </si>
  <si>
    <t>5.5</t>
  </si>
  <si>
    <t>Longrines (Volume de retombé)</t>
  </si>
  <si>
    <t>6.1</t>
  </si>
  <si>
    <t>6.2</t>
  </si>
  <si>
    <t>6.3</t>
  </si>
  <si>
    <t>6.4</t>
  </si>
  <si>
    <t>6.5</t>
  </si>
  <si>
    <t xml:space="preserve">Coupleurs (sur deux poutres entre les blocs SCCM et IAO) </t>
  </si>
  <si>
    <t>forf</t>
  </si>
  <si>
    <t>6.6</t>
  </si>
  <si>
    <t>23cm</t>
  </si>
  <si>
    <t>Carrotage, percements, rebouchage dans l'existant</t>
  </si>
  <si>
    <t>8.1</t>
  </si>
  <si>
    <t>8.2</t>
  </si>
  <si>
    <t>Traitement Joints des JD contre le bâtiment existant</t>
  </si>
  <si>
    <t>JD vertical (mur) (+couvre joint)</t>
  </si>
  <si>
    <t>JD horizontal (dallage porté)</t>
  </si>
  <si>
    <t>8.3</t>
  </si>
  <si>
    <t>Réservations, percements, rebouchages, encastrements dans le neuf</t>
  </si>
  <si>
    <t>8.4</t>
  </si>
  <si>
    <t>8.5</t>
  </si>
  <si>
    <t>8.6</t>
  </si>
  <si>
    <t>Modification de contreventement des escaliers extérieurs existantes</t>
  </si>
  <si>
    <t>LOT 03 - Gros Œuvre</t>
  </si>
  <si>
    <t>5.6</t>
  </si>
  <si>
    <t>Plot béton linéaire - fixation des câbles tendus</t>
  </si>
  <si>
    <t>5.7</t>
  </si>
  <si>
    <t>5.8</t>
  </si>
  <si>
    <t>Dallage 15cm sur terre-plein (y compris couche de regleage)</t>
  </si>
  <si>
    <t>24x45ht</t>
  </si>
  <si>
    <t>20x130ht</t>
  </si>
  <si>
    <t>24x130ht</t>
  </si>
  <si>
    <t>7.1</t>
  </si>
  <si>
    <t>Création d’ouverture dans mur existant pleins</t>
  </si>
  <si>
    <t>7.2</t>
  </si>
  <si>
    <t>Elargissement d’ouverture existante</t>
  </si>
  <si>
    <t>7.3</t>
  </si>
  <si>
    <t>Création d’ouvertures – sciage et démolition d’allèges</t>
  </si>
  <si>
    <t>7.4</t>
  </si>
  <si>
    <t>7.5</t>
  </si>
  <si>
    <t>7.6</t>
  </si>
  <si>
    <t>Bouchement de façade, en agglomérés creux et enduit lissé
      Compris(à minima): 
      Reconstitution de linteau en façade et bouchement sur linteau
      Bouchage des fenetres existantes au niveau du patio central
      Création d'allège en façade</t>
  </si>
  <si>
    <t>7.7</t>
  </si>
  <si>
    <t>Coffre caisson tunnel en linteaux pour encastrement des volets roulants. Prix fourniture uniquement. Pose comprise dans le prix au m² du mur</t>
  </si>
  <si>
    <t xml:space="preserve">Largeurs 55; 90 cm </t>
  </si>
  <si>
    <t xml:space="preserve">Largeurs 115; 150; 160; 175 cm </t>
  </si>
  <si>
    <t>Largeurs 220; 250 cm</t>
  </si>
  <si>
    <t>JD horizontal (Dalle PHRDC)/Sciages des modénatures de la façade existante au niveau de l’acrotère. Linéaire du JD contre façade</t>
  </si>
  <si>
    <t>Mur en blocs à bancher (vide pour plein)</t>
  </si>
  <si>
    <t>Enduit ciment intérieur (vide deduit)</t>
  </si>
  <si>
    <t>6.7</t>
  </si>
  <si>
    <t>Reservations pour passage de gaine de ventilation</t>
  </si>
  <si>
    <t>IND 00 du 28/02/2025</t>
  </si>
  <si>
    <t>DPGF</t>
  </si>
  <si>
    <t>Quantités MOE</t>
  </si>
  <si>
    <t>Quantités Entreprise</t>
  </si>
  <si>
    <t>Phase 1
SCCM</t>
  </si>
  <si>
    <t>Phase 2
IAO + Galerie de liaison + SAS Ambulance</t>
  </si>
  <si>
    <t>Phase 4
UHTCD</t>
  </si>
  <si>
    <t>5.9</t>
  </si>
  <si>
    <t>Plots béton pour accès échelles</t>
  </si>
  <si>
    <t/>
  </si>
  <si>
    <t>4.9</t>
  </si>
  <si>
    <t>Réseau AEP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</si>
</sst>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6" formatCode="0.0"/>
    <numFmt numFmtId="167" formatCode="_-* #,##0.00\ _F_-;\-* #,##0.00\ _F_-;_-* &quot;-&quot;??\ _F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28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theme="0"/>
      <name val="Calibri"/>
      <family val="2"/>
    </font>
    <font>
      <b/>
      <sz val="24"/>
      <name val="Calibri"/>
      <family val="2"/>
    </font>
    <font>
      <sz val="10"/>
      <color rgb="FF000000"/>
      <name val="Times New Roman"/>
      <family val="1"/>
    </font>
    <font>
      <vertAlign val="superscript"/>
      <sz val="10"/>
      <name val="Calibri"/>
      <family val="2"/>
    </font>
    <font>
      <sz val="8.5"/>
      <name val="Calibri"/>
      <family val="2"/>
    </font>
    <font>
      <sz val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4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19" xfId="2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right"/>
    </xf>
    <xf numFmtId="0" fontId="19" fillId="0" borderId="0" xfId="0" applyFont="1"/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Border="1"/>
    <xf numFmtId="0" fontId="3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5" xfId="0" applyFont="1" applyFill="1" applyBorder="1" applyAlignment="1">
      <alignment horizontal="left" vertical="center" wrapText="1"/>
    </xf>
    <xf numFmtId="0" fontId="3" fillId="4" borderId="0" xfId="0" applyFont="1" applyFill="1"/>
    <xf numFmtId="0" fontId="20" fillId="3" borderId="1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20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5" fontId="5" fillId="3" borderId="2" xfId="2" applyNumberFormat="1" applyFont="1" applyFill="1" applyBorder="1" applyAlignment="1">
      <alignment horizontal="center" vertical="center" wrapText="1"/>
    </xf>
    <xf numFmtId="4" fontId="20" fillId="3" borderId="2" xfId="2" applyNumberFormat="1" applyFont="1" applyFill="1" applyBorder="1" applyAlignment="1">
      <alignment horizontal="center" vertical="center" wrapText="1"/>
    </xf>
    <xf numFmtId="165" fontId="20" fillId="3" borderId="2" xfId="2" applyNumberFormat="1" applyFont="1" applyFill="1" applyBorder="1" applyAlignment="1">
      <alignment horizontal="center" vertical="center" wrapText="1"/>
    </xf>
    <xf numFmtId="0" fontId="20" fillId="3" borderId="19" xfId="2" applyFont="1" applyFill="1" applyBorder="1" applyAlignment="1">
      <alignment horizontal="right" vertical="center" wrapText="1"/>
    </xf>
    <xf numFmtId="49" fontId="20" fillId="3" borderId="2" xfId="2" applyNumberFormat="1" applyFont="1" applyFill="1" applyBorder="1" applyAlignment="1">
      <alignment horizontal="left" vertical="center" wrapText="1"/>
    </xf>
    <xf numFmtId="3" fontId="20" fillId="3" borderId="2" xfId="2" applyNumberFormat="1" applyFont="1" applyFill="1" applyBorder="1" applyAlignment="1">
      <alignment horizontal="left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vertical="center" wrapText="1"/>
    </xf>
    <xf numFmtId="164" fontId="10" fillId="0" borderId="21" xfId="2" applyNumberFormat="1" applyFont="1" applyBorder="1" applyAlignment="1">
      <alignment horizontal="center" vertical="center" wrapText="1"/>
    </xf>
    <xf numFmtId="44" fontId="10" fillId="0" borderId="21" xfId="1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10" fillId="0" borderId="27" xfId="3" applyFont="1" applyFill="1" applyBorder="1" applyAlignment="1" applyProtection="1">
      <alignment horizontal="center" vertical="top" wrapText="1"/>
    </xf>
    <xf numFmtId="164" fontId="10" fillId="0" borderId="27" xfId="5" applyNumberFormat="1" applyFont="1" applyFill="1" applyBorder="1" applyAlignment="1" applyProtection="1">
      <alignment vertical="top" wrapText="1"/>
    </xf>
    <xf numFmtId="44" fontId="10" fillId="0" borderId="27" xfId="1" applyFont="1" applyFill="1" applyBorder="1" applyAlignment="1" applyProtection="1">
      <alignment horizontal="center" vertical="top" wrapText="1"/>
    </xf>
    <xf numFmtId="0" fontId="3" fillId="0" borderId="22" xfId="0" applyFont="1" applyBorder="1"/>
    <xf numFmtId="0" fontId="10" fillId="0" borderId="26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7" fillId="0" borderId="0" xfId="0" applyFont="1"/>
    <xf numFmtId="0" fontId="20" fillId="4" borderId="0" xfId="2" applyFont="1" applyFill="1" applyAlignment="1">
      <alignment horizontal="left" vertical="center" wrapText="1"/>
    </xf>
    <xf numFmtId="49" fontId="20" fillId="4" borderId="14" xfId="2" applyNumberFormat="1" applyFont="1" applyFill="1" applyBorder="1" applyAlignment="1">
      <alignment horizontal="left" vertical="center" wrapText="1"/>
    </xf>
    <xf numFmtId="49" fontId="5" fillId="4" borderId="14" xfId="2" applyNumberFormat="1" applyFont="1" applyFill="1" applyBorder="1" applyAlignment="1">
      <alignment horizontal="center" vertical="center" wrapText="1"/>
    </xf>
    <xf numFmtId="1" fontId="5" fillId="4" borderId="28" xfId="2" applyNumberFormat="1" applyFont="1" applyFill="1" applyBorder="1" applyAlignment="1">
      <alignment horizontal="center" vertical="center" wrapText="1"/>
    </xf>
    <xf numFmtId="165" fontId="5" fillId="4" borderId="14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21" fillId="0" borderId="2" xfId="2" applyNumberFormat="1" applyFont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5" fillId="0" borderId="29" xfId="2" applyFont="1" applyBorder="1" applyAlignment="1">
      <alignment horizontal="right" vertical="center" wrapText="1"/>
    </xf>
    <xf numFmtId="0" fontId="10" fillId="0" borderId="30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4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center" vertical="center" wrapText="1"/>
    </xf>
    <xf numFmtId="3" fontId="20" fillId="0" borderId="2" xfId="2" applyNumberFormat="1" applyFont="1" applyBorder="1" applyAlignment="1">
      <alignment horizontal="left" vertical="center" wrapText="1"/>
    </xf>
    <xf numFmtId="0" fontId="5" fillId="0" borderId="19" xfId="2" applyFont="1" applyBorder="1" applyAlignment="1">
      <alignment horizontal="right" vertical="center" wrapText="1"/>
    </xf>
    <xf numFmtId="0" fontId="5" fillId="0" borderId="1" xfId="2" applyFont="1" applyBorder="1" applyAlignment="1">
      <alignment horizontal="left" vertical="center" wrapText="1"/>
    </xf>
    <xf numFmtId="44" fontId="3" fillId="0" borderId="0" xfId="1" applyFont="1" applyFill="1"/>
    <xf numFmtId="4" fontId="20" fillId="0" borderId="2" xfId="2" applyNumberFormat="1" applyFont="1" applyBorder="1" applyAlignment="1">
      <alignment horizontal="center" vertical="center" wrapText="1"/>
    </xf>
    <xf numFmtId="165" fontId="20" fillId="0" borderId="2" xfId="2" applyNumberFormat="1" applyFont="1" applyBorder="1" applyAlignment="1">
      <alignment horizontal="center" vertical="center" wrapText="1"/>
    </xf>
    <xf numFmtId="0" fontId="20" fillId="0" borderId="19" xfId="2" applyFont="1" applyBorder="1" applyAlignment="1">
      <alignment horizontal="right" vertical="center" wrapText="1"/>
    </xf>
    <xf numFmtId="0" fontId="20" fillId="0" borderId="1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left" vertical="center" wrapText="1" indent="3"/>
    </xf>
    <xf numFmtId="49" fontId="20" fillId="0" borderId="2" xfId="2" applyNumberFormat="1" applyFont="1" applyBorder="1" applyAlignment="1">
      <alignment horizontal="left" vertical="center" wrapText="1"/>
    </xf>
    <xf numFmtId="44" fontId="10" fillId="0" borderId="0" xfId="1" applyFont="1" applyFill="1"/>
    <xf numFmtId="0" fontId="5" fillId="0" borderId="2" xfId="2" applyFont="1" applyBorder="1" applyAlignment="1">
      <alignment horizontal="left" vertical="center" wrapText="1" indent="2"/>
    </xf>
    <xf numFmtId="0" fontId="5" fillId="0" borderId="19" xfId="2" applyFont="1" applyBorder="1" applyAlignment="1">
      <alignment horizontal="right" vertical="top" wrapText="1"/>
    </xf>
    <xf numFmtId="0" fontId="5" fillId="0" borderId="1" xfId="2" applyFont="1" applyBorder="1" applyAlignment="1">
      <alignment horizontal="left" vertical="top" wrapText="1"/>
    </xf>
    <xf numFmtId="49" fontId="5" fillId="0" borderId="2" xfId="2" applyNumberFormat="1" applyFont="1" applyBorder="1" applyAlignment="1">
      <alignment horizontal="center" vertical="center" wrapText="1"/>
    </xf>
    <xf numFmtId="0" fontId="10" fillId="0" borderId="0" xfId="0" applyFont="1"/>
    <xf numFmtId="4" fontId="5" fillId="0" borderId="2" xfId="2" applyNumberFormat="1" applyFont="1" applyBorder="1" applyAlignment="1">
      <alignment horizontal="center" vertical="center" wrapText="1"/>
    </xf>
    <xf numFmtId="1" fontId="5" fillId="4" borderId="14" xfId="2" applyNumberFormat="1" applyFont="1" applyFill="1" applyBorder="1" applyAlignment="1">
      <alignment horizontal="center" vertical="center" wrapText="1"/>
    </xf>
    <xf numFmtId="1" fontId="5" fillId="3" borderId="2" xfId="2" applyNumberFormat="1" applyFont="1" applyFill="1" applyBorder="1" applyAlignment="1">
      <alignment horizontal="center" vertical="center" wrapText="1"/>
    </xf>
    <xf numFmtId="164" fontId="10" fillId="0" borderId="27" xfId="5" applyNumberFormat="1" applyFont="1" applyFill="1" applyBorder="1" applyAlignment="1" applyProtection="1">
      <alignment horizontal="center" vertical="top" wrapText="1"/>
    </xf>
    <xf numFmtId="0" fontId="5" fillId="7" borderId="20" xfId="2" applyFont="1" applyFill="1" applyBorder="1" applyAlignment="1">
      <alignment horizontal="center" vertical="center" wrapText="1"/>
    </xf>
    <xf numFmtId="1" fontId="5" fillId="7" borderId="20" xfId="2" applyNumberFormat="1" applyFont="1" applyFill="1" applyBorder="1" applyAlignment="1">
      <alignment horizontal="center" vertical="center" wrapText="1"/>
    </xf>
    <xf numFmtId="1" fontId="5" fillId="0" borderId="2" xfId="2" applyNumberFormat="1" applyFont="1" applyBorder="1" applyAlignment="1">
      <alignment horizontal="center" vertical="center" wrapText="1"/>
    </xf>
    <xf numFmtId="166" fontId="5" fillId="0" borderId="2" xfId="2" applyNumberFormat="1" applyFont="1" applyBorder="1" applyAlignment="1">
      <alignment horizontal="center" vertical="center" wrapText="1"/>
    </xf>
    <xf numFmtId="166" fontId="5" fillId="7" borderId="20" xfId="2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26" fillId="6" borderId="15" xfId="0" applyNumberFormat="1" applyFont="1" applyFill="1" applyBorder="1" applyAlignment="1" applyProtection="1">
      <alignment horizontal="center" vertical="center" wrapText="1"/>
      <protection locked="0"/>
    </xf>
    <xf numFmtId="4" fontId="26" fillId="2" borderId="15" xfId="0" applyNumberFormat="1" applyFont="1" applyFill="1" applyBorder="1" applyAlignment="1" applyProtection="1">
      <alignment horizontal="center" vertical="center" wrapText="1"/>
      <protection locked="0"/>
    </xf>
    <xf numFmtId="4" fontId="25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3" fillId="5" borderId="5" xfId="0" applyFont="1" applyFill="1" applyBorder="1" applyAlignment="1">
      <alignment horizontal="center" vertical="center" textRotation="180" wrapText="1"/>
    </xf>
    <xf numFmtId="0" fontId="13" fillId="5" borderId="7" xfId="0" applyFont="1" applyFill="1" applyBorder="1" applyAlignment="1">
      <alignment horizontal="center" vertical="center" textRotation="180" wrapText="1"/>
    </xf>
    <xf numFmtId="0" fontId="13" fillId="5" borderId="10" xfId="0" applyFont="1" applyFill="1" applyBorder="1" applyAlignment="1">
      <alignment horizontal="center" vertical="center" textRotation="180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4" fillId="3" borderId="0" xfId="4" applyFill="1" applyAlignment="1">
      <alignment horizontal="left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6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</cellXfs>
  <cellStyles count="16">
    <cellStyle name="Euro" xfId="7"/>
    <cellStyle name="Euro 2" xfId="15"/>
    <cellStyle name="Lien hypertexte" xfId="4" builtinId="8"/>
    <cellStyle name="Lien hypertexte_G01291 - Estimations APD par lot" xfId="3"/>
    <cellStyle name="Milliers" xfId="5" builtinId="3"/>
    <cellStyle name="Milliers 2" xfId="10"/>
    <cellStyle name="Milliers 3" xfId="13"/>
    <cellStyle name="Monétaire" xfId="1" builtinId="4"/>
    <cellStyle name="Monétaire 2" xfId="6"/>
    <cellStyle name="Monétaire 2 2" xfId="14"/>
    <cellStyle name="Monétaire 3" xfId="12"/>
    <cellStyle name="Normal" xfId="0" builtinId="0"/>
    <cellStyle name="Normal 2" xfId="8"/>
    <cellStyle name="Normal 2 2 2" xfId="2"/>
    <cellStyle name="Normal 3" xfId="11"/>
    <cellStyle name="Pourcentage 2 2" xfId="9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1667437</xdr:colOff>
      <xdr:row>23</xdr:row>
      <xdr:rowOff>36684</xdr:rowOff>
    </xdr:from>
    <xdr:to>
      <xdr:col>5</xdr:col>
      <xdr:colOff>306979</xdr:colOff>
      <xdr:row>28</xdr:row>
      <xdr:rowOff>64096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6" y="7226378"/>
          <a:ext cx="1039906" cy="103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C2:M29"/>
  <sheetViews>
    <sheetView view="pageBreakPreview" topLeftCell="A4" zoomScale="85" zoomScaleNormal="85" zoomScaleSheetLayoutView="85" workbookViewId="0">
      <selection activeCell="K11" sqref="K11"/>
    </sheetView>
  </sheetViews>
  <sheetFormatPr baseColWidth="10" defaultRowHeight="14.4" x14ac:dyDescent="0.3"/>
  <cols>
    <col min="1" max="1" width="2.5546875" customWidth="1"/>
    <col min="2" max="2" width="1.44140625" customWidth="1"/>
    <col min="3" max="3" width="2.44140625" customWidth="1"/>
    <col min="4" max="5" width="10.5546875" customWidth="1"/>
    <col min="6" max="7" width="14.88671875" customWidth="1"/>
    <col min="8" max="8" width="38" customWidth="1"/>
    <col min="9" max="9" width="5.44140625" customWidth="1"/>
    <col min="10" max="10" width="1.44140625" customWidth="1"/>
    <col min="12" max="23" width="11.5546875" customWidth="1"/>
  </cols>
  <sheetData>
    <row r="2" spans="3:13" ht="15" thickBot="1" x14ac:dyDescent="0.35"/>
    <row r="3" spans="3:13" ht="12" customHeight="1" x14ac:dyDescent="0.3">
      <c r="C3" s="101"/>
      <c r="D3" s="11"/>
      <c r="E3" s="4"/>
      <c r="F3" s="4"/>
      <c r="G3" s="4"/>
      <c r="H3" s="10"/>
      <c r="I3" s="104" t="s">
        <v>12</v>
      </c>
    </row>
    <row r="4" spans="3:13" x14ac:dyDescent="0.3">
      <c r="C4" s="102"/>
      <c r="D4" s="12"/>
      <c r="E4" s="5"/>
      <c r="F4" s="5"/>
      <c r="G4" s="119" t="s">
        <v>22</v>
      </c>
      <c r="H4" s="119"/>
      <c r="I4" s="105"/>
      <c r="L4" s="6"/>
    </row>
    <row r="5" spans="3:13" x14ac:dyDescent="0.3">
      <c r="C5" s="102"/>
      <c r="D5" s="12"/>
      <c r="E5" s="5"/>
      <c r="F5" s="5"/>
      <c r="G5" s="119" t="s">
        <v>25</v>
      </c>
      <c r="H5" s="119"/>
      <c r="I5" s="105"/>
      <c r="L5" s="6"/>
    </row>
    <row r="6" spans="3:13" ht="15" customHeight="1" x14ac:dyDescent="0.3">
      <c r="C6" s="102"/>
      <c r="D6" s="12"/>
      <c r="E6" s="5"/>
      <c r="F6" s="5"/>
      <c r="G6" s="120" t="s">
        <v>23</v>
      </c>
      <c r="H6" s="120"/>
      <c r="I6" s="105"/>
      <c r="L6" s="6"/>
    </row>
    <row r="7" spans="3:13" ht="15" customHeight="1" x14ac:dyDescent="0.3">
      <c r="C7" s="102"/>
      <c r="D7" s="12"/>
      <c r="E7" s="5"/>
      <c r="F7" s="5"/>
      <c r="G7" s="120" t="s">
        <v>24</v>
      </c>
      <c r="H7" s="120"/>
      <c r="I7" s="105"/>
      <c r="L7" s="6"/>
    </row>
    <row r="8" spans="3:13" ht="15" customHeight="1" x14ac:dyDescent="0.3">
      <c r="C8" s="102"/>
      <c r="D8" s="12"/>
      <c r="E8" s="5"/>
      <c r="F8" s="5"/>
      <c r="G8" s="121" t="s">
        <v>38</v>
      </c>
      <c r="H8" s="121"/>
      <c r="I8" s="105"/>
      <c r="L8" s="7"/>
      <c r="M8" s="6"/>
    </row>
    <row r="9" spans="3:13" ht="9.6" customHeight="1" thickBot="1" x14ac:dyDescent="0.35">
      <c r="C9" s="103"/>
      <c r="D9" s="13"/>
      <c r="E9" s="8"/>
      <c r="F9" s="8"/>
      <c r="G9" s="8"/>
      <c r="H9" s="9"/>
      <c r="I9" s="106"/>
      <c r="M9" s="6"/>
    </row>
    <row r="10" spans="3:13" ht="18" customHeight="1" thickBot="1" x14ac:dyDescent="0.35"/>
    <row r="11" spans="3:13" ht="227.4" customHeight="1" thickBot="1" x14ac:dyDescent="0.35">
      <c r="C11" s="107" t="s">
        <v>28</v>
      </c>
      <c r="D11" s="108"/>
      <c r="E11" s="108"/>
      <c r="F11" s="108"/>
      <c r="G11" s="108"/>
      <c r="H11" s="108"/>
      <c r="I11" s="109"/>
    </row>
    <row r="12" spans="3:13" ht="18" customHeight="1" thickBot="1" x14ac:dyDescent="0.35"/>
    <row r="13" spans="3:13" ht="41.4" customHeight="1" x14ac:dyDescent="0.3">
      <c r="C13" s="113" t="s">
        <v>162</v>
      </c>
      <c r="D13" s="114"/>
      <c r="E13" s="114"/>
      <c r="F13" s="114"/>
      <c r="G13" s="114"/>
      <c r="H13" s="114"/>
      <c r="I13" s="115"/>
    </row>
    <row r="14" spans="3:13" ht="41.4" customHeight="1" x14ac:dyDescent="0.3">
      <c r="C14" s="116" t="str">
        <f>'LOT GO'!A1</f>
        <v>LOT 03 - Gros Œuvre</v>
      </c>
      <c r="D14" s="117"/>
      <c r="E14" s="117"/>
      <c r="F14" s="117"/>
      <c r="G14" s="117"/>
      <c r="H14" s="117"/>
      <c r="I14" s="118"/>
    </row>
    <row r="15" spans="3:13" ht="41.4" customHeight="1" thickBot="1" x14ac:dyDescent="0.35">
      <c r="C15" s="98" t="s">
        <v>161</v>
      </c>
      <c r="D15" s="99"/>
      <c r="E15" s="99"/>
      <c r="F15" s="99"/>
      <c r="G15" s="99"/>
      <c r="H15" s="99"/>
      <c r="I15" s="100"/>
    </row>
    <row r="16" spans="3:13" ht="18" customHeight="1" thickBot="1" x14ac:dyDescent="0.35"/>
    <row r="17" spans="3:9" ht="6.75" customHeight="1" x14ac:dyDescent="0.3">
      <c r="C17" s="101"/>
      <c r="D17" s="11"/>
      <c r="E17" s="4"/>
      <c r="F17" s="4"/>
      <c r="G17" s="4"/>
      <c r="H17" s="10"/>
      <c r="I17" s="104" t="s">
        <v>13</v>
      </c>
    </row>
    <row r="18" spans="3:9" ht="15" customHeight="1" x14ac:dyDescent="0.3">
      <c r="C18" s="102"/>
      <c r="D18" s="12"/>
      <c r="E18" s="5"/>
      <c r="F18" s="5"/>
      <c r="G18" s="110" t="s">
        <v>14</v>
      </c>
      <c r="H18" s="110"/>
      <c r="I18" s="105"/>
    </row>
    <row r="19" spans="3:9" ht="15" customHeight="1" x14ac:dyDescent="0.3">
      <c r="C19" s="102"/>
      <c r="D19" s="12"/>
      <c r="E19" s="5"/>
      <c r="F19" s="5"/>
      <c r="G19" s="111" t="s">
        <v>15</v>
      </c>
      <c r="H19" s="111"/>
      <c r="I19" s="105"/>
    </row>
    <row r="20" spans="3:9" ht="15" customHeight="1" x14ac:dyDescent="0.3">
      <c r="C20" s="102"/>
      <c r="D20" s="12"/>
      <c r="E20" s="5"/>
      <c r="F20" s="5"/>
      <c r="G20" s="111" t="s">
        <v>16</v>
      </c>
      <c r="H20" s="111"/>
      <c r="I20" s="105"/>
    </row>
    <row r="21" spans="3:9" ht="15" customHeight="1" x14ac:dyDescent="0.3">
      <c r="C21" s="102"/>
      <c r="D21" s="12"/>
      <c r="E21" s="5"/>
      <c r="F21" s="5"/>
      <c r="G21" s="111" t="s">
        <v>37</v>
      </c>
      <c r="H21" s="111"/>
      <c r="I21" s="105"/>
    </row>
    <row r="22" spans="3:9" ht="8.25" customHeight="1" thickBot="1" x14ac:dyDescent="0.35">
      <c r="C22" s="103"/>
      <c r="D22" s="13"/>
      <c r="E22" s="8"/>
      <c r="F22" s="8"/>
      <c r="G22" s="8"/>
      <c r="H22" s="9"/>
      <c r="I22" s="106"/>
    </row>
    <row r="23" spans="3:9" ht="18" customHeight="1" thickBot="1" x14ac:dyDescent="0.35"/>
    <row r="24" spans="3:9" ht="6.75" customHeight="1" x14ac:dyDescent="0.3">
      <c r="C24" s="101"/>
      <c r="D24" s="11"/>
      <c r="E24" s="4"/>
      <c r="F24" s="4"/>
      <c r="G24" s="4"/>
      <c r="H24" s="10"/>
      <c r="I24" s="104" t="s">
        <v>17</v>
      </c>
    </row>
    <row r="25" spans="3:9" ht="15" customHeight="1" x14ac:dyDescent="0.3">
      <c r="C25" s="102"/>
      <c r="D25" s="12"/>
      <c r="E25" s="5"/>
      <c r="F25" s="5"/>
      <c r="G25" s="110" t="s">
        <v>19</v>
      </c>
      <c r="H25" s="110"/>
      <c r="I25" s="105"/>
    </row>
    <row r="26" spans="3:9" ht="15" customHeight="1" x14ac:dyDescent="0.3">
      <c r="C26" s="102"/>
      <c r="D26" s="12"/>
      <c r="E26" s="5"/>
      <c r="F26" s="5"/>
      <c r="G26" s="111" t="s">
        <v>20</v>
      </c>
      <c r="H26" s="111"/>
      <c r="I26" s="105"/>
    </row>
    <row r="27" spans="3:9" ht="15" customHeight="1" x14ac:dyDescent="0.3">
      <c r="C27" s="102"/>
      <c r="D27" s="12"/>
      <c r="E27" s="5"/>
      <c r="F27" s="5"/>
      <c r="G27" s="111" t="s">
        <v>21</v>
      </c>
      <c r="H27" s="111"/>
      <c r="I27" s="105"/>
    </row>
    <row r="28" spans="3:9" ht="28.2" customHeight="1" x14ac:dyDescent="0.3">
      <c r="C28" s="102"/>
      <c r="D28" s="12"/>
      <c r="E28" s="5"/>
      <c r="F28" s="5"/>
      <c r="G28" s="112" t="s">
        <v>36</v>
      </c>
      <c r="H28" s="112"/>
      <c r="I28" s="105"/>
    </row>
    <row r="29" spans="3:9" ht="8.25" customHeight="1" thickBot="1" x14ac:dyDescent="0.35">
      <c r="C29" s="103"/>
      <c r="D29" s="13"/>
      <c r="E29" s="8"/>
      <c r="F29" s="8"/>
      <c r="G29" s="65"/>
      <c r="H29" s="9"/>
      <c r="I29" s="106"/>
    </row>
  </sheetData>
  <mergeCells count="23">
    <mergeCell ref="C3:C9"/>
    <mergeCell ref="I3:I9"/>
    <mergeCell ref="G4:H4"/>
    <mergeCell ref="G5:H5"/>
    <mergeCell ref="G6:H6"/>
    <mergeCell ref="G7:H7"/>
    <mergeCell ref="G8:H8"/>
    <mergeCell ref="C15:I15"/>
    <mergeCell ref="C24:C29"/>
    <mergeCell ref="I24:I29"/>
    <mergeCell ref="C11:I11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  <mergeCell ref="G28:H28"/>
    <mergeCell ref="C13:I13"/>
    <mergeCell ref="C14:I14"/>
  </mergeCells>
  <hyperlinks>
    <hyperlink ref="G28" r:id="rId1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AK114"/>
  <sheetViews>
    <sheetView showGridLines="0" tabSelected="1" view="pageBreakPreview" zoomScale="85" zoomScaleNormal="85" zoomScaleSheetLayoutView="85" workbookViewId="0">
      <pane ySplit="4" topLeftCell="A5" activePane="bottomLeft" state="frozen"/>
      <selection activeCell="Q40" sqref="Q40"/>
      <selection pane="bottomLeft" activeCell="C31" sqref="C31"/>
    </sheetView>
  </sheetViews>
  <sheetFormatPr baseColWidth="10" defaultColWidth="11.44140625" defaultRowHeight="14.4" x14ac:dyDescent="0.3"/>
  <cols>
    <col min="1" max="1" width="3.33203125" style="2" customWidth="1"/>
    <col min="2" max="2" width="5.109375" style="3" customWidth="1"/>
    <col min="3" max="3" width="55.6640625" style="22" customWidth="1"/>
    <col min="4" max="4" width="4.5546875" style="1" bestFit="1" customWidth="1"/>
    <col min="5" max="5" width="8.44140625" style="1" bestFit="1" customWidth="1"/>
    <col min="6" max="6" width="8.21875" style="1" bestFit="1" customWidth="1"/>
    <col min="7" max="7" width="12" style="1" bestFit="1" customWidth="1"/>
    <col min="8" max="8" width="15" style="1" bestFit="1" customWidth="1"/>
    <col min="9" max="9" width="2.6640625" style="1" customWidth="1"/>
    <col min="10" max="11" width="7.77734375" style="1" customWidth="1"/>
    <col min="12" max="12" width="14.6640625" style="1" bestFit="1" customWidth="1"/>
    <col min="13" max="13" width="14.5546875" style="1" customWidth="1"/>
    <col min="14" max="14" width="2.6640625" style="1" customWidth="1"/>
    <col min="15" max="16" width="7.77734375" style="1" customWidth="1"/>
    <col min="17" max="17" width="11.44140625" style="1" bestFit="1" customWidth="1"/>
    <col min="18" max="18" width="14.44140625" style="1" bestFit="1" customWidth="1"/>
    <col min="19" max="19" width="2.6640625" style="1" customWidth="1"/>
    <col min="20" max="21" width="7.77734375" style="1" customWidth="1"/>
    <col min="22" max="22" width="11.44140625" style="1" bestFit="1" customWidth="1"/>
    <col min="23" max="23" width="14.44140625" style="1" bestFit="1" customWidth="1"/>
    <col min="24" max="24" width="2.6640625" style="1" customWidth="1"/>
    <col min="25" max="26" width="7.77734375" style="1" customWidth="1"/>
    <col min="27" max="27" width="11.44140625" style="1" bestFit="1" customWidth="1"/>
    <col min="28" max="28" width="14.44140625" style="1" bestFit="1" customWidth="1"/>
    <col min="29" max="29" width="2.6640625" style="1" customWidth="1"/>
    <col min="30" max="31" width="7.77734375" style="1" customWidth="1"/>
    <col min="32" max="32" width="11.44140625" style="1" bestFit="1" customWidth="1"/>
    <col min="33" max="33" width="14.44140625" style="1" bestFit="1" customWidth="1"/>
    <col min="34" max="34" width="14.5546875" style="1" bestFit="1" customWidth="1"/>
    <col min="35" max="35" width="12.109375" style="1" bestFit="1" customWidth="1"/>
    <col min="36" max="36" width="11.44140625" style="1"/>
    <col min="37" max="37" width="15" style="1" customWidth="1"/>
    <col min="38" max="16384" width="11.44140625" style="1"/>
  </cols>
  <sheetData>
    <row r="1" spans="1:33" ht="23.25" customHeight="1" x14ac:dyDescent="0.45">
      <c r="A1" s="123" t="s">
        <v>132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5"/>
    </row>
    <row r="2" spans="1:33" ht="8.4" customHeight="1" x14ac:dyDescent="0.3">
      <c r="A2" s="15"/>
      <c r="C2" s="3"/>
      <c r="D2" s="3"/>
      <c r="E2" s="3"/>
      <c r="F2" s="3"/>
      <c r="G2" s="3"/>
      <c r="H2" s="21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21"/>
    </row>
    <row r="3" spans="1:33" ht="31.8" customHeight="1" x14ac:dyDescent="0.3">
      <c r="A3" s="16"/>
      <c r="C3" s="94" t="str">
        <f>'Page de garde'!C15</f>
        <v>IND 00 du 28/02/2025</v>
      </c>
      <c r="E3" s="126" t="s">
        <v>11</v>
      </c>
      <c r="F3" s="127"/>
      <c r="G3" s="127"/>
      <c r="H3" s="128"/>
      <c r="J3" s="129" t="s">
        <v>165</v>
      </c>
      <c r="K3" s="130"/>
      <c r="L3" s="130"/>
      <c r="M3" s="131"/>
      <c r="O3" s="129" t="s">
        <v>166</v>
      </c>
      <c r="P3" s="130"/>
      <c r="Q3" s="130"/>
      <c r="R3" s="131"/>
      <c r="T3" s="129" t="s">
        <v>26</v>
      </c>
      <c r="U3" s="130"/>
      <c r="V3" s="130"/>
      <c r="W3" s="131"/>
      <c r="Y3" s="129" t="s">
        <v>167</v>
      </c>
      <c r="Z3" s="130"/>
      <c r="AA3" s="130"/>
      <c r="AB3" s="131"/>
      <c r="AD3" s="129" t="s">
        <v>27</v>
      </c>
      <c r="AE3" s="130"/>
      <c r="AF3" s="130"/>
      <c r="AG3" s="131"/>
    </row>
    <row r="4" spans="1:33" s="17" customFormat="1" ht="24" x14ac:dyDescent="0.25">
      <c r="A4" s="122" t="s">
        <v>1</v>
      </c>
      <c r="B4" s="122"/>
      <c r="C4" s="23" t="s">
        <v>2</v>
      </c>
      <c r="D4" s="18" t="s">
        <v>0</v>
      </c>
      <c r="E4" s="97" t="s">
        <v>163</v>
      </c>
      <c r="F4" s="95" t="s">
        <v>164</v>
      </c>
      <c r="G4" s="66" t="s">
        <v>3</v>
      </c>
      <c r="H4" s="66" t="s">
        <v>4</v>
      </c>
      <c r="I4" s="18"/>
      <c r="J4" s="97" t="s">
        <v>163</v>
      </c>
      <c r="K4" s="96" t="s">
        <v>164</v>
      </c>
      <c r="L4" s="19" t="s">
        <v>3</v>
      </c>
      <c r="M4" s="19" t="s">
        <v>4</v>
      </c>
      <c r="N4" s="20"/>
      <c r="O4" s="97" t="s">
        <v>163</v>
      </c>
      <c r="P4" s="96" t="s">
        <v>164</v>
      </c>
      <c r="Q4" s="19" t="s">
        <v>3</v>
      </c>
      <c r="R4" s="19" t="s">
        <v>4</v>
      </c>
      <c r="S4" s="20"/>
      <c r="T4" s="97" t="s">
        <v>163</v>
      </c>
      <c r="U4" s="96" t="s">
        <v>164</v>
      </c>
      <c r="V4" s="19" t="s">
        <v>3</v>
      </c>
      <c r="W4" s="19" t="s">
        <v>4</v>
      </c>
      <c r="X4" s="20"/>
      <c r="Y4" s="97" t="s">
        <v>163</v>
      </c>
      <c r="Z4" s="96" t="s">
        <v>164</v>
      </c>
      <c r="AA4" s="19" t="s">
        <v>3</v>
      </c>
      <c r="AB4" s="19" t="s">
        <v>4</v>
      </c>
      <c r="AC4" s="20"/>
      <c r="AD4" s="97" t="s">
        <v>163</v>
      </c>
      <c r="AE4" s="96" t="s">
        <v>164</v>
      </c>
      <c r="AF4" s="19" t="s">
        <v>3</v>
      </c>
      <c r="AG4" s="19" t="s">
        <v>4</v>
      </c>
    </row>
    <row r="5" spans="1:33" x14ac:dyDescent="0.3">
      <c r="A5" s="52" t="s">
        <v>70</v>
      </c>
      <c r="B5" s="52">
        <v>1</v>
      </c>
      <c r="C5" s="53" t="s">
        <v>71</v>
      </c>
      <c r="D5" s="54"/>
      <c r="E5" s="55"/>
      <c r="F5" s="86"/>
      <c r="G5" s="56"/>
      <c r="H5" s="56"/>
      <c r="I5" s="54"/>
      <c r="J5" s="55"/>
      <c r="K5" s="86"/>
      <c r="L5" s="56"/>
      <c r="M5" s="56"/>
      <c r="N5" s="24"/>
      <c r="O5" s="55"/>
      <c r="P5" s="86"/>
      <c r="Q5" s="56"/>
      <c r="R5" s="56"/>
      <c r="S5" s="24"/>
      <c r="T5" s="55"/>
      <c r="U5" s="86"/>
      <c r="V5" s="56"/>
      <c r="W5" s="56"/>
      <c r="X5" s="24"/>
      <c r="Y5" s="55"/>
      <c r="Z5" s="86"/>
      <c r="AA5" s="56"/>
      <c r="AB5" s="56"/>
      <c r="AC5" s="24"/>
      <c r="AD5" s="55"/>
      <c r="AE5" s="86"/>
      <c r="AF5" s="56"/>
      <c r="AG5" s="56"/>
    </row>
    <row r="6" spans="1:33" x14ac:dyDescent="0.3">
      <c r="A6" s="29"/>
      <c r="B6" s="29" t="s">
        <v>72</v>
      </c>
      <c r="C6" s="26" t="s">
        <v>73</v>
      </c>
      <c r="D6" s="57" t="s">
        <v>5</v>
      </c>
      <c r="E6" s="89">
        <f t="shared" ref="E6:E7" si="0">J6+O6+T6+Y6+AD6</f>
        <v>5</v>
      </c>
      <c r="F6" s="27">
        <f>K6+P6+U6+Z6+AE6</f>
        <v>0</v>
      </c>
      <c r="G6" s="30"/>
      <c r="H6" s="30">
        <f>M6+R6+W6+AB6+AG6</f>
        <v>0</v>
      </c>
      <c r="I6" s="57"/>
      <c r="J6" s="89">
        <v>1</v>
      </c>
      <c r="K6" s="57"/>
      <c r="L6" s="30">
        <f>$G6</f>
        <v>0</v>
      </c>
      <c r="M6" s="30">
        <f>K6*L6</f>
        <v>0</v>
      </c>
      <c r="O6" s="89">
        <v>1</v>
      </c>
      <c r="P6" s="57"/>
      <c r="Q6" s="30">
        <f t="shared" ref="Q6:Q7" si="1">$G6</f>
        <v>0</v>
      </c>
      <c r="R6" s="30">
        <f t="shared" ref="R6:R7" si="2">P6*Q6</f>
        <v>0</v>
      </c>
      <c r="T6" s="89">
        <v>1</v>
      </c>
      <c r="U6" s="57"/>
      <c r="V6" s="30">
        <f t="shared" ref="V6:V7" si="3">$G6</f>
        <v>0</v>
      </c>
      <c r="W6" s="30">
        <f t="shared" ref="W6:W7" si="4">U6*V6</f>
        <v>0</v>
      </c>
      <c r="Y6" s="89">
        <v>1</v>
      </c>
      <c r="Z6" s="57"/>
      <c r="AA6" s="30">
        <f t="shared" ref="AA6:AA7" si="5">$G6</f>
        <v>0</v>
      </c>
      <c r="AB6" s="30">
        <f t="shared" ref="AB6:AB7" si="6">Z6*AA6</f>
        <v>0</v>
      </c>
      <c r="AD6" s="89">
        <v>1</v>
      </c>
      <c r="AE6" s="57"/>
      <c r="AF6" s="30">
        <f t="shared" ref="AF6:AF7" si="7">$G6</f>
        <v>0</v>
      </c>
      <c r="AG6" s="30">
        <f t="shared" ref="AG6:AG7" si="8">AE6*AF6</f>
        <v>0</v>
      </c>
    </row>
    <row r="7" spans="1:33" x14ac:dyDescent="0.3">
      <c r="A7" s="29"/>
      <c r="B7" s="29" t="s">
        <v>72</v>
      </c>
      <c r="C7" s="26" t="s">
        <v>74</v>
      </c>
      <c r="D7" s="57" t="s">
        <v>5</v>
      </c>
      <c r="E7" s="89">
        <f t="shared" si="0"/>
        <v>5</v>
      </c>
      <c r="F7" s="27">
        <f>K7+P7+U7+Z7+AE7</f>
        <v>0</v>
      </c>
      <c r="G7" s="30"/>
      <c r="H7" s="30">
        <f t="shared" ref="H7" si="9">M7+R7+W7+AB7+AG7</f>
        <v>0</v>
      </c>
      <c r="I7" s="57"/>
      <c r="J7" s="89">
        <v>1</v>
      </c>
      <c r="K7" s="57"/>
      <c r="L7" s="30">
        <f>$G7</f>
        <v>0</v>
      </c>
      <c r="M7" s="30">
        <f>K7*L7</f>
        <v>0</v>
      </c>
      <c r="O7" s="89">
        <v>1</v>
      </c>
      <c r="P7" s="57"/>
      <c r="Q7" s="30">
        <f t="shared" si="1"/>
        <v>0</v>
      </c>
      <c r="R7" s="30">
        <f t="shared" si="2"/>
        <v>0</v>
      </c>
      <c r="T7" s="89">
        <v>1</v>
      </c>
      <c r="U7" s="57"/>
      <c r="V7" s="30">
        <f t="shared" si="3"/>
        <v>0</v>
      </c>
      <c r="W7" s="30">
        <f t="shared" si="4"/>
        <v>0</v>
      </c>
      <c r="Y7" s="89">
        <v>1</v>
      </c>
      <c r="Z7" s="57"/>
      <c r="AA7" s="30">
        <f t="shared" si="5"/>
        <v>0</v>
      </c>
      <c r="AB7" s="30">
        <f t="shared" si="6"/>
        <v>0</v>
      </c>
      <c r="AD7" s="89">
        <v>1</v>
      </c>
      <c r="AE7" s="57"/>
      <c r="AF7" s="30">
        <f t="shared" si="7"/>
        <v>0</v>
      </c>
      <c r="AG7" s="30">
        <f t="shared" si="8"/>
        <v>0</v>
      </c>
    </row>
    <row r="8" spans="1:33" x14ac:dyDescent="0.3">
      <c r="A8" s="29"/>
      <c r="B8" s="29"/>
      <c r="C8" s="26"/>
      <c r="D8" s="57"/>
      <c r="E8" s="89"/>
      <c r="F8" s="57"/>
      <c r="G8" s="30"/>
      <c r="H8" s="30"/>
      <c r="I8" s="57"/>
      <c r="J8" s="89"/>
      <c r="K8" s="57"/>
      <c r="L8" s="30"/>
      <c r="M8" s="30"/>
      <c r="O8" s="89" t="s">
        <v>170</v>
      </c>
      <c r="P8" s="57"/>
      <c r="Q8" s="30"/>
      <c r="R8" s="30"/>
      <c r="T8" s="89"/>
      <c r="U8" s="57"/>
      <c r="V8" s="30"/>
      <c r="W8" s="30"/>
      <c r="Y8" s="89"/>
      <c r="Z8" s="57"/>
      <c r="AA8" s="30"/>
      <c r="AB8" s="30"/>
      <c r="AD8" s="89"/>
      <c r="AE8" s="57"/>
      <c r="AF8" s="30"/>
      <c r="AG8" s="30"/>
    </row>
    <row r="9" spans="1:33" x14ac:dyDescent="0.3">
      <c r="A9" s="25"/>
      <c r="B9" s="25"/>
      <c r="C9" s="35" t="s">
        <v>75</v>
      </c>
      <c r="D9" s="58"/>
      <c r="E9" s="90"/>
      <c r="F9" s="87"/>
      <c r="G9" s="31" t="s">
        <v>9</v>
      </c>
      <c r="H9" s="32">
        <f>M9+R9+W9+AB9+AG9</f>
        <v>0</v>
      </c>
      <c r="I9" s="58"/>
      <c r="J9" s="90"/>
      <c r="K9" s="87"/>
      <c r="L9" s="31" t="s">
        <v>9</v>
      </c>
      <c r="M9" s="32">
        <f>SUM(M5:M8)</f>
        <v>0</v>
      </c>
      <c r="O9" s="90" t="s">
        <v>170</v>
      </c>
      <c r="P9" s="87"/>
      <c r="Q9" s="31" t="s">
        <v>9</v>
      </c>
      <c r="R9" s="32">
        <f>SUM(R5:R8)</f>
        <v>0</v>
      </c>
      <c r="T9" s="90"/>
      <c r="U9" s="87"/>
      <c r="V9" s="31" t="s">
        <v>9</v>
      </c>
      <c r="W9" s="32">
        <f>SUM(W5:W8)</f>
        <v>0</v>
      </c>
      <c r="Y9" s="90"/>
      <c r="Z9" s="87"/>
      <c r="AA9" s="31" t="s">
        <v>9</v>
      </c>
      <c r="AB9" s="32">
        <f>SUM(AB5:AB8)</f>
        <v>0</v>
      </c>
      <c r="AD9" s="90"/>
      <c r="AE9" s="87"/>
      <c r="AF9" s="31" t="s">
        <v>9</v>
      </c>
      <c r="AG9" s="32">
        <f>SUM(AG5:AG8)</f>
        <v>0</v>
      </c>
    </row>
    <row r="10" spans="1:33" x14ac:dyDescent="0.3">
      <c r="A10" s="25"/>
      <c r="B10" s="25"/>
      <c r="C10" s="35"/>
      <c r="D10" s="58"/>
      <c r="E10" s="90"/>
      <c r="F10" s="87"/>
      <c r="G10" s="31"/>
      <c r="H10" s="32"/>
      <c r="I10" s="58"/>
      <c r="J10" s="90"/>
      <c r="K10" s="87"/>
      <c r="L10" s="31"/>
      <c r="M10" s="32"/>
      <c r="O10" s="90" t="s">
        <v>170</v>
      </c>
      <c r="P10" s="87"/>
      <c r="Q10" s="31"/>
      <c r="R10" s="32"/>
      <c r="T10" s="90"/>
      <c r="U10" s="87"/>
      <c r="V10" s="31"/>
      <c r="W10" s="32"/>
      <c r="Y10" s="90"/>
      <c r="Z10" s="87"/>
      <c r="AA10" s="31"/>
      <c r="AB10" s="32"/>
      <c r="AD10" s="90"/>
      <c r="AE10" s="87"/>
      <c r="AF10" s="31"/>
      <c r="AG10" s="32"/>
    </row>
    <row r="11" spans="1:33" x14ac:dyDescent="0.3">
      <c r="A11" s="25"/>
      <c r="B11" s="25"/>
      <c r="C11" s="34"/>
      <c r="D11" s="58"/>
      <c r="E11" s="90"/>
      <c r="F11" s="87"/>
      <c r="G11" s="31"/>
      <c r="H11" s="32"/>
      <c r="I11" s="58"/>
      <c r="J11" s="90"/>
      <c r="K11" s="87"/>
      <c r="L11" s="31"/>
      <c r="M11" s="32"/>
      <c r="O11" s="90" t="s">
        <v>170</v>
      </c>
      <c r="P11" s="87"/>
      <c r="Q11" s="31"/>
      <c r="R11" s="32"/>
      <c r="T11" s="90"/>
      <c r="U11" s="87"/>
      <c r="V11" s="31"/>
      <c r="W11" s="32"/>
      <c r="Y11" s="90"/>
      <c r="Z11" s="87"/>
      <c r="AA11" s="31"/>
      <c r="AB11" s="32"/>
      <c r="AD11" s="90"/>
      <c r="AE11" s="87"/>
      <c r="AF11" s="31"/>
      <c r="AG11" s="32"/>
    </row>
    <row r="12" spans="1:33" x14ac:dyDescent="0.3">
      <c r="A12" s="52" t="s">
        <v>70</v>
      </c>
      <c r="B12" s="52">
        <v>2</v>
      </c>
      <c r="C12" s="53" t="s">
        <v>35</v>
      </c>
      <c r="D12" s="54"/>
      <c r="E12" s="55"/>
      <c r="F12" s="86"/>
      <c r="G12" s="56"/>
      <c r="H12" s="56"/>
      <c r="I12" s="54"/>
      <c r="J12" s="55"/>
      <c r="K12" s="86"/>
      <c r="L12" s="56"/>
      <c r="M12" s="56"/>
      <c r="N12" s="24"/>
      <c r="O12" s="55" t="s">
        <v>170</v>
      </c>
      <c r="P12" s="86"/>
      <c r="Q12" s="56"/>
      <c r="R12" s="56"/>
      <c r="S12" s="24"/>
      <c r="T12" s="55"/>
      <c r="U12" s="86"/>
      <c r="V12" s="56"/>
      <c r="W12" s="56"/>
      <c r="X12" s="24"/>
      <c r="Y12" s="55"/>
      <c r="Z12" s="86"/>
      <c r="AA12" s="56"/>
      <c r="AB12" s="56"/>
      <c r="AC12" s="24"/>
      <c r="AD12" s="55"/>
      <c r="AE12" s="86"/>
      <c r="AF12" s="56"/>
      <c r="AG12" s="56"/>
    </row>
    <row r="13" spans="1:33" ht="27.6" x14ac:dyDescent="0.3">
      <c r="A13" s="14"/>
      <c r="B13" s="29"/>
      <c r="C13" s="26" t="s">
        <v>76</v>
      </c>
      <c r="D13" s="57" t="s">
        <v>5</v>
      </c>
      <c r="E13" s="89">
        <f t="shared" ref="E13" si="10">J13+O13+T13+Y13+AD13</f>
        <v>5</v>
      </c>
      <c r="F13" s="27">
        <f>K13+P13+U13+Z13+AE13</f>
        <v>0</v>
      </c>
      <c r="G13" s="30"/>
      <c r="H13" s="30">
        <f t="shared" ref="H13" si="11">M13+R13+W13+AB13+AG13</f>
        <v>0</v>
      </c>
      <c r="I13" s="57"/>
      <c r="J13" s="89">
        <v>1</v>
      </c>
      <c r="K13" s="57"/>
      <c r="L13" s="30">
        <f>$G13</f>
        <v>0</v>
      </c>
      <c r="M13" s="30">
        <f>K13*L13</f>
        <v>0</v>
      </c>
      <c r="O13" s="89">
        <v>1</v>
      </c>
      <c r="P13" s="57"/>
      <c r="Q13" s="30">
        <f>$G13</f>
        <v>0</v>
      </c>
      <c r="R13" s="30">
        <f>P13*Q13</f>
        <v>0</v>
      </c>
      <c r="T13" s="89">
        <v>1</v>
      </c>
      <c r="U13" s="57"/>
      <c r="V13" s="30">
        <f>$G13</f>
        <v>0</v>
      </c>
      <c r="W13" s="30">
        <f>U13*V13</f>
        <v>0</v>
      </c>
      <c r="Y13" s="89">
        <v>1</v>
      </c>
      <c r="Z13" s="57"/>
      <c r="AA13" s="30">
        <f>$G13</f>
        <v>0</v>
      </c>
      <c r="AB13" s="30">
        <f>Z13*AA13</f>
        <v>0</v>
      </c>
      <c r="AD13" s="89">
        <v>1</v>
      </c>
      <c r="AE13" s="57"/>
      <c r="AF13" s="30">
        <f>$G13</f>
        <v>0</v>
      </c>
      <c r="AG13" s="30">
        <f>AE13*AF13</f>
        <v>0</v>
      </c>
    </row>
    <row r="14" spans="1:33" x14ac:dyDescent="0.3">
      <c r="A14" s="14"/>
      <c r="B14" s="29"/>
      <c r="C14" s="26"/>
      <c r="D14" s="57"/>
      <c r="E14" s="89"/>
      <c r="F14" s="57"/>
      <c r="G14" s="30"/>
      <c r="H14" s="30"/>
      <c r="I14" s="57"/>
      <c r="J14" s="89"/>
      <c r="K14" s="57"/>
      <c r="L14" s="30"/>
      <c r="M14" s="30"/>
      <c r="O14" s="89" t="s">
        <v>170</v>
      </c>
      <c r="P14" s="57"/>
      <c r="Q14" s="30"/>
      <c r="R14" s="30"/>
      <c r="T14" s="89"/>
      <c r="U14" s="57"/>
      <c r="V14" s="30"/>
      <c r="W14" s="30"/>
      <c r="Y14" s="89"/>
      <c r="Z14" s="57"/>
      <c r="AA14" s="30"/>
      <c r="AB14" s="30"/>
      <c r="AD14" s="89"/>
      <c r="AE14" s="57"/>
      <c r="AF14" s="30"/>
      <c r="AG14" s="30"/>
    </row>
    <row r="15" spans="1:33" x14ac:dyDescent="0.3">
      <c r="A15" s="33"/>
      <c r="B15" s="25"/>
      <c r="C15" s="35" t="s">
        <v>34</v>
      </c>
      <c r="D15" s="58"/>
      <c r="E15" s="90"/>
      <c r="F15" s="87"/>
      <c r="G15" s="31" t="s">
        <v>9</v>
      </c>
      <c r="H15" s="32">
        <f>M15+R15+W15+AB15+AG15</f>
        <v>0</v>
      </c>
      <c r="I15" s="58"/>
      <c r="J15" s="90"/>
      <c r="K15" s="87"/>
      <c r="L15" s="31" t="s">
        <v>9</v>
      </c>
      <c r="M15" s="32">
        <f>SUM(M12:M14)</f>
        <v>0</v>
      </c>
      <c r="O15" s="90" t="s">
        <v>170</v>
      </c>
      <c r="P15" s="87"/>
      <c r="Q15" s="31" t="s">
        <v>9</v>
      </c>
      <c r="R15" s="32">
        <f>SUM(R12:R14)</f>
        <v>0</v>
      </c>
      <c r="T15" s="90"/>
      <c r="U15" s="87"/>
      <c r="V15" s="31" t="s">
        <v>9</v>
      </c>
      <c r="W15" s="32">
        <f>SUM(W12:W14)</f>
        <v>0</v>
      </c>
      <c r="Y15" s="90"/>
      <c r="Z15" s="87"/>
      <c r="AA15" s="31" t="s">
        <v>9</v>
      </c>
      <c r="AB15" s="32">
        <f>SUM(AB12:AB14)</f>
        <v>0</v>
      </c>
      <c r="AD15" s="90"/>
      <c r="AE15" s="87"/>
      <c r="AF15" s="31" t="s">
        <v>9</v>
      </c>
      <c r="AG15" s="32">
        <f>SUM(AG12:AG14)</f>
        <v>0</v>
      </c>
    </row>
    <row r="16" spans="1:33" x14ac:dyDescent="0.3">
      <c r="A16" s="14"/>
      <c r="B16" s="29"/>
      <c r="C16" s="26"/>
      <c r="D16" s="57"/>
      <c r="E16" s="89"/>
      <c r="F16" s="57"/>
      <c r="G16" s="30"/>
      <c r="H16" s="30"/>
      <c r="I16" s="57"/>
      <c r="J16" s="89"/>
      <c r="K16" s="57"/>
      <c r="L16" s="30"/>
      <c r="M16" s="30"/>
      <c r="O16" s="89" t="s">
        <v>170</v>
      </c>
      <c r="P16" s="57"/>
      <c r="Q16" s="30"/>
      <c r="R16" s="30"/>
      <c r="T16" s="89"/>
      <c r="U16" s="57"/>
      <c r="V16" s="30"/>
      <c r="W16" s="30"/>
      <c r="Y16" s="89"/>
      <c r="Z16" s="57"/>
      <c r="AA16" s="30"/>
      <c r="AB16" s="30"/>
      <c r="AD16" s="89"/>
      <c r="AE16" s="57"/>
      <c r="AF16" s="30"/>
      <c r="AG16" s="30"/>
    </row>
    <row r="17" spans="1:37" x14ac:dyDescent="0.3">
      <c r="A17" s="52" t="s">
        <v>70</v>
      </c>
      <c r="B17" s="52">
        <v>3</v>
      </c>
      <c r="C17" s="53" t="s">
        <v>77</v>
      </c>
      <c r="D17" s="54"/>
      <c r="E17" s="55"/>
      <c r="F17" s="86"/>
      <c r="G17" s="56"/>
      <c r="H17" s="56"/>
      <c r="I17" s="54"/>
      <c r="J17" s="55"/>
      <c r="K17" s="86"/>
      <c r="L17" s="56"/>
      <c r="M17" s="56"/>
      <c r="N17" s="24"/>
      <c r="O17" s="55" t="s">
        <v>170</v>
      </c>
      <c r="P17" s="86"/>
      <c r="Q17" s="56"/>
      <c r="R17" s="56"/>
      <c r="S17" s="24"/>
      <c r="T17" s="55"/>
      <c r="U17" s="86"/>
      <c r="V17" s="56"/>
      <c r="W17" s="56"/>
      <c r="X17" s="24"/>
      <c r="Y17" s="55"/>
      <c r="Z17" s="86"/>
      <c r="AA17" s="56"/>
      <c r="AB17" s="56"/>
      <c r="AC17" s="24"/>
      <c r="AD17" s="55"/>
      <c r="AE17" s="86"/>
      <c r="AF17" s="56"/>
      <c r="AG17" s="56"/>
    </row>
    <row r="18" spans="1:37" ht="15" x14ac:dyDescent="0.3">
      <c r="A18" s="70" t="s">
        <v>18</v>
      </c>
      <c r="B18" s="71" t="s">
        <v>78</v>
      </c>
      <c r="C18" s="67" t="s">
        <v>79</v>
      </c>
      <c r="D18" s="68" t="s">
        <v>80</v>
      </c>
      <c r="E18" s="89">
        <f>J18+O18+T18+Y18+AD18</f>
        <v>82.2</v>
      </c>
      <c r="F18" s="27">
        <f t="shared" ref="F18:F20" si="12">K18+P18+U18+Z18+AE18</f>
        <v>0</v>
      </c>
      <c r="G18" s="36"/>
      <c r="H18" s="36">
        <f>M18+R18+W18+AB18+AG18</f>
        <v>0</v>
      </c>
      <c r="I18" s="68"/>
      <c r="J18" s="89">
        <v>15.3</v>
      </c>
      <c r="K18" s="57"/>
      <c r="L18" s="30">
        <f t="shared" ref="L18:L20" si="13">$G18</f>
        <v>0</v>
      </c>
      <c r="M18" s="30">
        <f t="shared" ref="M18:M20" si="14">K18*L18</f>
        <v>0</v>
      </c>
      <c r="O18" s="89">
        <v>47.9</v>
      </c>
      <c r="P18" s="57"/>
      <c r="Q18" s="30">
        <f t="shared" ref="Q18:Q20" si="15">$G18</f>
        <v>0</v>
      </c>
      <c r="R18" s="30">
        <f t="shared" ref="R18:R20" si="16">P18*Q18</f>
        <v>0</v>
      </c>
      <c r="T18" s="89">
        <v>0</v>
      </c>
      <c r="U18" s="57"/>
      <c r="V18" s="30">
        <f t="shared" ref="V18:V20" si="17">$G18</f>
        <v>0</v>
      </c>
      <c r="W18" s="30">
        <f t="shared" ref="W18:W20" si="18">U18*V18</f>
        <v>0</v>
      </c>
      <c r="Y18" s="89">
        <v>19</v>
      </c>
      <c r="Z18" s="57"/>
      <c r="AA18" s="30">
        <f t="shared" ref="AA18:AA20" si="19">$G18</f>
        <v>0</v>
      </c>
      <c r="AB18" s="30">
        <f t="shared" ref="AB18:AB20" si="20">Z18*AA18</f>
        <v>0</v>
      </c>
      <c r="AD18" s="89">
        <v>0</v>
      </c>
      <c r="AE18" s="57"/>
      <c r="AF18" s="30">
        <f t="shared" ref="AF18:AF20" si="21">$G18</f>
        <v>0</v>
      </c>
      <c r="AG18" s="30">
        <f t="shared" ref="AG18:AG20" si="22">AE18*AF18</f>
        <v>0</v>
      </c>
      <c r="AI18" s="72"/>
      <c r="AJ18" s="72"/>
      <c r="AK18" s="72"/>
    </row>
    <row r="19" spans="1:37" ht="15" x14ac:dyDescent="0.3">
      <c r="A19" s="70" t="s">
        <v>18</v>
      </c>
      <c r="B19" s="71" t="s">
        <v>81</v>
      </c>
      <c r="C19" s="67" t="s">
        <v>82</v>
      </c>
      <c r="D19" s="68" t="s">
        <v>80</v>
      </c>
      <c r="E19" s="89">
        <f>J19+O19+T19+Y19+AD19</f>
        <v>39.9</v>
      </c>
      <c r="F19" s="27">
        <f t="shared" si="12"/>
        <v>0</v>
      </c>
      <c r="G19" s="36"/>
      <c r="H19" s="36">
        <f>M19+R19+W19+AB19+AG19</f>
        <v>0</v>
      </c>
      <c r="I19" s="68"/>
      <c r="J19" s="89">
        <v>9.4</v>
      </c>
      <c r="K19" s="57"/>
      <c r="L19" s="30">
        <f t="shared" si="13"/>
        <v>0</v>
      </c>
      <c r="M19" s="30">
        <f t="shared" si="14"/>
        <v>0</v>
      </c>
      <c r="O19" s="89">
        <v>21.5</v>
      </c>
      <c r="P19" s="57"/>
      <c r="Q19" s="30">
        <f t="shared" si="15"/>
        <v>0</v>
      </c>
      <c r="R19" s="30">
        <f t="shared" si="16"/>
        <v>0</v>
      </c>
      <c r="T19" s="89">
        <v>0</v>
      </c>
      <c r="U19" s="57"/>
      <c r="V19" s="30">
        <f t="shared" si="17"/>
        <v>0</v>
      </c>
      <c r="W19" s="30">
        <f t="shared" si="18"/>
        <v>0</v>
      </c>
      <c r="Y19" s="89">
        <v>9</v>
      </c>
      <c r="Z19" s="57"/>
      <c r="AA19" s="30">
        <f t="shared" si="19"/>
        <v>0</v>
      </c>
      <c r="AB19" s="30">
        <f t="shared" si="20"/>
        <v>0</v>
      </c>
      <c r="AD19" s="89">
        <v>0</v>
      </c>
      <c r="AE19" s="57"/>
      <c r="AF19" s="30">
        <f t="shared" si="21"/>
        <v>0</v>
      </c>
      <c r="AG19" s="30">
        <f t="shared" si="22"/>
        <v>0</v>
      </c>
      <c r="AI19" s="72"/>
      <c r="AJ19" s="72"/>
      <c r="AK19" s="72"/>
    </row>
    <row r="20" spans="1:37" ht="15" x14ac:dyDescent="0.3">
      <c r="A20" s="70" t="s">
        <v>18</v>
      </c>
      <c r="B20" s="71" t="s">
        <v>83</v>
      </c>
      <c r="C20" s="67" t="s">
        <v>39</v>
      </c>
      <c r="D20" s="68" t="s">
        <v>80</v>
      </c>
      <c r="E20" s="89">
        <f t="shared" ref="E20" si="23">J20+O20+T20+Y20+AD20</f>
        <v>42.3</v>
      </c>
      <c r="F20" s="27">
        <f t="shared" si="12"/>
        <v>0</v>
      </c>
      <c r="G20" s="36"/>
      <c r="H20" s="36">
        <f>M20+R20+W20+AB20+AG20</f>
        <v>0</v>
      </c>
      <c r="I20" s="68"/>
      <c r="J20" s="89">
        <v>5.9</v>
      </c>
      <c r="K20" s="57"/>
      <c r="L20" s="30">
        <f t="shared" si="13"/>
        <v>0</v>
      </c>
      <c r="M20" s="30">
        <f t="shared" si="14"/>
        <v>0</v>
      </c>
      <c r="O20" s="89">
        <v>26.4</v>
      </c>
      <c r="P20" s="57"/>
      <c r="Q20" s="30">
        <f t="shared" si="15"/>
        <v>0</v>
      </c>
      <c r="R20" s="30">
        <f t="shared" si="16"/>
        <v>0</v>
      </c>
      <c r="T20" s="89">
        <v>0</v>
      </c>
      <c r="U20" s="57"/>
      <c r="V20" s="30">
        <f t="shared" si="17"/>
        <v>0</v>
      </c>
      <c r="W20" s="30">
        <f t="shared" si="18"/>
        <v>0</v>
      </c>
      <c r="Y20" s="89">
        <v>10</v>
      </c>
      <c r="Z20" s="57"/>
      <c r="AA20" s="30">
        <f t="shared" si="19"/>
        <v>0</v>
      </c>
      <c r="AB20" s="30">
        <f t="shared" si="20"/>
        <v>0</v>
      </c>
      <c r="AD20" s="89">
        <v>0</v>
      </c>
      <c r="AE20" s="57"/>
      <c r="AF20" s="30">
        <f t="shared" si="21"/>
        <v>0</v>
      </c>
      <c r="AG20" s="30">
        <f t="shared" si="22"/>
        <v>0</v>
      </c>
      <c r="AI20" s="72"/>
      <c r="AJ20" s="72"/>
      <c r="AK20" s="72"/>
    </row>
    <row r="21" spans="1:37" x14ac:dyDescent="0.3">
      <c r="A21" s="70"/>
      <c r="B21" s="71"/>
      <c r="C21" s="67"/>
      <c r="D21" s="68"/>
      <c r="E21" s="89"/>
      <c r="F21" s="68"/>
      <c r="G21" s="36"/>
      <c r="H21" s="36"/>
      <c r="I21" s="68"/>
      <c r="J21" s="89"/>
      <c r="K21" s="68"/>
      <c r="L21" s="36"/>
      <c r="M21" s="36"/>
      <c r="O21" s="89" t="s">
        <v>170</v>
      </c>
      <c r="P21" s="68"/>
      <c r="Q21" s="36"/>
      <c r="R21" s="36"/>
      <c r="T21" s="89"/>
      <c r="U21" s="68"/>
      <c r="V21" s="36"/>
      <c r="W21" s="36"/>
      <c r="Y21" s="89"/>
      <c r="Z21" s="68"/>
      <c r="AA21" s="36"/>
      <c r="AB21" s="36"/>
      <c r="AD21" s="89"/>
      <c r="AE21" s="68"/>
      <c r="AF21" s="36"/>
      <c r="AG21" s="36"/>
    </row>
    <row r="22" spans="1:37" x14ac:dyDescent="0.3">
      <c r="A22" s="75"/>
      <c r="B22" s="76"/>
      <c r="C22" s="69" t="s">
        <v>84</v>
      </c>
      <c r="D22" s="58"/>
      <c r="E22" s="90"/>
      <c r="F22" s="91"/>
      <c r="G22" s="73" t="s">
        <v>9</v>
      </c>
      <c r="H22" s="74">
        <f>M22+R22+W22+AB22+AG22</f>
        <v>0</v>
      </c>
      <c r="I22" s="58"/>
      <c r="J22" s="90"/>
      <c r="K22" s="91"/>
      <c r="L22" s="73" t="s">
        <v>9</v>
      </c>
      <c r="M22" s="74">
        <f>SUM(M17:M21)</f>
        <v>0</v>
      </c>
      <c r="O22" s="90" t="s">
        <v>170</v>
      </c>
      <c r="P22" s="91"/>
      <c r="Q22" s="73" t="s">
        <v>9</v>
      </c>
      <c r="R22" s="74">
        <f>SUM(R17:R21)</f>
        <v>0</v>
      </c>
      <c r="T22" s="90"/>
      <c r="U22" s="91"/>
      <c r="V22" s="73" t="s">
        <v>9</v>
      </c>
      <c r="W22" s="74">
        <f>SUM(W17:W21)</f>
        <v>0</v>
      </c>
      <c r="Y22" s="90"/>
      <c r="Z22" s="91"/>
      <c r="AA22" s="73" t="s">
        <v>9</v>
      </c>
      <c r="AB22" s="74">
        <f>SUM(AB17:AB21)</f>
        <v>0</v>
      </c>
      <c r="AD22" s="90"/>
      <c r="AE22" s="91"/>
      <c r="AF22" s="73" t="s">
        <v>9</v>
      </c>
      <c r="AG22" s="74">
        <f>SUM(AG17:AG21)</f>
        <v>0</v>
      </c>
    </row>
    <row r="23" spans="1:37" ht="12" customHeight="1" x14ac:dyDescent="0.3">
      <c r="A23" s="33"/>
      <c r="B23" s="25"/>
      <c r="C23" s="34"/>
      <c r="D23" s="58"/>
      <c r="E23" s="90"/>
      <c r="F23" s="87"/>
      <c r="G23" s="31"/>
      <c r="H23" s="32"/>
      <c r="I23" s="58"/>
      <c r="J23" s="90"/>
      <c r="K23" s="87"/>
      <c r="L23" s="31"/>
      <c r="M23" s="32"/>
      <c r="O23" s="90" t="s">
        <v>170</v>
      </c>
      <c r="P23" s="87"/>
      <c r="Q23" s="31"/>
      <c r="R23" s="32"/>
      <c r="T23" s="90"/>
      <c r="U23" s="87"/>
      <c r="V23" s="31"/>
      <c r="W23" s="32"/>
      <c r="Y23" s="90"/>
      <c r="Z23" s="87"/>
      <c r="AA23" s="31"/>
      <c r="AB23" s="32"/>
      <c r="AD23" s="90"/>
      <c r="AE23" s="87"/>
      <c r="AF23" s="31"/>
      <c r="AG23" s="32"/>
    </row>
    <row r="24" spans="1:37" ht="12" customHeight="1" x14ac:dyDescent="0.3">
      <c r="A24" s="14"/>
      <c r="B24" s="29"/>
      <c r="C24" s="26"/>
      <c r="D24" s="57"/>
      <c r="E24" s="89"/>
      <c r="F24" s="57"/>
      <c r="G24" s="31"/>
      <c r="H24" s="32"/>
      <c r="I24" s="57"/>
      <c r="J24" s="89"/>
      <c r="K24" s="57"/>
      <c r="L24" s="31"/>
      <c r="M24" s="32"/>
      <c r="O24" s="89" t="s">
        <v>170</v>
      </c>
      <c r="P24" s="57"/>
      <c r="Q24" s="31"/>
      <c r="R24" s="32"/>
      <c r="T24" s="89"/>
      <c r="U24" s="57"/>
      <c r="V24" s="31"/>
      <c r="W24" s="32"/>
      <c r="Y24" s="89"/>
      <c r="Z24" s="57"/>
      <c r="AA24" s="31"/>
      <c r="AB24" s="32"/>
      <c r="AD24" s="89"/>
      <c r="AE24" s="57"/>
      <c r="AF24" s="31"/>
      <c r="AG24" s="32"/>
    </row>
    <row r="25" spans="1:37" x14ac:dyDescent="0.3">
      <c r="A25" s="52" t="s">
        <v>70</v>
      </c>
      <c r="B25" s="52">
        <v>4</v>
      </c>
      <c r="C25" s="53" t="s">
        <v>45</v>
      </c>
      <c r="D25" s="54"/>
      <c r="E25" s="55"/>
      <c r="F25" s="86"/>
      <c r="G25" s="56"/>
      <c r="H25" s="56"/>
      <c r="I25" s="54"/>
      <c r="J25" s="55"/>
      <c r="K25" s="86"/>
      <c r="L25" s="56"/>
      <c r="M25" s="56"/>
      <c r="N25" s="24"/>
      <c r="O25" s="55" t="s">
        <v>170</v>
      </c>
      <c r="P25" s="86"/>
      <c r="Q25" s="56"/>
      <c r="R25" s="56"/>
      <c r="S25" s="24"/>
      <c r="T25" s="55"/>
      <c r="U25" s="86"/>
      <c r="V25" s="56"/>
      <c r="W25" s="56"/>
      <c r="X25" s="24"/>
      <c r="Y25" s="55"/>
      <c r="Z25" s="86"/>
      <c r="AA25" s="56"/>
      <c r="AB25" s="56"/>
      <c r="AC25" s="24"/>
      <c r="AD25" s="55"/>
      <c r="AE25" s="86"/>
      <c r="AF25" s="56"/>
      <c r="AG25" s="56"/>
    </row>
    <row r="26" spans="1:37" x14ac:dyDescent="0.3">
      <c r="A26" s="70" t="s">
        <v>18</v>
      </c>
      <c r="B26" s="71" t="s">
        <v>85</v>
      </c>
      <c r="C26" s="67" t="s">
        <v>41</v>
      </c>
      <c r="D26" s="68" t="s">
        <v>30</v>
      </c>
      <c r="E26" s="89">
        <f>J26+O26+T26+Y26+AD26</f>
        <v>30</v>
      </c>
      <c r="F26" s="27">
        <f t="shared" ref="F26:F29" si="24">K26+P26+U26+Z26+AE26</f>
        <v>0</v>
      </c>
      <c r="G26" s="36"/>
      <c r="H26" s="36">
        <f>M26+R26+W26+AB26+AG26</f>
        <v>0</v>
      </c>
      <c r="I26" s="68"/>
      <c r="J26" s="89">
        <v>0</v>
      </c>
      <c r="K26" s="57"/>
      <c r="L26" s="30">
        <f t="shared" ref="L26:L29" si="25">$G26</f>
        <v>0</v>
      </c>
      <c r="M26" s="30">
        <f t="shared" ref="M26:M29" si="26">K26*L26</f>
        <v>0</v>
      </c>
      <c r="O26" s="89">
        <v>30</v>
      </c>
      <c r="P26" s="57"/>
      <c r="Q26" s="30">
        <f>$G26</f>
        <v>0</v>
      </c>
      <c r="R26" s="30">
        <f>P26*Q26</f>
        <v>0</v>
      </c>
      <c r="T26" s="89">
        <v>0</v>
      </c>
      <c r="U26" s="57"/>
      <c r="V26" s="30">
        <f>$G26</f>
        <v>0</v>
      </c>
      <c r="W26" s="30">
        <f>U26*V26</f>
        <v>0</v>
      </c>
      <c r="Y26" s="89">
        <v>0</v>
      </c>
      <c r="Z26" s="57"/>
      <c r="AA26" s="30">
        <f>$G26</f>
        <v>0</v>
      </c>
      <c r="AB26" s="30">
        <f>Z26*AA26</f>
        <v>0</v>
      </c>
      <c r="AD26" s="89">
        <v>0</v>
      </c>
      <c r="AE26" s="57"/>
      <c r="AF26" s="30">
        <f>$G26</f>
        <v>0</v>
      </c>
      <c r="AG26" s="30">
        <f>AE26*AF26</f>
        <v>0</v>
      </c>
      <c r="AI26" s="72"/>
      <c r="AJ26" s="72"/>
      <c r="AK26" s="72"/>
    </row>
    <row r="27" spans="1:37" x14ac:dyDescent="0.3">
      <c r="A27" s="70" t="s">
        <v>18</v>
      </c>
      <c r="B27" s="71" t="s">
        <v>86</v>
      </c>
      <c r="C27" s="67" t="s">
        <v>87</v>
      </c>
      <c r="D27" s="68" t="s">
        <v>33</v>
      </c>
      <c r="E27" s="89">
        <f>J27+O27+T27+Y27+AD27</f>
        <v>5</v>
      </c>
      <c r="F27" s="27">
        <f t="shared" si="24"/>
        <v>0</v>
      </c>
      <c r="G27" s="36"/>
      <c r="H27" s="36">
        <f>M27+R27+W27+AB27+AG27</f>
        <v>0</v>
      </c>
      <c r="I27" s="68"/>
      <c r="J27" s="89">
        <v>1</v>
      </c>
      <c r="K27" s="57"/>
      <c r="L27" s="30">
        <f>$G27</f>
        <v>0</v>
      </c>
      <c r="M27" s="30">
        <f>K27*L27</f>
        <v>0</v>
      </c>
      <c r="O27" s="89">
        <v>3</v>
      </c>
      <c r="P27" s="57"/>
      <c r="Q27" s="30">
        <f>$G27</f>
        <v>0</v>
      </c>
      <c r="R27" s="30">
        <f>P27*Q27</f>
        <v>0</v>
      </c>
      <c r="T27" s="89">
        <v>0</v>
      </c>
      <c r="U27" s="57"/>
      <c r="V27" s="30">
        <f>$G27</f>
        <v>0</v>
      </c>
      <c r="W27" s="30">
        <f>U27*V27</f>
        <v>0</v>
      </c>
      <c r="Y27" s="89">
        <v>1</v>
      </c>
      <c r="Z27" s="57"/>
      <c r="AA27" s="30">
        <f>$G27</f>
        <v>0</v>
      </c>
      <c r="AB27" s="30">
        <f>Z27*AA27</f>
        <v>0</v>
      </c>
      <c r="AD27" s="89">
        <v>0</v>
      </c>
      <c r="AE27" s="57"/>
      <c r="AF27" s="30">
        <f>$G27</f>
        <v>0</v>
      </c>
      <c r="AG27" s="30">
        <f>AE27*AF27</f>
        <v>0</v>
      </c>
      <c r="AI27" s="72"/>
      <c r="AJ27" s="72"/>
      <c r="AK27" s="72"/>
    </row>
    <row r="28" spans="1:37" x14ac:dyDescent="0.3">
      <c r="A28" s="70" t="s">
        <v>18</v>
      </c>
      <c r="B28" s="71" t="s">
        <v>88</v>
      </c>
      <c r="C28" s="67" t="s">
        <v>42</v>
      </c>
      <c r="D28" s="68" t="s">
        <v>30</v>
      </c>
      <c r="E28" s="89">
        <f t="shared" ref="E28:E29" si="27">J28+O28+T28+Y28+AD28</f>
        <v>127</v>
      </c>
      <c r="F28" s="27">
        <f t="shared" si="24"/>
        <v>0</v>
      </c>
      <c r="G28" s="36"/>
      <c r="H28" s="36">
        <f t="shared" ref="H28:H29" si="28">M28+R28+W28+AB28+AG28</f>
        <v>0</v>
      </c>
      <c r="I28" s="68"/>
      <c r="J28" s="89">
        <v>25</v>
      </c>
      <c r="K28" s="57"/>
      <c r="L28" s="30">
        <f t="shared" si="25"/>
        <v>0</v>
      </c>
      <c r="M28" s="30">
        <f t="shared" si="26"/>
        <v>0</v>
      </c>
      <c r="O28" s="89">
        <v>57</v>
      </c>
      <c r="P28" s="57"/>
      <c r="Q28" s="30">
        <f t="shared" ref="Q28:Q29" si="29">$G28</f>
        <v>0</v>
      </c>
      <c r="R28" s="30">
        <f t="shared" ref="R28:R29" si="30">P28*Q28</f>
        <v>0</v>
      </c>
      <c r="T28" s="89">
        <v>0</v>
      </c>
      <c r="U28" s="57"/>
      <c r="V28" s="30">
        <f t="shared" ref="V28:V29" si="31">$G28</f>
        <v>0</v>
      </c>
      <c r="W28" s="30">
        <f t="shared" ref="W28:W29" si="32">U28*V28</f>
        <v>0</v>
      </c>
      <c r="Y28" s="89">
        <v>45</v>
      </c>
      <c r="Z28" s="57"/>
      <c r="AA28" s="30">
        <f t="shared" ref="AA28:AA29" si="33">$G28</f>
        <v>0</v>
      </c>
      <c r="AB28" s="30">
        <f t="shared" ref="AB28:AB29" si="34">Z28*AA28</f>
        <v>0</v>
      </c>
      <c r="AD28" s="89">
        <v>0</v>
      </c>
      <c r="AE28" s="57"/>
      <c r="AF28" s="30">
        <f t="shared" ref="AF28:AF29" si="35">$G28</f>
        <v>0</v>
      </c>
      <c r="AG28" s="30">
        <f t="shared" ref="AG28:AG29" si="36">AE28*AF28</f>
        <v>0</v>
      </c>
      <c r="AI28" s="72"/>
      <c r="AJ28" s="72"/>
      <c r="AK28" s="72"/>
    </row>
    <row r="29" spans="1:37" x14ac:dyDescent="0.3">
      <c r="A29" s="70" t="s">
        <v>18</v>
      </c>
      <c r="B29" s="71" t="s">
        <v>89</v>
      </c>
      <c r="C29" s="67" t="s">
        <v>43</v>
      </c>
      <c r="D29" s="68" t="s">
        <v>30</v>
      </c>
      <c r="E29" s="89">
        <f t="shared" si="27"/>
        <v>52</v>
      </c>
      <c r="F29" s="27">
        <f t="shared" si="24"/>
        <v>0</v>
      </c>
      <c r="G29" s="36"/>
      <c r="H29" s="36">
        <f t="shared" si="28"/>
        <v>0</v>
      </c>
      <c r="I29" s="68"/>
      <c r="J29" s="89">
        <v>6</v>
      </c>
      <c r="K29" s="57"/>
      <c r="L29" s="30">
        <f t="shared" si="25"/>
        <v>0</v>
      </c>
      <c r="M29" s="30">
        <f t="shared" si="26"/>
        <v>0</v>
      </c>
      <c r="O29" s="89">
        <v>30</v>
      </c>
      <c r="P29" s="57"/>
      <c r="Q29" s="30">
        <f t="shared" si="29"/>
        <v>0</v>
      </c>
      <c r="R29" s="30">
        <f t="shared" si="30"/>
        <v>0</v>
      </c>
      <c r="T29" s="89">
        <v>0</v>
      </c>
      <c r="U29" s="57"/>
      <c r="V29" s="30">
        <f t="shared" si="31"/>
        <v>0</v>
      </c>
      <c r="W29" s="30">
        <f t="shared" si="32"/>
        <v>0</v>
      </c>
      <c r="Y29" s="89">
        <v>16</v>
      </c>
      <c r="Z29" s="57"/>
      <c r="AA29" s="30">
        <f t="shared" si="33"/>
        <v>0</v>
      </c>
      <c r="AB29" s="30">
        <f t="shared" si="34"/>
        <v>0</v>
      </c>
      <c r="AD29" s="89">
        <v>0</v>
      </c>
      <c r="AE29" s="57"/>
      <c r="AF29" s="30">
        <f t="shared" si="35"/>
        <v>0</v>
      </c>
      <c r="AG29" s="30">
        <f t="shared" si="36"/>
        <v>0</v>
      </c>
      <c r="AI29" s="72"/>
      <c r="AJ29" s="72"/>
      <c r="AK29" s="72"/>
    </row>
    <row r="30" spans="1:37" x14ac:dyDescent="0.3">
      <c r="A30" s="70" t="s">
        <v>18</v>
      </c>
      <c r="B30" s="71" t="s">
        <v>90</v>
      </c>
      <c r="C30" s="67" t="s">
        <v>172</v>
      </c>
      <c r="D30" s="68" t="s">
        <v>30</v>
      </c>
      <c r="E30" s="89">
        <f t="shared" ref="E29:E30" si="37">J30+O30+T30+Y30+AD30</f>
        <v>5</v>
      </c>
      <c r="F30" s="27">
        <f t="shared" ref="F29:F30" si="38">K30+P30+U30+Z30+AE30</f>
        <v>0</v>
      </c>
      <c r="G30" s="36"/>
      <c r="H30" s="36">
        <f t="shared" ref="H29:H30" si="39">M30+R30+W30+AB30+AG30</f>
        <v>0</v>
      </c>
      <c r="I30" s="68"/>
      <c r="J30" s="89">
        <v>0</v>
      </c>
      <c r="K30" s="57"/>
      <c r="L30" s="30">
        <f t="shared" ref="L26:L31" si="40">$G30</f>
        <v>0</v>
      </c>
      <c r="M30" s="30">
        <f t="shared" ref="M29:M30" si="41">K30*L30</f>
        <v>0</v>
      </c>
      <c r="O30" s="89">
        <v>5</v>
      </c>
      <c r="P30" s="57"/>
      <c r="Q30" s="30">
        <f t="shared" ref="Q28:Q31" si="42">$G30</f>
        <v>0</v>
      </c>
      <c r="R30" s="30">
        <f t="shared" ref="R29:R30" si="43">P30*Q30</f>
        <v>0</v>
      </c>
      <c r="T30" s="89">
        <v>0</v>
      </c>
      <c r="U30" s="57"/>
      <c r="V30" s="30">
        <f t="shared" ref="V28:V31" si="44">$G30</f>
        <v>0</v>
      </c>
      <c r="W30" s="30">
        <f t="shared" ref="W29:W30" si="45">U30*V30</f>
        <v>0</v>
      </c>
      <c r="Y30" s="89">
        <v>0</v>
      </c>
      <c r="Z30" s="57"/>
      <c r="AA30" s="30">
        <f t="shared" ref="AA28:AA31" si="46">$G30</f>
        <v>0</v>
      </c>
      <c r="AB30" s="30">
        <f t="shared" ref="AB29:AB30" si="47">Z30*AA30</f>
        <v>0</v>
      </c>
      <c r="AD30" s="89">
        <v>0</v>
      </c>
      <c r="AE30" s="57"/>
      <c r="AF30" s="30">
        <f t="shared" ref="AF28:AF31" si="48">$G30</f>
        <v>0</v>
      </c>
      <c r="AG30" s="30">
        <f t="shared" ref="AG29:AG30" si="49">AE30*AF30</f>
        <v>0</v>
      </c>
      <c r="AI30" s="72"/>
      <c r="AJ30" s="72"/>
      <c r="AK30" s="72"/>
    </row>
    <row r="31" spans="1:37" x14ac:dyDescent="0.3">
      <c r="A31" s="70" t="s">
        <v>18</v>
      </c>
      <c r="B31" s="71" t="s">
        <v>92</v>
      </c>
      <c r="C31" s="67" t="s">
        <v>91</v>
      </c>
      <c r="D31" s="68" t="s">
        <v>29</v>
      </c>
      <c r="E31" s="89">
        <f t="shared" ref="E28:E36" si="50">J31+O31+T31+Y31+AD31</f>
        <v>4</v>
      </c>
      <c r="F31" s="27">
        <f t="shared" ref="F26:F36" si="51">K31+P31+U31+Z31+AE31</f>
        <v>0</v>
      </c>
      <c r="G31" s="36"/>
      <c r="H31" s="36">
        <f t="shared" ref="H28:H36" si="52">M31+R31+W31+AB31+AG31</f>
        <v>0</v>
      </c>
      <c r="I31" s="68"/>
      <c r="J31" s="89">
        <v>1</v>
      </c>
      <c r="K31" s="57"/>
      <c r="L31" s="30">
        <f t="shared" si="40"/>
        <v>0</v>
      </c>
      <c r="M31" s="30">
        <f t="shared" ref="M26:M31" si="53">K31*L31</f>
        <v>0</v>
      </c>
      <c r="O31" s="89">
        <v>3</v>
      </c>
      <c r="P31" s="57"/>
      <c r="Q31" s="30">
        <f t="shared" si="42"/>
        <v>0</v>
      </c>
      <c r="R31" s="30">
        <f t="shared" ref="R28:R31" si="54">P31*Q31</f>
        <v>0</v>
      </c>
      <c r="T31" s="89">
        <v>0</v>
      </c>
      <c r="U31" s="57"/>
      <c r="V31" s="30">
        <f t="shared" si="44"/>
        <v>0</v>
      </c>
      <c r="W31" s="30">
        <f t="shared" ref="W28:W31" si="55">U31*V31</f>
        <v>0</v>
      </c>
      <c r="Y31" s="89">
        <v>0</v>
      </c>
      <c r="Z31" s="57"/>
      <c r="AA31" s="30">
        <f t="shared" si="46"/>
        <v>0</v>
      </c>
      <c r="AB31" s="30">
        <f t="shared" ref="AB28:AB31" si="56">Z31*AA31</f>
        <v>0</v>
      </c>
      <c r="AD31" s="89">
        <v>0</v>
      </c>
      <c r="AE31" s="57"/>
      <c r="AF31" s="30">
        <f t="shared" si="48"/>
        <v>0</v>
      </c>
      <c r="AG31" s="30">
        <f t="shared" ref="AG28:AG31" si="57">AE31*AF31</f>
        <v>0</v>
      </c>
      <c r="AI31" s="72"/>
      <c r="AJ31" s="72"/>
      <c r="AK31" s="72"/>
    </row>
    <row r="32" spans="1:37" x14ac:dyDescent="0.3">
      <c r="A32" s="70" t="s">
        <v>18</v>
      </c>
      <c r="B32" s="71" t="s">
        <v>96</v>
      </c>
      <c r="C32" s="67" t="s">
        <v>93</v>
      </c>
      <c r="D32" s="68"/>
      <c r="E32" s="89"/>
      <c r="F32" s="27"/>
      <c r="G32" s="36"/>
      <c r="H32" s="36"/>
      <c r="I32" s="68"/>
      <c r="J32" s="89"/>
      <c r="K32" s="68"/>
      <c r="L32" s="36"/>
      <c r="M32" s="36"/>
      <c r="O32" s="89" t="s">
        <v>170</v>
      </c>
      <c r="P32" s="68"/>
      <c r="Q32" s="36"/>
      <c r="R32" s="36"/>
      <c r="T32" s="89"/>
      <c r="U32" s="68"/>
      <c r="V32" s="36"/>
      <c r="W32" s="36"/>
      <c r="Y32" s="89"/>
      <c r="Z32" s="68"/>
      <c r="AA32" s="36"/>
      <c r="AB32" s="36"/>
      <c r="AD32" s="89"/>
      <c r="AE32" s="68"/>
      <c r="AF32" s="36"/>
      <c r="AG32" s="36"/>
      <c r="AI32" s="72"/>
      <c r="AJ32" s="72"/>
      <c r="AK32" s="72"/>
    </row>
    <row r="33" spans="1:37" x14ac:dyDescent="0.3">
      <c r="A33" s="70"/>
      <c r="B33" s="71"/>
      <c r="C33" s="77" t="s">
        <v>94</v>
      </c>
      <c r="D33" s="68" t="s">
        <v>29</v>
      </c>
      <c r="E33" s="89">
        <f t="shared" si="50"/>
        <v>1</v>
      </c>
      <c r="F33" s="27">
        <f t="shared" si="51"/>
        <v>0</v>
      </c>
      <c r="G33" s="36"/>
      <c r="H33" s="36">
        <f t="shared" si="52"/>
        <v>0</v>
      </c>
      <c r="I33" s="68"/>
      <c r="J33" s="89">
        <v>0</v>
      </c>
      <c r="K33" s="57"/>
      <c r="L33" s="30">
        <f t="shared" ref="L33:L36" si="58">$G33</f>
        <v>0</v>
      </c>
      <c r="M33" s="30">
        <f t="shared" ref="M33:M36" si="59">K33*L33</f>
        <v>0</v>
      </c>
      <c r="O33" s="89">
        <v>0</v>
      </c>
      <c r="P33" s="57"/>
      <c r="Q33" s="30">
        <f t="shared" ref="Q33:Q36" si="60">$G33</f>
        <v>0</v>
      </c>
      <c r="R33" s="30">
        <f t="shared" ref="R33:R36" si="61">P33*Q33</f>
        <v>0</v>
      </c>
      <c r="T33" s="89">
        <v>0</v>
      </c>
      <c r="U33" s="57"/>
      <c r="V33" s="30">
        <f t="shared" ref="V33:V36" si="62">$G33</f>
        <v>0</v>
      </c>
      <c r="W33" s="30">
        <f t="shared" ref="W33:W36" si="63">U33*V33</f>
        <v>0</v>
      </c>
      <c r="Y33" s="89">
        <v>1</v>
      </c>
      <c r="Z33" s="57"/>
      <c r="AA33" s="30">
        <f t="shared" ref="AA33:AA36" si="64">$G33</f>
        <v>0</v>
      </c>
      <c r="AB33" s="30">
        <f t="shared" ref="AB33:AB36" si="65">Z33*AA33</f>
        <v>0</v>
      </c>
      <c r="AD33" s="89">
        <v>0</v>
      </c>
      <c r="AE33" s="57"/>
      <c r="AF33" s="30">
        <f t="shared" ref="AF33:AF36" si="66">$G33</f>
        <v>0</v>
      </c>
      <c r="AG33" s="30">
        <f t="shared" ref="AG33:AG36" si="67">AE33*AF33</f>
        <v>0</v>
      </c>
      <c r="AI33" s="72"/>
      <c r="AJ33" s="72"/>
      <c r="AK33" s="72"/>
    </row>
    <row r="34" spans="1:37" x14ac:dyDescent="0.3">
      <c r="A34" s="70"/>
      <c r="B34" s="71"/>
      <c r="C34" s="77" t="s">
        <v>95</v>
      </c>
      <c r="D34" s="68" t="s">
        <v>29</v>
      </c>
      <c r="E34" s="89">
        <f t="shared" si="50"/>
        <v>4</v>
      </c>
      <c r="F34" s="27">
        <f t="shared" si="51"/>
        <v>0</v>
      </c>
      <c r="G34" s="36"/>
      <c r="H34" s="36">
        <f t="shared" si="52"/>
        <v>0</v>
      </c>
      <c r="I34" s="68"/>
      <c r="J34" s="89">
        <v>0</v>
      </c>
      <c r="K34" s="57"/>
      <c r="L34" s="30">
        <f t="shared" si="58"/>
        <v>0</v>
      </c>
      <c r="M34" s="30">
        <f t="shared" si="59"/>
        <v>0</v>
      </c>
      <c r="O34" s="89">
        <v>2</v>
      </c>
      <c r="P34" s="57"/>
      <c r="Q34" s="30">
        <f t="shared" si="60"/>
        <v>0</v>
      </c>
      <c r="R34" s="30">
        <f t="shared" si="61"/>
        <v>0</v>
      </c>
      <c r="T34" s="89">
        <v>0</v>
      </c>
      <c r="U34" s="57"/>
      <c r="V34" s="30">
        <f t="shared" si="62"/>
        <v>0</v>
      </c>
      <c r="W34" s="30">
        <f t="shared" si="63"/>
        <v>0</v>
      </c>
      <c r="Y34" s="89">
        <v>2</v>
      </c>
      <c r="Z34" s="57"/>
      <c r="AA34" s="30">
        <f t="shared" si="64"/>
        <v>0</v>
      </c>
      <c r="AB34" s="30">
        <f t="shared" si="65"/>
        <v>0</v>
      </c>
      <c r="AD34" s="89">
        <v>0</v>
      </c>
      <c r="AE34" s="57"/>
      <c r="AF34" s="30">
        <f t="shared" si="66"/>
        <v>0</v>
      </c>
      <c r="AG34" s="30">
        <f t="shared" si="67"/>
        <v>0</v>
      </c>
      <c r="AI34" s="72"/>
      <c r="AJ34" s="72"/>
      <c r="AK34" s="72"/>
    </row>
    <row r="35" spans="1:37" x14ac:dyDescent="0.3">
      <c r="A35" s="70" t="s">
        <v>18</v>
      </c>
      <c r="B35" s="71" t="s">
        <v>97</v>
      </c>
      <c r="C35" s="67" t="s">
        <v>44</v>
      </c>
      <c r="D35" s="68" t="s">
        <v>30</v>
      </c>
      <c r="E35" s="89">
        <f t="shared" si="50"/>
        <v>4</v>
      </c>
      <c r="F35" s="27">
        <f t="shared" si="51"/>
        <v>0</v>
      </c>
      <c r="G35" s="36"/>
      <c r="H35" s="36">
        <f t="shared" si="52"/>
        <v>0</v>
      </c>
      <c r="I35" s="68"/>
      <c r="J35" s="89">
        <v>0</v>
      </c>
      <c r="K35" s="57"/>
      <c r="L35" s="30">
        <f t="shared" si="58"/>
        <v>0</v>
      </c>
      <c r="M35" s="30">
        <f t="shared" si="59"/>
        <v>0</v>
      </c>
      <c r="O35" s="89">
        <v>4</v>
      </c>
      <c r="P35" s="57"/>
      <c r="Q35" s="30">
        <f t="shared" si="60"/>
        <v>0</v>
      </c>
      <c r="R35" s="30">
        <f t="shared" si="61"/>
        <v>0</v>
      </c>
      <c r="T35" s="89">
        <v>0</v>
      </c>
      <c r="U35" s="57"/>
      <c r="V35" s="30">
        <f t="shared" si="62"/>
        <v>0</v>
      </c>
      <c r="W35" s="30">
        <f t="shared" si="63"/>
        <v>0</v>
      </c>
      <c r="Y35" s="89">
        <v>0</v>
      </c>
      <c r="Z35" s="57"/>
      <c r="AA35" s="30">
        <f t="shared" si="64"/>
        <v>0</v>
      </c>
      <c r="AB35" s="30">
        <f t="shared" si="65"/>
        <v>0</v>
      </c>
      <c r="AD35" s="89">
        <v>0</v>
      </c>
      <c r="AE35" s="57"/>
      <c r="AF35" s="30">
        <f t="shared" si="66"/>
        <v>0</v>
      </c>
      <c r="AG35" s="30">
        <f t="shared" si="67"/>
        <v>0</v>
      </c>
      <c r="AI35" s="72"/>
      <c r="AJ35" s="72"/>
      <c r="AK35" s="72"/>
    </row>
    <row r="36" spans="1:37" x14ac:dyDescent="0.3">
      <c r="A36" s="70" t="s">
        <v>18</v>
      </c>
      <c r="B36" s="71" t="s">
        <v>171</v>
      </c>
      <c r="C36" s="67" t="s">
        <v>46</v>
      </c>
      <c r="D36" s="68" t="s">
        <v>29</v>
      </c>
      <c r="E36" s="89">
        <f t="shared" si="50"/>
        <v>1</v>
      </c>
      <c r="F36" s="27">
        <f t="shared" si="51"/>
        <v>0</v>
      </c>
      <c r="G36" s="36"/>
      <c r="H36" s="36">
        <f t="shared" si="52"/>
        <v>0</v>
      </c>
      <c r="I36" s="68"/>
      <c r="J36" s="89">
        <v>0</v>
      </c>
      <c r="K36" s="57"/>
      <c r="L36" s="30">
        <f t="shared" si="58"/>
        <v>0</v>
      </c>
      <c r="M36" s="30">
        <f t="shared" si="59"/>
        <v>0</v>
      </c>
      <c r="O36" s="89">
        <v>1</v>
      </c>
      <c r="P36" s="57"/>
      <c r="Q36" s="30">
        <f t="shared" si="60"/>
        <v>0</v>
      </c>
      <c r="R36" s="30">
        <f t="shared" si="61"/>
        <v>0</v>
      </c>
      <c r="T36" s="89">
        <v>0</v>
      </c>
      <c r="U36" s="57"/>
      <c r="V36" s="30">
        <f t="shared" si="62"/>
        <v>0</v>
      </c>
      <c r="W36" s="30">
        <f t="shared" si="63"/>
        <v>0</v>
      </c>
      <c r="Y36" s="89">
        <v>0</v>
      </c>
      <c r="Z36" s="57"/>
      <c r="AA36" s="30">
        <f t="shared" si="64"/>
        <v>0</v>
      </c>
      <c r="AB36" s="30">
        <f t="shared" si="65"/>
        <v>0</v>
      </c>
      <c r="AD36" s="89">
        <v>0</v>
      </c>
      <c r="AE36" s="57"/>
      <c r="AF36" s="30">
        <f t="shared" si="66"/>
        <v>0</v>
      </c>
      <c r="AG36" s="30">
        <f t="shared" si="67"/>
        <v>0</v>
      </c>
      <c r="AH36" s="72"/>
    </row>
    <row r="37" spans="1:37" x14ac:dyDescent="0.3">
      <c r="A37" s="70"/>
      <c r="B37" s="71"/>
      <c r="C37" s="67"/>
      <c r="D37" s="68"/>
      <c r="E37" s="89"/>
      <c r="F37" s="68"/>
      <c r="G37" s="36"/>
      <c r="H37" s="36"/>
      <c r="I37" s="68"/>
      <c r="J37" s="89"/>
      <c r="K37" s="68"/>
      <c r="L37" s="36"/>
      <c r="M37" s="36"/>
      <c r="O37" s="89" t="s">
        <v>170</v>
      </c>
      <c r="P37" s="68"/>
      <c r="Q37" s="36"/>
      <c r="R37" s="36"/>
      <c r="T37" s="89"/>
      <c r="U37" s="68"/>
      <c r="V37" s="36"/>
      <c r="W37" s="36"/>
      <c r="Y37" s="89"/>
      <c r="Z37" s="68"/>
      <c r="AA37" s="36"/>
      <c r="AB37" s="36"/>
      <c r="AD37" s="89"/>
      <c r="AE37" s="68"/>
      <c r="AF37" s="36"/>
      <c r="AG37" s="36"/>
    </row>
    <row r="38" spans="1:37" x14ac:dyDescent="0.3">
      <c r="A38" s="75"/>
      <c r="B38" s="76"/>
      <c r="C38" s="69" t="s">
        <v>47</v>
      </c>
      <c r="D38" s="58"/>
      <c r="E38" s="90"/>
      <c r="F38" s="91"/>
      <c r="G38" s="73" t="s">
        <v>9</v>
      </c>
      <c r="H38" s="74">
        <f>M38+R38+W38+AB38+AG38</f>
        <v>0</v>
      </c>
      <c r="I38" s="58"/>
      <c r="J38" s="90"/>
      <c r="K38" s="91"/>
      <c r="L38" s="73" t="s">
        <v>9</v>
      </c>
      <c r="M38" s="74">
        <f>SUM(M25:M37)</f>
        <v>0</v>
      </c>
      <c r="O38" s="90" t="s">
        <v>170</v>
      </c>
      <c r="P38" s="91"/>
      <c r="Q38" s="73" t="s">
        <v>9</v>
      </c>
      <c r="R38" s="74">
        <f>SUM(R25:R37)</f>
        <v>0</v>
      </c>
      <c r="T38" s="90"/>
      <c r="U38" s="91"/>
      <c r="V38" s="73" t="s">
        <v>9</v>
      </c>
      <c r="W38" s="74">
        <f>SUM(W25:W37)</f>
        <v>0</v>
      </c>
      <c r="Y38" s="90"/>
      <c r="Z38" s="91"/>
      <c r="AA38" s="73" t="s">
        <v>9</v>
      </c>
      <c r="AB38" s="74">
        <f>SUM(AB25:AB37)</f>
        <v>0</v>
      </c>
      <c r="AD38" s="90"/>
      <c r="AE38" s="91"/>
      <c r="AF38" s="73" t="s">
        <v>9</v>
      </c>
      <c r="AG38" s="74">
        <f>SUM(AG25:AG37)</f>
        <v>0</v>
      </c>
    </row>
    <row r="39" spans="1:37" ht="12" customHeight="1" x14ac:dyDescent="0.3">
      <c r="A39" s="75"/>
      <c r="B39" s="76"/>
      <c r="C39" s="78"/>
      <c r="D39" s="58"/>
      <c r="E39" s="90"/>
      <c r="F39" s="91"/>
      <c r="G39" s="73"/>
      <c r="H39" s="74"/>
      <c r="I39" s="58"/>
      <c r="J39" s="90"/>
      <c r="K39" s="91"/>
      <c r="L39" s="73"/>
      <c r="M39" s="74"/>
      <c r="O39" s="90" t="s">
        <v>170</v>
      </c>
      <c r="P39" s="91"/>
      <c r="Q39" s="73"/>
      <c r="R39" s="74"/>
      <c r="T39" s="90"/>
      <c r="U39" s="91"/>
      <c r="V39" s="73"/>
      <c r="W39" s="74"/>
      <c r="Y39" s="90"/>
      <c r="Z39" s="91"/>
      <c r="AA39" s="73"/>
      <c r="AB39" s="74"/>
      <c r="AD39" s="90"/>
      <c r="AE39" s="91"/>
      <c r="AF39" s="73"/>
      <c r="AG39" s="74"/>
    </row>
    <row r="40" spans="1:37" ht="12" customHeight="1" x14ac:dyDescent="0.3">
      <c r="A40" s="33"/>
      <c r="B40" s="25"/>
      <c r="C40" s="34"/>
      <c r="D40" s="58"/>
      <c r="E40" s="90"/>
      <c r="F40" s="87"/>
      <c r="G40" s="31"/>
      <c r="H40" s="32"/>
      <c r="I40" s="58"/>
      <c r="J40" s="90"/>
      <c r="K40" s="87"/>
      <c r="L40" s="31"/>
      <c r="M40" s="32"/>
      <c r="O40" s="90" t="s">
        <v>170</v>
      </c>
      <c r="P40" s="87"/>
      <c r="Q40" s="31"/>
      <c r="R40" s="32"/>
      <c r="T40" s="90"/>
      <c r="U40" s="87"/>
      <c r="V40" s="31"/>
      <c r="W40" s="32"/>
      <c r="Y40" s="90"/>
      <c r="Z40" s="87"/>
      <c r="AA40" s="31"/>
      <c r="AB40" s="32"/>
      <c r="AD40" s="90"/>
      <c r="AE40" s="87"/>
      <c r="AF40" s="31"/>
      <c r="AG40" s="32"/>
    </row>
    <row r="41" spans="1:37" x14ac:dyDescent="0.3">
      <c r="A41" s="52" t="s">
        <v>70</v>
      </c>
      <c r="B41" s="52">
        <v>5</v>
      </c>
      <c r="C41" s="53" t="s">
        <v>54</v>
      </c>
      <c r="D41" s="54"/>
      <c r="E41" s="55"/>
      <c r="F41" s="86"/>
      <c r="G41" s="56"/>
      <c r="H41" s="56"/>
      <c r="I41" s="54"/>
      <c r="J41" s="55"/>
      <c r="K41" s="86"/>
      <c r="L41" s="56"/>
      <c r="M41" s="56"/>
      <c r="N41" s="24"/>
      <c r="O41" s="55" t="s">
        <v>170</v>
      </c>
      <c r="P41" s="86"/>
      <c r="Q41" s="56"/>
      <c r="R41" s="56"/>
      <c r="S41" s="24"/>
      <c r="T41" s="55"/>
      <c r="U41" s="86"/>
      <c r="V41" s="56"/>
      <c r="W41" s="56"/>
      <c r="X41" s="24"/>
      <c r="Y41" s="55"/>
      <c r="Z41" s="86"/>
      <c r="AA41" s="56"/>
      <c r="AB41" s="56"/>
      <c r="AC41" s="24"/>
      <c r="AD41" s="55"/>
      <c r="AE41" s="86"/>
      <c r="AF41" s="56"/>
      <c r="AG41" s="56"/>
    </row>
    <row r="42" spans="1:37" x14ac:dyDescent="0.3">
      <c r="A42" s="70" t="s">
        <v>18</v>
      </c>
      <c r="B42" s="71" t="s">
        <v>98</v>
      </c>
      <c r="C42" s="67" t="s">
        <v>99</v>
      </c>
      <c r="D42" s="68" t="s">
        <v>29</v>
      </c>
      <c r="E42" s="90">
        <f>J42+O42+T42+Y42+AD42</f>
        <v>12</v>
      </c>
      <c r="F42" s="27">
        <f t="shared" ref="F42:F54" si="68">K42+P42+U42+Z42+AE42</f>
        <v>0</v>
      </c>
      <c r="G42" s="36"/>
      <c r="H42" s="36">
        <f>M42+R42+W42+AB42+AG42</f>
        <v>0</v>
      </c>
      <c r="I42" s="68"/>
      <c r="J42" s="90">
        <v>0</v>
      </c>
      <c r="K42" s="57"/>
      <c r="L42" s="30">
        <f t="shared" ref="L42:L43" si="69">$G42</f>
        <v>0</v>
      </c>
      <c r="M42" s="30">
        <f t="shared" ref="M42:M43" si="70">K42*L42</f>
        <v>0</v>
      </c>
      <c r="O42" s="90">
        <v>12</v>
      </c>
      <c r="P42" s="57"/>
      <c r="Q42" s="30">
        <f t="shared" ref="Q42:Q43" si="71">$G42</f>
        <v>0</v>
      </c>
      <c r="R42" s="30">
        <f t="shared" ref="R42:R43" si="72">P42*Q42</f>
        <v>0</v>
      </c>
      <c r="T42" s="90">
        <v>0</v>
      </c>
      <c r="U42" s="57"/>
      <c r="V42" s="30">
        <f t="shared" ref="V42:V43" si="73">$G42</f>
        <v>0</v>
      </c>
      <c r="W42" s="30">
        <f t="shared" ref="W42:W43" si="74">U42*V42</f>
        <v>0</v>
      </c>
      <c r="Y42" s="90">
        <v>0</v>
      </c>
      <c r="Z42" s="57"/>
      <c r="AA42" s="30">
        <f t="shared" ref="AA42:AA43" si="75">$G42</f>
        <v>0</v>
      </c>
      <c r="AB42" s="30">
        <f t="shared" ref="AB42:AB43" si="76">Z42*AA42</f>
        <v>0</v>
      </c>
      <c r="AD42" s="90">
        <v>0</v>
      </c>
      <c r="AE42" s="57"/>
      <c r="AF42" s="30">
        <f t="shared" ref="AF42:AF43" si="77">$G42</f>
        <v>0</v>
      </c>
      <c r="AG42" s="30">
        <f t="shared" ref="AG42:AG43" si="78">AE42*AF42</f>
        <v>0</v>
      </c>
    </row>
    <row r="43" spans="1:37" x14ac:dyDescent="0.3">
      <c r="A43" s="70" t="s">
        <v>18</v>
      </c>
      <c r="B43" s="71" t="s">
        <v>100</v>
      </c>
      <c r="C43" s="67" t="s">
        <v>101</v>
      </c>
      <c r="D43" s="68" t="s">
        <v>29</v>
      </c>
      <c r="E43" s="90">
        <f>J43+O43+T43+Y43+AD43</f>
        <v>55</v>
      </c>
      <c r="F43" s="27">
        <f t="shared" si="68"/>
        <v>0</v>
      </c>
      <c r="G43" s="36"/>
      <c r="H43" s="36">
        <f>M43+R43+W43+AB43+AG43</f>
        <v>0</v>
      </c>
      <c r="I43" s="68"/>
      <c r="J43" s="90">
        <v>12</v>
      </c>
      <c r="K43" s="57"/>
      <c r="L43" s="30">
        <f t="shared" si="69"/>
        <v>0</v>
      </c>
      <c r="M43" s="30">
        <f t="shared" si="70"/>
        <v>0</v>
      </c>
      <c r="O43" s="90">
        <v>26</v>
      </c>
      <c r="P43" s="57"/>
      <c r="Q43" s="30">
        <f t="shared" si="71"/>
        <v>0</v>
      </c>
      <c r="R43" s="30">
        <f t="shared" si="72"/>
        <v>0</v>
      </c>
      <c r="T43" s="90">
        <v>0</v>
      </c>
      <c r="U43" s="57"/>
      <c r="V43" s="30">
        <f t="shared" si="73"/>
        <v>0</v>
      </c>
      <c r="W43" s="30">
        <f t="shared" si="74"/>
        <v>0</v>
      </c>
      <c r="Y43" s="90">
        <v>17</v>
      </c>
      <c r="Z43" s="57"/>
      <c r="AA43" s="30">
        <f t="shared" si="75"/>
        <v>0</v>
      </c>
      <c r="AB43" s="30">
        <f t="shared" si="76"/>
        <v>0</v>
      </c>
      <c r="AD43" s="90">
        <v>0</v>
      </c>
      <c r="AE43" s="57"/>
      <c r="AF43" s="30">
        <f t="shared" si="77"/>
        <v>0</v>
      </c>
      <c r="AG43" s="30">
        <f t="shared" si="78"/>
        <v>0</v>
      </c>
    </row>
    <row r="44" spans="1:37" x14ac:dyDescent="0.3">
      <c r="A44" s="70" t="s">
        <v>18</v>
      </c>
      <c r="B44" s="71" t="s">
        <v>102</v>
      </c>
      <c r="C44" s="67" t="s">
        <v>66</v>
      </c>
      <c r="D44" s="68"/>
      <c r="E44" s="90"/>
      <c r="F44" s="27"/>
      <c r="G44" s="36"/>
      <c r="H44" s="36"/>
      <c r="I44" s="68"/>
      <c r="J44" s="90"/>
      <c r="K44" s="91"/>
      <c r="L44" s="36"/>
      <c r="M44" s="36"/>
      <c r="O44" s="90" t="s">
        <v>170</v>
      </c>
      <c r="P44" s="91"/>
      <c r="Q44" s="36"/>
      <c r="R44" s="36"/>
      <c r="T44" s="90"/>
      <c r="U44" s="91"/>
      <c r="V44" s="36"/>
      <c r="W44" s="36"/>
      <c r="Y44" s="90"/>
      <c r="Z44" s="91"/>
      <c r="AA44" s="36"/>
      <c r="AB44" s="36"/>
      <c r="AD44" s="90"/>
      <c r="AE44" s="68"/>
      <c r="AF44" s="36"/>
      <c r="AG44" s="36"/>
    </row>
    <row r="45" spans="1:37" x14ac:dyDescent="0.3">
      <c r="A45" s="70"/>
      <c r="B45" s="71"/>
      <c r="C45" s="80" t="s">
        <v>103</v>
      </c>
      <c r="D45" s="68" t="s">
        <v>10</v>
      </c>
      <c r="E45" s="90">
        <f t="shared" ref="E45:E54" si="79">J45+O45+T45+Y45+AD45</f>
        <v>264.89999999999998</v>
      </c>
      <c r="F45" s="27">
        <f t="shared" si="68"/>
        <v>0</v>
      </c>
      <c r="G45" s="36"/>
      <c r="H45" s="36">
        <f t="shared" ref="H45:H54" si="80">M45+R45+W45+AB45+AG45</f>
        <v>0</v>
      </c>
      <c r="I45" s="68"/>
      <c r="J45" s="90">
        <v>0</v>
      </c>
      <c r="K45" s="57"/>
      <c r="L45" s="30">
        <f t="shared" ref="L45:L55" si="81">$G45</f>
        <v>0</v>
      </c>
      <c r="M45" s="30">
        <f t="shared" ref="M45:M54" si="82">K45*L45</f>
        <v>0</v>
      </c>
      <c r="O45" s="90">
        <v>75.900000000000006</v>
      </c>
      <c r="P45" s="57"/>
      <c r="Q45" s="30">
        <f t="shared" ref="Q45:Q55" si="83">$G45</f>
        <v>0</v>
      </c>
      <c r="R45" s="30">
        <f t="shared" ref="R45:R54" si="84">P45*Q45</f>
        <v>0</v>
      </c>
      <c r="T45" s="90">
        <v>0</v>
      </c>
      <c r="U45" s="57"/>
      <c r="V45" s="30">
        <f t="shared" ref="V45:V55" si="85">$G45</f>
        <v>0</v>
      </c>
      <c r="W45" s="30">
        <f t="shared" ref="W45:W54" si="86">U45*V45</f>
        <v>0</v>
      </c>
      <c r="Y45" s="90">
        <v>189</v>
      </c>
      <c r="Z45" s="57"/>
      <c r="AA45" s="30">
        <f t="shared" ref="AA45:AA55" si="87">$G45</f>
        <v>0</v>
      </c>
      <c r="AB45" s="30">
        <f t="shared" ref="AB45:AB54" si="88">Z45*AA45</f>
        <v>0</v>
      </c>
      <c r="AD45" s="90">
        <v>0</v>
      </c>
      <c r="AE45" s="57"/>
      <c r="AF45" s="30">
        <f t="shared" ref="AF45:AF55" si="89">$G45</f>
        <v>0</v>
      </c>
      <c r="AG45" s="30">
        <f t="shared" ref="AG45:AG54" si="90">AE45*AF45</f>
        <v>0</v>
      </c>
    </row>
    <row r="46" spans="1:37" x14ac:dyDescent="0.3">
      <c r="A46" s="70"/>
      <c r="B46" s="71"/>
      <c r="C46" s="80" t="s">
        <v>104</v>
      </c>
      <c r="D46" s="68" t="s">
        <v>10</v>
      </c>
      <c r="E46" s="90">
        <f t="shared" si="79"/>
        <v>507</v>
      </c>
      <c r="F46" s="27">
        <f t="shared" si="68"/>
        <v>0</v>
      </c>
      <c r="G46" s="36"/>
      <c r="H46" s="36">
        <f t="shared" si="80"/>
        <v>0</v>
      </c>
      <c r="I46" s="68"/>
      <c r="J46" s="90">
        <v>193</v>
      </c>
      <c r="K46" s="57"/>
      <c r="L46" s="30">
        <f t="shared" si="81"/>
        <v>0</v>
      </c>
      <c r="M46" s="30">
        <f t="shared" si="82"/>
        <v>0</v>
      </c>
      <c r="O46" s="90">
        <v>314</v>
      </c>
      <c r="P46" s="57"/>
      <c r="Q46" s="30">
        <f t="shared" si="83"/>
        <v>0</v>
      </c>
      <c r="R46" s="30">
        <f t="shared" si="84"/>
        <v>0</v>
      </c>
      <c r="T46" s="90">
        <v>0</v>
      </c>
      <c r="U46" s="57"/>
      <c r="V46" s="30">
        <f t="shared" si="85"/>
        <v>0</v>
      </c>
      <c r="W46" s="30">
        <f t="shared" si="86"/>
        <v>0</v>
      </c>
      <c r="Y46" s="90">
        <v>0</v>
      </c>
      <c r="Z46" s="57"/>
      <c r="AA46" s="30">
        <f t="shared" si="87"/>
        <v>0</v>
      </c>
      <c r="AB46" s="30">
        <f t="shared" si="88"/>
        <v>0</v>
      </c>
      <c r="AD46" s="90">
        <v>0</v>
      </c>
      <c r="AE46" s="57"/>
      <c r="AF46" s="30">
        <f t="shared" si="89"/>
        <v>0</v>
      </c>
      <c r="AG46" s="30">
        <f t="shared" si="90"/>
        <v>0</v>
      </c>
    </row>
    <row r="47" spans="1:37" x14ac:dyDescent="0.3">
      <c r="C47" s="80" t="s">
        <v>67</v>
      </c>
      <c r="D47" s="68" t="s">
        <v>10</v>
      </c>
      <c r="E47" s="90">
        <f t="shared" si="79"/>
        <v>771.9</v>
      </c>
      <c r="F47" s="27">
        <f t="shared" si="68"/>
        <v>0</v>
      </c>
      <c r="G47" s="36"/>
      <c r="H47" s="36">
        <f t="shared" si="80"/>
        <v>0</v>
      </c>
      <c r="I47" s="68"/>
      <c r="J47" s="90">
        <v>193</v>
      </c>
      <c r="K47" s="57"/>
      <c r="L47" s="30">
        <f t="shared" si="81"/>
        <v>0</v>
      </c>
      <c r="M47" s="30">
        <f t="shared" si="82"/>
        <v>0</v>
      </c>
      <c r="O47" s="90">
        <v>389.9</v>
      </c>
      <c r="P47" s="57"/>
      <c r="Q47" s="30">
        <f t="shared" si="83"/>
        <v>0</v>
      </c>
      <c r="R47" s="30">
        <f t="shared" si="84"/>
        <v>0</v>
      </c>
      <c r="T47" s="90">
        <v>0</v>
      </c>
      <c r="U47" s="57"/>
      <c r="V47" s="30">
        <f t="shared" si="85"/>
        <v>0</v>
      </c>
      <c r="W47" s="30">
        <f t="shared" si="86"/>
        <v>0</v>
      </c>
      <c r="Y47" s="90">
        <v>189</v>
      </c>
      <c r="Z47" s="57"/>
      <c r="AA47" s="30">
        <f t="shared" si="87"/>
        <v>0</v>
      </c>
      <c r="AB47" s="30">
        <f t="shared" si="88"/>
        <v>0</v>
      </c>
      <c r="AD47" s="90">
        <v>0</v>
      </c>
      <c r="AE47" s="57"/>
      <c r="AF47" s="30">
        <f t="shared" si="89"/>
        <v>0</v>
      </c>
      <c r="AG47" s="30">
        <f t="shared" si="90"/>
        <v>0</v>
      </c>
    </row>
    <row r="48" spans="1:37" x14ac:dyDescent="0.3">
      <c r="A48" s="75"/>
      <c r="B48" s="76"/>
      <c r="C48" s="80" t="s">
        <v>105</v>
      </c>
      <c r="D48" s="68" t="s">
        <v>10</v>
      </c>
      <c r="E48" s="90">
        <f t="shared" si="79"/>
        <v>12.5</v>
      </c>
      <c r="F48" s="27">
        <f t="shared" si="68"/>
        <v>0</v>
      </c>
      <c r="G48" s="36"/>
      <c r="H48" s="36">
        <f t="shared" si="80"/>
        <v>0</v>
      </c>
      <c r="I48" s="68"/>
      <c r="J48" s="90">
        <v>0</v>
      </c>
      <c r="K48" s="57"/>
      <c r="L48" s="30">
        <f t="shared" si="81"/>
        <v>0</v>
      </c>
      <c r="M48" s="30">
        <f t="shared" si="82"/>
        <v>0</v>
      </c>
      <c r="O48" s="90">
        <v>12.5</v>
      </c>
      <c r="P48" s="57"/>
      <c r="Q48" s="30">
        <f t="shared" si="83"/>
        <v>0</v>
      </c>
      <c r="R48" s="30">
        <f t="shared" si="84"/>
        <v>0</v>
      </c>
      <c r="T48" s="90">
        <v>0</v>
      </c>
      <c r="U48" s="57"/>
      <c r="V48" s="30">
        <f t="shared" si="85"/>
        <v>0</v>
      </c>
      <c r="W48" s="30">
        <f t="shared" si="86"/>
        <v>0</v>
      </c>
      <c r="Y48" s="90">
        <v>0</v>
      </c>
      <c r="Z48" s="57"/>
      <c r="AA48" s="30">
        <f t="shared" si="87"/>
        <v>0</v>
      </c>
      <c r="AB48" s="30">
        <f t="shared" si="88"/>
        <v>0</v>
      </c>
      <c r="AD48" s="90">
        <v>0</v>
      </c>
      <c r="AE48" s="57"/>
      <c r="AF48" s="30">
        <f t="shared" si="89"/>
        <v>0</v>
      </c>
      <c r="AG48" s="30">
        <f t="shared" si="90"/>
        <v>0</v>
      </c>
    </row>
    <row r="49" spans="1:33" x14ac:dyDescent="0.3">
      <c r="A49" s="75"/>
      <c r="B49" s="76"/>
      <c r="C49" s="80" t="s">
        <v>106</v>
      </c>
      <c r="D49" s="68" t="s">
        <v>107</v>
      </c>
      <c r="E49" s="90">
        <f t="shared" si="79"/>
        <v>1</v>
      </c>
      <c r="F49" s="27">
        <f t="shared" si="68"/>
        <v>0</v>
      </c>
      <c r="G49" s="36"/>
      <c r="H49" s="36">
        <f t="shared" si="80"/>
        <v>0</v>
      </c>
      <c r="I49" s="68"/>
      <c r="J49" s="90">
        <v>0</v>
      </c>
      <c r="K49" s="57"/>
      <c r="L49" s="30">
        <f t="shared" si="81"/>
        <v>0</v>
      </c>
      <c r="M49" s="30">
        <f t="shared" si="82"/>
        <v>0</v>
      </c>
      <c r="O49" s="90">
        <v>1</v>
      </c>
      <c r="P49" s="57"/>
      <c r="Q49" s="30">
        <f t="shared" si="83"/>
        <v>0</v>
      </c>
      <c r="R49" s="30">
        <f t="shared" si="84"/>
        <v>0</v>
      </c>
      <c r="T49" s="90">
        <v>0</v>
      </c>
      <c r="U49" s="57"/>
      <c r="V49" s="30">
        <f t="shared" si="85"/>
        <v>0</v>
      </c>
      <c r="W49" s="30">
        <f t="shared" si="86"/>
        <v>0</v>
      </c>
      <c r="Y49" s="90">
        <v>0</v>
      </c>
      <c r="Z49" s="57"/>
      <c r="AA49" s="30">
        <f t="shared" si="87"/>
        <v>0</v>
      </c>
      <c r="AB49" s="30">
        <f t="shared" si="88"/>
        <v>0</v>
      </c>
      <c r="AD49" s="90">
        <v>0</v>
      </c>
      <c r="AE49" s="57"/>
      <c r="AF49" s="30">
        <f t="shared" si="89"/>
        <v>0</v>
      </c>
      <c r="AG49" s="30">
        <f t="shared" si="90"/>
        <v>0</v>
      </c>
    </row>
    <row r="50" spans="1:33" x14ac:dyDescent="0.3">
      <c r="A50" s="70" t="s">
        <v>18</v>
      </c>
      <c r="B50" s="71" t="s">
        <v>108</v>
      </c>
      <c r="C50" s="67" t="s">
        <v>137</v>
      </c>
      <c r="D50" s="68" t="s">
        <v>10</v>
      </c>
      <c r="E50" s="90">
        <f t="shared" si="79"/>
        <v>229.3</v>
      </c>
      <c r="F50" s="27">
        <f t="shared" si="68"/>
        <v>0</v>
      </c>
      <c r="G50" s="36"/>
      <c r="H50" s="36">
        <f t="shared" si="80"/>
        <v>0</v>
      </c>
      <c r="I50" s="68"/>
      <c r="J50" s="90">
        <v>0</v>
      </c>
      <c r="K50" s="57"/>
      <c r="L50" s="30">
        <f t="shared" si="81"/>
        <v>0</v>
      </c>
      <c r="M50" s="30">
        <f t="shared" si="82"/>
        <v>0</v>
      </c>
      <c r="O50" s="90">
        <v>64.3</v>
      </c>
      <c r="P50" s="57"/>
      <c r="Q50" s="30">
        <f t="shared" si="83"/>
        <v>0</v>
      </c>
      <c r="R50" s="30">
        <f t="shared" si="84"/>
        <v>0</v>
      </c>
      <c r="T50" s="90">
        <v>0</v>
      </c>
      <c r="U50" s="57"/>
      <c r="V50" s="30">
        <f t="shared" si="85"/>
        <v>0</v>
      </c>
      <c r="W50" s="30">
        <f t="shared" si="86"/>
        <v>0</v>
      </c>
      <c r="Y50" s="90">
        <v>165</v>
      </c>
      <c r="Z50" s="57"/>
      <c r="AA50" s="30">
        <f t="shared" si="87"/>
        <v>0</v>
      </c>
      <c r="AB50" s="30">
        <f t="shared" si="88"/>
        <v>0</v>
      </c>
      <c r="AD50" s="90">
        <v>0</v>
      </c>
      <c r="AE50" s="57"/>
      <c r="AF50" s="30">
        <f t="shared" si="89"/>
        <v>0</v>
      </c>
      <c r="AG50" s="30">
        <f t="shared" si="90"/>
        <v>0</v>
      </c>
    </row>
    <row r="51" spans="1:33" x14ac:dyDescent="0.3">
      <c r="A51" s="70" t="s">
        <v>18</v>
      </c>
      <c r="B51" s="71" t="s">
        <v>109</v>
      </c>
      <c r="C51" s="67" t="s">
        <v>68</v>
      </c>
      <c r="D51" s="68" t="s">
        <v>10</v>
      </c>
      <c r="E51" s="90">
        <f t="shared" si="79"/>
        <v>631</v>
      </c>
      <c r="F51" s="27">
        <f t="shared" si="68"/>
        <v>0</v>
      </c>
      <c r="G51" s="36"/>
      <c r="H51" s="36">
        <f t="shared" si="80"/>
        <v>0</v>
      </c>
      <c r="I51" s="68"/>
      <c r="J51" s="90">
        <v>166</v>
      </c>
      <c r="K51" s="57"/>
      <c r="L51" s="30">
        <f t="shared" si="81"/>
        <v>0</v>
      </c>
      <c r="M51" s="30">
        <f t="shared" si="82"/>
        <v>0</v>
      </c>
      <c r="O51" s="90">
        <v>300</v>
      </c>
      <c r="P51" s="57"/>
      <c r="Q51" s="30">
        <f t="shared" si="83"/>
        <v>0</v>
      </c>
      <c r="R51" s="30">
        <f t="shared" si="84"/>
        <v>0</v>
      </c>
      <c r="T51" s="90">
        <v>0</v>
      </c>
      <c r="U51" s="57"/>
      <c r="V51" s="30">
        <f t="shared" si="85"/>
        <v>0</v>
      </c>
      <c r="W51" s="30">
        <f t="shared" si="86"/>
        <v>0</v>
      </c>
      <c r="Y51" s="90">
        <v>165</v>
      </c>
      <c r="Z51" s="57"/>
      <c r="AA51" s="30">
        <f t="shared" si="87"/>
        <v>0</v>
      </c>
      <c r="AB51" s="30">
        <f t="shared" si="88"/>
        <v>0</v>
      </c>
      <c r="AD51" s="90">
        <v>0</v>
      </c>
      <c r="AE51" s="57"/>
      <c r="AF51" s="30">
        <f t="shared" si="89"/>
        <v>0</v>
      </c>
      <c r="AG51" s="30">
        <f t="shared" si="90"/>
        <v>0</v>
      </c>
    </row>
    <row r="52" spans="1:33" x14ac:dyDescent="0.3">
      <c r="A52" s="70" t="s">
        <v>18</v>
      </c>
      <c r="B52" s="71" t="s">
        <v>133</v>
      </c>
      <c r="C52" s="67" t="s">
        <v>110</v>
      </c>
      <c r="D52" s="68" t="s">
        <v>40</v>
      </c>
      <c r="E52" s="90">
        <f t="shared" si="79"/>
        <v>51.31</v>
      </c>
      <c r="F52" s="27">
        <f t="shared" si="68"/>
        <v>0</v>
      </c>
      <c r="G52" s="36"/>
      <c r="H52" s="36">
        <f t="shared" si="80"/>
        <v>0</v>
      </c>
      <c r="I52" s="68"/>
      <c r="J52" s="93">
        <v>11</v>
      </c>
      <c r="K52" s="57"/>
      <c r="L52" s="30">
        <f t="shared" si="81"/>
        <v>0</v>
      </c>
      <c r="M52" s="30">
        <f t="shared" si="82"/>
        <v>0</v>
      </c>
      <c r="O52" s="93">
        <v>30.009999999999998</v>
      </c>
      <c r="P52" s="57"/>
      <c r="Q52" s="30">
        <f t="shared" si="83"/>
        <v>0</v>
      </c>
      <c r="R52" s="30">
        <f t="shared" si="84"/>
        <v>0</v>
      </c>
      <c r="T52" s="93">
        <v>0</v>
      </c>
      <c r="U52" s="57"/>
      <c r="V52" s="30">
        <f t="shared" si="85"/>
        <v>0</v>
      </c>
      <c r="W52" s="30">
        <f t="shared" si="86"/>
        <v>0</v>
      </c>
      <c r="Y52" s="93">
        <v>10.3</v>
      </c>
      <c r="Z52" s="57"/>
      <c r="AA52" s="30">
        <f t="shared" si="87"/>
        <v>0</v>
      </c>
      <c r="AB52" s="30">
        <f t="shared" si="88"/>
        <v>0</v>
      </c>
      <c r="AD52" s="93">
        <v>0</v>
      </c>
      <c r="AE52" s="57"/>
      <c r="AF52" s="30">
        <f t="shared" si="89"/>
        <v>0</v>
      </c>
      <c r="AG52" s="30">
        <f t="shared" si="90"/>
        <v>0</v>
      </c>
    </row>
    <row r="53" spans="1:33" x14ac:dyDescent="0.3">
      <c r="A53" s="70" t="s">
        <v>18</v>
      </c>
      <c r="B53" s="71" t="s">
        <v>135</v>
      </c>
      <c r="C53" s="67" t="s">
        <v>69</v>
      </c>
      <c r="D53" s="68" t="s">
        <v>30</v>
      </c>
      <c r="E53" s="90">
        <f t="shared" si="79"/>
        <v>188.8</v>
      </c>
      <c r="F53" s="27">
        <f t="shared" si="68"/>
        <v>0</v>
      </c>
      <c r="G53" s="36"/>
      <c r="H53" s="36">
        <f t="shared" si="80"/>
        <v>0</v>
      </c>
      <c r="I53" s="68"/>
      <c r="J53" s="90">
        <v>52</v>
      </c>
      <c r="K53" s="57"/>
      <c r="L53" s="30">
        <f t="shared" si="81"/>
        <v>0</v>
      </c>
      <c r="M53" s="30">
        <f t="shared" si="82"/>
        <v>0</v>
      </c>
      <c r="O53" s="90">
        <v>85.8</v>
      </c>
      <c r="P53" s="57"/>
      <c r="Q53" s="30">
        <f t="shared" si="83"/>
        <v>0</v>
      </c>
      <c r="R53" s="30">
        <f t="shared" si="84"/>
        <v>0</v>
      </c>
      <c r="T53" s="90">
        <v>0</v>
      </c>
      <c r="U53" s="57"/>
      <c r="V53" s="30">
        <f t="shared" si="85"/>
        <v>0</v>
      </c>
      <c r="W53" s="30">
        <f t="shared" si="86"/>
        <v>0</v>
      </c>
      <c r="Y53" s="90">
        <v>51</v>
      </c>
      <c r="Z53" s="57"/>
      <c r="AA53" s="30">
        <f t="shared" si="87"/>
        <v>0</v>
      </c>
      <c r="AB53" s="30">
        <f t="shared" si="88"/>
        <v>0</v>
      </c>
      <c r="AD53" s="90">
        <v>0</v>
      </c>
      <c r="AE53" s="57"/>
      <c r="AF53" s="30">
        <f t="shared" si="89"/>
        <v>0</v>
      </c>
      <c r="AG53" s="30">
        <f t="shared" si="90"/>
        <v>0</v>
      </c>
    </row>
    <row r="54" spans="1:33" x14ac:dyDescent="0.3">
      <c r="A54" s="70" t="s">
        <v>18</v>
      </c>
      <c r="B54" s="71" t="s">
        <v>136</v>
      </c>
      <c r="C54" s="67" t="s">
        <v>134</v>
      </c>
      <c r="D54" s="68" t="s">
        <v>30</v>
      </c>
      <c r="E54" s="90">
        <f t="shared" si="79"/>
        <v>15</v>
      </c>
      <c r="F54" s="27">
        <f t="shared" si="68"/>
        <v>0</v>
      </c>
      <c r="G54" s="36"/>
      <c r="H54" s="36">
        <f t="shared" si="80"/>
        <v>0</v>
      </c>
      <c r="I54" s="68"/>
      <c r="J54" s="90">
        <v>15</v>
      </c>
      <c r="K54" s="57"/>
      <c r="L54" s="30">
        <f t="shared" si="81"/>
        <v>0</v>
      </c>
      <c r="M54" s="30">
        <f t="shared" si="82"/>
        <v>0</v>
      </c>
      <c r="O54" s="90">
        <v>0</v>
      </c>
      <c r="P54" s="57"/>
      <c r="Q54" s="30">
        <f t="shared" si="83"/>
        <v>0</v>
      </c>
      <c r="R54" s="30">
        <f t="shared" si="84"/>
        <v>0</v>
      </c>
      <c r="T54" s="90">
        <v>0</v>
      </c>
      <c r="U54" s="57"/>
      <c r="V54" s="30">
        <f t="shared" si="85"/>
        <v>0</v>
      </c>
      <c r="W54" s="30">
        <f t="shared" si="86"/>
        <v>0</v>
      </c>
      <c r="Y54" s="90">
        <v>0</v>
      </c>
      <c r="Z54" s="57"/>
      <c r="AA54" s="30">
        <f t="shared" si="87"/>
        <v>0</v>
      </c>
      <c r="AB54" s="30">
        <f t="shared" si="88"/>
        <v>0</v>
      </c>
      <c r="AD54" s="90">
        <v>0</v>
      </c>
      <c r="AE54" s="57"/>
      <c r="AF54" s="30">
        <f t="shared" si="89"/>
        <v>0</v>
      </c>
      <c r="AG54" s="30">
        <f t="shared" si="90"/>
        <v>0</v>
      </c>
    </row>
    <row r="55" spans="1:33" x14ac:dyDescent="0.3">
      <c r="A55" s="70" t="s">
        <v>18</v>
      </c>
      <c r="B55" s="71" t="s">
        <v>168</v>
      </c>
      <c r="C55" s="67" t="s">
        <v>169</v>
      </c>
      <c r="D55" s="68" t="s">
        <v>29</v>
      </c>
      <c r="E55" s="90">
        <f t="shared" ref="E55" si="91">J55+O55+T55+Y55+AD55</f>
        <v>2</v>
      </c>
      <c r="F55" s="27">
        <f t="shared" ref="F55" si="92">K55+P55+U55+Z55+AE55</f>
        <v>0</v>
      </c>
      <c r="G55" s="36"/>
      <c r="H55" s="36">
        <f t="shared" ref="H55" si="93">M55+R55+W55+AB55+AG55</f>
        <v>0</v>
      </c>
      <c r="I55" s="68"/>
      <c r="J55" s="90">
        <v>0</v>
      </c>
      <c r="K55" s="57"/>
      <c r="L55" s="30">
        <f t="shared" si="81"/>
        <v>0</v>
      </c>
      <c r="M55" s="30">
        <f t="shared" ref="M55" si="94">K55*L55</f>
        <v>0</v>
      </c>
      <c r="O55" s="90">
        <v>1</v>
      </c>
      <c r="P55" s="57"/>
      <c r="Q55" s="30">
        <f t="shared" si="83"/>
        <v>0</v>
      </c>
      <c r="R55" s="30">
        <f t="shared" ref="R55" si="95">P55*Q55</f>
        <v>0</v>
      </c>
      <c r="T55" s="90">
        <v>0</v>
      </c>
      <c r="U55" s="57"/>
      <c r="V55" s="30">
        <f t="shared" si="85"/>
        <v>0</v>
      </c>
      <c r="W55" s="30">
        <f t="shared" ref="W55" si="96">U55*V55</f>
        <v>0</v>
      </c>
      <c r="Y55" s="90">
        <v>1</v>
      </c>
      <c r="Z55" s="57"/>
      <c r="AA55" s="30">
        <f t="shared" si="87"/>
        <v>0</v>
      </c>
      <c r="AB55" s="30">
        <f t="shared" ref="AB55" si="97">Z55*AA55</f>
        <v>0</v>
      </c>
      <c r="AD55" s="90">
        <v>0</v>
      </c>
      <c r="AE55" s="57"/>
      <c r="AF55" s="30">
        <f t="shared" si="89"/>
        <v>0</v>
      </c>
      <c r="AG55" s="30">
        <f t="shared" ref="AG55" si="98">AE55*AF55</f>
        <v>0</v>
      </c>
    </row>
    <row r="56" spans="1:33" x14ac:dyDescent="0.3">
      <c r="A56" s="75"/>
      <c r="B56" s="76"/>
      <c r="C56" s="78"/>
      <c r="D56" s="58"/>
      <c r="E56" s="90"/>
      <c r="F56" s="91"/>
      <c r="G56" s="73"/>
      <c r="H56" s="74"/>
      <c r="I56" s="58"/>
      <c r="J56" s="90"/>
      <c r="K56" s="91"/>
      <c r="L56" s="73"/>
      <c r="M56" s="74"/>
      <c r="O56" s="90" t="s">
        <v>170</v>
      </c>
      <c r="P56" s="91"/>
      <c r="Q56" s="73"/>
      <c r="R56" s="74"/>
      <c r="T56" s="90"/>
      <c r="U56" s="91"/>
      <c r="V56" s="73"/>
      <c r="W56" s="74"/>
      <c r="Y56" s="90"/>
      <c r="Z56" s="91"/>
      <c r="AA56" s="73"/>
      <c r="AB56" s="74"/>
      <c r="AD56" s="90"/>
      <c r="AE56" s="91"/>
      <c r="AF56" s="73"/>
      <c r="AG56" s="74"/>
    </row>
    <row r="57" spans="1:33" x14ac:dyDescent="0.3">
      <c r="A57" s="75"/>
      <c r="B57" s="76"/>
      <c r="C57" s="69" t="s">
        <v>55</v>
      </c>
      <c r="D57" s="58"/>
      <c r="E57" s="90"/>
      <c r="F57" s="91"/>
      <c r="G57" s="73" t="s">
        <v>9</v>
      </c>
      <c r="H57" s="74">
        <f>M57+R57+W57+AB57+AG57</f>
        <v>0</v>
      </c>
      <c r="I57" s="58"/>
      <c r="J57" s="90"/>
      <c r="K57" s="91"/>
      <c r="L57" s="73" t="s">
        <v>9</v>
      </c>
      <c r="M57" s="74">
        <f>SUM(M41:M56)</f>
        <v>0</v>
      </c>
      <c r="O57" s="90" t="s">
        <v>170</v>
      </c>
      <c r="P57" s="91"/>
      <c r="Q57" s="73" t="s">
        <v>9</v>
      </c>
      <c r="R57" s="74">
        <f>SUM(R41:R56)</f>
        <v>0</v>
      </c>
      <c r="T57" s="90"/>
      <c r="U57" s="91"/>
      <c r="V57" s="73" t="s">
        <v>9</v>
      </c>
      <c r="W57" s="74">
        <f>SUM(W41:W56)</f>
        <v>0</v>
      </c>
      <c r="Y57" s="90"/>
      <c r="Z57" s="91"/>
      <c r="AA57" s="73" t="s">
        <v>9</v>
      </c>
      <c r="AB57" s="74">
        <f>SUM(AB41:AB56)</f>
        <v>0</v>
      </c>
      <c r="AD57" s="90"/>
      <c r="AE57" s="91"/>
      <c r="AF57" s="73" t="s">
        <v>9</v>
      </c>
      <c r="AG57" s="74">
        <f>SUM(AG41:AG56)</f>
        <v>0</v>
      </c>
    </row>
    <row r="58" spans="1:33" ht="12" customHeight="1" x14ac:dyDescent="0.3">
      <c r="A58" s="33"/>
      <c r="B58" s="25"/>
      <c r="C58" s="34"/>
      <c r="D58" s="58"/>
      <c r="E58" s="90"/>
      <c r="F58" s="87"/>
      <c r="G58" s="31"/>
      <c r="H58" s="32"/>
      <c r="I58" s="58"/>
      <c r="J58" s="90"/>
      <c r="K58" s="87"/>
      <c r="L58" s="31"/>
      <c r="M58" s="32"/>
      <c r="O58" s="90" t="s">
        <v>170</v>
      </c>
      <c r="P58" s="87"/>
      <c r="Q58" s="31"/>
      <c r="R58" s="32"/>
      <c r="T58" s="90"/>
      <c r="U58" s="87"/>
      <c r="V58" s="31"/>
      <c r="W58" s="32"/>
      <c r="Y58" s="90"/>
      <c r="Z58" s="87"/>
      <c r="AA58" s="31"/>
      <c r="AB58" s="32"/>
      <c r="AD58" s="90"/>
      <c r="AE58" s="87"/>
      <c r="AF58" s="31"/>
      <c r="AG58" s="32"/>
    </row>
    <row r="59" spans="1:33" ht="12" customHeight="1" x14ac:dyDescent="0.3">
      <c r="A59" s="33"/>
      <c r="B59" s="25"/>
      <c r="C59" s="34"/>
      <c r="D59" s="58"/>
      <c r="E59" s="90"/>
      <c r="F59" s="87"/>
      <c r="G59" s="31"/>
      <c r="H59" s="32"/>
      <c r="I59" s="58"/>
      <c r="J59" s="90"/>
      <c r="K59" s="87"/>
      <c r="L59" s="31"/>
      <c r="M59" s="32"/>
      <c r="O59" s="90" t="s">
        <v>170</v>
      </c>
      <c r="P59" s="87"/>
      <c r="Q59" s="31"/>
      <c r="R59" s="32"/>
      <c r="T59" s="90"/>
      <c r="U59" s="87"/>
      <c r="V59" s="31"/>
      <c r="W59" s="32"/>
      <c r="Y59" s="90"/>
      <c r="Z59" s="87"/>
      <c r="AA59" s="31"/>
      <c r="AB59" s="32"/>
      <c r="AD59" s="90"/>
      <c r="AE59" s="87"/>
      <c r="AF59" s="31"/>
      <c r="AG59" s="32"/>
    </row>
    <row r="60" spans="1:33" x14ac:dyDescent="0.3">
      <c r="A60" s="52" t="s">
        <v>70</v>
      </c>
      <c r="B60" s="52">
        <v>6</v>
      </c>
      <c r="C60" s="53" t="s">
        <v>53</v>
      </c>
      <c r="D60" s="54"/>
      <c r="E60" s="55"/>
      <c r="F60" s="86"/>
      <c r="G60" s="56"/>
      <c r="H60" s="56"/>
      <c r="I60" s="54"/>
      <c r="J60" s="55"/>
      <c r="K60" s="86"/>
      <c r="L60" s="56"/>
      <c r="M60" s="56"/>
      <c r="N60" s="24"/>
      <c r="O60" s="55" t="s">
        <v>170</v>
      </c>
      <c r="P60" s="86"/>
      <c r="Q60" s="56"/>
      <c r="R60" s="56"/>
      <c r="S60" s="24"/>
      <c r="T60" s="55"/>
      <c r="U60" s="86"/>
      <c r="V60" s="56"/>
      <c r="W60" s="56"/>
      <c r="X60" s="24"/>
      <c r="Y60" s="55"/>
      <c r="Z60" s="86"/>
      <c r="AA60" s="56"/>
      <c r="AB60" s="56"/>
      <c r="AC60" s="24"/>
      <c r="AD60" s="55"/>
      <c r="AE60" s="86"/>
      <c r="AF60" s="56"/>
      <c r="AG60" s="56"/>
    </row>
    <row r="61" spans="1:33" x14ac:dyDescent="0.3">
      <c r="A61" s="14" t="s">
        <v>18</v>
      </c>
      <c r="B61" s="29" t="s">
        <v>111</v>
      </c>
      <c r="C61" s="67" t="s">
        <v>57</v>
      </c>
      <c r="D61" s="68" t="s">
        <v>10</v>
      </c>
      <c r="E61" s="89">
        <f t="shared" ref="E61:E76" si="99">J61+O61+T61+Y61+AD61</f>
        <v>623.39799999999991</v>
      </c>
      <c r="F61" s="27">
        <f t="shared" ref="F61:F88" si="100">K61+P61+U61+Z61+AE61</f>
        <v>0</v>
      </c>
      <c r="G61" s="30"/>
      <c r="H61" s="30">
        <f t="shared" ref="H61:H74" si="101">M61+R61+W61+AB61+AG61</f>
        <v>0</v>
      </c>
      <c r="I61" s="57"/>
      <c r="J61" s="90">
        <v>257.90899999999999</v>
      </c>
      <c r="K61" s="57"/>
      <c r="L61" s="30">
        <f t="shared" ref="L61:L66" si="102">$G61</f>
        <v>0</v>
      </c>
      <c r="M61" s="30">
        <f t="shared" ref="M61:M66" si="103">K61*L61</f>
        <v>0</v>
      </c>
      <c r="O61" s="90">
        <v>365.48899999999998</v>
      </c>
      <c r="P61" s="57"/>
      <c r="Q61" s="30">
        <f t="shared" ref="Q61:Q66" si="104">$G61</f>
        <v>0</v>
      </c>
      <c r="R61" s="30">
        <f t="shared" ref="R61:R66" si="105">P61*Q61</f>
        <v>0</v>
      </c>
      <c r="T61" s="90">
        <v>0</v>
      </c>
      <c r="U61" s="57"/>
      <c r="V61" s="30">
        <f t="shared" ref="V61:V66" si="106">$G61</f>
        <v>0</v>
      </c>
      <c r="W61" s="30">
        <f t="shared" ref="W61:W66" si="107">U61*V61</f>
        <v>0</v>
      </c>
      <c r="Y61" s="90">
        <v>0</v>
      </c>
      <c r="Z61" s="57"/>
      <c r="AA61" s="30">
        <f t="shared" ref="AA61:AA66" si="108">$G61</f>
        <v>0</v>
      </c>
      <c r="AB61" s="30">
        <f t="shared" ref="AB61:AB66" si="109">Z61*AA61</f>
        <v>0</v>
      </c>
      <c r="AD61" s="90">
        <v>0</v>
      </c>
      <c r="AE61" s="57"/>
      <c r="AF61" s="30">
        <f t="shared" ref="AF61:AF66" si="110">$G61</f>
        <v>0</v>
      </c>
      <c r="AG61" s="30">
        <f t="shared" ref="AG61:AG66" si="111">AE61*AF61</f>
        <v>0</v>
      </c>
    </row>
    <row r="62" spans="1:33" x14ac:dyDescent="0.3">
      <c r="A62" s="70" t="s">
        <v>18</v>
      </c>
      <c r="B62" s="71" t="s">
        <v>112</v>
      </c>
      <c r="C62" s="67" t="s">
        <v>157</v>
      </c>
      <c r="D62" s="68" t="s">
        <v>10</v>
      </c>
      <c r="E62" s="89">
        <f t="shared" si="99"/>
        <v>396.87940000000003</v>
      </c>
      <c r="F62" s="27">
        <f t="shared" si="100"/>
        <v>0</v>
      </c>
      <c r="G62" s="36"/>
      <c r="H62" s="36">
        <f t="shared" si="101"/>
        <v>0</v>
      </c>
      <c r="I62" s="68"/>
      <c r="J62" s="90">
        <v>0</v>
      </c>
      <c r="K62" s="57"/>
      <c r="L62" s="30">
        <f t="shared" si="102"/>
        <v>0</v>
      </c>
      <c r="M62" s="30">
        <f t="shared" si="103"/>
        <v>0</v>
      </c>
      <c r="O62" s="90">
        <v>167.94499999999999</v>
      </c>
      <c r="P62" s="57"/>
      <c r="Q62" s="30">
        <f t="shared" si="104"/>
        <v>0</v>
      </c>
      <c r="R62" s="30">
        <f t="shared" si="105"/>
        <v>0</v>
      </c>
      <c r="T62" s="90">
        <v>0</v>
      </c>
      <c r="U62" s="57"/>
      <c r="V62" s="30">
        <f t="shared" si="106"/>
        <v>0</v>
      </c>
      <c r="W62" s="30">
        <f t="shared" si="107"/>
        <v>0</v>
      </c>
      <c r="Y62" s="90">
        <v>228.93440000000004</v>
      </c>
      <c r="Z62" s="57"/>
      <c r="AA62" s="30">
        <f t="shared" si="108"/>
        <v>0</v>
      </c>
      <c r="AB62" s="30">
        <f t="shared" si="109"/>
        <v>0</v>
      </c>
      <c r="AD62" s="90">
        <v>0</v>
      </c>
      <c r="AE62" s="57"/>
      <c r="AF62" s="30">
        <f t="shared" si="110"/>
        <v>0</v>
      </c>
      <c r="AG62" s="30">
        <f t="shared" si="111"/>
        <v>0</v>
      </c>
    </row>
    <row r="63" spans="1:33" x14ac:dyDescent="0.3">
      <c r="A63" s="70" t="s">
        <v>18</v>
      </c>
      <c r="B63" s="71" t="s">
        <v>113</v>
      </c>
      <c r="C63" s="67" t="s">
        <v>158</v>
      </c>
      <c r="D63" s="68" t="s">
        <v>10</v>
      </c>
      <c r="E63" s="89">
        <f t="shared" si="99"/>
        <v>131.34719999999999</v>
      </c>
      <c r="F63" s="27">
        <f t="shared" si="100"/>
        <v>0</v>
      </c>
      <c r="G63" s="36"/>
      <c r="H63" s="36">
        <f t="shared" si="101"/>
        <v>0</v>
      </c>
      <c r="I63" s="68"/>
      <c r="J63" s="90">
        <v>0</v>
      </c>
      <c r="K63" s="57"/>
      <c r="L63" s="30">
        <f t="shared" si="102"/>
        <v>0</v>
      </c>
      <c r="M63" s="30">
        <f t="shared" si="103"/>
        <v>0</v>
      </c>
      <c r="O63" s="90">
        <v>45.599999999999994</v>
      </c>
      <c r="P63" s="57"/>
      <c r="Q63" s="30">
        <f t="shared" si="104"/>
        <v>0</v>
      </c>
      <c r="R63" s="30">
        <f t="shared" si="105"/>
        <v>0</v>
      </c>
      <c r="T63" s="90">
        <v>0</v>
      </c>
      <c r="U63" s="57"/>
      <c r="V63" s="30">
        <f t="shared" si="106"/>
        <v>0</v>
      </c>
      <c r="W63" s="30">
        <f t="shared" si="107"/>
        <v>0</v>
      </c>
      <c r="Y63" s="90">
        <v>85.747200000000007</v>
      </c>
      <c r="Z63" s="57"/>
      <c r="AA63" s="30">
        <f t="shared" si="108"/>
        <v>0</v>
      </c>
      <c r="AB63" s="30">
        <f t="shared" si="109"/>
        <v>0</v>
      </c>
      <c r="AD63" s="90">
        <v>0</v>
      </c>
      <c r="AE63" s="57"/>
      <c r="AF63" s="30">
        <f t="shared" si="110"/>
        <v>0</v>
      </c>
      <c r="AG63" s="30">
        <f t="shared" si="111"/>
        <v>0</v>
      </c>
    </row>
    <row r="64" spans="1:33" x14ac:dyDescent="0.3">
      <c r="A64" s="70" t="s">
        <v>18</v>
      </c>
      <c r="B64" s="71" t="s">
        <v>114</v>
      </c>
      <c r="C64" s="67" t="s">
        <v>58</v>
      </c>
      <c r="D64" s="68" t="s">
        <v>40</v>
      </c>
      <c r="E64" s="89">
        <f t="shared" si="99"/>
        <v>1.5263999999999998</v>
      </c>
      <c r="F64" s="27">
        <f t="shared" si="100"/>
        <v>0</v>
      </c>
      <c r="G64" s="36"/>
      <c r="H64" s="36">
        <f t="shared" si="101"/>
        <v>0</v>
      </c>
      <c r="I64" s="68"/>
      <c r="J64" s="90">
        <v>0</v>
      </c>
      <c r="K64" s="57"/>
      <c r="L64" s="30">
        <f t="shared" si="102"/>
        <v>0</v>
      </c>
      <c r="M64" s="30">
        <f t="shared" si="103"/>
        <v>0</v>
      </c>
      <c r="O64" s="90">
        <v>1.5263999999999998</v>
      </c>
      <c r="P64" s="57"/>
      <c r="Q64" s="30">
        <f t="shared" si="104"/>
        <v>0</v>
      </c>
      <c r="R64" s="30">
        <f t="shared" si="105"/>
        <v>0</v>
      </c>
      <c r="T64" s="90">
        <v>0</v>
      </c>
      <c r="U64" s="57"/>
      <c r="V64" s="30">
        <f t="shared" si="106"/>
        <v>0</v>
      </c>
      <c r="W64" s="30">
        <f t="shared" si="107"/>
        <v>0</v>
      </c>
      <c r="Y64" s="90"/>
      <c r="Z64" s="57"/>
      <c r="AA64" s="30">
        <f t="shared" si="108"/>
        <v>0</v>
      </c>
      <c r="AB64" s="30">
        <f t="shared" si="109"/>
        <v>0</v>
      </c>
      <c r="AD64" s="90">
        <v>0</v>
      </c>
      <c r="AE64" s="57"/>
      <c r="AF64" s="30">
        <f t="shared" si="110"/>
        <v>0</v>
      </c>
      <c r="AG64" s="30">
        <f t="shared" si="111"/>
        <v>0</v>
      </c>
    </row>
    <row r="65" spans="1:33" x14ac:dyDescent="0.3">
      <c r="A65" s="70" t="s">
        <v>18</v>
      </c>
      <c r="B65" s="71" t="s">
        <v>115</v>
      </c>
      <c r="C65" s="67" t="s">
        <v>59</v>
      </c>
      <c r="D65" s="68" t="s">
        <v>40</v>
      </c>
      <c r="E65" s="89">
        <f t="shared" si="99"/>
        <v>22.25</v>
      </c>
      <c r="F65" s="27">
        <f t="shared" si="100"/>
        <v>0</v>
      </c>
      <c r="G65" s="36"/>
      <c r="H65" s="36">
        <f t="shared" si="101"/>
        <v>0</v>
      </c>
      <c r="I65" s="68"/>
      <c r="J65" s="93">
        <v>3.91</v>
      </c>
      <c r="K65" s="57"/>
      <c r="L65" s="30">
        <f t="shared" si="102"/>
        <v>0</v>
      </c>
      <c r="M65" s="30">
        <f t="shared" si="103"/>
        <v>0</v>
      </c>
      <c r="O65" s="93">
        <v>16.86</v>
      </c>
      <c r="P65" s="57"/>
      <c r="Q65" s="30">
        <f t="shared" si="104"/>
        <v>0</v>
      </c>
      <c r="R65" s="30">
        <f t="shared" si="105"/>
        <v>0</v>
      </c>
      <c r="T65" s="93">
        <v>0</v>
      </c>
      <c r="U65" s="57"/>
      <c r="V65" s="30">
        <f t="shared" si="106"/>
        <v>0</v>
      </c>
      <c r="W65" s="30">
        <f t="shared" si="107"/>
        <v>0</v>
      </c>
      <c r="Y65" s="93">
        <v>1.48</v>
      </c>
      <c r="Z65" s="57"/>
      <c r="AA65" s="30">
        <f t="shared" si="108"/>
        <v>0</v>
      </c>
      <c r="AB65" s="30">
        <f t="shared" si="109"/>
        <v>0</v>
      </c>
      <c r="AD65" s="93">
        <v>0</v>
      </c>
      <c r="AE65" s="57"/>
      <c r="AF65" s="30">
        <f t="shared" si="110"/>
        <v>0</v>
      </c>
      <c r="AG65" s="30">
        <f t="shared" si="111"/>
        <v>0</v>
      </c>
    </row>
    <row r="66" spans="1:33" x14ac:dyDescent="0.3">
      <c r="A66" s="75"/>
      <c r="B66" s="76"/>
      <c r="C66" s="80" t="s">
        <v>116</v>
      </c>
      <c r="D66" s="68" t="s">
        <v>117</v>
      </c>
      <c r="E66" s="89">
        <f t="shared" si="99"/>
        <v>1</v>
      </c>
      <c r="F66" s="27">
        <f t="shared" si="100"/>
        <v>0</v>
      </c>
      <c r="G66" s="36"/>
      <c r="H66" s="36">
        <f t="shared" si="101"/>
        <v>0</v>
      </c>
      <c r="I66" s="68"/>
      <c r="J66" s="90">
        <v>0</v>
      </c>
      <c r="K66" s="57"/>
      <c r="L66" s="30">
        <f t="shared" si="102"/>
        <v>0</v>
      </c>
      <c r="M66" s="30">
        <f t="shared" si="103"/>
        <v>0</v>
      </c>
      <c r="O66" s="90">
        <v>1</v>
      </c>
      <c r="P66" s="57"/>
      <c r="Q66" s="30">
        <f t="shared" si="104"/>
        <v>0</v>
      </c>
      <c r="R66" s="30">
        <f t="shared" si="105"/>
        <v>0</v>
      </c>
      <c r="T66" s="90">
        <v>0</v>
      </c>
      <c r="U66" s="57"/>
      <c r="V66" s="30">
        <f t="shared" si="106"/>
        <v>0</v>
      </c>
      <c r="W66" s="30">
        <f t="shared" si="107"/>
        <v>0</v>
      </c>
      <c r="Y66" s="90">
        <v>0</v>
      </c>
      <c r="Z66" s="57"/>
      <c r="AA66" s="30">
        <f t="shared" si="108"/>
        <v>0</v>
      </c>
      <c r="AB66" s="30">
        <f t="shared" si="109"/>
        <v>0</v>
      </c>
      <c r="AD66" s="90">
        <v>0</v>
      </c>
      <c r="AE66" s="57"/>
      <c r="AF66" s="30">
        <f t="shared" si="110"/>
        <v>0</v>
      </c>
      <c r="AG66" s="30">
        <f t="shared" si="111"/>
        <v>0</v>
      </c>
    </row>
    <row r="67" spans="1:33" x14ac:dyDescent="0.3">
      <c r="A67" s="70" t="s">
        <v>18</v>
      </c>
      <c r="B67" s="71" t="s">
        <v>118</v>
      </c>
      <c r="C67" s="67" t="s">
        <v>60</v>
      </c>
      <c r="D67" s="68"/>
      <c r="E67" s="89"/>
      <c r="F67" s="27"/>
      <c r="G67" s="36"/>
      <c r="H67" s="36"/>
      <c r="I67" s="68"/>
      <c r="J67" s="90"/>
      <c r="K67" s="91"/>
      <c r="L67" s="36"/>
      <c r="M67" s="36"/>
      <c r="O67" s="90" t="s">
        <v>170</v>
      </c>
      <c r="P67" s="91"/>
      <c r="Q67" s="36"/>
      <c r="R67" s="36"/>
      <c r="T67" s="90"/>
      <c r="U67" s="91"/>
      <c r="V67" s="36"/>
      <c r="W67" s="36"/>
      <c r="Y67" s="90"/>
      <c r="Z67" s="91"/>
      <c r="AA67" s="36"/>
      <c r="AB67" s="36"/>
      <c r="AD67" s="90"/>
      <c r="AE67" s="68"/>
      <c r="AF67" s="36"/>
      <c r="AG67" s="36"/>
    </row>
    <row r="68" spans="1:33" x14ac:dyDescent="0.3">
      <c r="A68" s="75"/>
      <c r="B68" s="76"/>
      <c r="C68" s="80" t="s">
        <v>119</v>
      </c>
      <c r="D68" s="68" t="s">
        <v>10</v>
      </c>
      <c r="E68" s="89">
        <f t="shared" si="99"/>
        <v>238</v>
      </c>
      <c r="F68" s="27">
        <f t="shared" si="100"/>
        <v>0</v>
      </c>
      <c r="G68" s="36"/>
      <c r="H68" s="36">
        <f t="shared" si="101"/>
        <v>0</v>
      </c>
      <c r="I68" s="68"/>
      <c r="J68" s="90">
        <v>0</v>
      </c>
      <c r="K68" s="57"/>
      <c r="L68" s="30">
        <f t="shared" ref="L68:L71" si="112">$G68</f>
        <v>0</v>
      </c>
      <c r="M68" s="30">
        <f t="shared" ref="M68:M71" si="113">K68*L68</f>
        <v>0</v>
      </c>
      <c r="O68" s="90">
        <v>238</v>
      </c>
      <c r="P68" s="57"/>
      <c r="Q68" s="30">
        <f t="shared" ref="Q68:Q71" si="114">$G68</f>
        <v>0</v>
      </c>
      <c r="R68" s="30">
        <f t="shared" ref="R68:R71" si="115">P68*Q68</f>
        <v>0</v>
      </c>
      <c r="T68" s="90">
        <v>0</v>
      </c>
      <c r="U68" s="57"/>
      <c r="V68" s="30">
        <f t="shared" ref="V68:V71" si="116">$G68</f>
        <v>0</v>
      </c>
      <c r="W68" s="30">
        <f t="shared" ref="W68:W71" si="117">U68*V68</f>
        <v>0</v>
      </c>
      <c r="Y68" s="90"/>
      <c r="Z68" s="57"/>
      <c r="AA68" s="30">
        <f t="shared" ref="AA68:AA71" si="118">$G68</f>
        <v>0</v>
      </c>
      <c r="AB68" s="30">
        <f t="shared" ref="AB68:AB71" si="119">Z68*AA68</f>
        <v>0</v>
      </c>
      <c r="AD68" s="90">
        <v>0</v>
      </c>
      <c r="AE68" s="57"/>
      <c r="AF68" s="30">
        <f t="shared" ref="AF68:AF71" si="120">$G68</f>
        <v>0</v>
      </c>
      <c r="AG68" s="30">
        <f t="shared" ref="AG68:AG71" si="121">AE68*AF68</f>
        <v>0</v>
      </c>
    </row>
    <row r="69" spans="1:33" x14ac:dyDescent="0.3">
      <c r="A69" s="75"/>
      <c r="B69" s="76"/>
      <c r="C69" s="80" t="s">
        <v>61</v>
      </c>
      <c r="D69" s="68" t="s">
        <v>10</v>
      </c>
      <c r="E69" s="89">
        <f t="shared" si="99"/>
        <v>113</v>
      </c>
      <c r="F69" s="27">
        <f t="shared" si="100"/>
        <v>0</v>
      </c>
      <c r="G69" s="36"/>
      <c r="H69" s="36">
        <f t="shared" si="101"/>
        <v>0</v>
      </c>
      <c r="I69" s="68"/>
      <c r="J69" s="90"/>
      <c r="K69" s="57"/>
      <c r="L69" s="30">
        <f t="shared" si="112"/>
        <v>0</v>
      </c>
      <c r="M69" s="30">
        <f t="shared" si="113"/>
        <v>0</v>
      </c>
      <c r="O69" s="90">
        <v>113</v>
      </c>
      <c r="P69" s="57"/>
      <c r="Q69" s="30">
        <f t="shared" si="114"/>
        <v>0</v>
      </c>
      <c r="R69" s="30">
        <f t="shared" si="115"/>
        <v>0</v>
      </c>
      <c r="T69" s="90">
        <v>0</v>
      </c>
      <c r="U69" s="57"/>
      <c r="V69" s="30">
        <f t="shared" si="116"/>
        <v>0</v>
      </c>
      <c r="W69" s="30">
        <f t="shared" si="117"/>
        <v>0</v>
      </c>
      <c r="Y69" s="90"/>
      <c r="Z69" s="57"/>
      <c r="AA69" s="30">
        <f t="shared" si="118"/>
        <v>0</v>
      </c>
      <c r="AB69" s="30">
        <f t="shared" si="119"/>
        <v>0</v>
      </c>
      <c r="AD69" s="90">
        <v>0</v>
      </c>
      <c r="AE69" s="57"/>
      <c r="AF69" s="30">
        <f t="shared" si="120"/>
        <v>0</v>
      </c>
      <c r="AG69" s="30">
        <f t="shared" si="121"/>
        <v>0</v>
      </c>
    </row>
    <row r="70" spans="1:33" x14ac:dyDescent="0.3">
      <c r="A70" s="75"/>
      <c r="B70" s="76"/>
      <c r="C70" s="80" t="s">
        <v>62</v>
      </c>
      <c r="D70" s="68" t="s">
        <v>10</v>
      </c>
      <c r="E70" s="89">
        <f t="shared" si="99"/>
        <v>535</v>
      </c>
      <c r="F70" s="27">
        <f t="shared" si="100"/>
        <v>0</v>
      </c>
      <c r="G70" s="36"/>
      <c r="H70" s="36">
        <f t="shared" si="101"/>
        <v>0</v>
      </c>
      <c r="I70" s="68"/>
      <c r="J70" s="90">
        <v>197</v>
      </c>
      <c r="K70" s="57"/>
      <c r="L70" s="30">
        <f t="shared" si="112"/>
        <v>0</v>
      </c>
      <c r="M70" s="30">
        <f t="shared" si="113"/>
        <v>0</v>
      </c>
      <c r="O70" s="90">
        <v>149</v>
      </c>
      <c r="P70" s="57"/>
      <c r="Q70" s="30">
        <f t="shared" si="114"/>
        <v>0</v>
      </c>
      <c r="R70" s="30">
        <f t="shared" si="115"/>
        <v>0</v>
      </c>
      <c r="T70" s="90">
        <v>0</v>
      </c>
      <c r="U70" s="57"/>
      <c r="V70" s="30">
        <f t="shared" si="116"/>
        <v>0</v>
      </c>
      <c r="W70" s="30">
        <f t="shared" si="117"/>
        <v>0</v>
      </c>
      <c r="Y70" s="90">
        <v>189</v>
      </c>
      <c r="Z70" s="57"/>
      <c r="AA70" s="30">
        <f t="shared" si="118"/>
        <v>0</v>
      </c>
      <c r="AB70" s="30">
        <f t="shared" si="119"/>
        <v>0</v>
      </c>
      <c r="AD70" s="90">
        <v>0</v>
      </c>
      <c r="AE70" s="57"/>
      <c r="AF70" s="30">
        <f t="shared" si="120"/>
        <v>0</v>
      </c>
      <c r="AG70" s="30">
        <f t="shared" si="121"/>
        <v>0</v>
      </c>
    </row>
    <row r="71" spans="1:33" x14ac:dyDescent="0.3">
      <c r="A71" s="75"/>
      <c r="B71" s="76"/>
      <c r="C71" s="67" t="s">
        <v>63</v>
      </c>
      <c r="D71" s="68" t="s">
        <v>30</v>
      </c>
      <c r="E71" s="89">
        <f t="shared" si="99"/>
        <v>7.35</v>
      </c>
      <c r="F71" s="27">
        <f t="shared" si="100"/>
        <v>0</v>
      </c>
      <c r="G71" s="36"/>
      <c r="H71" s="36">
        <f t="shared" si="101"/>
        <v>0</v>
      </c>
      <c r="I71" s="68"/>
      <c r="J71" s="90">
        <v>1.65</v>
      </c>
      <c r="K71" s="57"/>
      <c r="L71" s="30">
        <f t="shared" si="112"/>
        <v>0</v>
      </c>
      <c r="M71" s="30">
        <f t="shared" si="113"/>
        <v>0</v>
      </c>
      <c r="O71" s="90">
        <v>2.9</v>
      </c>
      <c r="P71" s="57"/>
      <c r="Q71" s="30">
        <f t="shared" si="114"/>
        <v>0</v>
      </c>
      <c r="R71" s="30">
        <f t="shared" si="115"/>
        <v>0</v>
      </c>
      <c r="T71" s="90">
        <v>0</v>
      </c>
      <c r="U71" s="57"/>
      <c r="V71" s="30">
        <f t="shared" si="116"/>
        <v>0</v>
      </c>
      <c r="W71" s="30">
        <f t="shared" si="117"/>
        <v>0</v>
      </c>
      <c r="Y71" s="90">
        <v>2.8</v>
      </c>
      <c r="Z71" s="57"/>
      <c r="AA71" s="30">
        <f t="shared" si="118"/>
        <v>0</v>
      </c>
      <c r="AB71" s="30">
        <f t="shared" si="119"/>
        <v>0</v>
      </c>
      <c r="AD71" s="90">
        <v>0</v>
      </c>
      <c r="AE71" s="57"/>
      <c r="AF71" s="30">
        <f t="shared" si="120"/>
        <v>0</v>
      </c>
      <c r="AG71" s="30">
        <f t="shared" si="121"/>
        <v>0</v>
      </c>
    </row>
    <row r="72" spans="1:33" x14ac:dyDescent="0.3">
      <c r="A72" s="70" t="s">
        <v>18</v>
      </c>
      <c r="B72" s="71" t="s">
        <v>159</v>
      </c>
      <c r="C72" s="67" t="s">
        <v>64</v>
      </c>
      <c r="D72" s="68"/>
      <c r="E72" s="89"/>
      <c r="F72" s="27"/>
      <c r="G72" s="74"/>
      <c r="H72" s="36"/>
      <c r="I72" s="68"/>
      <c r="J72" s="90"/>
      <c r="K72" s="91"/>
      <c r="L72" s="36"/>
      <c r="M72" s="36"/>
      <c r="O72" s="90" t="s">
        <v>170</v>
      </c>
      <c r="P72" s="91"/>
      <c r="Q72" s="36"/>
      <c r="R72" s="36"/>
      <c r="T72" s="90"/>
      <c r="U72" s="91"/>
      <c r="V72" s="36"/>
      <c r="W72" s="36"/>
      <c r="Y72" s="90"/>
      <c r="Z72" s="91"/>
      <c r="AA72" s="36"/>
      <c r="AB72" s="36"/>
      <c r="AD72" s="90"/>
      <c r="AE72" s="68"/>
      <c r="AF72" s="36"/>
      <c r="AG72" s="36"/>
    </row>
    <row r="73" spans="1:33" x14ac:dyDescent="0.3">
      <c r="A73" s="75"/>
      <c r="B73" s="76"/>
      <c r="C73" s="80" t="s">
        <v>65</v>
      </c>
      <c r="D73" s="68" t="s">
        <v>30</v>
      </c>
      <c r="E73" s="89">
        <f t="shared" si="99"/>
        <v>246.5</v>
      </c>
      <c r="F73" s="27">
        <f t="shared" si="100"/>
        <v>0</v>
      </c>
      <c r="G73" s="36"/>
      <c r="H73" s="36">
        <f t="shared" si="101"/>
        <v>0</v>
      </c>
      <c r="I73" s="68"/>
      <c r="J73" s="93">
        <v>29</v>
      </c>
      <c r="K73" s="57"/>
      <c r="L73" s="30">
        <f t="shared" ref="L73:L76" si="122">$G73</f>
        <v>0</v>
      </c>
      <c r="M73" s="30">
        <f t="shared" ref="M73:M76" si="123">K73*L73</f>
        <v>0</v>
      </c>
      <c r="O73" s="93">
        <v>143.5</v>
      </c>
      <c r="P73" s="57"/>
      <c r="Q73" s="30">
        <f t="shared" ref="Q73:Q76" si="124">$G73</f>
        <v>0</v>
      </c>
      <c r="R73" s="30">
        <f t="shared" ref="R73:R76" si="125">P73*Q73</f>
        <v>0</v>
      </c>
      <c r="T73" s="93">
        <v>0</v>
      </c>
      <c r="U73" s="57"/>
      <c r="V73" s="30">
        <f t="shared" ref="V73:V76" si="126">$G73</f>
        <v>0</v>
      </c>
      <c r="W73" s="30">
        <f t="shared" ref="W73:W76" si="127">U73*V73</f>
        <v>0</v>
      </c>
      <c r="Y73" s="93">
        <v>74</v>
      </c>
      <c r="Z73" s="57"/>
      <c r="AA73" s="30">
        <f t="shared" ref="AA73:AA76" si="128">$G73</f>
        <v>0</v>
      </c>
      <c r="AB73" s="30">
        <f t="shared" ref="AB73:AB76" si="129">Z73*AA73</f>
        <v>0</v>
      </c>
      <c r="AD73" s="93">
        <v>0</v>
      </c>
      <c r="AE73" s="57"/>
      <c r="AF73" s="30">
        <f t="shared" ref="AF73:AF75" si="130">$G73</f>
        <v>0</v>
      </c>
      <c r="AG73" s="30">
        <f t="shared" ref="AG73:AG75" si="131">AE73*AF73</f>
        <v>0</v>
      </c>
    </row>
    <row r="74" spans="1:33" x14ac:dyDescent="0.3">
      <c r="A74" s="75"/>
      <c r="B74" s="76"/>
      <c r="C74" s="80" t="s">
        <v>138</v>
      </c>
      <c r="D74" s="68" t="s">
        <v>30</v>
      </c>
      <c r="E74" s="89">
        <f t="shared" si="99"/>
        <v>16.5</v>
      </c>
      <c r="F74" s="27">
        <f t="shared" si="100"/>
        <v>0</v>
      </c>
      <c r="G74" s="36"/>
      <c r="H74" s="36">
        <f t="shared" si="101"/>
        <v>0</v>
      </c>
      <c r="I74" s="68"/>
      <c r="J74" s="93">
        <v>8.5</v>
      </c>
      <c r="K74" s="57"/>
      <c r="L74" s="30">
        <f t="shared" si="122"/>
        <v>0</v>
      </c>
      <c r="M74" s="30">
        <f t="shared" si="123"/>
        <v>0</v>
      </c>
      <c r="O74" s="93">
        <v>8</v>
      </c>
      <c r="P74" s="57"/>
      <c r="Q74" s="30">
        <f t="shared" si="124"/>
        <v>0</v>
      </c>
      <c r="R74" s="30">
        <f t="shared" si="125"/>
        <v>0</v>
      </c>
      <c r="T74" s="93">
        <v>0</v>
      </c>
      <c r="U74" s="57"/>
      <c r="V74" s="30">
        <f t="shared" si="126"/>
        <v>0</v>
      </c>
      <c r="W74" s="30">
        <f t="shared" si="127"/>
        <v>0</v>
      </c>
      <c r="Y74" s="93">
        <v>0</v>
      </c>
      <c r="Z74" s="57"/>
      <c r="AA74" s="30">
        <f t="shared" si="128"/>
        <v>0</v>
      </c>
      <c r="AB74" s="30">
        <f t="shared" si="129"/>
        <v>0</v>
      </c>
      <c r="AD74" s="93">
        <v>0</v>
      </c>
      <c r="AE74" s="57"/>
      <c r="AF74" s="30">
        <f t="shared" si="130"/>
        <v>0</v>
      </c>
      <c r="AG74" s="30">
        <f t="shared" si="131"/>
        <v>0</v>
      </c>
    </row>
    <row r="75" spans="1:33" x14ac:dyDescent="0.3">
      <c r="A75" s="75"/>
      <c r="B75" s="76"/>
      <c r="C75" s="80" t="s">
        <v>139</v>
      </c>
      <c r="D75" s="68" t="s">
        <v>30</v>
      </c>
      <c r="E75" s="89">
        <f t="shared" si="99"/>
        <v>23</v>
      </c>
      <c r="F75" s="27">
        <f t="shared" si="100"/>
        <v>0</v>
      </c>
      <c r="G75" s="36"/>
      <c r="H75" s="36">
        <f>M75+R75+W75+AB75+AG75</f>
        <v>0</v>
      </c>
      <c r="I75" s="68"/>
      <c r="J75" s="93">
        <v>11.5</v>
      </c>
      <c r="K75" s="57"/>
      <c r="L75" s="30">
        <f t="shared" si="122"/>
        <v>0</v>
      </c>
      <c r="M75" s="30">
        <f t="shared" si="123"/>
        <v>0</v>
      </c>
      <c r="O75" s="93">
        <v>11.5</v>
      </c>
      <c r="P75" s="57"/>
      <c r="Q75" s="30">
        <f t="shared" si="124"/>
        <v>0</v>
      </c>
      <c r="R75" s="30">
        <f t="shared" si="125"/>
        <v>0</v>
      </c>
      <c r="T75" s="93">
        <v>0</v>
      </c>
      <c r="U75" s="57"/>
      <c r="V75" s="30">
        <f t="shared" si="126"/>
        <v>0</v>
      </c>
      <c r="W75" s="30">
        <f t="shared" si="127"/>
        <v>0</v>
      </c>
      <c r="Y75" s="93">
        <v>0</v>
      </c>
      <c r="Z75" s="57"/>
      <c r="AA75" s="30">
        <f t="shared" si="128"/>
        <v>0</v>
      </c>
      <c r="AB75" s="30">
        <f t="shared" si="129"/>
        <v>0</v>
      </c>
      <c r="AD75" s="93">
        <v>0</v>
      </c>
      <c r="AE75" s="57"/>
      <c r="AF75" s="30">
        <f t="shared" si="130"/>
        <v>0</v>
      </c>
      <c r="AG75" s="30">
        <f t="shared" si="131"/>
        <v>0</v>
      </c>
    </row>
    <row r="76" spans="1:33" x14ac:dyDescent="0.3">
      <c r="A76" s="75"/>
      <c r="B76" s="76"/>
      <c r="C76" s="80" t="s">
        <v>140</v>
      </c>
      <c r="D76" s="68" t="s">
        <v>30</v>
      </c>
      <c r="E76" s="89">
        <f t="shared" si="99"/>
        <v>27</v>
      </c>
      <c r="F76" s="27">
        <f t="shared" si="100"/>
        <v>0</v>
      </c>
      <c r="G76" s="36"/>
      <c r="H76" s="36">
        <f>M76+R76+W76+AB76+AG76</f>
        <v>0</v>
      </c>
      <c r="I76" s="68"/>
      <c r="J76" s="93">
        <v>12.5</v>
      </c>
      <c r="K76" s="57"/>
      <c r="L76" s="30">
        <f t="shared" si="122"/>
        <v>0</v>
      </c>
      <c r="M76" s="30">
        <f t="shared" si="123"/>
        <v>0</v>
      </c>
      <c r="O76" s="93">
        <v>14.5</v>
      </c>
      <c r="P76" s="57"/>
      <c r="Q76" s="30">
        <f t="shared" si="124"/>
        <v>0</v>
      </c>
      <c r="R76" s="30">
        <f t="shared" si="125"/>
        <v>0</v>
      </c>
      <c r="T76" s="93">
        <v>0</v>
      </c>
      <c r="U76" s="57"/>
      <c r="V76" s="30">
        <f t="shared" si="126"/>
        <v>0</v>
      </c>
      <c r="W76" s="30">
        <f t="shared" si="127"/>
        <v>0</v>
      </c>
      <c r="Y76" s="93">
        <v>0</v>
      </c>
      <c r="Z76" s="57"/>
      <c r="AA76" s="30">
        <f t="shared" si="128"/>
        <v>0</v>
      </c>
      <c r="AB76" s="30">
        <f t="shared" si="129"/>
        <v>0</v>
      </c>
      <c r="AD76" s="93"/>
      <c r="AE76" s="68"/>
      <c r="AF76" s="36"/>
      <c r="AG76" s="36"/>
    </row>
    <row r="77" spans="1:33" x14ac:dyDescent="0.3">
      <c r="A77" s="75"/>
      <c r="B77" s="76"/>
      <c r="C77" s="78"/>
      <c r="D77" s="58"/>
      <c r="E77" s="90"/>
      <c r="F77" s="27"/>
      <c r="G77" s="73"/>
      <c r="H77" s="74"/>
      <c r="I77" s="58"/>
      <c r="J77" s="90"/>
      <c r="K77" s="91"/>
      <c r="L77" s="73"/>
      <c r="M77" s="74"/>
      <c r="O77" s="90" t="s">
        <v>170</v>
      </c>
      <c r="P77" s="91"/>
      <c r="Q77" s="73"/>
      <c r="R77" s="74"/>
      <c r="T77" s="90"/>
      <c r="U77" s="91"/>
      <c r="V77" s="73"/>
      <c r="W77" s="74"/>
      <c r="Y77" s="90"/>
      <c r="Z77" s="91"/>
      <c r="AA77" s="73"/>
      <c r="AB77" s="74"/>
      <c r="AD77" s="90"/>
      <c r="AE77" s="91"/>
      <c r="AF77" s="73"/>
      <c r="AG77" s="74"/>
    </row>
    <row r="78" spans="1:33" x14ac:dyDescent="0.3">
      <c r="A78" s="33"/>
      <c r="B78" s="25"/>
      <c r="C78" s="35" t="s">
        <v>56</v>
      </c>
      <c r="D78" s="58"/>
      <c r="E78" s="90"/>
      <c r="F78" s="27"/>
      <c r="G78" s="31" t="s">
        <v>9</v>
      </c>
      <c r="H78" s="32">
        <f>M78+R78+W78+AB78+AG78</f>
        <v>0</v>
      </c>
      <c r="I78" s="58"/>
      <c r="J78" s="90"/>
      <c r="K78" s="87"/>
      <c r="L78" s="31" t="s">
        <v>9</v>
      </c>
      <c r="M78" s="32">
        <f>SUM(M60:M77)</f>
        <v>0</v>
      </c>
      <c r="O78" s="90" t="s">
        <v>170</v>
      </c>
      <c r="P78" s="87"/>
      <c r="Q78" s="31" t="s">
        <v>9</v>
      </c>
      <c r="R78" s="32">
        <f>SUM(R60:R77)</f>
        <v>0</v>
      </c>
      <c r="T78" s="90"/>
      <c r="U78" s="87"/>
      <c r="V78" s="31" t="s">
        <v>9</v>
      </c>
      <c r="W78" s="32">
        <f>SUM(W60:W77)</f>
        <v>0</v>
      </c>
      <c r="Y78" s="90"/>
      <c r="Z78" s="87"/>
      <c r="AA78" s="31" t="s">
        <v>9</v>
      </c>
      <c r="AB78" s="32">
        <f>SUM(AB60:AB77)</f>
        <v>0</v>
      </c>
      <c r="AD78" s="90"/>
      <c r="AE78" s="87"/>
      <c r="AF78" s="31" t="s">
        <v>9</v>
      </c>
      <c r="AG78" s="32">
        <f>SUM(AG60:AG77)</f>
        <v>0</v>
      </c>
    </row>
    <row r="79" spans="1:33" ht="12" customHeight="1" x14ac:dyDescent="0.3">
      <c r="A79" s="33"/>
      <c r="B79" s="25"/>
      <c r="C79" s="34"/>
      <c r="D79" s="58"/>
      <c r="E79" s="90"/>
      <c r="F79" s="27"/>
      <c r="G79" s="31"/>
      <c r="H79" s="32"/>
      <c r="I79" s="58"/>
      <c r="J79" s="90"/>
      <c r="K79" s="87"/>
      <c r="L79" s="31"/>
      <c r="M79" s="32"/>
      <c r="O79" s="90" t="s">
        <v>170</v>
      </c>
      <c r="P79" s="87"/>
      <c r="Q79" s="31"/>
      <c r="R79" s="32"/>
      <c r="T79" s="90"/>
      <c r="U79" s="87"/>
      <c r="V79" s="31"/>
      <c r="W79" s="32"/>
      <c r="Y79" s="90"/>
      <c r="Z79" s="87"/>
      <c r="AA79" s="31"/>
      <c r="AB79" s="32"/>
      <c r="AD79" s="90"/>
      <c r="AE79" s="87"/>
      <c r="AF79" s="31"/>
      <c r="AG79" s="32"/>
    </row>
    <row r="80" spans="1:33" x14ac:dyDescent="0.3">
      <c r="A80" s="33"/>
      <c r="B80" s="25"/>
      <c r="C80" s="34"/>
      <c r="D80" s="58"/>
      <c r="E80" s="90"/>
      <c r="F80" s="27"/>
      <c r="G80" s="31"/>
      <c r="H80" s="32"/>
      <c r="I80" s="58"/>
      <c r="J80" s="90"/>
      <c r="K80" s="87"/>
      <c r="L80" s="31"/>
      <c r="M80" s="32"/>
      <c r="O80" s="90" t="s">
        <v>170</v>
      </c>
      <c r="P80" s="87"/>
      <c r="Q80" s="31"/>
      <c r="R80" s="32"/>
      <c r="T80" s="90"/>
      <c r="U80" s="87"/>
      <c r="V80" s="31"/>
      <c r="W80" s="32"/>
      <c r="Y80" s="90"/>
      <c r="Z80" s="87"/>
      <c r="AA80" s="31"/>
      <c r="AB80" s="32"/>
      <c r="AD80" s="90"/>
      <c r="AE80" s="87"/>
      <c r="AF80" s="31"/>
      <c r="AG80" s="32"/>
    </row>
    <row r="81" spans="1:37" x14ac:dyDescent="0.3">
      <c r="A81" s="52" t="s">
        <v>70</v>
      </c>
      <c r="B81" s="52">
        <v>7</v>
      </c>
      <c r="C81" s="53" t="s">
        <v>50</v>
      </c>
      <c r="D81" s="54"/>
      <c r="E81" s="55"/>
      <c r="F81" s="55"/>
      <c r="G81" s="56"/>
      <c r="H81" s="56"/>
      <c r="I81" s="54"/>
      <c r="J81" s="55"/>
      <c r="K81" s="86"/>
      <c r="L81" s="56"/>
      <c r="M81" s="56"/>
      <c r="N81" s="24"/>
      <c r="O81" s="55"/>
      <c r="P81" s="86"/>
      <c r="Q81" s="56"/>
      <c r="R81" s="56"/>
      <c r="S81" s="24"/>
      <c r="T81" s="55"/>
      <c r="U81" s="86"/>
      <c r="V81" s="56"/>
      <c r="W81" s="56"/>
      <c r="X81" s="24"/>
      <c r="Y81" s="55"/>
      <c r="Z81" s="86"/>
      <c r="AA81" s="56"/>
      <c r="AB81" s="56"/>
      <c r="AC81" s="24"/>
      <c r="AD81" s="55"/>
      <c r="AE81" s="86"/>
      <c r="AF81" s="56"/>
      <c r="AG81" s="56"/>
    </row>
    <row r="82" spans="1:37" x14ac:dyDescent="0.3">
      <c r="A82" s="70" t="s">
        <v>18</v>
      </c>
      <c r="B82" s="71" t="s">
        <v>141</v>
      </c>
      <c r="C82" s="67" t="s">
        <v>142</v>
      </c>
      <c r="D82" s="68" t="s">
        <v>29</v>
      </c>
      <c r="E82" s="89">
        <f>J82+O82+T82+Y82+AD82</f>
        <v>2</v>
      </c>
      <c r="F82" s="27">
        <f t="shared" si="100"/>
        <v>0</v>
      </c>
      <c r="G82" s="36"/>
      <c r="H82" s="36">
        <f>M82+R82+W82+AB82+AG82</f>
        <v>0</v>
      </c>
      <c r="I82" s="68"/>
      <c r="J82" s="89">
        <v>1</v>
      </c>
      <c r="K82" s="57"/>
      <c r="L82" s="30">
        <f t="shared" ref="L82:L88" si="132">$G82</f>
        <v>0</v>
      </c>
      <c r="M82" s="30">
        <f t="shared" ref="M82:M88" si="133">K82*L82</f>
        <v>0</v>
      </c>
      <c r="O82" s="89">
        <v>1</v>
      </c>
      <c r="P82" s="57"/>
      <c r="Q82" s="30">
        <f t="shared" ref="Q82:Q88" si="134">$G82</f>
        <v>0</v>
      </c>
      <c r="R82" s="30">
        <f t="shared" ref="R82:R88" si="135">P82*Q82</f>
        <v>0</v>
      </c>
      <c r="T82" s="89">
        <v>0</v>
      </c>
      <c r="U82" s="57"/>
      <c r="V82" s="30">
        <f t="shared" ref="V82:V88" si="136">$G82</f>
        <v>0</v>
      </c>
      <c r="W82" s="30">
        <f t="shared" ref="W82:W88" si="137">U82*V82</f>
        <v>0</v>
      </c>
      <c r="Y82" s="89">
        <v>0</v>
      </c>
      <c r="Z82" s="57"/>
      <c r="AA82" s="30">
        <f t="shared" ref="AA82:AA88" si="138">$G82</f>
        <v>0</v>
      </c>
      <c r="AB82" s="30">
        <f t="shared" ref="AB82:AB88" si="139">Z82*AA82</f>
        <v>0</v>
      </c>
      <c r="AD82" s="89">
        <v>0</v>
      </c>
      <c r="AE82" s="57"/>
      <c r="AF82" s="30">
        <f t="shared" ref="AF82:AF88" si="140">$G82</f>
        <v>0</v>
      </c>
      <c r="AG82" s="30">
        <f t="shared" ref="AG82:AG88" si="141">AE82*AF82</f>
        <v>0</v>
      </c>
      <c r="AI82" s="72"/>
      <c r="AJ82" s="72"/>
      <c r="AK82" s="72"/>
    </row>
    <row r="83" spans="1:37" x14ac:dyDescent="0.3">
      <c r="A83" s="70" t="s">
        <v>18</v>
      </c>
      <c r="B83" s="71" t="s">
        <v>143</v>
      </c>
      <c r="C83" s="67" t="s">
        <v>144</v>
      </c>
      <c r="D83" s="68" t="s">
        <v>29</v>
      </c>
      <c r="E83" s="89">
        <f>J83+O83+T83+Y83+AD83</f>
        <v>8</v>
      </c>
      <c r="F83" s="27">
        <f t="shared" si="100"/>
        <v>0</v>
      </c>
      <c r="G83" s="36"/>
      <c r="H83" s="36">
        <f>M83+R83+W83+AB83+AG83</f>
        <v>0</v>
      </c>
      <c r="I83" s="68"/>
      <c r="J83" s="89">
        <v>1</v>
      </c>
      <c r="K83" s="57"/>
      <c r="L83" s="30">
        <f t="shared" si="132"/>
        <v>0</v>
      </c>
      <c r="M83" s="30">
        <f t="shared" si="133"/>
        <v>0</v>
      </c>
      <c r="O83" s="89">
        <v>5</v>
      </c>
      <c r="P83" s="57"/>
      <c r="Q83" s="30">
        <f t="shared" si="134"/>
        <v>0</v>
      </c>
      <c r="R83" s="30">
        <f t="shared" si="135"/>
        <v>0</v>
      </c>
      <c r="T83" s="89">
        <v>0</v>
      </c>
      <c r="U83" s="57"/>
      <c r="V83" s="30">
        <f t="shared" si="136"/>
        <v>0</v>
      </c>
      <c r="W83" s="30">
        <f t="shared" si="137"/>
        <v>0</v>
      </c>
      <c r="Y83" s="89">
        <v>2</v>
      </c>
      <c r="Z83" s="57"/>
      <c r="AA83" s="30">
        <f t="shared" si="138"/>
        <v>0</v>
      </c>
      <c r="AB83" s="30">
        <f t="shared" si="139"/>
        <v>0</v>
      </c>
      <c r="AD83" s="89">
        <v>0</v>
      </c>
      <c r="AE83" s="57"/>
      <c r="AF83" s="30">
        <f t="shared" si="140"/>
        <v>0</v>
      </c>
      <c r="AG83" s="30">
        <f t="shared" si="141"/>
        <v>0</v>
      </c>
      <c r="AI83" s="72"/>
      <c r="AJ83" s="72"/>
      <c r="AK83" s="72"/>
    </row>
    <row r="84" spans="1:37" x14ac:dyDescent="0.3">
      <c r="A84" s="70" t="s">
        <v>18</v>
      </c>
      <c r="B84" s="71" t="s">
        <v>145</v>
      </c>
      <c r="C84" s="67" t="s">
        <v>146</v>
      </c>
      <c r="D84" s="68" t="s">
        <v>29</v>
      </c>
      <c r="E84" s="89">
        <f t="shared" ref="E84:E88" si="142">J84+O84+T84+Y84+AD84</f>
        <v>19</v>
      </c>
      <c r="F84" s="27">
        <f t="shared" si="100"/>
        <v>0</v>
      </c>
      <c r="G84" s="74"/>
      <c r="H84" s="36">
        <f t="shared" ref="H84:H88" si="143">M84+R84+W84+AB84+AG84</f>
        <v>0</v>
      </c>
      <c r="I84" s="58"/>
      <c r="J84" s="89">
        <v>2</v>
      </c>
      <c r="K84" s="57"/>
      <c r="L84" s="30">
        <f t="shared" si="132"/>
        <v>0</v>
      </c>
      <c r="M84" s="30">
        <f t="shared" si="133"/>
        <v>0</v>
      </c>
      <c r="O84" s="89">
        <v>4</v>
      </c>
      <c r="P84" s="57"/>
      <c r="Q84" s="30">
        <f t="shared" si="134"/>
        <v>0</v>
      </c>
      <c r="R84" s="30">
        <f t="shared" si="135"/>
        <v>0</v>
      </c>
      <c r="T84" s="89">
        <v>9</v>
      </c>
      <c r="U84" s="57"/>
      <c r="V84" s="30">
        <f t="shared" si="136"/>
        <v>0</v>
      </c>
      <c r="W84" s="30">
        <f t="shared" si="137"/>
        <v>0</v>
      </c>
      <c r="Y84" s="89">
        <v>3</v>
      </c>
      <c r="Z84" s="57"/>
      <c r="AA84" s="30">
        <f t="shared" si="138"/>
        <v>0</v>
      </c>
      <c r="AB84" s="30">
        <f t="shared" si="139"/>
        <v>0</v>
      </c>
      <c r="AD84" s="89">
        <v>1</v>
      </c>
      <c r="AE84" s="57"/>
      <c r="AF84" s="30">
        <f t="shared" si="140"/>
        <v>0</v>
      </c>
      <c r="AG84" s="30">
        <f t="shared" si="141"/>
        <v>0</v>
      </c>
    </row>
    <row r="85" spans="1:37" x14ac:dyDescent="0.3">
      <c r="A85" s="70" t="s">
        <v>18</v>
      </c>
      <c r="B85" s="71" t="s">
        <v>147</v>
      </c>
      <c r="C85" s="67" t="s">
        <v>52</v>
      </c>
      <c r="D85" s="68" t="s">
        <v>29</v>
      </c>
      <c r="E85" s="89">
        <f t="shared" si="142"/>
        <v>1</v>
      </c>
      <c r="F85" s="27">
        <f t="shared" si="100"/>
        <v>0</v>
      </c>
      <c r="G85" s="36"/>
      <c r="H85" s="36">
        <f t="shared" si="143"/>
        <v>0</v>
      </c>
      <c r="I85" s="58"/>
      <c r="J85" s="89">
        <v>0</v>
      </c>
      <c r="K85" s="57"/>
      <c r="L85" s="30">
        <f t="shared" si="132"/>
        <v>0</v>
      </c>
      <c r="M85" s="30">
        <f t="shared" si="133"/>
        <v>0</v>
      </c>
      <c r="O85" s="89">
        <v>0</v>
      </c>
      <c r="P85" s="57"/>
      <c r="Q85" s="30">
        <f t="shared" si="134"/>
        <v>0</v>
      </c>
      <c r="R85" s="30">
        <f t="shared" si="135"/>
        <v>0</v>
      </c>
      <c r="T85" s="89">
        <v>1</v>
      </c>
      <c r="U85" s="57"/>
      <c r="V85" s="30">
        <f t="shared" si="136"/>
        <v>0</v>
      </c>
      <c r="W85" s="30">
        <f t="shared" si="137"/>
        <v>0</v>
      </c>
      <c r="Y85" s="89">
        <v>0</v>
      </c>
      <c r="Z85" s="57"/>
      <c r="AA85" s="30">
        <f t="shared" si="138"/>
        <v>0</v>
      </c>
      <c r="AB85" s="30">
        <f t="shared" si="139"/>
        <v>0</v>
      </c>
      <c r="AD85" s="89">
        <v>0</v>
      </c>
      <c r="AE85" s="57"/>
      <c r="AF85" s="30">
        <f t="shared" si="140"/>
        <v>0</v>
      </c>
      <c r="AG85" s="30">
        <f t="shared" si="141"/>
        <v>0</v>
      </c>
    </row>
    <row r="86" spans="1:37" ht="69" x14ac:dyDescent="0.3">
      <c r="A86" s="81" t="s">
        <v>18</v>
      </c>
      <c r="B86" s="82" t="s">
        <v>148</v>
      </c>
      <c r="C86" s="67" t="s">
        <v>150</v>
      </c>
      <c r="D86" s="68" t="s">
        <v>107</v>
      </c>
      <c r="E86" s="89">
        <f t="shared" si="142"/>
        <v>5</v>
      </c>
      <c r="F86" s="27">
        <f t="shared" si="100"/>
        <v>0</v>
      </c>
      <c r="G86" s="36"/>
      <c r="H86" s="36">
        <f>M86+R86+W86+AB86+AG86</f>
        <v>0</v>
      </c>
      <c r="I86" s="58"/>
      <c r="J86" s="89">
        <v>1</v>
      </c>
      <c r="K86" s="57"/>
      <c r="L86" s="30">
        <f t="shared" si="132"/>
        <v>0</v>
      </c>
      <c r="M86" s="30">
        <f t="shared" si="133"/>
        <v>0</v>
      </c>
      <c r="O86" s="89">
        <v>1</v>
      </c>
      <c r="P86" s="57"/>
      <c r="Q86" s="30">
        <f t="shared" si="134"/>
        <v>0</v>
      </c>
      <c r="R86" s="30">
        <f t="shared" si="135"/>
        <v>0</v>
      </c>
      <c r="T86" s="89">
        <v>1</v>
      </c>
      <c r="U86" s="57"/>
      <c r="V86" s="30">
        <f t="shared" si="136"/>
        <v>0</v>
      </c>
      <c r="W86" s="30">
        <f t="shared" si="137"/>
        <v>0</v>
      </c>
      <c r="Y86" s="89">
        <v>1</v>
      </c>
      <c r="Z86" s="57"/>
      <c r="AA86" s="30">
        <f t="shared" si="138"/>
        <v>0</v>
      </c>
      <c r="AB86" s="30">
        <f t="shared" si="139"/>
        <v>0</v>
      </c>
      <c r="AD86" s="89">
        <v>1</v>
      </c>
      <c r="AE86" s="57"/>
      <c r="AF86" s="30">
        <f t="shared" si="140"/>
        <v>0</v>
      </c>
      <c r="AG86" s="30">
        <f t="shared" si="141"/>
        <v>0</v>
      </c>
    </row>
    <row r="87" spans="1:37" x14ac:dyDescent="0.3">
      <c r="A87" s="70" t="s">
        <v>18</v>
      </c>
      <c r="B87" s="71" t="s">
        <v>149</v>
      </c>
      <c r="C87" s="67" t="s">
        <v>160</v>
      </c>
      <c r="D87" s="68" t="s">
        <v>29</v>
      </c>
      <c r="E87" s="89">
        <f t="shared" si="142"/>
        <v>4</v>
      </c>
      <c r="F87" s="27">
        <f t="shared" si="100"/>
        <v>0</v>
      </c>
      <c r="G87" s="36"/>
      <c r="H87" s="36">
        <f t="shared" ref="H87" si="144">M87+R87+W87+AB87+AG87</f>
        <v>0</v>
      </c>
      <c r="I87" s="58"/>
      <c r="J87" s="89">
        <v>0</v>
      </c>
      <c r="K87" s="57"/>
      <c r="L87" s="30">
        <f t="shared" si="132"/>
        <v>0</v>
      </c>
      <c r="M87" s="30">
        <f t="shared" si="133"/>
        <v>0</v>
      </c>
      <c r="O87" s="89">
        <v>2</v>
      </c>
      <c r="P87" s="57"/>
      <c r="Q87" s="30">
        <f t="shared" si="134"/>
        <v>0</v>
      </c>
      <c r="R87" s="30">
        <f t="shared" si="135"/>
        <v>0</v>
      </c>
      <c r="T87" s="89">
        <v>0</v>
      </c>
      <c r="U87" s="57"/>
      <c r="V87" s="30">
        <f t="shared" si="136"/>
        <v>0</v>
      </c>
      <c r="W87" s="30">
        <f t="shared" si="137"/>
        <v>0</v>
      </c>
      <c r="Y87" s="89">
        <v>2</v>
      </c>
      <c r="Z87" s="57"/>
      <c r="AA87" s="30">
        <f t="shared" si="138"/>
        <v>0</v>
      </c>
      <c r="AB87" s="30">
        <f t="shared" si="139"/>
        <v>0</v>
      </c>
      <c r="AD87" s="89">
        <v>0</v>
      </c>
      <c r="AE87" s="57"/>
      <c r="AF87" s="30">
        <f t="shared" si="140"/>
        <v>0</v>
      </c>
      <c r="AG87" s="30">
        <f t="shared" si="141"/>
        <v>0</v>
      </c>
    </row>
    <row r="88" spans="1:37" x14ac:dyDescent="0.3">
      <c r="A88" s="70" t="s">
        <v>18</v>
      </c>
      <c r="B88" s="71" t="s">
        <v>151</v>
      </c>
      <c r="C88" s="67" t="s">
        <v>120</v>
      </c>
      <c r="D88" s="68" t="s">
        <v>5</v>
      </c>
      <c r="E88" s="89">
        <f t="shared" si="142"/>
        <v>5</v>
      </c>
      <c r="F88" s="27">
        <f t="shared" si="100"/>
        <v>0</v>
      </c>
      <c r="G88" s="30"/>
      <c r="H88" s="30">
        <f t="shared" si="143"/>
        <v>0</v>
      </c>
      <c r="I88" s="58"/>
      <c r="J88" s="89">
        <v>1</v>
      </c>
      <c r="K88" s="57"/>
      <c r="L88" s="30">
        <f t="shared" si="132"/>
        <v>0</v>
      </c>
      <c r="M88" s="30">
        <f t="shared" si="133"/>
        <v>0</v>
      </c>
      <c r="O88" s="89">
        <v>1</v>
      </c>
      <c r="P88" s="57"/>
      <c r="Q88" s="30">
        <f t="shared" si="134"/>
        <v>0</v>
      </c>
      <c r="R88" s="30">
        <f t="shared" si="135"/>
        <v>0</v>
      </c>
      <c r="T88" s="89">
        <v>1</v>
      </c>
      <c r="U88" s="57"/>
      <c r="V88" s="30">
        <f t="shared" si="136"/>
        <v>0</v>
      </c>
      <c r="W88" s="30">
        <f t="shared" si="137"/>
        <v>0</v>
      </c>
      <c r="Y88" s="89">
        <v>1</v>
      </c>
      <c r="Z88" s="57"/>
      <c r="AA88" s="30">
        <f t="shared" si="138"/>
        <v>0</v>
      </c>
      <c r="AB88" s="30">
        <f t="shared" si="139"/>
        <v>0</v>
      </c>
      <c r="AD88" s="89">
        <v>1</v>
      </c>
      <c r="AE88" s="57"/>
      <c r="AF88" s="30">
        <f t="shared" si="140"/>
        <v>0</v>
      </c>
      <c r="AG88" s="30">
        <f t="shared" si="141"/>
        <v>0</v>
      </c>
    </row>
    <row r="89" spans="1:37" x14ac:dyDescent="0.3">
      <c r="A89" s="33"/>
      <c r="B89" s="25"/>
      <c r="C89" s="34"/>
      <c r="D89" s="58"/>
      <c r="E89" s="90"/>
      <c r="F89" s="87"/>
      <c r="G89" s="31"/>
      <c r="H89" s="32"/>
      <c r="I89" s="58"/>
      <c r="J89" s="90"/>
      <c r="K89" s="87"/>
      <c r="L89" s="31"/>
      <c r="M89" s="32"/>
      <c r="O89" s="90"/>
      <c r="P89" s="87"/>
      <c r="Q89" s="31"/>
      <c r="R89" s="32"/>
      <c r="T89" s="90"/>
      <c r="U89" s="87"/>
      <c r="V89" s="31"/>
      <c r="W89" s="32"/>
      <c r="Y89" s="90"/>
      <c r="Z89" s="87"/>
      <c r="AA89" s="31"/>
      <c r="AB89" s="32"/>
      <c r="AD89" s="90"/>
      <c r="AE89" s="87"/>
      <c r="AF89" s="31"/>
      <c r="AG89" s="32"/>
    </row>
    <row r="90" spans="1:37" x14ac:dyDescent="0.3">
      <c r="A90" s="33"/>
      <c r="B90" s="25"/>
      <c r="C90" s="35" t="s">
        <v>51</v>
      </c>
      <c r="D90" s="58"/>
      <c r="E90" s="90"/>
      <c r="F90" s="87"/>
      <c r="G90" s="31" t="s">
        <v>9</v>
      </c>
      <c r="H90" s="32">
        <f>M90+R90+W90+AB90+AG90</f>
        <v>0</v>
      </c>
      <c r="I90" s="58"/>
      <c r="J90" s="90"/>
      <c r="K90" s="87"/>
      <c r="L90" s="31" t="s">
        <v>9</v>
      </c>
      <c r="M90" s="32">
        <f>SUM(M81:M89)</f>
        <v>0</v>
      </c>
      <c r="O90" s="90"/>
      <c r="P90" s="87"/>
      <c r="Q90" s="31" t="s">
        <v>9</v>
      </c>
      <c r="R90" s="32">
        <f>SUM(R81:R89)</f>
        <v>0</v>
      </c>
      <c r="T90" s="90"/>
      <c r="U90" s="87"/>
      <c r="V90" s="31" t="s">
        <v>9</v>
      </c>
      <c r="W90" s="32">
        <f>SUM(W81:W89)</f>
        <v>0</v>
      </c>
      <c r="Y90" s="90"/>
      <c r="Z90" s="87"/>
      <c r="AA90" s="31" t="s">
        <v>9</v>
      </c>
      <c r="AB90" s="32">
        <f>SUM(AB81:AB89)</f>
        <v>0</v>
      </c>
      <c r="AD90" s="90"/>
      <c r="AE90" s="87"/>
      <c r="AF90" s="31" t="s">
        <v>9</v>
      </c>
      <c r="AG90" s="32">
        <f>SUM(AG81:AG89)</f>
        <v>0</v>
      </c>
    </row>
    <row r="91" spans="1:37" x14ac:dyDescent="0.3">
      <c r="A91" s="14"/>
      <c r="B91" s="29"/>
      <c r="C91" s="26"/>
      <c r="D91" s="57"/>
      <c r="E91" s="89"/>
      <c r="F91" s="57"/>
      <c r="G91" s="31"/>
      <c r="H91" s="32"/>
      <c r="I91" s="57"/>
      <c r="J91" s="89"/>
      <c r="K91" s="57"/>
      <c r="L91" s="31"/>
      <c r="M91" s="32"/>
      <c r="O91" s="89"/>
      <c r="P91" s="57"/>
      <c r="Q91" s="31"/>
      <c r="R91" s="32"/>
      <c r="T91" s="89"/>
      <c r="U91" s="57"/>
      <c r="V91" s="31"/>
      <c r="W91" s="32"/>
      <c r="Y91" s="89"/>
      <c r="Z91" s="57"/>
      <c r="AA91" s="31"/>
      <c r="AB91" s="32"/>
      <c r="AD91" s="89"/>
      <c r="AE91" s="57"/>
      <c r="AF91" s="31"/>
      <c r="AG91" s="32"/>
    </row>
    <row r="92" spans="1:37" x14ac:dyDescent="0.3">
      <c r="A92" s="52" t="s">
        <v>70</v>
      </c>
      <c r="B92" s="52">
        <v>8</v>
      </c>
      <c r="C92" s="53" t="s">
        <v>31</v>
      </c>
      <c r="D92" s="54"/>
      <c r="E92" s="55"/>
      <c r="F92" s="86"/>
      <c r="G92" s="56"/>
      <c r="H92" s="56"/>
      <c r="I92" s="54"/>
      <c r="J92" s="55"/>
      <c r="K92" s="86"/>
      <c r="L92" s="56"/>
      <c r="M92" s="56"/>
      <c r="N92" s="24"/>
      <c r="O92" s="55"/>
      <c r="P92" s="86"/>
      <c r="Q92" s="56"/>
      <c r="R92" s="56"/>
      <c r="S92" s="24"/>
      <c r="T92" s="55"/>
      <c r="U92" s="86"/>
      <c r="V92" s="56"/>
      <c r="W92" s="56"/>
      <c r="X92" s="24"/>
      <c r="Y92" s="55"/>
      <c r="Z92" s="86"/>
      <c r="AA92" s="56"/>
      <c r="AB92" s="56"/>
      <c r="AC92" s="24"/>
      <c r="AD92" s="55"/>
      <c r="AE92" s="86"/>
      <c r="AF92" s="56"/>
      <c r="AG92" s="56"/>
    </row>
    <row r="93" spans="1:37" s="84" customFormat="1" ht="41.4" x14ac:dyDescent="0.3">
      <c r="A93" s="70"/>
      <c r="B93" s="71" t="s">
        <v>121</v>
      </c>
      <c r="C93" s="67" t="s">
        <v>152</v>
      </c>
      <c r="D93" s="83"/>
      <c r="E93" s="89"/>
      <c r="F93" s="68"/>
      <c r="G93" s="36"/>
      <c r="H93" s="36"/>
      <c r="I93" s="83"/>
      <c r="J93" s="90"/>
      <c r="K93" s="91"/>
      <c r="L93" s="36"/>
      <c r="M93" s="36"/>
      <c r="O93" s="90"/>
      <c r="P93" s="91"/>
      <c r="Q93" s="36"/>
      <c r="R93" s="36"/>
      <c r="T93" s="90"/>
      <c r="U93" s="91"/>
      <c r="V93" s="36"/>
      <c r="W93" s="36"/>
      <c r="Y93" s="90"/>
      <c r="Z93" s="92"/>
      <c r="AA93" s="85"/>
      <c r="AB93" s="36"/>
      <c r="AD93" s="90"/>
      <c r="AE93" s="57"/>
      <c r="AF93" s="30">
        <f t="shared" ref="AF93:AF104" si="145">$G93</f>
        <v>0</v>
      </c>
      <c r="AG93" s="30">
        <f t="shared" ref="AG93:AG104" si="146">AE93*AF93</f>
        <v>0</v>
      </c>
    </row>
    <row r="94" spans="1:37" s="84" customFormat="1" x14ac:dyDescent="0.3">
      <c r="A94" s="70"/>
      <c r="B94" s="71"/>
      <c r="C94" s="80" t="s">
        <v>153</v>
      </c>
      <c r="D94" s="83" t="s">
        <v>29</v>
      </c>
      <c r="E94" s="89">
        <f t="shared" ref="E94:E96" si="147">J94+O94+T94+Y94+AD94</f>
        <v>9</v>
      </c>
      <c r="F94" s="27">
        <f t="shared" ref="F94:F104" si="148">K94+P94+U94+Z94+AE94</f>
        <v>0</v>
      </c>
      <c r="G94" s="36"/>
      <c r="H94" s="36">
        <f t="shared" ref="H94:H96" si="149">M94+R94+W94+AB94+AG94</f>
        <v>0</v>
      </c>
      <c r="I94" s="83"/>
      <c r="J94" s="93">
        <v>0</v>
      </c>
      <c r="K94" s="57"/>
      <c r="L94" s="30">
        <f t="shared" ref="L94:L95" si="150">$G94</f>
        <v>0</v>
      </c>
      <c r="M94" s="30">
        <f t="shared" ref="M94:M95" si="151">K94*L94</f>
        <v>0</v>
      </c>
      <c r="O94" s="93">
        <v>8</v>
      </c>
      <c r="P94" s="57"/>
      <c r="Q94" s="30">
        <f t="shared" ref="Q94:Q96" si="152">$G94</f>
        <v>0</v>
      </c>
      <c r="R94" s="30">
        <f t="shared" ref="R94:R96" si="153">P94*Q94</f>
        <v>0</v>
      </c>
      <c r="T94" s="93">
        <v>0</v>
      </c>
      <c r="U94" s="57"/>
      <c r="V94" s="30">
        <f t="shared" ref="V94:V96" si="154">$G94</f>
        <v>0</v>
      </c>
      <c r="W94" s="30">
        <f t="shared" ref="W94:W96" si="155">U94*V94</f>
        <v>0</v>
      </c>
      <c r="Y94" s="93">
        <v>1</v>
      </c>
      <c r="Z94" s="57"/>
      <c r="AA94" s="30">
        <f t="shared" ref="AA94:AA96" si="156">$G94</f>
        <v>0</v>
      </c>
      <c r="AB94" s="30">
        <f t="shared" ref="AB94:AB96" si="157">Z94*AA94</f>
        <v>0</v>
      </c>
      <c r="AD94" s="93">
        <v>0</v>
      </c>
      <c r="AE94" s="57"/>
      <c r="AF94" s="30">
        <f t="shared" si="145"/>
        <v>0</v>
      </c>
      <c r="AG94" s="30">
        <f t="shared" si="146"/>
        <v>0</v>
      </c>
    </row>
    <row r="95" spans="1:37" s="84" customFormat="1" x14ac:dyDescent="0.3">
      <c r="A95" s="70"/>
      <c r="B95" s="71"/>
      <c r="C95" s="80" t="s">
        <v>154</v>
      </c>
      <c r="D95" s="83" t="s">
        <v>29</v>
      </c>
      <c r="E95" s="89">
        <f t="shared" si="147"/>
        <v>11</v>
      </c>
      <c r="F95" s="27">
        <f t="shared" si="148"/>
        <v>0</v>
      </c>
      <c r="G95" s="36"/>
      <c r="H95" s="36">
        <f t="shared" si="149"/>
        <v>0</v>
      </c>
      <c r="I95" s="83"/>
      <c r="J95" s="93">
        <v>6</v>
      </c>
      <c r="K95" s="57"/>
      <c r="L95" s="30">
        <f t="shared" si="150"/>
        <v>0</v>
      </c>
      <c r="M95" s="30">
        <f t="shared" si="151"/>
        <v>0</v>
      </c>
      <c r="O95" s="93">
        <v>3</v>
      </c>
      <c r="P95" s="57"/>
      <c r="Q95" s="30">
        <f t="shared" si="152"/>
        <v>0</v>
      </c>
      <c r="R95" s="30">
        <f t="shared" si="153"/>
        <v>0</v>
      </c>
      <c r="T95" s="93">
        <v>0</v>
      </c>
      <c r="U95" s="57"/>
      <c r="V95" s="30">
        <f t="shared" si="154"/>
        <v>0</v>
      </c>
      <c r="W95" s="30">
        <f t="shared" si="155"/>
        <v>0</v>
      </c>
      <c r="Y95" s="93">
        <v>2</v>
      </c>
      <c r="Z95" s="57"/>
      <c r="AA95" s="30">
        <f t="shared" si="156"/>
        <v>0</v>
      </c>
      <c r="AB95" s="30">
        <f t="shared" si="157"/>
        <v>0</v>
      </c>
      <c r="AD95" s="93">
        <v>0</v>
      </c>
      <c r="AE95" s="57"/>
      <c r="AF95" s="30">
        <f t="shared" si="145"/>
        <v>0</v>
      </c>
      <c r="AG95" s="30">
        <f t="shared" si="146"/>
        <v>0</v>
      </c>
    </row>
    <row r="96" spans="1:37" s="84" customFormat="1" x14ac:dyDescent="0.3">
      <c r="A96" s="70"/>
      <c r="B96" s="71"/>
      <c r="C96" s="80" t="s">
        <v>155</v>
      </c>
      <c r="D96" s="83" t="s">
        <v>29</v>
      </c>
      <c r="E96" s="89">
        <f t="shared" si="147"/>
        <v>5</v>
      </c>
      <c r="F96" s="27">
        <f t="shared" si="148"/>
        <v>0</v>
      </c>
      <c r="G96" s="36"/>
      <c r="H96" s="36">
        <f t="shared" si="149"/>
        <v>0</v>
      </c>
      <c r="I96" s="83"/>
      <c r="J96" s="93">
        <v>1</v>
      </c>
      <c r="K96" s="57"/>
      <c r="L96" s="30">
        <f>$G96</f>
        <v>0</v>
      </c>
      <c r="M96" s="30">
        <f>K96*L96</f>
        <v>0</v>
      </c>
      <c r="O96" s="93">
        <v>0</v>
      </c>
      <c r="P96" s="57"/>
      <c r="Q96" s="30">
        <f t="shared" si="152"/>
        <v>0</v>
      </c>
      <c r="R96" s="30">
        <f t="shared" si="153"/>
        <v>0</v>
      </c>
      <c r="T96" s="93">
        <v>0</v>
      </c>
      <c r="U96" s="57"/>
      <c r="V96" s="30">
        <f t="shared" si="154"/>
        <v>0</v>
      </c>
      <c r="W96" s="30">
        <f t="shared" si="155"/>
        <v>0</v>
      </c>
      <c r="Y96" s="93">
        <v>4</v>
      </c>
      <c r="Z96" s="57"/>
      <c r="AA96" s="30">
        <f t="shared" si="156"/>
        <v>0</v>
      </c>
      <c r="AB96" s="30">
        <f t="shared" si="157"/>
        <v>0</v>
      </c>
      <c r="AD96" s="93">
        <v>0</v>
      </c>
      <c r="AE96" s="57"/>
      <c r="AF96" s="30">
        <f t="shared" si="145"/>
        <v>0</v>
      </c>
      <c r="AG96" s="30">
        <f t="shared" si="146"/>
        <v>0</v>
      </c>
    </row>
    <row r="97" spans="1:37" s="84" customFormat="1" x14ac:dyDescent="0.3">
      <c r="A97" s="70"/>
      <c r="B97" s="71" t="s">
        <v>122</v>
      </c>
      <c r="C97" s="67" t="s">
        <v>123</v>
      </c>
      <c r="D97" s="83"/>
      <c r="E97" s="89"/>
      <c r="F97" s="27"/>
      <c r="G97" s="36"/>
      <c r="H97" s="36"/>
      <c r="I97" s="83"/>
      <c r="J97" s="90"/>
      <c r="K97" s="91"/>
      <c r="L97" s="36"/>
      <c r="M97" s="36"/>
      <c r="O97" s="90" t="s">
        <v>170</v>
      </c>
      <c r="P97" s="91"/>
      <c r="Q97" s="36"/>
      <c r="R97" s="36"/>
      <c r="T97" s="90"/>
      <c r="U97" s="91"/>
      <c r="V97" s="36"/>
      <c r="W97" s="36"/>
      <c r="Y97" s="90"/>
      <c r="Z97" s="91"/>
      <c r="AA97" s="36"/>
      <c r="AB97" s="36"/>
      <c r="AD97" s="90"/>
      <c r="AE97" s="57"/>
      <c r="AF97" s="30">
        <f t="shared" si="145"/>
        <v>0</v>
      </c>
      <c r="AG97" s="30">
        <f t="shared" si="146"/>
        <v>0</v>
      </c>
    </row>
    <row r="98" spans="1:37" s="84" customFormat="1" x14ac:dyDescent="0.3">
      <c r="A98" s="70"/>
      <c r="B98" s="71"/>
      <c r="C98" s="80" t="s">
        <v>124</v>
      </c>
      <c r="D98" s="83" t="s">
        <v>30</v>
      </c>
      <c r="E98" s="89">
        <f t="shared" ref="E98:E101" si="158">J98+O98+T98+Y98+AD98</f>
        <v>62.800000000000004</v>
      </c>
      <c r="F98" s="27">
        <f t="shared" si="148"/>
        <v>0</v>
      </c>
      <c r="G98" s="36"/>
      <c r="H98" s="36">
        <f t="shared" ref="H98:H104" si="159">M98+R98+W98+AB98+AG98</f>
        <v>0</v>
      </c>
      <c r="I98" s="83"/>
      <c r="J98" s="93">
        <v>10.600000000000001</v>
      </c>
      <c r="K98" s="57"/>
      <c r="L98" s="30">
        <f t="shared" ref="L98:L104" si="160">$G98</f>
        <v>0</v>
      </c>
      <c r="M98" s="30">
        <f t="shared" ref="M98:M104" si="161">K98*L98</f>
        <v>0</v>
      </c>
      <c r="O98" s="93">
        <v>37.200000000000003</v>
      </c>
      <c r="P98" s="57"/>
      <c r="Q98" s="30">
        <f t="shared" ref="Q98:Q104" si="162">$G98</f>
        <v>0</v>
      </c>
      <c r="R98" s="30">
        <f t="shared" ref="R98:R104" si="163">P98*Q98</f>
        <v>0</v>
      </c>
      <c r="T98" s="93">
        <v>0</v>
      </c>
      <c r="U98" s="57"/>
      <c r="V98" s="30">
        <f t="shared" ref="V98:V104" si="164">$G98</f>
        <v>0</v>
      </c>
      <c r="W98" s="30">
        <f t="shared" ref="W98:W104" si="165">U98*V98</f>
        <v>0</v>
      </c>
      <c r="Y98" s="93">
        <v>15</v>
      </c>
      <c r="Z98" s="57"/>
      <c r="AA98" s="30">
        <f t="shared" ref="AA98:AA104" si="166">$G98</f>
        <v>0</v>
      </c>
      <c r="AB98" s="30">
        <f t="shared" ref="AB98:AB104" si="167">Z98*AA98</f>
        <v>0</v>
      </c>
      <c r="AD98" s="93">
        <v>0</v>
      </c>
      <c r="AE98" s="57"/>
      <c r="AF98" s="30">
        <f t="shared" si="145"/>
        <v>0</v>
      </c>
      <c r="AG98" s="30">
        <f t="shared" si="146"/>
        <v>0</v>
      </c>
    </row>
    <row r="99" spans="1:37" s="84" customFormat="1" x14ac:dyDescent="0.3">
      <c r="A99" s="70"/>
      <c r="B99" s="71"/>
      <c r="C99" s="80" t="s">
        <v>125</v>
      </c>
      <c r="D99" s="83" t="s">
        <v>30</v>
      </c>
      <c r="E99" s="89">
        <f t="shared" si="158"/>
        <v>92</v>
      </c>
      <c r="F99" s="27">
        <f t="shared" si="148"/>
        <v>0</v>
      </c>
      <c r="G99" s="36"/>
      <c r="H99" s="36">
        <f t="shared" si="159"/>
        <v>0</v>
      </c>
      <c r="I99" s="83"/>
      <c r="J99" s="93">
        <v>10</v>
      </c>
      <c r="K99" s="57"/>
      <c r="L99" s="30">
        <f t="shared" si="160"/>
        <v>0</v>
      </c>
      <c r="M99" s="30">
        <f t="shared" si="161"/>
        <v>0</v>
      </c>
      <c r="O99" s="93">
        <v>58</v>
      </c>
      <c r="P99" s="57"/>
      <c r="Q99" s="30">
        <f t="shared" si="162"/>
        <v>0</v>
      </c>
      <c r="R99" s="30">
        <f t="shared" si="163"/>
        <v>0</v>
      </c>
      <c r="T99" s="93">
        <v>0</v>
      </c>
      <c r="U99" s="57"/>
      <c r="V99" s="30">
        <f t="shared" si="164"/>
        <v>0</v>
      </c>
      <c r="W99" s="30">
        <f t="shared" si="165"/>
        <v>0</v>
      </c>
      <c r="Y99" s="93">
        <v>24</v>
      </c>
      <c r="Z99" s="57"/>
      <c r="AA99" s="30">
        <f t="shared" si="166"/>
        <v>0</v>
      </c>
      <c r="AB99" s="30">
        <f t="shared" si="167"/>
        <v>0</v>
      </c>
      <c r="AD99" s="93">
        <v>0</v>
      </c>
      <c r="AE99" s="57"/>
      <c r="AF99" s="30">
        <f t="shared" si="145"/>
        <v>0</v>
      </c>
      <c r="AG99" s="30">
        <f t="shared" si="146"/>
        <v>0</v>
      </c>
    </row>
    <row r="100" spans="1:37" s="84" customFormat="1" ht="27.6" x14ac:dyDescent="0.3">
      <c r="A100" s="70"/>
      <c r="B100" s="71"/>
      <c r="C100" s="80" t="s">
        <v>156</v>
      </c>
      <c r="D100" s="83" t="s">
        <v>30</v>
      </c>
      <c r="E100" s="89">
        <f t="shared" si="158"/>
        <v>92</v>
      </c>
      <c r="F100" s="27">
        <f t="shared" si="148"/>
        <v>0</v>
      </c>
      <c r="G100" s="36"/>
      <c r="H100" s="36">
        <f t="shared" si="159"/>
        <v>0</v>
      </c>
      <c r="I100" s="83"/>
      <c r="J100" s="93">
        <v>10</v>
      </c>
      <c r="K100" s="57"/>
      <c r="L100" s="30">
        <f t="shared" si="160"/>
        <v>0</v>
      </c>
      <c r="M100" s="30">
        <f t="shared" si="161"/>
        <v>0</v>
      </c>
      <c r="O100" s="93">
        <v>58</v>
      </c>
      <c r="P100" s="57"/>
      <c r="Q100" s="30">
        <f t="shared" si="162"/>
        <v>0</v>
      </c>
      <c r="R100" s="30">
        <f t="shared" si="163"/>
        <v>0</v>
      </c>
      <c r="T100" s="93">
        <v>0</v>
      </c>
      <c r="U100" s="57"/>
      <c r="V100" s="30">
        <f t="shared" si="164"/>
        <v>0</v>
      </c>
      <c r="W100" s="30">
        <f t="shared" si="165"/>
        <v>0</v>
      </c>
      <c r="Y100" s="93">
        <v>24</v>
      </c>
      <c r="Z100" s="57"/>
      <c r="AA100" s="30">
        <f t="shared" si="166"/>
        <v>0</v>
      </c>
      <c r="AB100" s="30">
        <f t="shared" si="167"/>
        <v>0</v>
      </c>
      <c r="AD100" s="93">
        <v>0</v>
      </c>
      <c r="AE100" s="57"/>
      <c r="AF100" s="30">
        <f t="shared" si="145"/>
        <v>0</v>
      </c>
      <c r="AG100" s="30">
        <f t="shared" si="146"/>
        <v>0</v>
      </c>
    </row>
    <row r="101" spans="1:37" s="84" customFormat="1" x14ac:dyDescent="0.3">
      <c r="A101" s="70"/>
      <c r="B101" s="71" t="s">
        <v>126</v>
      </c>
      <c r="C101" s="67" t="s">
        <v>127</v>
      </c>
      <c r="D101" s="83" t="s">
        <v>107</v>
      </c>
      <c r="E101" s="89">
        <f t="shared" si="158"/>
        <v>5</v>
      </c>
      <c r="F101" s="27">
        <f t="shared" si="148"/>
        <v>0</v>
      </c>
      <c r="G101" s="36"/>
      <c r="H101" s="36">
        <f t="shared" si="159"/>
        <v>0</v>
      </c>
      <c r="I101" s="83"/>
      <c r="J101" s="90">
        <v>1</v>
      </c>
      <c r="K101" s="57"/>
      <c r="L101" s="30">
        <f t="shared" si="160"/>
        <v>0</v>
      </c>
      <c r="M101" s="30">
        <f t="shared" si="161"/>
        <v>0</v>
      </c>
      <c r="O101" s="90">
        <v>2</v>
      </c>
      <c r="P101" s="57"/>
      <c r="Q101" s="30">
        <f t="shared" si="162"/>
        <v>0</v>
      </c>
      <c r="R101" s="30">
        <f t="shared" si="163"/>
        <v>0</v>
      </c>
      <c r="T101" s="90">
        <v>0</v>
      </c>
      <c r="U101" s="57"/>
      <c r="V101" s="30">
        <f t="shared" si="164"/>
        <v>0</v>
      </c>
      <c r="W101" s="30">
        <f t="shared" si="165"/>
        <v>0</v>
      </c>
      <c r="Y101" s="90">
        <v>1</v>
      </c>
      <c r="Z101" s="57"/>
      <c r="AA101" s="30">
        <f t="shared" si="166"/>
        <v>0</v>
      </c>
      <c r="AB101" s="30">
        <f t="shared" si="167"/>
        <v>0</v>
      </c>
      <c r="AD101" s="90">
        <v>1</v>
      </c>
      <c r="AE101" s="57"/>
      <c r="AF101" s="30">
        <f t="shared" si="145"/>
        <v>0</v>
      </c>
      <c r="AG101" s="30">
        <f t="shared" si="146"/>
        <v>0</v>
      </c>
    </row>
    <row r="102" spans="1:37" s="84" customFormat="1" x14ac:dyDescent="0.3">
      <c r="A102" s="70"/>
      <c r="B102" s="71" t="s">
        <v>128</v>
      </c>
      <c r="C102" s="67" t="s">
        <v>48</v>
      </c>
      <c r="D102" s="68" t="s">
        <v>10</v>
      </c>
      <c r="E102" s="89">
        <f>J102+O102+T102+Y102+AD102</f>
        <v>1</v>
      </c>
      <c r="F102" s="27">
        <f t="shared" si="148"/>
        <v>0</v>
      </c>
      <c r="G102" s="36"/>
      <c r="H102" s="36">
        <f t="shared" si="159"/>
        <v>0</v>
      </c>
      <c r="I102" s="68"/>
      <c r="J102" s="89">
        <v>1</v>
      </c>
      <c r="K102" s="57"/>
      <c r="L102" s="30">
        <f t="shared" si="160"/>
        <v>0</v>
      </c>
      <c r="M102" s="30">
        <f t="shared" si="161"/>
        <v>0</v>
      </c>
      <c r="O102" s="89">
        <v>0</v>
      </c>
      <c r="P102" s="57"/>
      <c r="Q102" s="30">
        <f t="shared" si="162"/>
        <v>0</v>
      </c>
      <c r="R102" s="30">
        <f t="shared" si="163"/>
        <v>0</v>
      </c>
      <c r="T102" s="89">
        <v>0</v>
      </c>
      <c r="U102" s="57"/>
      <c r="V102" s="30">
        <f t="shared" si="164"/>
        <v>0</v>
      </c>
      <c r="W102" s="30">
        <f t="shared" si="165"/>
        <v>0</v>
      </c>
      <c r="Y102" s="89">
        <v>0</v>
      </c>
      <c r="Z102" s="57"/>
      <c r="AA102" s="30">
        <f t="shared" si="166"/>
        <v>0</v>
      </c>
      <c r="AB102" s="30">
        <f t="shared" si="167"/>
        <v>0</v>
      </c>
      <c r="AD102" s="89">
        <v>0</v>
      </c>
      <c r="AE102" s="57"/>
      <c r="AF102" s="30">
        <f t="shared" si="145"/>
        <v>0</v>
      </c>
      <c r="AG102" s="30">
        <f t="shared" si="146"/>
        <v>0</v>
      </c>
      <c r="AI102" s="79"/>
      <c r="AJ102" s="79"/>
      <c r="AK102" s="79"/>
    </row>
    <row r="103" spans="1:37" s="84" customFormat="1" x14ac:dyDescent="0.3">
      <c r="A103" s="70"/>
      <c r="B103" s="71" t="s">
        <v>129</v>
      </c>
      <c r="C103" s="67" t="s">
        <v>49</v>
      </c>
      <c r="D103" s="68" t="s">
        <v>10</v>
      </c>
      <c r="E103" s="89">
        <f t="shared" ref="E103:E104" si="168">J103+O103+T103+Y103+AD103</f>
        <v>1</v>
      </c>
      <c r="F103" s="27">
        <f t="shared" si="148"/>
        <v>0</v>
      </c>
      <c r="G103" s="36"/>
      <c r="H103" s="36">
        <f t="shared" si="159"/>
        <v>0</v>
      </c>
      <c r="I103" s="68"/>
      <c r="J103" s="89">
        <v>0</v>
      </c>
      <c r="K103" s="57"/>
      <c r="L103" s="30">
        <f t="shared" si="160"/>
        <v>0</v>
      </c>
      <c r="M103" s="30">
        <f t="shared" si="161"/>
        <v>0</v>
      </c>
      <c r="O103" s="89">
        <v>1</v>
      </c>
      <c r="P103" s="57"/>
      <c r="Q103" s="30">
        <f t="shared" si="162"/>
        <v>0</v>
      </c>
      <c r="R103" s="30">
        <f t="shared" si="163"/>
        <v>0</v>
      </c>
      <c r="T103" s="89">
        <v>0</v>
      </c>
      <c r="U103" s="57"/>
      <c r="V103" s="30">
        <f t="shared" si="164"/>
        <v>0</v>
      </c>
      <c r="W103" s="30">
        <f t="shared" si="165"/>
        <v>0</v>
      </c>
      <c r="Y103" s="89">
        <v>0</v>
      </c>
      <c r="Z103" s="57"/>
      <c r="AA103" s="30">
        <f t="shared" si="166"/>
        <v>0</v>
      </c>
      <c r="AB103" s="30">
        <f t="shared" si="167"/>
        <v>0</v>
      </c>
      <c r="AD103" s="89">
        <v>0</v>
      </c>
      <c r="AE103" s="57"/>
      <c r="AF103" s="30">
        <f t="shared" si="145"/>
        <v>0</v>
      </c>
      <c r="AG103" s="30">
        <f t="shared" si="146"/>
        <v>0</v>
      </c>
      <c r="AI103" s="79"/>
      <c r="AJ103" s="79"/>
      <c r="AK103" s="79"/>
    </row>
    <row r="104" spans="1:37" s="84" customFormat="1" x14ac:dyDescent="0.3">
      <c r="A104" s="70"/>
      <c r="B104" s="71" t="s">
        <v>130</v>
      </c>
      <c r="C104" s="67" t="s">
        <v>131</v>
      </c>
      <c r="D104" s="68" t="s">
        <v>29</v>
      </c>
      <c r="E104" s="89">
        <f t="shared" si="168"/>
        <v>1</v>
      </c>
      <c r="F104" s="27">
        <f t="shared" si="148"/>
        <v>0</v>
      </c>
      <c r="G104" s="36"/>
      <c r="H104" s="36">
        <f t="shared" si="159"/>
        <v>0</v>
      </c>
      <c r="I104" s="68"/>
      <c r="J104" s="89">
        <v>1</v>
      </c>
      <c r="K104" s="57"/>
      <c r="L104" s="30">
        <f t="shared" si="160"/>
        <v>0</v>
      </c>
      <c r="M104" s="30">
        <f t="shared" si="161"/>
        <v>0</v>
      </c>
      <c r="O104" s="89">
        <v>0</v>
      </c>
      <c r="P104" s="57"/>
      <c r="Q104" s="30">
        <f t="shared" si="162"/>
        <v>0</v>
      </c>
      <c r="R104" s="30">
        <f t="shared" si="163"/>
        <v>0</v>
      </c>
      <c r="T104" s="89">
        <v>0</v>
      </c>
      <c r="U104" s="57"/>
      <c r="V104" s="30">
        <f t="shared" si="164"/>
        <v>0</v>
      </c>
      <c r="W104" s="30">
        <f t="shared" si="165"/>
        <v>0</v>
      </c>
      <c r="Y104" s="89">
        <v>0</v>
      </c>
      <c r="Z104" s="57"/>
      <c r="AA104" s="30">
        <f t="shared" si="166"/>
        <v>0</v>
      </c>
      <c r="AB104" s="30">
        <f t="shared" si="167"/>
        <v>0</v>
      </c>
      <c r="AD104" s="89">
        <v>0</v>
      </c>
      <c r="AE104" s="57"/>
      <c r="AF104" s="30">
        <f t="shared" si="145"/>
        <v>0</v>
      </c>
      <c r="AG104" s="30">
        <f t="shared" si="146"/>
        <v>0</v>
      </c>
      <c r="AI104" s="79"/>
      <c r="AJ104" s="79"/>
      <c r="AK104" s="79"/>
    </row>
    <row r="105" spans="1:37" x14ac:dyDescent="0.3">
      <c r="A105" s="70"/>
      <c r="B105" s="71"/>
      <c r="C105" s="67"/>
      <c r="D105" s="68"/>
      <c r="E105" s="89"/>
      <c r="F105" s="68"/>
      <c r="G105" s="36"/>
      <c r="H105" s="36"/>
      <c r="I105" s="68"/>
      <c r="J105" s="89"/>
      <c r="K105" s="68"/>
      <c r="L105" s="36"/>
      <c r="M105" s="36"/>
      <c r="O105" s="89"/>
      <c r="P105" s="68"/>
      <c r="Q105" s="36"/>
      <c r="R105" s="36"/>
      <c r="T105" s="89"/>
      <c r="U105" s="68"/>
      <c r="V105" s="36"/>
      <c r="W105" s="36"/>
      <c r="Y105" s="89"/>
      <c r="Z105" s="68"/>
      <c r="AA105" s="36"/>
      <c r="AB105" s="36"/>
      <c r="AD105" s="89"/>
      <c r="AE105" s="68"/>
      <c r="AF105" s="36"/>
      <c r="AG105" s="36"/>
      <c r="AI105" s="72"/>
      <c r="AJ105" s="72"/>
      <c r="AK105" s="72"/>
    </row>
    <row r="106" spans="1:37" x14ac:dyDescent="0.3">
      <c r="A106" s="33"/>
      <c r="B106" s="25"/>
      <c r="C106" s="35" t="s">
        <v>32</v>
      </c>
      <c r="D106" s="58"/>
      <c r="E106" s="90"/>
      <c r="F106" s="87"/>
      <c r="G106" s="31" t="s">
        <v>9</v>
      </c>
      <c r="H106" s="32">
        <f>M106+R106+W106+AB106+AG106</f>
        <v>0</v>
      </c>
      <c r="I106" s="58"/>
      <c r="J106" s="90"/>
      <c r="K106" s="87"/>
      <c r="L106" s="31" t="s">
        <v>9</v>
      </c>
      <c r="M106" s="32">
        <f>SUM(M92:M105)</f>
        <v>0</v>
      </c>
      <c r="O106" s="90"/>
      <c r="P106" s="87"/>
      <c r="Q106" s="31" t="s">
        <v>9</v>
      </c>
      <c r="R106" s="32">
        <f>SUM(R92:R105)</f>
        <v>0</v>
      </c>
      <c r="T106" s="90"/>
      <c r="U106" s="87"/>
      <c r="V106" s="31" t="s">
        <v>9</v>
      </c>
      <c r="W106" s="32">
        <f>SUM(W92:W105)</f>
        <v>0</v>
      </c>
      <c r="Y106" s="90"/>
      <c r="Z106" s="87"/>
      <c r="AA106" s="31" t="s">
        <v>9</v>
      </c>
      <c r="AB106" s="32">
        <f>SUM(AB92:AB105)</f>
        <v>0</v>
      </c>
      <c r="AD106" s="90"/>
      <c r="AE106" s="87"/>
      <c r="AF106" s="31" t="s">
        <v>9</v>
      </c>
      <c r="AG106" s="32">
        <f>SUM(AG92:AG105)</f>
        <v>0</v>
      </c>
    </row>
    <row r="107" spans="1:37" x14ac:dyDescent="0.3">
      <c r="A107" s="33"/>
      <c r="B107" s="25"/>
      <c r="C107" s="34"/>
      <c r="D107" s="58"/>
      <c r="E107" s="90"/>
      <c r="F107" s="87"/>
      <c r="G107" s="31"/>
      <c r="H107" s="32"/>
      <c r="I107" s="58"/>
      <c r="J107" s="90"/>
      <c r="K107" s="87"/>
      <c r="L107" s="31"/>
      <c r="M107" s="32"/>
      <c r="O107" s="90"/>
      <c r="P107" s="87"/>
      <c r="Q107" s="31"/>
      <c r="R107" s="32"/>
      <c r="T107" s="90"/>
      <c r="U107" s="87"/>
      <c r="V107" s="31"/>
      <c r="W107" s="32"/>
      <c r="Y107" s="90"/>
      <c r="Z107" s="87"/>
      <c r="AA107" s="31"/>
      <c r="AB107" s="32"/>
      <c r="AD107" s="90"/>
      <c r="AE107" s="87"/>
      <c r="AF107" s="31"/>
      <c r="AG107" s="32"/>
    </row>
    <row r="108" spans="1:37" x14ac:dyDescent="0.3">
      <c r="A108" s="14"/>
      <c r="B108" s="29"/>
      <c r="C108" s="35"/>
      <c r="D108" s="59"/>
      <c r="E108" s="90"/>
      <c r="F108" s="87"/>
      <c r="G108" s="28"/>
      <c r="H108" s="32"/>
      <c r="I108" s="59"/>
      <c r="J108" s="90"/>
      <c r="K108" s="87"/>
      <c r="L108" s="28"/>
      <c r="M108" s="32"/>
      <c r="O108" s="90"/>
      <c r="P108" s="87"/>
      <c r="Q108" s="28"/>
      <c r="R108" s="32"/>
      <c r="T108" s="90"/>
      <c r="U108" s="87"/>
      <c r="V108" s="28"/>
      <c r="W108" s="32"/>
      <c r="Y108" s="90"/>
      <c r="Z108" s="87"/>
      <c r="AA108" s="28"/>
      <c r="AB108" s="32"/>
      <c r="AD108" s="90"/>
      <c r="AE108" s="87"/>
      <c r="AF108" s="28"/>
      <c r="AG108" s="32"/>
    </row>
    <row r="109" spans="1:37" x14ac:dyDescent="0.3">
      <c r="A109" s="14"/>
      <c r="B109" s="29"/>
      <c r="C109" s="35"/>
      <c r="D109" s="59"/>
      <c r="E109" s="90"/>
      <c r="F109" s="87"/>
      <c r="G109" s="28"/>
      <c r="H109" s="32"/>
      <c r="I109" s="59"/>
      <c r="J109" s="90"/>
      <c r="K109" s="87"/>
      <c r="L109" s="28"/>
      <c r="M109" s="32"/>
      <c r="O109" s="90"/>
      <c r="P109" s="87"/>
      <c r="Q109" s="28"/>
      <c r="R109" s="32"/>
      <c r="T109" s="90"/>
      <c r="U109" s="87"/>
      <c r="V109" s="28"/>
      <c r="W109" s="32"/>
      <c r="Y109" s="90"/>
      <c r="Z109" s="87"/>
      <c r="AA109" s="28"/>
      <c r="AB109" s="32"/>
      <c r="AD109" s="90"/>
      <c r="AE109" s="87"/>
      <c r="AF109" s="28"/>
      <c r="AG109" s="32"/>
    </row>
    <row r="110" spans="1:37" ht="6" customHeight="1" x14ac:dyDescent="0.3">
      <c r="A110" s="60"/>
      <c r="B110" s="37"/>
      <c r="C110" s="38"/>
      <c r="D110" s="37"/>
      <c r="E110" s="37"/>
      <c r="F110" s="37"/>
      <c r="G110" s="40"/>
      <c r="H110" s="40"/>
      <c r="I110" s="37"/>
      <c r="J110" s="39"/>
      <c r="K110" s="39"/>
      <c r="L110" s="40"/>
      <c r="M110" s="40"/>
      <c r="N110" s="37"/>
      <c r="O110" s="39"/>
      <c r="P110" s="39"/>
      <c r="Q110" s="40"/>
      <c r="R110" s="40"/>
      <c r="S110" s="37"/>
      <c r="T110" s="39"/>
      <c r="U110" s="39"/>
      <c r="V110" s="40"/>
      <c r="W110" s="40"/>
      <c r="X110" s="37"/>
      <c r="Y110" s="39"/>
      <c r="Z110" s="39"/>
      <c r="AA110" s="40"/>
      <c r="AB110" s="40"/>
      <c r="AC110" s="37"/>
      <c r="AD110" s="39"/>
      <c r="AE110" s="39"/>
      <c r="AF110" s="40"/>
      <c r="AG110" s="40"/>
    </row>
    <row r="111" spans="1:37" s="51" customFormat="1" x14ac:dyDescent="0.3">
      <c r="A111" s="61"/>
      <c r="B111" s="62"/>
      <c r="C111" s="48" t="s">
        <v>6</v>
      </c>
      <c r="D111" s="47"/>
      <c r="E111" s="47"/>
      <c r="F111" s="47"/>
      <c r="G111" s="50"/>
      <c r="H111" s="50">
        <f>M111+R111+W111+AB111+AG111</f>
        <v>0</v>
      </c>
      <c r="I111" s="47"/>
      <c r="J111" s="49"/>
      <c r="K111" s="49"/>
      <c r="L111" s="50"/>
      <c r="M111" s="50">
        <f>M9+M15+M22+M38+M57+M78+M90+M106</f>
        <v>0</v>
      </c>
      <c r="N111" s="47"/>
      <c r="O111" s="49"/>
      <c r="P111" s="49"/>
      <c r="Q111" s="50"/>
      <c r="R111" s="50">
        <f>R9+R15+R22+R38+R57+R78+R90+R106</f>
        <v>0</v>
      </c>
      <c r="S111" s="47"/>
      <c r="T111" s="49"/>
      <c r="U111" s="49"/>
      <c r="V111" s="50"/>
      <c r="W111" s="50">
        <f>W9+W15+W22+W38+W57+W78+W90+W106</f>
        <v>0</v>
      </c>
      <c r="X111" s="47"/>
      <c r="Y111" s="49"/>
      <c r="Z111" s="49"/>
      <c r="AA111" s="50"/>
      <c r="AB111" s="50">
        <f>AB9+AB15+AB22+AB38+AB57+AB78+AB90+AB106</f>
        <v>0</v>
      </c>
      <c r="AC111" s="47"/>
      <c r="AD111" s="49"/>
      <c r="AE111" s="49"/>
      <c r="AF111" s="50"/>
      <c r="AG111" s="50">
        <f>AG9+AG15+AG22+AG38+AG57+AG78+AG90+AG106</f>
        <v>0</v>
      </c>
    </row>
    <row r="112" spans="1:37" s="51" customFormat="1" x14ac:dyDescent="0.3">
      <c r="A112" s="61"/>
      <c r="B112" s="62"/>
      <c r="C112" s="48" t="s">
        <v>7</v>
      </c>
      <c r="D112" s="47"/>
      <c r="E112" s="47"/>
      <c r="F112" s="47"/>
      <c r="G112" s="50"/>
      <c r="H112" s="50">
        <f>H111*0.2</f>
        <v>0</v>
      </c>
      <c r="I112" s="47"/>
      <c r="J112" s="49"/>
      <c r="K112" s="49"/>
      <c r="L112" s="50"/>
      <c r="M112" s="50">
        <f>M111*0.2</f>
        <v>0</v>
      </c>
      <c r="N112" s="47"/>
      <c r="O112" s="49"/>
      <c r="P112" s="49"/>
      <c r="Q112" s="50"/>
      <c r="R112" s="50">
        <f>R111*0.2</f>
        <v>0</v>
      </c>
      <c r="S112" s="47"/>
      <c r="T112" s="49"/>
      <c r="U112" s="49"/>
      <c r="V112" s="50"/>
      <c r="W112" s="50">
        <f>W111*0.2</f>
        <v>0</v>
      </c>
      <c r="X112" s="47"/>
      <c r="Y112" s="49"/>
      <c r="Z112" s="49"/>
      <c r="AA112" s="50"/>
      <c r="AB112" s="50">
        <f>AB111*0.2</f>
        <v>0</v>
      </c>
      <c r="AC112" s="47"/>
      <c r="AD112" s="49"/>
      <c r="AE112" s="49"/>
      <c r="AF112" s="50"/>
      <c r="AG112" s="50">
        <f>AG111*0.2</f>
        <v>0</v>
      </c>
    </row>
    <row r="113" spans="1:33" s="51" customFormat="1" x14ac:dyDescent="0.3">
      <c r="A113" s="61"/>
      <c r="B113" s="62"/>
      <c r="C113" s="48" t="s">
        <v>8</v>
      </c>
      <c r="D113" s="47"/>
      <c r="E113" s="47"/>
      <c r="F113" s="47"/>
      <c r="G113" s="50"/>
      <c r="H113" s="50">
        <f>H112+H111</f>
        <v>0</v>
      </c>
      <c r="I113" s="47"/>
      <c r="J113" s="49"/>
      <c r="K113" s="49"/>
      <c r="L113" s="50"/>
      <c r="M113" s="50">
        <f>M112+M111</f>
        <v>0</v>
      </c>
      <c r="N113" s="47"/>
      <c r="O113" s="49"/>
      <c r="P113" s="49"/>
      <c r="Q113" s="50"/>
      <c r="R113" s="50">
        <f>R112+R111</f>
        <v>0</v>
      </c>
      <c r="S113" s="47"/>
      <c r="T113" s="49"/>
      <c r="U113" s="49"/>
      <c r="V113" s="50"/>
      <c r="W113" s="50">
        <f>W112+W111</f>
        <v>0</v>
      </c>
      <c r="X113" s="47"/>
      <c r="Y113" s="49"/>
      <c r="Z113" s="49"/>
      <c r="AA113" s="50"/>
      <c r="AB113" s="50">
        <f>AB112+AB111</f>
        <v>0</v>
      </c>
      <c r="AC113" s="47"/>
      <c r="AD113" s="49"/>
      <c r="AE113" s="49"/>
      <c r="AF113" s="50"/>
      <c r="AG113" s="50">
        <f>AG112+AG111</f>
        <v>0</v>
      </c>
    </row>
    <row r="114" spans="1:33" ht="6.6" customHeight="1" x14ac:dyDescent="0.3">
      <c r="A114" s="63"/>
      <c r="B114" s="64"/>
      <c r="C114" s="41"/>
      <c r="D114" s="42"/>
      <c r="E114" s="46"/>
      <c r="F114" s="42"/>
      <c r="G114" s="44"/>
      <c r="H114" s="44"/>
      <c r="I114" s="42"/>
      <c r="J114" s="43"/>
      <c r="K114" s="43"/>
      <c r="L114" s="44"/>
      <c r="M114" s="44"/>
      <c r="N114" s="45"/>
      <c r="O114" s="43"/>
      <c r="P114" s="88"/>
      <c r="Q114" s="44"/>
      <c r="R114" s="44"/>
      <c r="S114" s="45"/>
      <c r="T114" s="43"/>
      <c r="U114" s="88"/>
      <c r="V114" s="44"/>
      <c r="W114" s="44"/>
      <c r="X114" s="45"/>
      <c r="Y114" s="43"/>
      <c r="Z114" s="88"/>
      <c r="AA114" s="44"/>
      <c r="AB114" s="44"/>
      <c r="AC114" s="45"/>
      <c r="AD114" s="43"/>
      <c r="AE114" s="88"/>
      <c r="AF114" s="44"/>
      <c r="AG114" s="44"/>
    </row>
  </sheetData>
  <mergeCells count="8">
    <mergeCell ref="A4:B4"/>
    <mergeCell ref="A1:AG1"/>
    <mergeCell ref="E3:H3"/>
    <mergeCell ref="J3:M3"/>
    <mergeCell ref="O3:R3"/>
    <mergeCell ref="T3:W3"/>
    <mergeCell ref="Y3:AB3"/>
    <mergeCell ref="AD3:A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86" fitToHeight="0" orientation="landscape" r:id="rId1"/>
  <rowBreaks count="1" manualBreakCount="1">
    <brk id="79" max="32" man="1"/>
  </rowBreaks>
  <colBreaks count="1" manualBreakCount="1">
    <brk id="14" max="1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GO</vt:lpstr>
      <vt:lpstr>'LOT GO'!Impression_des_titres</vt:lpstr>
      <vt:lpstr>'LOT GO'!Zone_d_impression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2025-02-21T17:36:39Z</dcterms:modified>
</cp:coreProperties>
</file>