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3040" windowHeight="9192" tabRatio="718" activeTab="1"/>
  </bookViews>
  <sheets>
    <sheet name="Page de garde" sheetId="6" r:id="rId1"/>
    <sheet name="LOT SOL" sheetId="26" r:id="rId2"/>
  </sheets>
  <definedNames>
    <definedName name="_xlnm.Print_Titles" localSheetId="1">'LOT SOL'!$1:$4</definedName>
    <definedName name="_xlnm.Print_Area" localSheetId="1">'LOT SOL'!$A$1:$AG$29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5" i="26" l="1"/>
  <c r="AB25" i="26"/>
  <c r="W25" i="26"/>
  <c r="R25" i="26"/>
  <c r="M25" i="26"/>
  <c r="H25" i="26"/>
  <c r="C14" i="6" l="1"/>
  <c r="AF18" i="26" l="1"/>
  <c r="AF17" i="26"/>
  <c r="AF11" i="26"/>
  <c r="AF10" i="26"/>
  <c r="AF9" i="26"/>
  <c r="AF8" i="26"/>
  <c r="AF7" i="26"/>
  <c r="AF6" i="26"/>
  <c r="AA11" i="26"/>
  <c r="AA10" i="26"/>
  <c r="AA9" i="26"/>
  <c r="AA8" i="26"/>
  <c r="AA7" i="26"/>
  <c r="AA6" i="26"/>
  <c r="AA18" i="26"/>
  <c r="AA17" i="26"/>
  <c r="V18" i="26"/>
  <c r="V17" i="26"/>
  <c r="V11" i="26"/>
  <c r="V10" i="26"/>
  <c r="V9" i="26"/>
  <c r="V8" i="26"/>
  <c r="V7" i="26"/>
  <c r="V6" i="26"/>
  <c r="Q11" i="26"/>
  <c r="Q10" i="26"/>
  <c r="Q9" i="26"/>
  <c r="Q8" i="26"/>
  <c r="Q7" i="26"/>
  <c r="Q6" i="26"/>
  <c r="Q18" i="26"/>
  <c r="Q17" i="26"/>
  <c r="L18" i="26"/>
  <c r="L17" i="26"/>
  <c r="L11" i="26"/>
  <c r="L10" i="26"/>
  <c r="L9" i="26"/>
  <c r="L8" i="26"/>
  <c r="L7" i="26"/>
  <c r="L6" i="26"/>
  <c r="F18" i="26"/>
  <c r="F17" i="26"/>
  <c r="F11" i="26"/>
  <c r="F10" i="26"/>
  <c r="F9" i="26"/>
  <c r="F8" i="26"/>
  <c r="F7" i="26"/>
  <c r="F6" i="26"/>
  <c r="AG10" i="26" l="1"/>
  <c r="AB10" i="26"/>
  <c r="W10" i="26"/>
  <c r="R10" i="26"/>
  <c r="M10" i="26"/>
  <c r="E10" i="26"/>
  <c r="H10" i="26" l="1"/>
  <c r="M18" i="26" l="1"/>
  <c r="M17" i="26"/>
  <c r="M20" i="26" s="1"/>
  <c r="M11" i="26"/>
  <c r="M9" i="26"/>
  <c r="M8" i="26"/>
  <c r="M7" i="26"/>
  <c r="R18" i="26"/>
  <c r="R17" i="26"/>
  <c r="R11" i="26"/>
  <c r="R9" i="26"/>
  <c r="R8" i="26"/>
  <c r="R7" i="26"/>
  <c r="W18" i="26"/>
  <c r="W17" i="26"/>
  <c r="W11" i="26"/>
  <c r="W9" i="26"/>
  <c r="W8" i="26"/>
  <c r="W7" i="26"/>
  <c r="AB18" i="26"/>
  <c r="AB17" i="26"/>
  <c r="AB11" i="26"/>
  <c r="AB9" i="26"/>
  <c r="AB8" i="26"/>
  <c r="AB7" i="26"/>
  <c r="AG18" i="26"/>
  <c r="AG17" i="26"/>
  <c r="AG11" i="26"/>
  <c r="AG9" i="26"/>
  <c r="AG8" i="26"/>
  <c r="AG7" i="26"/>
  <c r="AG6" i="26"/>
  <c r="AB6" i="26"/>
  <c r="W6" i="26"/>
  <c r="R6" i="26"/>
  <c r="M6" i="26"/>
  <c r="M13" i="26" l="1"/>
  <c r="E7" i="26" l="1"/>
  <c r="H7" i="26" l="1"/>
  <c r="E11" i="26" l="1"/>
  <c r="H11" i="26" l="1"/>
  <c r="E18" i="26" l="1"/>
  <c r="E17" i="26"/>
  <c r="E9" i="26"/>
  <c r="E8" i="26"/>
  <c r="E6" i="26"/>
  <c r="C3" i="26"/>
  <c r="AB13" i="26" l="1"/>
  <c r="R13" i="26"/>
  <c r="H9" i="26"/>
  <c r="W13" i="26"/>
  <c r="AG13" i="26"/>
  <c r="H8" i="26"/>
  <c r="W20" i="26"/>
  <c r="AB20" i="26"/>
  <c r="H17" i="26"/>
  <c r="AG20" i="26"/>
  <c r="H18" i="26"/>
  <c r="R20" i="26"/>
  <c r="H6" i="26"/>
  <c r="H13" i="26" l="1"/>
  <c r="H20" i="26"/>
  <c r="M26" i="26" l="1"/>
  <c r="M27" i="26" s="1"/>
  <c r="AB26" i="26"/>
  <c r="AB27" i="26" s="1"/>
  <c r="AG26" i="26"/>
  <c r="AG27" i="26" s="1"/>
  <c r="R26" i="26"/>
  <c r="R27" i="26" s="1"/>
  <c r="W26" i="26"/>
  <c r="W27" i="26" s="1"/>
  <c r="H26" i="26"/>
  <c r="H27" i="26" s="1"/>
</calcChain>
</file>

<file path=xl/sharedStrings.xml><?xml version="1.0" encoding="utf-8"?>
<sst xmlns="http://schemas.openxmlformats.org/spreadsheetml/2006/main" count="90" uniqueCount="54">
  <si>
    <t>Unité</t>
  </si>
  <si>
    <t>Article</t>
  </si>
  <si>
    <t>Désignation des travaux</t>
  </si>
  <si>
    <t>Prix unitaires
€ H.T.</t>
  </si>
  <si>
    <t xml:space="preserve">Total
€ H.T. 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</si>
  <si>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</si>
  <si>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</si>
  <si>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</si>
  <si>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</si>
  <si>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</si>
  <si>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</si>
  <si>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</si>
  <si>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</si>
  <si>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</si>
  <si>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</si>
  <si>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</si>
  <si>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</si>
  <si>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</si>
  <si>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</si>
  <si>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</si>
  <si>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</si>
  <si>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</si>
  <si>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</si>
  <si>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</si>
  <si>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</si>
  <si>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</si>
  <si>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</si>
  <si>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</si>
  <si>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</si>
  <si>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</si>
  <si>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</si>
  <si>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</si>
  <si>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</si>
  <si>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</si>
  <si>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SOLS SOUPLES</t>
  </si>
  <si>
    <t>TOTAL SOLS SOUPLES</t>
  </si>
  <si>
    <t xml:space="preserve">Préparation et ragréage des supports </t>
  </si>
  <si>
    <t>Sols PVC U4 P3 E2 C2</t>
  </si>
  <si>
    <t>Revêtement de sol en PVC pour salle de bain</t>
  </si>
  <si>
    <t>Revêtement en PVC - Mur</t>
  </si>
  <si>
    <t>DIVERS</t>
  </si>
  <si>
    <t>TOTAL DIVERS</t>
  </si>
  <si>
    <t>Barre de seuils</t>
  </si>
  <si>
    <t>Couvre-joint de dilatation</t>
  </si>
  <si>
    <t>Chape acoustique</t>
  </si>
  <si>
    <t>sextant63@sextant-architecture.com
T : 04 73 90 83 29</t>
  </si>
  <si>
    <t xml:space="preserve">T : 04 72 13 50 60 </t>
  </si>
  <si>
    <t>T : 04 77 75 24 39</t>
  </si>
  <si>
    <t>Siphon de sol pour revêtement PVC</t>
  </si>
  <si>
    <t>IND 00 du 28/02/2025</t>
  </si>
  <si>
    <t>DPGF</t>
  </si>
  <si>
    <t>Quantités MOE</t>
  </si>
  <si>
    <t>Quantités Entreprise</t>
  </si>
  <si>
    <t>LOT 11 - Sol souple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</si>
</sst>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view="pageBreakPreview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9"/>
      <c r="D3" s="11"/>
      <c r="E3" s="4"/>
      <c r="F3" s="4"/>
      <c r="G3" s="4"/>
      <c r="H3" s="10"/>
      <c r="I3" s="82" t="s">
        <v>11</v>
      </c>
    </row>
    <row r="4" spans="3:13" x14ac:dyDescent="0.3">
      <c r="C4" s="80"/>
      <c r="D4" s="12"/>
      <c r="E4" s="5"/>
      <c r="F4" s="5"/>
      <c r="G4" s="97" t="s">
        <v>22</v>
      </c>
      <c r="H4" s="97"/>
      <c r="I4" s="83"/>
      <c r="L4" s="6"/>
    </row>
    <row r="5" spans="3:13" x14ac:dyDescent="0.3">
      <c r="C5" s="80"/>
      <c r="D5" s="12"/>
      <c r="E5" s="5"/>
      <c r="F5" s="5"/>
      <c r="G5" s="97" t="s">
        <v>25</v>
      </c>
      <c r="H5" s="97"/>
      <c r="I5" s="83"/>
      <c r="L5" s="6"/>
    </row>
    <row r="6" spans="3:13" ht="15" customHeight="1" x14ac:dyDescent="0.3">
      <c r="C6" s="80"/>
      <c r="D6" s="12"/>
      <c r="E6" s="5"/>
      <c r="F6" s="5"/>
      <c r="G6" s="98" t="s">
        <v>23</v>
      </c>
      <c r="H6" s="98"/>
      <c r="I6" s="83"/>
      <c r="L6" s="6"/>
    </row>
    <row r="7" spans="3:13" ht="15" customHeight="1" x14ac:dyDescent="0.3">
      <c r="C7" s="80"/>
      <c r="D7" s="12"/>
      <c r="E7" s="5"/>
      <c r="F7" s="5"/>
      <c r="G7" s="98" t="s">
        <v>24</v>
      </c>
      <c r="H7" s="98"/>
      <c r="I7" s="83"/>
      <c r="L7" s="6"/>
    </row>
    <row r="8" spans="3:13" ht="15" customHeight="1" x14ac:dyDescent="0.3">
      <c r="C8" s="80"/>
      <c r="D8" s="12"/>
      <c r="E8" s="5"/>
      <c r="F8" s="5"/>
      <c r="G8" s="99" t="s">
        <v>47</v>
      </c>
      <c r="H8" s="99"/>
      <c r="I8" s="83"/>
      <c r="L8" s="7"/>
      <c r="M8" s="6"/>
    </row>
    <row r="9" spans="3:13" ht="9.6" customHeight="1" thickBot="1" x14ac:dyDescent="0.35">
      <c r="C9" s="81"/>
      <c r="D9" s="13"/>
      <c r="E9" s="8"/>
      <c r="F9" s="8"/>
      <c r="G9" s="8"/>
      <c r="H9" s="9"/>
      <c r="I9" s="84"/>
      <c r="M9" s="6"/>
    </row>
    <row r="10" spans="3:13" ht="18" customHeight="1" thickBot="1" x14ac:dyDescent="0.35"/>
    <row r="11" spans="3:13" ht="227.4" customHeight="1" thickBot="1" x14ac:dyDescent="0.35">
      <c r="C11" s="85" t="s">
        <v>31</v>
      </c>
      <c r="D11" s="86"/>
      <c r="E11" s="86"/>
      <c r="F11" s="86"/>
      <c r="G11" s="86"/>
      <c r="H11" s="86"/>
      <c r="I11" s="87"/>
    </row>
    <row r="12" spans="3:13" ht="18" customHeight="1" thickBot="1" x14ac:dyDescent="0.35"/>
    <row r="13" spans="3:13" ht="41.4" customHeight="1" x14ac:dyDescent="0.3">
      <c r="C13" s="91" t="s">
        <v>50</v>
      </c>
      <c r="D13" s="92"/>
      <c r="E13" s="92"/>
      <c r="F13" s="92"/>
      <c r="G13" s="92"/>
      <c r="H13" s="92"/>
      <c r="I13" s="93"/>
    </row>
    <row r="14" spans="3:13" ht="41.4" customHeight="1" x14ac:dyDescent="0.3">
      <c r="C14" s="94" t="str">
        <f>'LOT SOL'!A1</f>
        <v>LOT 11 - Sol souple</v>
      </c>
      <c r="D14" s="95"/>
      <c r="E14" s="95"/>
      <c r="F14" s="95"/>
      <c r="G14" s="95"/>
      <c r="H14" s="95"/>
      <c r="I14" s="96"/>
    </row>
    <row r="15" spans="3:13" ht="41.4" customHeight="1" thickBot="1" x14ac:dyDescent="0.35">
      <c r="C15" s="76" t="s">
        <v>49</v>
      </c>
      <c r="D15" s="77"/>
      <c r="E15" s="77"/>
      <c r="F15" s="77"/>
      <c r="G15" s="77"/>
      <c r="H15" s="77"/>
      <c r="I15" s="78"/>
    </row>
    <row r="16" spans="3:13" ht="18" customHeight="1" thickBot="1" x14ac:dyDescent="0.35"/>
    <row r="17" spans="3:9" ht="6.75" customHeight="1" x14ac:dyDescent="0.3">
      <c r="C17" s="79"/>
      <c r="D17" s="11"/>
      <c r="E17" s="4"/>
      <c r="F17" s="4"/>
      <c r="G17" s="4"/>
      <c r="H17" s="10"/>
      <c r="I17" s="82" t="s">
        <v>12</v>
      </c>
    </row>
    <row r="18" spans="3:9" ht="15" customHeight="1" x14ac:dyDescent="0.3">
      <c r="C18" s="80"/>
      <c r="D18" s="12"/>
      <c r="E18" s="5"/>
      <c r="F18" s="5"/>
      <c r="G18" s="88" t="s">
        <v>13</v>
      </c>
      <c r="H18" s="88"/>
      <c r="I18" s="83"/>
    </row>
    <row r="19" spans="3:9" ht="15" customHeight="1" x14ac:dyDescent="0.3">
      <c r="C19" s="80"/>
      <c r="D19" s="12"/>
      <c r="E19" s="5"/>
      <c r="F19" s="5"/>
      <c r="G19" s="89" t="s">
        <v>14</v>
      </c>
      <c r="H19" s="89"/>
      <c r="I19" s="83"/>
    </row>
    <row r="20" spans="3:9" ht="15" customHeight="1" x14ac:dyDescent="0.3">
      <c r="C20" s="80"/>
      <c r="D20" s="12"/>
      <c r="E20" s="5"/>
      <c r="F20" s="5"/>
      <c r="G20" s="89" t="s">
        <v>15</v>
      </c>
      <c r="H20" s="89"/>
      <c r="I20" s="83"/>
    </row>
    <row r="21" spans="3:9" ht="15" customHeight="1" x14ac:dyDescent="0.3">
      <c r="C21" s="80"/>
      <c r="D21" s="12"/>
      <c r="E21" s="5"/>
      <c r="F21" s="5"/>
      <c r="G21" s="89" t="s">
        <v>46</v>
      </c>
      <c r="H21" s="89"/>
      <c r="I21" s="83"/>
    </row>
    <row r="22" spans="3:9" ht="8.25" customHeight="1" thickBot="1" x14ac:dyDescent="0.35">
      <c r="C22" s="81"/>
      <c r="D22" s="13"/>
      <c r="E22" s="8"/>
      <c r="F22" s="8"/>
      <c r="G22" s="8"/>
      <c r="H22" s="9"/>
      <c r="I22" s="84"/>
    </row>
    <row r="23" spans="3:9" ht="18" customHeight="1" thickBot="1" x14ac:dyDescent="0.35"/>
    <row r="24" spans="3:9" ht="6.75" customHeight="1" x14ac:dyDescent="0.3">
      <c r="C24" s="79"/>
      <c r="D24" s="11"/>
      <c r="E24" s="4"/>
      <c r="F24" s="4"/>
      <c r="G24" s="4"/>
      <c r="H24" s="10"/>
      <c r="I24" s="82" t="s">
        <v>16</v>
      </c>
    </row>
    <row r="25" spans="3:9" ht="15" customHeight="1" x14ac:dyDescent="0.3">
      <c r="C25" s="80"/>
      <c r="D25" s="12"/>
      <c r="E25" s="5"/>
      <c r="F25" s="5"/>
      <c r="G25" s="88" t="s">
        <v>19</v>
      </c>
      <c r="H25" s="88"/>
      <c r="I25" s="83"/>
    </row>
    <row r="26" spans="3:9" ht="15" customHeight="1" x14ac:dyDescent="0.3">
      <c r="C26" s="80"/>
      <c r="D26" s="12"/>
      <c r="E26" s="5"/>
      <c r="F26" s="5"/>
      <c r="G26" s="89" t="s">
        <v>20</v>
      </c>
      <c r="H26" s="89"/>
      <c r="I26" s="83"/>
    </row>
    <row r="27" spans="3:9" ht="15" customHeight="1" x14ac:dyDescent="0.3">
      <c r="C27" s="80"/>
      <c r="D27" s="12"/>
      <c r="E27" s="5"/>
      <c r="F27" s="5"/>
      <c r="G27" s="89" t="s">
        <v>21</v>
      </c>
      <c r="H27" s="89"/>
      <c r="I27" s="83"/>
    </row>
    <row r="28" spans="3:9" ht="28.2" customHeight="1" x14ac:dyDescent="0.3">
      <c r="C28" s="80"/>
      <c r="D28" s="12"/>
      <c r="E28" s="5"/>
      <c r="F28" s="5"/>
      <c r="G28" s="90" t="s">
        <v>45</v>
      </c>
      <c r="H28" s="90"/>
      <c r="I28" s="83"/>
    </row>
    <row r="29" spans="3:9" ht="8.25" customHeight="1" thickBot="1" x14ac:dyDescent="0.35">
      <c r="C29" s="81"/>
      <c r="D29" s="13"/>
      <c r="E29" s="8"/>
      <c r="F29" s="8"/>
      <c r="G29" s="66"/>
      <c r="H29" s="9"/>
      <c r="I29" s="84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K28"/>
  <sheetViews>
    <sheetView showGridLines="0" tabSelected="1" view="pageBreakPreview" zoomScale="85" zoomScaleNormal="85" zoomScaleSheetLayoutView="85" workbookViewId="0">
      <pane ySplit="4" topLeftCell="A5" activePane="bottomLeft" state="frozen"/>
      <selection activeCell="Q40" sqref="Q40"/>
      <selection pane="bottomLeft" activeCell="P14" sqref="P14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5.6640625" style="23" customWidth="1"/>
    <col min="4" max="4" width="4.5546875" style="1" bestFit="1" customWidth="1"/>
    <col min="5" max="6" width="7.88671875" style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7.5546875" style="1" bestFit="1" customWidth="1"/>
    <col min="11" max="11" width="7.88671875" style="1" bestFit="1" customWidth="1"/>
    <col min="12" max="12" width="14.6640625" style="1" bestFit="1" customWidth="1"/>
    <col min="13" max="13" width="14.5546875" style="1" customWidth="1"/>
    <col min="14" max="14" width="2.6640625" style="1" customWidth="1"/>
    <col min="15" max="15" width="7.5546875" style="1" bestFit="1" customWidth="1"/>
    <col min="16" max="16" width="7.88671875" style="1" bestFit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0" width="7.5546875" style="1" bestFit="1" customWidth="1"/>
    <col min="21" max="21" width="7.88671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7.88671875" style="1" bestFit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0" width="7.5546875" style="1" bestFit="1" customWidth="1"/>
    <col min="31" max="31" width="7.88671875" style="1" bestFit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3" ht="23.25" customHeight="1" x14ac:dyDescent="0.45">
      <c r="A1" s="101" t="s">
        <v>53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</row>
    <row r="2" spans="1:33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3" ht="21.6" customHeight="1" x14ac:dyDescent="0.3">
      <c r="A3" s="16"/>
      <c r="C3" s="75" t="str">
        <f>'Page de garde'!C15</f>
        <v>IND 00 du 28/02/2025</v>
      </c>
      <c r="E3" s="104" t="s">
        <v>10</v>
      </c>
      <c r="F3" s="105"/>
      <c r="G3" s="105"/>
      <c r="H3" s="106"/>
      <c r="J3" s="107" t="s">
        <v>26</v>
      </c>
      <c r="K3" s="108"/>
      <c r="L3" s="108"/>
      <c r="M3" s="109"/>
      <c r="O3" s="107" t="s">
        <v>27</v>
      </c>
      <c r="P3" s="108"/>
      <c r="Q3" s="108"/>
      <c r="R3" s="109"/>
      <c r="T3" s="107" t="s">
        <v>28</v>
      </c>
      <c r="U3" s="108"/>
      <c r="V3" s="108"/>
      <c r="W3" s="109"/>
      <c r="Y3" s="107" t="s">
        <v>29</v>
      </c>
      <c r="Z3" s="108"/>
      <c r="AA3" s="108"/>
      <c r="AB3" s="109"/>
      <c r="AD3" s="107" t="s">
        <v>30</v>
      </c>
      <c r="AE3" s="108"/>
      <c r="AF3" s="108"/>
      <c r="AG3" s="109"/>
    </row>
    <row r="4" spans="1:33" s="17" customFormat="1" ht="24" x14ac:dyDescent="0.25">
      <c r="A4" s="100" t="s">
        <v>1</v>
      </c>
      <c r="B4" s="100"/>
      <c r="C4" s="24" t="s">
        <v>2</v>
      </c>
      <c r="D4" s="18" t="s">
        <v>0</v>
      </c>
      <c r="E4" s="74" t="s">
        <v>51</v>
      </c>
      <c r="F4" s="67" t="s">
        <v>52</v>
      </c>
      <c r="G4" s="67" t="s">
        <v>3</v>
      </c>
      <c r="H4" s="67" t="s">
        <v>4</v>
      </c>
      <c r="I4" s="18"/>
      <c r="J4" s="74" t="s">
        <v>51</v>
      </c>
      <c r="K4" s="19" t="s">
        <v>52</v>
      </c>
      <c r="L4" s="19" t="s">
        <v>3</v>
      </c>
      <c r="M4" s="19" t="s">
        <v>4</v>
      </c>
      <c r="N4" s="20"/>
      <c r="O4" s="74" t="s">
        <v>51</v>
      </c>
      <c r="P4" s="19" t="s">
        <v>52</v>
      </c>
      <c r="Q4" s="19" t="s">
        <v>3</v>
      </c>
      <c r="R4" s="19" t="s">
        <v>4</v>
      </c>
      <c r="S4" s="20"/>
      <c r="T4" s="74" t="s">
        <v>51</v>
      </c>
      <c r="U4" s="19" t="s">
        <v>52</v>
      </c>
      <c r="V4" s="19" t="s">
        <v>3</v>
      </c>
      <c r="W4" s="19" t="s">
        <v>4</v>
      </c>
      <c r="X4" s="20"/>
      <c r="Y4" s="74" t="s">
        <v>51</v>
      </c>
      <c r="Z4" s="19" t="s">
        <v>52</v>
      </c>
      <c r="AA4" s="19" t="s">
        <v>3</v>
      </c>
      <c r="AB4" s="19" t="s">
        <v>4</v>
      </c>
      <c r="AC4" s="20"/>
      <c r="AD4" s="74" t="s">
        <v>51</v>
      </c>
      <c r="AE4" s="19" t="s">
        <v>52</v>
      </c>
      <c r="AF4" s="19" t="s">
        <v>3</v>
      </c>
      <c r="AG4" s="19" t="s">
        <v>4</v>
      </c>
    </row>
    <row r="5" spans="1:33" x14ac:dyDescent="0.3">
      <c r="A5" s="52"/>
      <c r="B5" s="53" t="s">
        <v>17</v>
      </c>
      <c r="C5" s="54" t="s">
        <v>34</v>
      </c>
      <c r="D5" s="55"/>
      <c r="E5" s="56"/>
      <c r="F5" s="69"/>
      <c r="G5" s="57"/>
      <c r="H5" s="57"/>
      <c r="I5" s="55"/>
      <c r="J5" s="56"/>
      <c r="K5" s="69"/>
      <c r="L5" s="57"/>
      <c r="M5" s="57"/>
      <c r="N5" s="25"/>
      <c r="O5" s="56"/>
      <c r="P5" s="69"/>
      <c r="Q5" s="57"/>
      <c r="R5" s="57"/>
      <c r="S5" s="25"/>
      <c r="T5" s="56"/>
      <c r="U5" s="69"/>
      <c r="V5" s="57"/>
      <c r="W5" s="57"/>
      <c r="X5" s="25"/>
      <c r="Y5" s="56"/>
      <c r="Z5" s="69"/>
      <c r="AA5" s="57"/>
      <c r="AB5" s="57"/>
      <c r="AC5" s="25"/>
      <c r="AD5" s="56"/>
      <c r="AE5" s="69"/>
      <c r="AF5" s="57"/>
      <c r="AG5" s="57"/>
    </row>
    <row r="6" spans="1:33" x14ac:dyDescent="0.3">
      <c r="A6" s="14"/>
      <c r="B6" s="29"/>
      <c r="C6" s="27" t="s">
        <v>36</v>
      </c>
      <c r="D6" s="58" t="s">
        <v>9</v>
      </c>
      <c r="E6" s="72">
        <f>J6+O6+T6+Y6+AD6</f>
        <v>1874</v>
      </c>
      <c r="F6" s="58">
        <f>K6+P6+U6+Z6+AE6</f>
        <v>0</v>
      </c>
      <c r="G6" s="30"/>
      <c r="H6" s="30">
        <f>M6+R6+W6+AB6+AG6</f>
        <v>0</v>
      </c>
      <c r="I6" s="58"/>
      <c r="J6" s="72">
        <v>96</v>
      </c>
      <c r="K6" s="58"/>
      <c r="L6" s="30">
        <f>$G6</f>
        <v>0</v>
      </c>
      <c r="M6" s="30">
        <f t="shared" ref="M6:M11" si="0">K6*L6</f>
        <v>0</v>
      </c>
      <c r="O6" s="72">
        <v>472</v>
      </c>
      <c r="P6" s="68"/>
      <c r="Q6" s="30">
        <f t="shared" ref="Q6:Q11" si="1">$G6</f>
        <v>0</v>
      </c>
      <c r="R6" s="30">
        <f t="shared" ref="R6:R11" si="2">P6*Q6</f>
        <v>0</v>
      </c>
      <c r="T6" s="72">
        <v>555</v>
      </c>
      <c r="U6" s="68"/>
      <c r="V6" s="30">
        <f t="shared" ref="V6:V11" si="3">$G6</f>
        <v>0</v>
      </c>
      <c r="W6" s="30">
        <f t="shared" ref="W6:W11" si="4">U6*V6</f>
        <v>0</v>
      </c>
      <c r="Y6" s="72">
        <v>607</v>
      </c>
      <c r="Z6" s="68"/>
      <c r="AA6" s="30">
        <f t="shared" ref="AA6:AA11" si="5">$G6</f>
        <v>0</v>
      </c>
      <c r="AB6" s="30">
        <f t="shared" ref="AB6:AB11" si="6">Z6*AA6</f>
        <v>0</v>
      </c>
      <c r="AD6" s="72">
        <v>144</v>
      </c>
      <c r="AE6" s="58"/>
      <c r="AF6" s="30">
        <f t="shared" ref="AF6:AF11" si="7">$G6</f>
        <v>0</v>
      </c>
      <c r="AG6" s="30">
        <f>AE6*AF6</f>
        <v>0</v>
      </c>
    </row>
    <row r="7" spans="1:33" x14ac:dyDescent="0.3">
      <c r="A7" s="14"/>
      <c r="B7" s="29"/>
      <c r="C7" s="27" t="s">
        <v>44</v>
      </c>
      <c r="D7" s="58" t="s">
        <v>9</v>
      </c>
      <c r="E7" s="72">
        <f t="shared" ref="E7:F7" si="8">J7+O7+T7+Y7+AD7</f>
        <v>621</v>
      </c>
      <c r="F7" s="58">
        <f t="shared" si="8"/>
        <v>0</v>
      </c>
      <c r="G7" s="30"/>
      <c r="H7" s="30">
        <f t="shared" ref="H7" si="9">M7+R7+W7+AB7+AG7</f>
        <v>0</v>
      </c>
      <c r="I7" s="58"/>
      <c r="J7" s="72">
        <v>0</v>
      </c>
      <c r="K7" s="58"/>
      <c r="L7" s="30">
        <f t="shared" ref="L7:L11" si="10">$G7</f>
        <v>0</v>
      </c>
      <c r="M7" s="30">
        <f t="shared" si="0"/>
        <v>0</v>
      </c>
      <c r="O7" s="72">
        <v>182</v>
      </c>
      <c r="P7" s="58"/>
      <c r="Q7" s="30">
        <f t="shared" si="1"/>
        <v>0</v>
      </c>
      <c r="R7" s="30">
        <f t="shared" si="2"/>
        <v>0</v>
      </c>
      <c r="T7" s="72">
        <v>265</v>
      </c>
      <c r="U7" s="58"/>
      <c r="V7" s="30">
        <f t="shared" si="3"/>
        <v>0</v>
      </c>
      <c r="W7" s="30">
        <f t="shared" si="4"/>
        <v>0</v>
      </c>
      <c r="Y7" s="72">
        <v>174</v>
      </c>
      <c r="Z7" s="58"/>
      <c r="AA7" s="30">
        <f t="shared" si="5"/>
        <v>0</v>
      </c>
      <c r="AB7" s="30">
        <f t="shared" si="6"/>
        <v>0</v>
      </c>
      <c r="AD7" s="72">
        <v>0</v>
      </c>
      <c r="AE7" s="58"/>
      <c r="AF7" s="30">
        <f t="shared" si="7"/>
        <v>0</v>
      </c>
      <c r="AG7" s="30">
        <f t="shared" ref="AG7:AG11" si="11">AE7*AF7</f>
        <v>0</v>
      </c>
    </row>
    <row r="8" spans="1:33" x14ac:dyDescent="0.3">
      <c r="A8" s="14"/>
      <c r="B8" s="29"/>
      <c r="C8" s="27" t="s">
        <v>37</v>
      </c>
      <c r="D8" s="58" t="s">
        <v>9</v>
      </c>
      <c r="E8" s="72">
        <f t="shared" ref="E8:F9" si="12">J8+O8+T8+Y8+AD8</f>
        <v>1867</v>
      </c>
      <c r="F8" s="58">
        <f t="shared" si="12"/>
        <v>0</v>
      </c>
      <c r="G8" s="30"/>
      <c r="H8" s="30">
        <f t="shared" ref="H8:H10" si="13">M8+R8+W8+AB8+AG8</f>
        <v>0</v>
      </c>
      <c r="I8" s="58"/>
      <c r="J8" s="72">
        <v>96</v>
      </c>
      <c r="K8" s="58"/>
      <c r="L8" s="30">
        <f t="shared" si="10"/>
        <v>0</v>
      </c>
      <c r="M8" s="30">
        <f t="shared" si="0"/>
        <v>0</v>
      </c>
      <c r="O8" s="72">
        <v>472</v>
      </c>
      <c r="P8" s="58"/>
      <c r="Q8" s="30">
        <f t="shared" si="1"/>
        <v>0</v>
      </c>
      <c r="R8" s="30">
        <f t="shared" si="2"/>
        <v>0</v>
      </c>
      <c r="T8" s="72">
        <v>555</v>
      </c>
      <c r="U8" s="58"/>
      <c r="V8" s="30">
        <f t="shared" si="3"/>
        <v>0</v>
      </c>
      <c r="W8" s="30">
        <f t="shared" si="4"/>
        <v>0</v>
      </c>
      <c r="Y8" s="72">
        <v>600</v>
      </c>
      <c r="Z8" s="58"/>
      <c r="AA8" s="30">
        <f t="shared" si="5"/>
        <v>0</v>
      </c>
      <c r="AB8" s="30">
        <f t="shared" si="6"/>
        <v>0</v>
      </c>
      <c r="AD8" s="72">
        <v>144</v>
      </c>
      <c r="AE8" s="58"/>
      <c r="AF8" s="30">
        <f t="shared" si="7"/>
        <v>0</v>
      </c>
      <c r="AG8" s="30">
        <f t="shared" si="11"/>
        <v>0</v>
      </c>
    </row>
    <row r="9" spans="1:33" x14ac:dyDescent="0.3">
      <c r="A9" s="14"/>
      <c r="B9" s="29"/>
      <c r="C9" s="27" t="s">
        <v>38</v>
      </c>
      <c r="D9" s="58" t="s">
        <v>9</v>
      </c>
      <c r="E9" s="72">
        <f t="shared" si="12"/>
        <v>7</v>
      </c>
      <c r="F9" s="58">
        <f t="shared" si="12"/>
        <v>0</v>
      </c>
      <c r="G9" s="30"/>
      <c r="H9" s="30">
        <f t="shared" si="13"/>
        <v>0</v>
      </c>
      <c r="I9" s="58"/>
      <c r="J9" s="72">
        <v>0</v>
      </c>
      <c r="K9" s="58"/>
      <c r="L9" s="30">
        <f t="shared" si="10"/>
        <v>0</v>
      </c>
      <c r="M9" s="30">
        <f t="shared" si="0"/>
        <v>0</v>
      </c>
      <c r="O9" s="72">
        <v>0</v>
      </c>
      <c r="P9" s="58"/>
      <c r="Q9" s="30">
        <f t="shared" si="1"/>
        <v>0</v>
      </c>
      <c r="R9" s="30">
        <f t="shared" si="2"/>
        <v>0</v>
      </c>
      <c r="T9" s="72">
        <v>0</v>
      </c>
      <c r="U9" s="58"/>
      <c r="V9" s="30">
        <f t="shared" si="3"/>
        <v>0</v>
      </c>
      <c r="W9" s="30">
        <f t="shared" si="4"/>
        <v>0</v>
      </c>
      <c r="Y9" s="72">
        <v>7</v>
      </c>
      <c r="Z9" s="58"/>
      <c r="AA9" s="30">
        <f t="shared" si="5"/>
        <v>0</v>
      </c>
      <c r="AB9" s="30">
        <f t="shared" si="6"/>
        <v>0</v>
      </c>
      <c r="AD9" s="72">
        <v>0</v>
      </c>
      <c r="AE9" s="58"/>
      <c r="AF9" s="30">
        <f t="shared" si="7"/>
        <v>0</v>
      </c>
      <c r="AG9" s="30">
        <f t="shared" si="11"/>
        <v>0</v>
      </c>
    </row>
    <row r="10" spans="1:33" x14ac:dyDescent="0.3">
      <c r="A10" s="14"/>
      <c r="B10" s="29"/>
      <c r="C10" s="27" t="s">
        <v>48</v>
      </c>
      <c r="D10" s="58" t="s">
        <v>32</v>
      </c>
      <c r="E10" s="72">
        <f>J10+O10+T10+Y10+AD10</f>
        <v>3</v>
      </c>
      <c r="F10" s="58">
        <f>K10+P10+U10+Z10+AE10</f>
        <v>0</v>
      </c>
      <c r="G10" s="36"/>
      <c r="H10" s="30">
        <f t="shared" si="13"/>
        <v>0</v>
      </c>
      <c r="I10" s="58"/>
      <c r="J10" s="72">
        <v>0</v>
      </c>
      <c r="K10" s="68"/>
      <c r="L10" s="30">
        <f t="shared" si="10"/>
        <v>0</v>
      </c>
      <c r="M10" s="30">
        <f t="shared" si="0"/>
        <v>0</v>
      </c>
      <c r="O10" s="72">
        <v>0</v>
      </c>
      <c r="P10" s="68"/>
      <c r="Q10" s="30">
        <f t="shared" si="1"/>
        <v>0</v>
      </c>
      <c r="R10" s="30">
        <f t="shared" si="2"/>
        <v>0</v>
      </c>
      <c r="T10" s="72">
        <v>0</v>
      </c>
      <c r="U10" s="68"/>
      <c r="V10" s="30">
        <f t="shared" si="3"/>
        <v>0</v>
      </c>
      <c r="W10" s="30">
        <f t="shared" si="4"/>
        <v>0</v>
      </c>
      <c r="Y10" s="72">
        <v>2</v>
      </c>
      <c r="Z10" s="68"/>
      <c r="AA10" s="30">
        <f t="shared" si="5"/>
        <v>0</v>
      </c>
      <c r="AB10" s="30">
        <f t="shared" si="6"/>
        <v>0</v>
      </c>
      <c r="AD10" s="72">
        <v>1</v>
      </c>
      <c r="AE10" s="68"/>
      <c r="AF10" s="30">
        <f t="shared" si="7"/>
        <v>0</v>
      </c>
      <c r="AG10" s="30">
        <f t="shared" si="11"/>
        <v>0</v>
      </c>
    </row>
    <row r="11" spans="1:33" x14ac:dyDescent="0.3">
      <c r="A11" s="14"/>
      <c r="B11" s="29"/>
      <c r="C11" s="27" t="s">
        <v>39</v>
      </c>
      <c r="D11" s="58" t="s">
        <v>9</v>
      </c>
      <c r="E11" s="72">
        <f t="shared" ref="E11:F11" si="14">J11+O11+T11+Y11+AD11</f>
        <v>1060</v>
      </c>
      <c r="F11" s="58">
        <f t="shared" si="14"/>
        <v>0</v>
      </c>
      <c r="G11" s="30"/>
      <c r="H11" s="30">
        <f t="shared" ref="H11" si="15">M11+R11+W11+AB11+AG11</f>
        <v>0</v>
      </c>
      <c r="I11" s="58"/>
      <c r="J11" s="72">
        <v>53</v>
      </c>
      <c r="K11" s="58"/>
      <c r="L11" s="30">
        <f t="shared" si="10"/>
        <v>0</v>
      </c>
      <c r="M11" s="30">
        <f t="shared" si="0"/>
        <v>0</v>
      </c>
      <c r="O11" s="72">
        <v>220.99999999999997</v>
      </c>
      <c r="P11" s="58"/>
      <c r="Q11" s="30">
        <f t="shared" si="1"/>
        <v>0</v>
      </c>
      <c r="R11" s="30">
        <f t="shared" si="2"/>
        <v>0</v>
      </c>
      <c r="T11" s="72">
        <v>345.99999999999994</v>
      </c>
      <c r="U11" s="58"/>
      <c r="V11" s="30">
        <f t="shared" si="3"/>
        <v>0</v>
      </c>
      <c r="W11" s="30">
        <f t="shared" si="4"/>
        <v>0</v>
      </c>
      <c r="Y11" s="72">
        <v>409</v>
      </c>
      <c r="Z11" s="58"/>
      <c r="AA11" s="30">
        <f t="shared" si="5"/>
        <v>0</v>
      </c>
      <c r="AB11" s="30">
        <f t="shared" si="6"/>
        <v>0</v>
      </c>
      <c r="AD11" s="72">
        <v>31.000000000000004</v>
      </c>
      <c r="AE11" s="58"/>
      <c r="AF11" s="30">
        <f t="shared" si="7"/>
        <v>0</v>
      </c>
      <c r="AG11" s="30">
        <f t="shared" si="11"/>
        <v>0</v>
      </c>
    </row>
    <row r="12" spans="1:33" x14ac:dyDescent="0.3">
      <c r="A12" s="14"/>
      <c r="B12" s="29"/>
      <c r="C12" s="27"/>
      <c r="D12" s="58"/>
      <c r="E12" s="72"/>
      <c r="F12" s="58"/>
      <c r="G12" s="30"/>
      <c r="H12" s="30"/>
      <c r="I12" s="58"/>
      <c r="J12" s="72"/>
      <c r="K12" s="58"/>
      <c r="L12" s="30"/>
      <c r="M12" s="30"/>
      <c r="O12" s="72"/>
      <c r="P12" s="58"/>
      <c r="Q12" s="30"/>
      <c r="R12" s="30"/>
      <c r="T12" s="72"/>
      <c r="U12" s="58"/>
      <c r="V12" s="30"/>
      <c r="W12" s="30"/>
      <c r="Y12" s="72"/>
      <c r="Z12" s="58"/>
      <c r="AA12" s="30"/>
      <c r="AB12" s="30"/>
      <c r="AD12" s="72"/>
      <c r="AE12" s="58"/>
      <c r="AF12" s="30"/>
      <c r="AG12" s="30"/>
    </row>
    <row r="13" spans="1:33" x14ac:dyDescent="0.3">
      <c r="A13" s="33"/>
      <c r="B13" s="26"/>
      <c r="C13" s="35" t="s">
        <v>35</v>
      </c>
      <c r="D13" s="59"/>
      <c r="E13" s="73"/>
      <c r="F13" s="70"/>
      <c r="G13" s="31" t="s">
        <v>8</v>
      </c>
      <c r="H13" s="32">
        <f>M13+R13+W13+AB13+AG13</f>
        <v>0</v>
      </c>
      <c r="I13" s="59"/>
      <c r="J13" s="73"/>
      <c r="K13" s="70"/>
      <c r="L13" s="31" t="s">
        <v>8</v>
      </c>
      <c r="M13" s="32">
        <f>SUM(M5:M12)</f>
        <v>0</v>
      </c>
      <c r="O13" s="73"/>
      <c r="P13" s="70"/>
      <c r="Q13" s="31" t="s">
        <v>8</v>
      </c>
      <c r="R13" s="32">
        <f>SUM(R5:R12)</f>
        <v>0</v>
      </c>
      <c r="T13" s="73"/>
      <c r="U13" s="70"/>
      <c r="V13" s="31" t="s">
        <v>8</v>
      </c>
      <c r="W13" s="32">
        <f>SUM(W5:W12)</f>
        <v>0</v>
      </c>
      <c r="Y13" s="73"/>
      <c r="Z13" s="70"/>
      <c r="AA13" s="31" t="s">
        <v>8</v>
      </c>
      <c r="AB13" s="32">
        <f>SUM(AB5:AB12)</f>
        <v>0</v>
      </c>
      <c r="AD13" s="73"/>
      <c r="AE13" s="70"/>
      <c r="AF13" s="31" t="s">
        <v>8</v>
      </c>
      <c r="AG13" s="32">
        <f>SUM(AG5:AG12)</f>
        <v>0</v>
      </c>
    </row>
    <row r="14" spans="1:33" x14ac:dyDescent="0.3">
      <c r="A14" s="33"/>
      <c r="B14" s="26"/>
      <c r="C14" s="34"/>
      <c r="D14" s="59"/>
      <c r="E14" s="73"/>
      <c r="F14" s="70"/>
      <c r="G14" s="31"/>
      <c r="H14" s="32"/>
      <c r="I14" s="59"/>
      <c r="J14" s="73"/>
      <c r="K14" s="70"/>
      <c r="L14" s="31"/>
      <c r="M14" s="32"/>
      <c r="O14" s="73"/>
      <c r="P14" s="70"/>
      <c r="Q14" s="31"/>
      <c r="R14" s="32"/>
      <c r="T14" s="73"/>
      <c r="U14" s="70"/>
      <c r="V14" s="31"/>
      <c r="W14" s="32"/>
      <c r="Y14" s="73"/>
      <c r="Z14" s="70"/>
      <c r="AA14" s="31"/>
      <c r="AB14" s="32"/>
      <c r="AD14" s="73"/>
      <c r="AE14" s="70"/>
      <c r="AF14" s="31"/>
      <c r="AG14" s="32"/>
    </row>
    <row r="15" spans="1:33" x14ac:dyDescent="0.3">
      <c r="A15" s="14"/>
      <c r="B15" s="29"/>
      <c r="C15" s="27"/>
      <c r="D15" s="58"/>
      <c r="E15" s="72"/>
      <c r="F15" s="58"/>
      <c r="G15" s="31"/>
      <c r="H15" s="32"/>
      <c r="I15" s="58"/>
      <c r="J15" s="72"/>
      <c r="K15" s="58"/>
      <c r="L15" s="31"/>
      <c r="M15" s="32"/>
      <c r="O15" s="72"/>
      <c r="P15" s="58"/>
      <c r="Q15" s="31"/>
      <c r="R15" s="32"/>
      <c r="T15" s="72"/>
      <c r="U15" s="58"/>
      <c r="V15" s="31"/>
      <c r="W15" s="32"/>
      <c r="Y15" s="72"/>
      <c r="Z15" s="58"/>
      <c r="AA15" s="31"/>
      <c r="AB15" s="32"/>
      <c r="AD15" s="72"/>
      <c r="AE15" s="58"/>
      <c r="AF15" s="31"/>
      <c r="AG15" s="32"/>
    </row>
    <row r="16" spans="1:33" x14ac:dyDescent="0.3">
      <c r="A16" s="52"/>
      <c r="B16" s="53" t="s">
        <v>18</v>
      </c>
      <c r="C16" s="54" t="s">
        <v>40</v>
      </c>
      <c r="D16" s="55"/>
      <c r="E16" s="56"/>
      <c r="F16" s="69"/>
      <c r="G16" s="57"/>
      <c r="H16" s="57"/>
      <c r="I16" s="55"/>
      <c r="J16" s="56"/>
      <c r="K16" s="69"/>
      <c r="L16" s="57"/>
      <c r="M16" s="57"/>
      <c r="N16" s="25"/>
      <c r="O16" s="56"/>
      <c r="P16" s="69"/>
      <c r="Q16" s="57"/>
      <c r="R16" s="57"/>
      <c r="S16" s="25"/>
      <c r="T16" s="56"/>
      <c r="U16" s="69"/>
      <c r="V16" s="57"/>
      <c r="W16" s="57"/>
      <c r="X16" s="25"/>
      <c r="Y16" s="56"/>
      <c r="Z16" s="69"/>
      <c r="AA16" s="57"/>
      <c r="AB16" s="57"/>
      <c r="AC16" s="25"/>
      <c r="AD16" s="56"/>
      <c r="AE16" s="69"/>
      <c r="AF16" s="57"/>
      <c r="AG16" s="57"/>
    </row>
    <row r="17" spans="1:37" x14ac:dyDescent="0.3">
      <c r="A17" s="14"/>
      <c r="B17" s="29"/>
      <c r="C17" s="27" t="s">
        <v>42</v>
      </c>
      <c r="D17" s="58" t="s">
        <v>32</v>
      </c>
      <c r="E17" s="72">
        <f>J17+O17+T17+Y17+AD17</f>
        <v>32</v>
      </c>
      <c r="F17" s="58">
        <f>K17+P17+U17+Z17+AE17</f>
        <v>0</v>
      </c>
      <c r="G17" s="36"/>
      <c r="H17" s="30">
        <f t="shared" ref="H17:H18" si="16">M17+R17+W17+AB17+AG17</f>
        <v>0</v>
      </c>
      <c r="I17" s="58"/>
      <c r="J17" s="72">
        <v>5</v>
      </c>
      <c r="K17" s="68"/>
      <c r="L17" s="30">
        <f t="shared" ref="L17:L18" si="17">$G17</f>
        <v>0</v>
      </c>
      <c r="M17" s="30">
        <f t="shared" ref="M17:M18" si="18">K17*L17</f>
        <v>0</v>
      </c>
      <c r="O17" s="72">
        <v>10</v>
      </c>
      <c r="P17" s="68"/>
      <c r="Q17" s="30">
        <f t="shared" ref="Q17:Q18" si="19">$G17</f>
        <v>0</v>
      </c>
      <c r="R17" s="30">
        <f t="shared" ref="R17:R18" si="20">P17*Q17</f>
        <v>0</v>
      </c>
      <c r="T17" s="72">
        <v>6</v>
      </c>
      <c r="U17" s="68"/>
      <c r="V17" s="30">
        <f t="shared" ref="V17:V18" si="21">$G17</f>
        <v>0</v>
      </c>
      <c r="W17" s="30">
        <f t="shared" ref="W17:W18" si="22">U17*V17</f>
        <v>0</v>
      </c>
      <c r="Y17" s="72">
        <v>5</v>
      </c>
      <c r="Z17" s="68"/>
      <c r="AA17" s="30">
        <f t="shared" ref="AA17:AA18" si="23">$G17</f>
        <v>0</v>
      </c>
      <c r="AB17" s="30">
        <f t="shared" ref="AB17:AB18" si="24">Z17*AA17</f>
        <v>0</v>
      </c>
      <c r="AD17" s="72">
        <v>6</v>
      </c>
      <c r="AE17" s="68"/>
      <c r="AF17" s="30">
        <f t="shared" ref="AF17:AF18" si="25">$G17</f>
        <v>0</v>
      </c>
      <c r="AG17" s="30">
        <f t="shared" ref="AG17:AG18" si="26">AE17*AF17</f>
        <v>0</v>
      </c>
      <c r="AI17" s="21"/>
      <c r="AJ17" s="21"/>
      <c r="AK17" s="21"/>
    </row>
    <row r="18" spans="1:37" x14ac:dyDescent="0.3">
      <c r="A18" s="14"/>
      <c r="B18" s="29"/>
      <c r="C18" s="27" t="s">
        <v>43</v>
      </c>
      <c r="D18" s="58" t="s">
        <v>33</v>
      </c>
      <c r="E18" s="72">
        <f t="shared" ref="E18:F18" si="27">J18+O18+T18+Y18+AD18</f>
        <v>100</v>
      </c>
      <c r="F18" s="58">
        <f t="shared" si="27"/>
        <v>0</v>
      </c>
      <c r="G18" s="36"/>
      <c r="H18" s="30">
        <f t="shared" si="16"/>
        <v>0</v>
      </c>
      <c r="I18" s="58"/>
      <c r="J18" s="72">
        <v>10</v>
      </c>
      <c r="K18" s="68"/>
      <c r="L18" s="30">
        <f t="shared" si="17"/>
        <v>0</v>
      </c>
      <c r="M18" s="30">
        <f t="shared" si="18"/>
        <v>0</v>
      </c>
      <c r="O18" s="72">
        <v>20</v>
      </c>
      <c r="P18" s="68"/>
      <c r="Q18" s="30">
        <f t="shared" si="19"/>
        <v>0</v>
      </c>
      <c r="R18" s="30">
        <f t="shared" si="20"/>
        <v>0</v>
      </c>
      <c r="T18" s="72">
        <v>40</v>
      </c>
      <c r="U18" s="68"/>
      <c r="V18" s="30">
        <f t="shared" si="21"/>
        <v>0</v>
      </c>
      <c r="W18" s="30">
        <f t="shared" si="22"/>
        <v>0</v>
      </c>
      <c r="Y18" s="72">
        <v>20</v>
      </c>
      <c r="Z18" s="68"/>
      <c r="AA18" s="30">
        <f t="shared" si="23"/>
        <v>0</v>
      </c>
      <c r="AB18" s="30">
        <f t="shared" si="24"/>
        <v>0</v>
      </c>
      <c r="AD18" s="72">
        <v>10</v>
      </c>
      <c r="AE18" s="68"/>
      <c r="AF18" s="30">
        <f t="shared" si="25"/>
        <v>0</v>
      </c>
      <c r="AG18" s="30">
        <f t="shared" si="26"/>
        <v>0</v>
      </c>
      <c r="AI18" s="21"/>
      <c r="AJ18" s="21"/>
      <c r="AK18" s="21"/>
    </row>
    <row r="19" spans="1:37" x14ac:dyDescent="0.3">
      <c r="A19" s="14"/>
      <c r="B19" s="29"/>
      <c r="C19" s="27"/>
      <c r="D19" s="58"/>
      <c r="E19" s="72"/>
      <c r="F19" s="58"/>
      <c r="G19" s="30"/>
      <c r="H19" s="30"/>
      <c r="I19" s="58"/>
      <c r="J19" s="72"/>
      <c r="K19" s="58"/>
      <c r="L19" s="30"/>
      <c r="M19" s="30"/>
      <c r="O19" s="72"/>
      <c r="P19" s="58"/>
      <c r="Q19" s="30"/>
      <c r="R19" s="30"/>
      <c r="T19" s="72"/>
      <c r="U19" s="58"/>
      <c r="V19" s="30"/>
      <c r="W19" s="30"/>
      <c r="Y19" s="72"/>
      <c r="Z19" s="58"/>
      <c r="AA19" s="30"/>
      <c r="AB19" s="30"/>
      <c r="AD19" s="72"/>
      <c r="AE19" s="58"/>
      <c r="AF19" s="30"/>
      <c r="AG19" s="30"/>
      <c r="AI19" s="21"/>
      <c r="AJ19" s="21"/>
      <c r="AK19" s="21"/>
    </row>
    <row r="20" spans="1:37" x14ac:dyDescent="0.3">
      <c r="A20" s="33"/>
      <c r="B20" s="26"/>
      <c r="C20" s="35" t="s">
        <v>41</v>
      </c>
      <c r="D20" s="59"/>
      <c r="E20" s="73"/>
      <c r="F20" s="70"/>
      <c r="G20" s="31" t="s">
        <v>8</v>
      </c>
      <c r="H20" s="32">
        <f>M20+R20+W20+AB20+AG20</f>
        <v>0</v>
      </c>
      <c r="I20" s="59"/>
      <c r="J20" s="73"/>
      <c r="K20" s="70"/>
      <c r="L20" s="31" t="s">
        <v>8</v>
      </c>
      <c r="M20" s="32">
        <f>SUM(M16:M19)</f>
        <v>0</v>
      </c>
      <c r="O20" s="73"/>
      <c r="P20" s="70"/>
      <c r="Q20" s="31" t="s">
        <v>8</v>
      </c>
      <c r="R20" s="32">
        <f>SUM(R16:R19)</f>
        <v>0</v>
      </c>
      <c r="T20" s="73"/>
      <c r="U20" s="70"/>
      <c r="V20" s="31" t="s">
        <v>8</v>
      </c>
      <c r="W20" s="32">
        <f>SUM(W16:W19)</f>
        <v>0</v>
      </c>
      <c r="Y20" s="73"/>
      <c r="Z20" s="70"/>
      <c r="AA20" s="31" t="s">
        <v>8</v>
      </c>
      <c r="AB20" s="32">
        <f>SUM(AB16:AB19)</f>
        <v>0</v>
      </c>
      <c r="AD20" s="73"/>
      <c r="AE20" s="70"/>
      <c r="AF20" s="31" t="s">
        <v>8</v>
      </c>
      <c r="AG20" s="32">
        <f>SUM(AG16:AG19)</f>
        <v>0</v>
      </c>
    </row>
    <row r="21" spans="1:37" x14ac:dyDescent="0.3">
      <c r="A21" s="33"/>
      <c r="B21" s="26"/>
      <c r="C21" s="34"/>
      <c r="D21" s="59"/>
      <c r="E21" s="73"/>
      <c r="F21" s="70"/>
      <c r="G21" s="31"/>
      <c r="H21" s="32"/>
      <c r="I21" s="59"/>
      <c r="J21" s="73"/>
      <c r="K21" s="70"/>
      <c r="L21" s="31"/>
      <c r="M21" s="32"/>
      <c r="O21" s="73"/>
      <c r="P21" s="70"/>
      <c r="Q21" s="31"/>
      <c r="R21" s="32"/>
      <c r="T21" s="73"/>
      <c r="U21" s="70"/>
      <c r="V21" s="31"/>
      <c r="W21" s="32"/>
      <c r="Y21" s="73"/>
      <c r="Z21" s="70"/>
      <c r="AA21" s="31"/>
      <c r="AB21" s="32"/>
      <c r="AD21" s="73"/>
      <c r="AE21" s="70"/>
      <c r="AF21" s="31"/>
      <c r="AG21" s="32"/>
    </row>
    <row r="22" spans="1:37" x14ac:dyDescent="0.3">
      <c r="A22" s="14"/>
      <c r="B22" s="29"/>
      <c r="C22" s="35"/>
      <c r="D22" s="60"/>
      <c r="E22" s="73"/>
      <c r="F22" s="70"/>
      <c r="G22" s="28"/>
      <c r="H22" s="32"/>
      <c r="I22" s="60"/>
      <c r="J22" s="73"/>
      <c r="K22" s="70"/>
      <c r="L22" s="28"/>
      <c r="M22" s="32"/>
      <c r="O22" s="73"/>
      <c r="P22" s="70"/>
      <c r="Q22" s="28"/>
      <c r="R22" s="32"/>
      <c r="T22" s="73"/>
      <c r="U22" s="70"/>
      <c r="V22" s="28"/>
      <c r="W22" s="32"/>
      <c r="Y22" s="73"/>
      <c r="Z22" s="70"/>
      <c r="AA22" s="28"/>
      <c r="AB22" s="32"/>
      <c r="AD22" s="73"/>
      <c r="AE22" s="70"/>
      <c r="AF22" s="28"/>
      <c r="AG22" s="32"/>
    </row>
    <row r="23" spans="1:37" x14ac:dyDescent="0.3">
      <c r="A23" s="14"/>
      <c r="B23" s="29"/>
      <c r="C23" s="35"/>
      <c r="D23" s="60"/>
      <c r="E23" s="73"/>
      <c r="F23" s="70"/>
      <c r="G23" s="28"/>
      <c r="H23" s="32"/>
      <c r="I23" s="60"/>
      <c r="J23" s="73"/>
      <c r="K23" s="70"/>
      <c r="L23" s="28"/>
      <c r="M23" s="32"/>
      <c r="O23" s="73"/>
      <c r="P23" s="70"/>
      <c r="Q23" s="28"/>
      <c r="R23" s="32"/>
      <c r="T23" s="73"/>
      <c r="U23" s="70"/>
      <c r="V23" s="28"/>
      <c r="W23" s="32"/>
      <c r="Y23" s="73"/>
      <c r="Z23" s="70"/>
      <c r="AA23" s="28"/>
      <c r="AB23" s="32"/>
      <c r="AD23" s="73"/>
      <c r="AE23" s="70"/>
      <c r="AF23" s="28"/>
      <c r="AG23" s="32"/>
    </row>
    <row r="24" spans="1:37" ht="6" customHeight="1" x14ac:dyDescent="0.3">
      <c r="A24" s="61"/>
      <c r="B24" s="37"/>
      <c r="C24" s="38"/>
      <c r="D24" s="37"/>
      <c r="E24" s="37"/>
      <c r="F24" s="37"/>
      <c r="G24" s="40"/>
      <c r="H24" s="40"/>
      <c r="I24" s="37"/>
      <c r="J24" s="39"/>
      <c r="K24" s="39"/>
      <c r="L24" s="40"/>
      <c r="M24" s="40"/>
      <c r="N24" s="37"/>
      <c r="O24" s="39"/>
      <c r="P24" s="39"/>
      <c r="Q24" s="40"/>
      <c r="R24" s="40"/>
      <c r="S24" s="37"/>
      <c r="T24" s="39"/>
      <c r="U24" s="39"/>
      <c r="V24" s="40"/>
      <c r="W24" s="40"/>
      <c r="X24" s="37"/>
      <c r="Y24" s="39"/>
      <c r="Z24" s="39"/>
      <c r="AA24" s="40"/>
      <c r="AB24" s="40"/>
      <c r="AC24" s="37"/>
      <c r="AD24" s="39"/>
      <c r="AE24" s="39"/>
      <c r="AF24" s="40"/>
      <c r="AG24" s="40"/>
    </row>
    <row r="25" spans="1:37" s="51" customFormat="1" x14ac:dyDescent="0.3">
      <c r="A25" s="62"/>
      <c r="B25" s="63"/>
      <c r="C25" s="48" t="s">
        <v>5</v>
      </c>
      <c r="D25" s="47"/>
      <c r="E25" s="47"/>
      <c r="F25" s="47"/>
      <c r="G25" s="50"/>
      <c r="H25" s="50">
        <f>H20+H13</f>
        <v>0</v>
      </c>
      <c r="I25" s="47"/>
      <c r="J25" s="49"/>
      <c r="K25" s="49"/>
      <c r="L25" s="50"/>
      <c r="M25" s="50">
        <f>M20+M13</f>
        <v>0</v>
      </c>
      <c r="N25" s="47"/>
      <c r="O25" s="49"/>
      <c r="P25" s="49"/>
      <c r="Q25" s="50"/>
      <c r="R25" s="50">
        <f>R20+R13</f>
        <v>0</v>
      </c>
      <c r="S25" s="47"/>
      <c r="T25" s="49"/>
      <c r="U25" s="49"/>
      <c r="V25" s="50"/>
      <c r="W25" s="50">
        <f>W20+W13</f>
        <v>0</v>
      </c>
      <c r="X25" s="47"/>
      <c r="Y25" s="49"/>
      <c r="Z25" s="49"/>
      <c r="AA25" s="50"/>
      <c r="AB25" s="50">
        <f>AB20+AB13</f>
        <v>0</v>
      </c>
      <c r="AC25" s="47"/>
      <c r="AD25" s="49"/>
      <c r="AE25" s="49"/>
      <c r="AF25" s="50"/>
      <c r="AG25" s="50">
        <f>AG20+AG13</f>
        <v>0</v>
      </c>
    </row>
    <row r="26" spans="1:37" s="51" customFormat="1" x14ac:dyDescent="0.3">
      <c r="A26" s="62"/>
      <c r="B26" s="63"/>
      <c r="C26" s="48" t="s">
        <v>6</v>
      </c>
      <c r="D26" s="47"/>
      <c r="E26" s="47"/>
      <c r="F26" s="47"/>
      <c r="G26" s="50"/>
      <c r="H26" s="50">
        <f>H25*0.2</f>
        <v>0</v>
      </c>
      <c r="I26" s="47"/>
      <c r="J26" s="49"/>
      <c r="K26" s="49"/>
      <c r="L26" s="50"/>
      <c r="M26" s="50">
        <f>M25*0.2</f>
        <v>0</v>
      </c>
      <c r="N26" s="47"/>
      <c r="O26" s="49"/>
      <c r="P26" s="49"/>
      <c r="Q26" s="50"/>
      <c r="R26" s="50">
        <f>R25*0.2</f>
        <v>0</v>
      </c>
      <c r="S26" s="47"/>
      <c r="T26" s="49"/>
      <c r="U26" s="49"/>
      <c r="V26" s="50"/>
      <c r="W26" s="50">
        <f>W25*0.2</f>
        <v>0</v>
      </c>
      <c r="X26" s="47"/>
      <c r="Y26" s="49"/>
      <c r="Z26" s="49"/>
      <c r="AA26" s="50"/>
      <c r="AB26" s="50">
        <f>AB25*0.2</f>
        <v>0</v>
      </c>
      <c r="AC26" s="47"/>
      <c r="AD26" s="49"/>
      <c r="AE26" s="49"/>
      <c r="AF26" s="50"/>
      <c r="AG26" s="50">
        <f>AG25*0.2</f>
        <v>0</v>
      </c>
    </row>
    <row r="27" spans="1:37" s="51" customFormat="1" x14ac:dyDescent="0.3">
      <c r="A27" s="62"/>
      <c r="B27" s="63"/>
      <c r="C27" s="48" t="s">
        <v>7</v>
      </c>
      <c r="D27" s="47"/>
      <c r="E27" s="47"/>
      <c r="F27" s="47"/>
      <c r="G27" s="50"/>
      <c r="H27" s="50">
        <f>H26+H25</f>
        <v>0</v>
      </c>
      <c r="I27" s="47"/>
      <c r="J27" s="49"/>
      <c r="K27" s="49"/>
      <c r="L27" s="50"/>
      <c r="M27" s="50">
        <f>M26+M25</f>
        <v>0</v>
      </c>
      <c r="N27" s="47"/>
      <c r="O27" s="49"/>
      <c r="P27" s="49"/>
      <c r="Q27" s="50"/>
      <c r="R27" s="50">
        <f>R26+R25</f>
        <v>0</v>
      </c>
      <c r="S27" s="47"/>
      <c r="T27" s="49"/>
      <c r="U27" s="49"/>
      <c r="V27" s="50"/>
      <c r="W27" s="50">
        <f>W26+W25</f>
        <v>0</v>
      </c>
      <c r="X27" s="47"/>
      <c r="Y27" s="49"/>
      <c r="Z27" s="49"/>
      <c r="AA27" s="50"/>
      <c r="AB27" s="50">
        <f>AB26+AB25</f>
        <v>0</v>
      </c>
      <c r="AC27" s="47"/>
      <c r="AD27" s="49"/>
      <c r="AE27" s="49"/>
      <c r="AF27" s="50"/>
      <c r="AG27" s="50">
        <f>AG26+AG25</f>
        <v>0</v>
      </c>
    </row>
    <row r="28" spans="1:37" ht="6.6" customHeight="1" x14ac:dyDescent="0.3">
      <c r="A28" s="64"/>
      <c r="B28" s="65"/>
      <c r="C28" s="41"/>
      <c r="D28" s="42"/>
      <c r="E28" s="46"/>
      <c r="F28" s="42"/>
      <c r="G28" s="44"/>
      <c r="H28" s="44"/>
      <c r="I28" s="42"/>
      <c r="J28" s="43"/>
      <c r="K28" s="43"/>
      <c r="L28" s="44"/>
      <c r="M28" s="44"/>
      <c r="N28" s="45"/>
      <c r="O28" s="43"/>
      <c r="P28" s="71"/>
      <c r="Q28" s="44"/>
      <c r="R28" s="44"/>
      <c r="S28" s="45"/>
      <c r="T28" s="43"/>
      <c r="U28" s="71"/>
      <c r="V28" s="44"/>
      <c r="W28" s="44"/>
      <c r="X28" s="45"/>
      <c r="Y28" s="43"/>
      <c r="Z28" s="71"/>
      <c r="AA28" s="44"/>
      <c r="AB28" s="44"/>
      <c r="AC28" s="45"/>
      <c r="AD28" s="43"/>
      <c r="AE28" s="71"/>
      <c r="AF28" s="44"/>
      <c r="AG28" s="44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SOL</vt:lpstr>
      <vt:lpstr>'LOT SOL'!Impression_des_titres</vt:lpstr>
      <vt:lpstr>'LOT SOL'!Zone_d_impression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2025-02-03T14:05:33Z</dcterms:modified>
</cp:coreProperties>
</file>