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/>
  <xr:revisionPtr revIDLastSave="0" documentId="13_ncr:1_{5B9DBD73-3BD7-4242-8957-629D3DC09B66}" xr6:coauthVersionLast="47" xr6:coauthVersionMax="47" xr10:uidLastSave="{00000000-0000-0000-0000-000000000000}"/>
  <bookViews>
    <workbookView xWindow="-54120" yWindow="-2070" windowWidth="29040" windowHeight="15840" tabRatio="718" xr2:uid="{00000000-000D-0000-FFFF-FFFF00000000}"/>
  </bookViews>
  <sheets>
    <sheet name="LOT CVC" sheetId="43" r:id="rId1"/>
  </sheets>
  <definedNames>
    <definedName name="_xlnm.Print_Titles" localSheetId="0">'LOT CVC'!$1:$5</definedName>
    <definedName name="_xlnm.Print_Area" localSheetId="0">'LOT CVC'!$A$1:$AA$191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5" i="43" l="1"/>
  <c r="W55" i="43" s="1"/>
  <c r="Q55" i="43"/>
  <c r="S55" i="43" s="1"/>
  <c r="M55" i="43"/>
  <c r="O55" i="43" s="1"/>
  <c r="I55" i="43"/>
  <c r="K55" i="43" s="1"/>
  <c r="U42" i="43"/>
  <c r="W42" i="43" s="1"/>
  <c r="Q42" i="43"/>
  <c r="S42" i="43" s="1"/>
  <c r="M42" i="43"/>
  <c r="O42" i="43" s="1"/>
  <c r="I42" i="43"/>
  <c r="K42" i="43" s="1"/>
  <c r="AA184" i="43"/>
  <c r="AA183" i="43"/>
  <c r="AA182" i="43"/>
  <c r="AA181" i="43"/>
  <c r="AA180" i="43"/>
  <c r="AA179" i="43"/>
  <c r="AA178" i="43"/>
  <c r="AA177" i="43"/>
  <c r="AA176" i="43"/>
  <c r="AA175" i="43"/>
  <c r="AA174" i="43"/>
  <c r="AA173" i="43"/>
  <c r="AA172" i="43"/>
  <c r="AA171" i="43"/>
  <c r="AA170" i="43"/>
  <c r="AA169" i="43"/>
  <c r="AA168" i="43"/>
  <c r="AA167" i="43"/>
  <c r="AA166" i="43"/>
  <c r="AA165" i="43"/>
  <c r="AA164" i="43"/>
  <c r="AA163" i="43"/>
  <c r="AA162" i="43"/>
  <c r="AA161" i="43"/>
  <c r="AA160" i="43"/>
  <c r="AA159" i="43"/>
  <c r="AA158" i="43"/>
  <c r="AA157" i="43"/>
  <c r="AA156" i="43"/>
  <c r="AA155" i="43"/>
  <c r="AA154" i="43"/>
  <c r="AA153" i="43"/>
  <c r="AA152" i="43"/>
  <c r="AA151" i="43"/>
  <c r="AA150" i="43"/>
  <c r="AA149" i="43"/>
  <c r="AA148" i="43"/>
  <c r="AA147" i="43"/>
  <c r="AA146" i="43"/>
  <c r="AA145" i="43"/>
  <c r="AA144" i="43"/>
  <c r="AA143" i="43"/>
  <c r="AA142" i="43"/>
  <c r="AA141" i="43"/>
  <c r="AA140" i="43"/>
  <c r="AA139" i="43"/>
  <c r="AA138" i="43"/>
  <c r="AA137" i="43"/>
  <c r="AA136" i="43"/>
  <c r="AA135" i="43"/>
  <c r="AA134" i="43"/>
  <c r="AA133" i="43"/>
  <c r="AA132" i="43"/>
  <c r="AA131" i="43"/>
  <c r="AA130" i="43"/>
  <c r="AA129" i="43"/>
  <c r="AA128" i="43"/>
  <c r="AA127" i="43"/>
  <c r="AA126" i="43"/>
  <c r="AA125" i="43"/>
  <c r="AA124" i="43"/>
  <c r="AA123" i="43"/>
  <c r="AA122" i="43"/>
  <c r="AA121" i="43"/>
  <c r="AA120" i="43"/>
  <c r="AA119" i="43"/>
  <c r="AA118" i="43"/>
  <c r="AA117" i="43"/>
  <c r="AA116" i="43"/>
  <c r="AA115" i="43"/>
  <c r="AA114" i="43"/>
  <c r="AA113" i="43"/>
  <c r="AA112" i="43"/>
  <c r="AA111" i="43"/>
  <c r="AA110" i="43"/>
  <c r="AA109" i="43"/>
  <c r="AA108" i="43"/>
  <c r="AA107" i="43"/>
  <c r="AA106" i="43"/>
  <c r="AA105" i="43"/>
  <c r="AA104" i="43"/>
  <c r="AA103" i="43"/>
  <c r="AA102" i="43"/>
  <c r="AA101" i="43"/>
  <c r="AA100" i="43"/>
  <c r="AA99" i="43"/>
  <c r="AA98" i="43"/>
  <c r="AA97" i="43"/>
  <c r="AA96" i="43"/>
  <c r="AA95" i="43"/>
  <c r="AA94" i="43"/>
  <c r="AA93" i="43"/>
  <c r="AA92" i="43"/>
  <c r="AA91" i="43"/>
  <c r="AA90" i="43"/>
  <c r="AA89" i="43"/>
  <c r="AA88" i="43"/>
  <c r="AA87" i="43"/>
  <c r="AA86" i="43"/>
  <c r="AA85" i="43"/>
  <c r="AA84" i="43"/>
  <c r="AA83" i="43"/>
  <c r="AA82" i="43"/>
  <c r="AA81" i="43"/>
  <c r="AA80" i="43"/>
  <c r="AA79" i="43"/>
  <c r="AA78" i="43"/>
  <c r="AA77" i="43"/>
  <c r="AA76" i="43"/>
  <c r="AA75" i="43"/>
  <c r="AA74" i="43"/>
  <c r="AA73" i="43"/>
  <c r="AA72" i="43"/>
  <c r="AA71" i="43"/>
  <c r="AA70" i="43"/>
  <c r="AA68" i="43"/>
  <c r="AA67" i="43"/>
  <c r="AA66" i="43"/>
  <c r="AA65" i="43"/>
  <c r="AA64" i="43"/>
  <c r="AA62" i="43"/>
  <c r="AA61" i="43"/>
  <c r="AA60" i="43"/>
  <c r="AA59" i="43"/>
  <c r="AA58" i="43"/>
  <c r="AA57" i="43"/>
  <c r="AA56" i="43"/>
  <c r="AA55" i="43"/>
  <c r="AA54" i="43"/>
  <c r="AA53" i="43"/>
  <c r="AA52" i="43"/>
  <c r="AA51" i="43"/>
  <c r="AA50" i="43"/>
  <c r="AA49" i="43"/>
  <c r="AA48" i="43"/>
  <c r="AA47" i="43"/>
  <c r="AA46" i="43"/>
  <c r="AA45" i="43"/>
  <c r="AA44" i="43"/>
  <c r="AA43" i="43"/>
  <c r="AA42" i="43"/>
  <c r="AA41" i="43"/>
  <c r="AA40" i="43"/>
  <c r="AA39" i="43"/>
  <c r="AA38" i="43"/>
  <c r="AA37" i="43"/>
  <c r="AA36" i="43"/>
  <c r="AA35" i="43"/>
  <c r="AA34" i="43"/>
  <c r="AA33" i="43"/>
  <c r="AA32" i="43"/>
  <c r="AA31" i="43"/>
  <c r="AA30" i="43"/>
  <c r="AA29" i="43"/>
  <c r="AA28" i="43"/>
  <c r="AA27" i="43"/>
  <c r="AA26" i="43"/>
  <c r="AA25" i="43"/>
  <c r="AA24" i="43"/>
  <c r="AA23" i="43"/>
  <c r="AA22" i="43"/>
  <c r="AA21" i="43"/>
  <c r="AA20" i="43"/>
  <c r="AA19" i="43"/>
  <c r="AA18" i="43"/>
  <c r="AA17" i="43"/>
  <c r="AA16" i="43"/>
  <c r="AA15" i="43"/>
  <c r="AA14" i="43"/>
  <c r="AA13" i="43"/>
  <c r="AA12" i="43"/>
  <c r="AA11" i="43"/>
  <c r="AA10" i="43"/>
  <c r="AA9" i="43"/>
  <c r="AA8" i="43"/>
  <c r="AA7" i="43"/>
  <c r="AA6" i="43"/>
  <c r="W184" i="43"/>
  <c r="W183" i="43"/>
  <c r="W182" i="43"/>
  <c r="W181" i="43"/>
  <c r="W180" i="43"/>
  <c r="W179" i="43"/>
  <c r="W178" i="43"/>
  <c r="W177" i="43"/>
  <c r="W176" i="43"/>
  <c r="W175" i="43"/>
  <c r="W174" i="43"/>
  <c r="W173" i="43"/>
  <c r="W172" i="43"/>
  <c r="W171" i="43"/>
  <c r="W170" i="43"/>
  <c r="W169" i="43"/>
  <c r="W168" i="43"/>
  <c r="W167" i="43"/>
  <c r="W166" i="43"/>
  <c r="W165" i="43"/>
  <c r="W164" i="43"/>
  <c r="W163" i="43"/>
  <c r="W162" i="43"/>
  <c r="W161" i="43"/>
  <c r="W160" i="43"/>
  <c r="W159" i="43"/>
  <c r="W158" i="43"/>
  <c r="W157" i="43"/>
  <c r="W156" i="43"/>
  <c r="W155" i="43"/>
  <c r="W154" i="43"/>
  <c r="W153" i="43"/>
  <c r="W152" i="43"/>
  <c r="W151" i="43"/>
  <c r="W150" i="43"/>
  <c r="W149" i="43"/>
  <c r="W148" i="43"/>
  <c r="W147" i="43"/>
  <c r="W146" i="43"/>
  <c r="W145" i="43"/>
  <c r="W144" i="43"/>
  <c r="W143" i="43"/>
  <c r="W142" i="43"/>
  <c r="W141" i="43"/>
  <c r="W140" i="43"/>
  <c r="W139" i="43"/>
  <c r="W138" i="43"/>
  <c r="W137" i="43"/>
  <c r="W136" i="43"/>
  <c r="W135" i="43"/>
  <c r="W134" i="43"/>
  <c r="W133" i="43"/>
  <c r="W132" i="43"/>
  <c r="W131" i="43"/>
  <c r="W130" i="43"/>
  <c r="W129" i="43"/>
  <c r="W128" i="43"/>
  <c r="W127" i="43"/>
  <c r="W126" i="43"/>
  <c r="W125" i="43"/>
  <c r="W124" i="43"/>
  <c r="W123" i="43"/>
  <c r="W122" i="43"/>
  <c r="W121" i="43"/>
  <c r="W120" i="43"/>
  <c r="W119" i="43"/>
  <c r="W118" i="43"/>
  <c r="W117" i="43"/>
  <c r="W116" i="43"/>
  <c r="W115" i="43"/>
  <c r="W114" i="43"/>
  <c r="W113" i="43"/>
  <c r="W112" i="43"/>
  <c r="W111" i="43"/>
  <c r="W110" i="43"/>
  <c r="W109" i="43"/>
  <c r="W108" i="43"/>
  <c r="W107" i="43"/>
  <c r="W106" i="43"/>
  <c r="W105" i="43"/>
  <c r="W104" i="43"/>
  <c r="W103" i="43"/>
  <c r="W102" i="43"/>
  <c r="W101" i="43"/>
  <c r="W100" i="43"/>
  <c r="W99" i="43"/>
  <c r="W98" i="43"/>
  <c r="W97" i="43"/>
  <c r="W96" i="43"/>
  <c r="W95" i="43"/>
  <c r="W94" i="43"/>
  <c r="W93" i="43"/>
  <c r="W92" i="43"/>
  <c r="W91" i="43"/>
  <c r="W90" i="43"/>
  <c r="W89" i="43"/>
  <c r="W88" i="43"/>
  <c r="W87" i="43"/>
  <c r="W86" i="43"/>
  <c r="W85" i="43"/>
  <c r="W84" i="43"/>
  <c r="W83" i="43"/>
  <c r="W82" i="43"/>
  <c r="W81" i="43"/>
  <c r="W80" i="43"/>
  <c r="W79" i="43"/>
  <c r="W78" i="43"/>
  <c r="W77" i="43"/>
  <c r="W76" i="43"/>
  <c r="W75" i="43"/>
  <c r="W74" i="43"/>
  <c r="W73" i="43"/>
  <c r="W72" i="43"/>
  <c r="W71" i="43"/>
  <c r="W70" i="43"/>
  <c r="W68" i="43"/>
  <c r="W67" i="43"/>
  <c r="W66" i="43"/>
  <c r="W65" i="43"/>
  <c r="W64" i="43"/>
  <c r="W62" i="43"/>
  <c r="W61" i="43"/>
  <c r="W60" i="43"/>
  <c r="W59" i="43"/>
  <c r="W58" i="43"/>
  <c r="W57" i="43"/>
  <c r="W56" i="43"/>
  <c r="W54" i="43"/>
  <c r="W53" i="43"/>
  <c r="W52" i="43"/>
  <c r="W51" i="43"/>
  <c r="W50" i="43"/>
  <c r="W49" i="43"/>
  <c r="W48" i="43"/>
  <c r="W47" i="43"/>
  <c r="W46" i="43"/>
  <c r="W45" i="43"/>
  <c r="W44" i="43"/>
  <c r="W43" i="43"/>
  <c r="W41" i="43"/>
  <c r="W40" i="43"/>
  <c r="W39" i="43"/>
  <c r="W38" i="43"/>
  <c r="W37" i="43"/>
  <c r="W36" i="43"/>
  <c r="W34" i="43"/>
  <c r="W33" i="43"/>
  <c r="W32" i="43"/>
  <c r="W31" i="43"/>
  <c r="W30" i="43"/>
  <c r="W29" i="43"/>
  <c r="W28" i="43"/>
  <c r="W27" i="43"/>
  <c r="W26" i="43"/>
  <c r="W25" i="43"/>
  <c r="W24" i="43"/>
  <c r="W23" i="43"/>
  <c r="W22" i="43"/>
  <c r="W21" i="43"/>
  <c r="W20" i="43"/>
  <c r="W19" i="43"/>
  <c r="W18" i="43"/>
  <c r="W17" i="43"/>
  <c r="W16" i="43"/>
  <c r="W15" i="43"/>
  <c r="W14" i="43"/>
  <c r="W13" i="43"/>
  <c r="W12" i="43"/>
  <c r="W11" i="43"/>
  <c r="W10" i="43"/>
  <c r="W9" i="43"/>
  <c r="W8" i="43"/>
  <c r="W7" i="43"/>
  <c r="W6" i="43"/>
  <c r="S184" i="43"/>
  <c r="S183" i="43"/>
  <c r="S182" i="43"/>
  <c r="S181" i="43"/>
  <c r="S180" i="43"/>
  <c r="S179" i="43"/>
  <c r="S178" i="43"/>
  <c r="S177" i="43"/>
  <c r="S176" i="43"/>
  <c r="S175" i="43"/>
  <c r="S174" i="43"/>
  <c r="S173" i="43"/>
  <c r="S172" i="43"/>
  <c r="S171" i="43"/>
  <c r="S170" i="43"/>
  <c r="S169" i="43"/>
  <c r="G169" i="43" s="1"/>
  <c r="S168" i="43"/>
  <c r="S167" i="43"/>
  <c r="S166" i="43"/>
  <c r="S165" i="43"/>
  <c r="S164" i="43"/>
  <c r="S163" i="43"/>
  <c r="S162" i="43"/>
  <c r="S161" i="43"/>
  <c r="S160" i="43"/>
  <c r="S159" i="43"/>
  <c r="S158" i="43"/>
  <c r="S157" i="43"/>
  <c r="S156" i="43"/>
  <c r="S155" i="43"/>
  <c r="S154" i="43"/>
  <c r="S153" i="43"/>
  <c r="S152" i="43"/>
  <c r="S151" i="43"/>
  <c r="S150" i="43"/>
  <c r="S149" i="43"/>
  <c r="S148" i="43"/>
  <c r="S147" i="43"/>
  <c r="S146" i="43"/>
  <c r="S145" i="43"/>
  <c r="S144" i="43"/>
  <c r="S143" i="43"/>
  <c r="S142" i="43"/>
  <c r="S141" i="43"/>
  <c r="S140" i="43"/>
  <c r="S139" i="43"/>
  <c r="S138" i="43"/>
  <c r="S137" i="43"/>
  <c r="S136" i="43"/>
  <c r="S135" i="43"/>
  <c r="S134" i="43"/>
  <c r="S133" i="43"/>
  <c r="S132" i="43"/>
  <c r="S131" i="43"/>
  <c r="S130" i="43"/>
  <c r="S129" i="43"/>
  <c r="S128" i="43"/>
  <c r="S127" i="43"/>
  <c r="S126" i="43"/>
  <c r="S125" i="43"/>
  <c r="S124" i="43"/>
  <c r="S123" i="43"/>
  <c r="S122" i="43"/>
  <c r="S121" i="43"/>
  <c r="S120" i="43"/>
  <c r="S119" i="43"/>
  <c r="S118" i="43"/>
  <c r="S117" i="43"/>
  <c r="S116" i="43"/>
  <c r="S115" i="43"/>
  <c r="S114" i="43"/>
  <c r="S113" i="43"/>
  <c r="S112" i="43"/>
  <c r="S111" i="43"/>
  <c r="S110" i="43"/>
  <c r="S109" i="43"/>
  <c r="S108" i="43"/>
  <c r="S107" i="43"/>
  <c r="S106" i="43"/>
  <c r="S105" i="43"/>
  <c r="S104" i="43"/>
  <c r="S103" i="43"/>
  <c r="S102" i="43"/>
  <c r="S101" i="43"/>
  <c r="S100" i="43"/>
  <c r="S99" i="43"/>
  <c r="S98" i="43"/>
  <c r="S97" i="43"/>
  <c r="S96" i="43"/>
  <c r="S95" i="43"/>
  <c r="S94" i="43"/>
  <c r="S93" i="43"/>
  <c r="S92" i="43"/>
  <c r="S91" i="43"/>
  <c r="S90" i="43"/>
  <c r="S89" i="43"/>
  <c r="S88" i="43"/>
  <c r="S87" i="43"/>
  <c r="S86" i="43"/>
  <c r="S85" i="43"/>
  <c r="S84" i="43"/>
  <c r="S83" i="43"/>
  <c r="S82" i="43"/>
  <c r="S81" i="43"/>
  <c r="S80" i="43"/>
  <c r="S79" i="43"/>
  <c r="S78" i="43"/>
  <c r="S77" i="43"/>
  <c r="S76" i="43"/>
  <c r="S75" i="43"/>
  <c r="S74" i="43"/>
  <c r="S73" i="43"/>
  <c r="S72" i="43"/>
  <c r="S71" i="43"/>
  <c r="S70" i="43"/>
  <c r="S68" i="43"/>
  <c r="S67" i="43"/>
  <c r="S66" i="43"/>
  <c r="S65" i="43"/>
  <c r="S64" i="43"/>
  <c r="S62" i="43"/>
  <c r="S61" i="43"/>
  <c r="S60" i="43"/>
  <c r="S59" i="43"/>
  <c r="S58" i="43"/>
  <c r="S54" i="43"/>
  <c r="S53" i="43"/>
  <c r="S52" i="43"/>
  <c r="S51" i="43"/>
  <c r="S50" i="43"/>
  <c r="S49" i="43"/>
  <c r="S48" i="43"/>
  <c r="S47" i="43"/>
  <c r="S46" i="43"/>
  <c r="S45" i="43"/>
  <c r="S44" i="43"/>
  <c r="S43" i="43"/>
  <c r="S41" i="43"/>
  <c r="S40" i="43"/>
  <c r="S39" i="43"/>
  <c r="S38" i="43"/>
  <c r="S37" i="43"/>
  <c r="S36" i="43"/>
  <c r="S34" i="43"/>
  <c r="S33" i="43"/>
  <c r="S32" i="43"/>
  <c r="S31" i="43"/>
  <c r="S30" i="43"/>
  <c r="S29" i="43"/>
  <c r="S28" i="43"/>
  <c r="S27" i="43"/>
  <c r="S26" i="43"/>
  <c r="S25" i="43"/>
  <c r="S24" i="43"/>
  <c r="S23" i="43"/>
  <c r="S22" i="43"/>
  <c r="S21" i="43"/>
  <c r="S20" i="43"/>
  <c r="S19" i="43"/>
  <c r="S18" i="43"/>
  <c r="S17" i="43"/>
  <c r="S16" i="43"/>
  <c r="S15" i="43"/>
  <c r="S14" i="43"/>
  <c r="S13" i="43"/>
  <c r="S12" i="43"/>
  <c r="S11" i="43"/>
  <c r="S10" i="43"/>
  <c r="S9" i="43"/>
  <c r="S8" i="43"/>
  <c r="S7" i="43"/>
  <c r="S6" i="43"/>
  <c r="O184" i="43"/>
  <c r="O183" i="43"/>
  <c r="O182" i="43"/>
  <c r="O181" i="43"/>
  <c r="O180" i="43"/>
  <c r="O179" i="43"/>
  <c r="O178" i="43"/>
  <c r="O177" i="43"/>
  <c r="O176" i="43"/>
  <c r="O175" i="43"/>
  <c r="O174" i="43"/>
  <c r="O173" i="43"/>
  <c r="O172" i="43"/>
  <c r="O171" i="43"/>
  <c r="O170" i="43"/>
  <c r="O169" i="43"/>
  <c r="O168" i="43"/>
  <c r="O167" i="43"/>
  <c r="O166" i="43"/>
  <c r="O165" i="43"/>
  <c r="O164" i="43"/>
  <c r="O163" i="43"/>
  <c r="O162" i="43"/>
  <c r="O161" i="43"/>
  <c r="O160" i="43"/>
  <c r="O159" i="43"/>
  <c r="O158" i="43"/>
  <c r="O157" i="43"/>
  <c r="O156" i="43"/>
  <c r="O155" i="43"/>
  <c r="O154" i="43"/>
  <c r="O153" i="43"/>
  <c r="O152" i="43"/>
  <c r="O151" i="43"/>
  <c r="O150" i="43"/>
  <c r="O149" i="43"/>
  <c r="O148" i="43"/>
  <c r="O147" i="43"/>
  <c r="O146" i="43"/>
  <c r="O145" i="43"/>
  <c r="O144" i="43"/>
  <c r="O143" i="43"/>
  <c r="O142" i="43"/>
  <c r="O141" i="43"/>
  <c r="O140" i="43"/>
  <c r="O139" i="43"/>
  <c r="O138" i="43"/>
  <c r="O137" i="43"/>
  <c r="O136" i="43"/>
  <c r="O135" i="43"/>
  <c r="O134" i="43"/>
  <c r="O133" i="43"/>
  <c r="O132" i="43"/>
  <c r="O131" i="43"/>
  <c r="O130" i="43"/>
  <c r="O129" i="43"/>
  <c r="O128" i="43"/>
  <c r="O127" i="43"/>
  <c r="O126" i="43"/>
  <c r="O125" i="43"/>
  <c r="O124" i="43"/>
  <c r="O123" i="43"/>
  <c r="O122" i="43"/>
  <c r="O121" i="43"/>
  <c r="O120" i="43"/>
  <c r="O119" i="43"/>
  <c r="O118" i="43"/>
  <c r="O117" i="43"/>
  <c r="O116" i="43"/>
  <c r="O115" i="43"/>
  <c r="O114" i="43"/>
  <c r="O113" i="43"/>
  <c r="O112" i="43"/>
  <c r="O111" i="43"/>
  <c r="O110" i="43"/>
  <c r="O109" i="43"/>
  <c r="O108" i="43"/>
  <c r="O107" i="43"/>
  <c r="O106" i="43"/>
  <c r="O105" i="43"/>
  <c r="O104" i="43"/>
  <c r="O103" i="43"/>
  <c r="O102" i="43"/>
  <c r="O101" i="43"/>
  <c r="O100" i="43"/>
  <c r="O99" i="43"/>
  <c r="O98" i="43"/>
  <c r="O97" i="43"/>
  <c r="O96" i="43"/>
  <c r="O95" i="43"/>
  <c r="O94" i="43"/>
  <c r="O93" i="43"/>
  <c r="O92" i="43"/>
  <c r="O91" i="43"/>
  <c r="O90" i="43"/>
  <c r="O89" i="43"/>
  <c r="O88" i="43"/>
  <c r="O87" i="43"/>
  <c r="O86" i="43"/>
  <c r="O85" i="43"/>
  <c r="O84" i="43"/>
  <c r="O83" i="43"/>
  <c r="O82" i="43"/>
  <c r="O81" i="43"/>
  <c r="O80" i="43"/>
  <c r="O79" i="43"/>
  <c r="O78" i="43"/>
  <c r="O77" i="43"/>
  <c r="O76" i="43"/>
  <c r="O75" i="43"/>
  <c r="O74" i="43"/>
  <c r="O73" i="43"/>
  <c r="O72" i="43"/>
  <c r="O71" i="43"/>
  <c r="O70" i="43"/>
  <c r="O68" i="43"/>
  <c r="O67" i="43"/>
  <c r="O66" i="43"/>
  <c r="O65" i="43"/>
  <c r="O64" i="43"/>
  <c r="O62" i="43"/>
  <c r="O61" i="43"/>
  <c r="O60" i="43"/>
  <c r="O59" i="43"/>
  <c r="O58" i="43"/>
  <c r="O57" i="43"/>
  <c r="O56" i="43"/>
  <c r="O54" i="43"/>
  <c r="O53" i="43"/>
  <c r="O52" i="43"/>
  <c r="O51" i="43"/>
  <c r="O50" i="43"/>
  <c r="O49" i="43"/>
  <c r="O48" i="43"/>
  <c r="O47" i="43"/>
  <c r="O46" i="43"/>
  <c r="O45" i="43"/>
  <c r="O44" i="43"/>
  <c r="O43" i="43"/>
  <c r="O41" i="43"/>
  <c r="O40" i="43"/>
  <c r="O39" i="43"/>
  <c r="O38" i="43"/>
  <c r="O37" i="43"/>
  <c r="O36" i="43"/>
  <c r="O35" i="43"/>
  <c r="O34" i="43"/>
  <c r="O33" i="43"/>
  <c r="O32" i="43"/>
  <c r="O31" i="43"/>
  <c r="O30" i="43"/>
  <c r="O29" i="43"/>
  <c r="O28" i="43"/>
  <c r="O27" i="43"/>
  <c r="O26" i="43"/>
  <c r="O25" i="43"/>
  <c r="O24" i="43"/>
  <c r="O23" i="43"/>
  <c r="O22" i="43"/>
  <c r="O21" i="43"/>
  <c r="O20" i="43"/>
  <c r="O19" i="43"/>
  <c r="O18" i="43"/>
  <c r="O17" i="43"/>
  <c r="O16" i="43"/>
  <c r="O15" i="43"/>
  <c r="O14" i="43"/>
  <c r="O13" i="43"/>
  <c r="O12" i="43"/>
  <c r="O11" i="43"/>
  <c r="O10" i="43"/>
  <c r="O9" i="43"/>
  <c r="O8" i="43"/>
  <c r="O7" i="43"/>
  <c r="O6" i="43"/>
  <c r="K7" i="43"/>
  <c r="K8" i="43"/>
  <c r="K9" i="43"/>
  <c r="K10" i="43"/>
  <c r="K11" i="43"/>
  <c r="K12" i="43"/>
  <c r="K13" i="43"/>
  <c r="K14" i="43"/>
  <c r="K15" i="43"/>
  <c r="K16" i="43"/>
  <c r="K17" i="43"/>
  <c r="K18" i="43"/>
  <c r="K19" i="43"/>
  <c r="K20" i="43"/>
  <c r="K21" i="43"/>
  <c r="K22" i="43"/>
  <c r="K23" i="43"/>
  <c r="K24" i="43"/>
  <c r="K25" i="43"/>
  <c r="K26" i="43"/>
  <c r="K27" i="43"/>
  <c r="K28" i="43"/>
  <c r="K29" i="43"/>
  <c r="K30" i="43"/>
  <c r="K31" i="43"/>
  <c r="K32" i="43"/>
  <c r="K33" i="43"/>
  <c r="K34" i="43"/>
  <c r="K36" i="43"/>
  <c r="K37" i="43"/>
  <c r="K38" i="43"/>
  <c r="K39" i="43"/>
  <c r="K40" i="43"/>
  <c r="K41" i="43"/>
  <c r="K43" i="43"/>
  <c r="K44" i="43"/>
  <c r="K45" i="43"/>
  <c r="K46" i="43"/>
  <c r="K47" i="43"/>
  <c r="K48" i="43"/>
  <c r="K49" i="43"/>
  <c r="K50" i="43"/>
  <c r="K51" i="43"/>
  <c r="K52" i="43"/>
  <c r="K53" i="43"/>
  <c r="K54" i="43"/>
  <c r="K56" i="43"/>
  <c r="K57" i="43"/>
  <c r="K58" i="43"/>
  <c r="K59" i="43"/>
  <c r="K60" i="43"/>
  <c r="K61" i="43"/>
  <c r="K62" i="43"/>
  <c r="K64" i="43"/>
  <c r="K65" i="43"/>
  <c r="K66" i="43"/>
  <c r="K67" i="43"/>
  <c r="K68" i="43"/>
  <c r="K70" i="43"/>
  <c r="K71" i="43"/>
  <c r="K72" i="43"/>
  <c r="K73" i="43"/>
  <c r="K74" i="43"/>
  <c r="K75" i="43"/>
  <c r="K76" i="43"/>
  <c r="K77" i="43"/>
  <c r="K78" i="43"/>
  <c r="K79" i="43"/>
  <c r="K80" i="43"/>
  <c r="K81" i="43"/>
  <c r="K82" i="43"/>
  <c r="K83" i="43"/>
  <c r="K84" i="43"/>
  <c r="K85" i="43"/>
  <c r="K86" i="43"/>
  <c r="K87" i="43"/>
  <c r="K88" i="43"/>
  <c r="K89" i="43"/>
  <c r="K90" i="43"/>
  <c r="K91" i="43"/>
  <c r="K92" i="43"/>
  <c r="K93" i="43"/>
  <c r="K94" i="43"/>
  <c r="K95" i="43"/>
  <c r="K96" i="43"/>
  <c r="K97" i="43"/>
  <c r="K98" i="43"/>
  <c r="K99" i="43"/>
  <c r="K100" i="43"/>
  <c r="K101" i="43"/>
  <c r="K102" i="43"/>
  <c r="K103" i="43"/>
  <c r="K104" i="43"/>
  <c r="K105" i="43"/>
  <c r="K106" i="43"/>
  <c r="K107" i="43"/>
  <c r="K108" i="43"/>
  <c r="G108" i="43" s="1"/>
  <c r="K109" i="43"/>
  <c r="K110" i="43"/>
  <c r="K111" i="43"/>
  <c r="K112" i="43"/>
  <c r="K113" i="43"/>
  <c r="K114" i="43"/>
  <c r="K115" i="43"/>
  <c r="K116" i="43"/>
  <c r="K117" i="43"/>
  <c r="K118" i="43"/>
  <c r="K119" i="43"/>
  <c r="K120" i="43"/>
  <c r="K121" i="43"/>
  <c r="K122" i="43"/>
  <c r="K123" i="43"/>
  <c r="K124" i="43"/>
  <c r="K125" i="43"/>
  <c r="K126" i="43"/>
  <c r="K127" i="43"/>
  <c r="K128" i="43"/>
  <c r="K129" i="43"/>
  <c r="K130" i="43"/>
  <c r="K131" i="43"/>
  <c r="K132" i="43"/>
  <c r="K133" i="43"/>
  <c r="K134" i="43"/>
  <c r="K135" i="43"/>
  <c r="K136" i="43"/>
  <c r="K137" i="43"/>
  <c r="K138" i="43"/>
  <c r="K139" i="43"/>
  <c r="K140" i="43"/>
  <c r="K141" i="43"/>
  <c r="K142" i="43"/>
  <c r="K143" i="43"/>
  <c r="K144" i="43"/>
  <c r="K145" i="43"/>
  <c r="K146" i="43"/>
  <c r="K147" i="43"/>
  <c r="K148" i="43"/>
  <c r="K149" i="43"/>
  <c r="K150" i="43"/>
  <c r="K151" i="43"/>
  <c r="K152" i="43"/>
  <c r="K153" i="43"/>
  <c r="K154" i="43"/>
  <c r="K155" i="43"/>
  <c r="K156" i="43"/>
  <c r="K157" i="43"/>
  <c r="K158" i="43"/>
  <c r="K159" i="43"/>
  <c r="K160" i="43"/>
  <c r="K161" i="43"/>
  <c r="K162" i="43"/>
  <c r="K163" i="43"/>
  <c r="K164" i="43"/>
  <c r="K165" i="43"/>
  <c r="K166" i="43"/>
  <c r="K167" i="43"/>
  <c r="K168" i="43"/>
  <c r="K169" i="43"/>
  <c r="K170" i="43"/>
  <c r="K171" i="43"/>
  <c r="K172" i="43"/>
  <c r="K173" i="43"/>
  <c r="K174" i="43"/>
  <c r="K175" i="43"/>
  <c r="K176" i="43"/>
  <c r="K177" i="43"/>
  <c r="K178" i="43"/>
  <c r="K179" i="43"/>
  <c r="K180" i="43"/>
  <c r="K181" i="43"/>
  <c r="K182" i="43"/>
  <c r="K183" i="43"/>
  <c r="K184" i="43"/>
  <c r="K6" i="43"/>
  <c r="Y63" i="43"/>
  <c r="I58" i="43"/>
  <c r="Q57" i="43"/>
  <c r="S57" i="43" s="1"/>
  <c r="Q56" i="43"/>
  <c r="S56" i="43" s="1"/>
  <c r="O63" i="43"/>
  <c r="U35" i="43"/>
  <c r="W35" i="43" s="1"/>
  <c r="Q35" i="43"/>
  <c r="S35" i="43" s="1"/>
  <c r="I35" i="43"/>
  <c r="K35" i="43" s="1"/>
  <c r="G87" i="43" l="1"/>
  <c r="G107" i="43"/>
  <c r="G130" i="43"/>
  <c r="G82" i="43"/>
  <c r="G11" i="43"/>
  <c r="G38" i="43"/>
  <c r="G88" i="43"/>
  <c r="G129" i="43"/>
  <c r="G62" i="43"/>
  <c r="G131" i="43"/>
  <c r="G83" i="43"/>
  <c r="G158" i="43"/>
  <c r="G175" i="43"/>
  <c r="G104" i="43"/>
  <c r="G155" i="43"/>
  <c r="G157" i="43"/>
  <c r="G36" i="43"/>
  <c r="G37" i="43"/>
  <c r="AA63" i="43"/>
  <c r="G15" i="43"/>
  <c r="G112" i="43"/>
  <c r="G135" i="43"/>
  <c r="G159" i="43"/>
  <c r="G183" i="43"/>
  <c r="G14" i="43"/>
  <c r="G39" i="43"/>
  <c r="G179" i="43"/>
  <c r="G151" i="43"/>
  <c r="G127" i="43"/>
  <c r="G80" i="43"/>
  <c r="G132" i="43"/>
  <c r="G59" i="43"/>
  <c r="G98" i="43"/>
  <c r="G176" i="43"/>
  <c r="G61" i="43"/>
  <c r="G56" i="43"/>
  <c r="G55" i="43"/>
  <c r="G35" i="43"/>
  <c r="G174" i="43"/>
  <c r="G103" i="43"/>
  <c r="G79" i="43"/>
  <c r="G54" i="43"/>
  <c r="G30" i="43"/>
  <c r="G57" i="43"/>
  <c r="G154" i="43"/>
  <c r="G12" i="43"/>
  <c r="G31" i="43"/>
  <c r="G156" i="43"/>
  <c r="G150" i="43"/>
  <c r="G153" i="43"/>
  <c r="G60" i="43"/>
  <c r="G109" i="43"/>
  <c r="G110" i="43"/>
  <c r="G181" i="43"/>
  <c r="G182" i="43"/>
  <c r="G33" i="43"/>
  <c r="G106" i="43"/>
  <c r="G177" i="43"/>
  <c r="G128" i="43"/>
  <c r="G10" i="43"/>
  <c r="G34" i="43"/>
  <c r="G178" i="43"/>
  <c r="G184" i="43"/>
  <c r="G160" i="43"/>
  <c r="G136" i="43"/>
  <c r="G89" i="43"/>
  <c r="G64" i="43"/>
  <c r="G40" i="43"/>
  <c r="G16" i="43"/>
  <c r="G84" i="43"/>
  <c r="G180" i="43"/>
  <c r="G126" i="43"/>
  <c r="G86" i="43"/>
  <c r="G111" i="43"/>
  <c r="G9" i="43"/>
  <c r="G58" i="43"/>
  <c r="G48" i="43"/>
  <c r="G85" i="43"/>
  <c r="G49" i="43"/>
  <c r="G13" i="43"/>
  <c r="G133" i="43"/>
  <c r="G134" i="43"/>
  <c r="G32" i="43"/>
  <c r="G81" i="43"/>
  <c r="G105" i="43"/>
  <c r="G152" i="43"/>
  <c r="G141" i="43"/>
  <c r="G95" i="43"/>
  <c r="G96" i="43"/>
  <c r="G97" i="43"/>
  <c r="G168" i="43"/>
  <c r="G163" i="43"/>
  <c r="G139" i="43"/>
  <c r="G115" i="43"/>
  <c r="G92" i="43"/>
  <c r="G67" i="43"/>
  <c r="G43" i="43"/>
  <c r="G19" i="43"/>
  <c r="G162" i="43"/>
  <c r="G42" i="43"/>
  <c r="G21" i="43"/>
  <c r="G45" i="43"/>
  <c r="G70" i="43"/>
  <c r="G94" i="43"/>
  <c r="G117" i="43"/>
  <c r="G165" i="43"/>
  <c r="G22" i="43"/>
  <c r="G46" i="43"/>
  <c r="G71" i="43"/>
  <c r="G118" i="43"/>
  <c r="G142" i="43"/>
  <c r="G166" i="43"/>
  <c r="G23" i="43"/>
  <c r="G47" i="43"/>
  <c r="G72" i="43"/>
  <c r="G119" i="43"/>
  <c r="G143" i="43"/>
  <c r="G167" i="43"/>
  <c r="G24" i="43"/>
  <c r="G73" i="43"/>
  <c r="G120" i="43"/>
  <c r="G144" i="43"/>
  <c r="G25" i="43"/>
  <c r="G74" i="43"/>
  <c r="G121" i="43"/>
  <c r="G145" i="43"/>
  <c r="G138" i="43"/>
  <c r="G114" i="43"/>
  <c r="G91" i="43"/>
  <c r="G66" i="43"/>
  <c r="G18" i="43"/>
  <c r="G17" i="43"/>
  <c r="G173" i="43"/>
  <c r="G149" i="43"/>
  <c r="G125" i="43"/>
  <c r="G102" i="43"/>
  <c r="G78" i="43"/>
  <c r="G53" i="43"/>
  <c r="G29" i="43"/>
  <c r="G137" i="43"/>
  <c r="G172" i="43"/>
  <c r="G147" i="43"/>
  <c r="G100" i="43"/>
  <c r="G51" i="43"/>
  <c r="G170" i="43"/>
  <c r="G146" i="43"/>
  <c r="G122" i="43"/>
  <c r="G99" i="43"/>
  <c r="G75" i="43"/>
  <c r="G50" i="43"/>
  <c r="G26" i="43"/>
  <c r="G161" i="43"/>
  <c r="G77" i="43"/>
  <c r="G171" i="43"/>
  <c r="G123" i="43"/>
  <c r="G76" i="43"/>
  <c r="G27" i="43"/>
  <c r="G113" i="43"/>
  <c r="G41" i="43"/>
  <c r="G28" i="43"/>
  <c r="G65" i="43"/>
  <c r="G124" i="43"/>
  <c r="G90" i="43"/>
  <c r="G148" i="43"/>
  <c r="G52" i="43"/>
  <c r="G101" i="43"/>
  <c r="G164" i="43"/>
  <c r="G140" i="43"/>
  <c r="G116" i="43"/>
  <c r="G93" i="43"/>
  <c r="G68" i="43"/>
  <c r="G44" i="43"/>
  <c r="G20" i="43"/>
  <c r="S63" i="43"/>
  <c r="K63" i="43"/>
  <c r="W63" i="43"/>
  <c r="G63" i="43" l="1"/>
  <c r="G8" i="43" l="1"/>
  <c r="K187" i="43"/>
  <c r="AA187" i="43" l="1"/>
  <c r="O187" i="43"/>
  <c r="S187" i="43"/>
  <c r="W187" i="43"/>
  <c r="G187" i="43" l="1"/>
  <c r="S188" i="43"/>
  <c r="S189" i="43" s="1"/>
  <c r="AA188" i="43"/>
  <c r="AA189" i="43" s="1"/>
  <c r="K188" i="43" l="1"/>
  <c r="O188" i="43"/>
  <c r="W188" i="43"/>
  <c r="G188" i="43"/>
  <c r="G189" i="43" s="1"/>
  <c r="W189" i="43" l="1"/>
  <c r="O189" i="43"/>
  <c r="K189" i="43"/>
</calcChain>
</file>

<file path=xl/sharedStrings.xml><?xml version="1.0" encoding="utf-8"?>
<sst xmlns="http://schemas.openxmlformats.org/spreadsheetml/2006/main" count="322" uniqueCount="141">
  <si>
    <t>Unité</t>
  </si>
  <si>
    <t>Article</t>
  </si>
  <si>
    <t>Désignation des travaux</t>
  </si>
  <si>
    <t>Quantités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</si>
  <si>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</si>
  <si>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</si>
  <si>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</si>
  <si>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</si>
  <si>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</si>
  <si>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</si>
  <si>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m²</t>
  </si>
  <si>
    <t>TOTAL</t>
  </si>
  <si>
    <t>I</t>
  </si>
  <si>
    <t>Phase 1</t>
  </si>
  <si>
    <t>Phase 2</t>
  </si>
  <si>
    <t>Phase 3</t>
  </si>
  <si>
    <t>Phase 4</t>
  </si>
  <si>
    <t>Phase 5</t>
  </si>
  <si>
    <t>IV</t>
  </si>
  <si>
    <t>V</t>
  </si>
  <si>
    <t>VI</t>
  </si>
  <si>
    <t>m</t>
  </si>
  <si>
    <t>u</t>
  </si>
  <si>
    <t>Unité terminales plafonières</t>
  </si>
  <si>
    <t>Cassette 4 tubes</t>
  </si>
  <si>
    <t>Cassette 2 tubes</t>
  </si>
  <si>
    <t>Recycleur</t>
  </si>
  <si>
    <t>Flexible de raccordement</t>
  </si>
  <si>
    <t>Vanne motorisée</t>
  </si>
  <si>
    <t>Régulateur</t>
  </si>
  <si>
    <t>Evacuation des condensats</t>
  </si>
  <si>
    <t>Tube acier noir 21,3x2,3</t>
  </si>
  <si>
    <t>Tube acier noir 26,9x2,3</t>
  </si>
  <si>
    <t>Tube acier noir 33,7x2,9</t>
  </si>
  <si>
    <t>Tube acier noir 42,4x2,9</t>
  </si>
  <si>
    <t>Tube acier noir 48,3x2,9</t>
  </si>
  <si>
    <t>Tube acier noir 60,3x3,2</t>
  </si>
  <si>
    <t>Tube acier noir 76,1 x 2,9</t>
  </si>
  <si>
    <t>Calorifuge</t>
  </si>
  <si>
    <t>Ventilation mécanique</t>
  </si>
  <si>
    <t>Adaptation des centrales</t>
  </si>
  <si>
    <t>Variateurs de fréquence</t>
  </si>
  <si>
    <t>Réseau issu de la CTA 1</t>
  </si>
  <si>
    <t>Régulateur à débit constant</t>
  </si>
  <si>
    <t>Diffuseur linéaire (soufflage et extraction)</t>
  </si>
  <si>
    <t>Bouche d'extraction autoréglable</t>
  </si>
  <si>
    <t>Conduit de ventilation circulaire Ø 125</t>
  </si>
  <si>
    <t>Réalimentation du bâtiment administratif</t>
  </si>
  <si>
    <t>Travaux de dépose</t>
  </si>
  <si>
    <t>Conduit de ventilation circulaire Ø 160</t>
  </si>
  <si>
    <t>Conduit de ventilation circulaire Ø 200</t>
  </si>
  <si>
    <t>Conduit de ventilation circulaire Ø 250</t>
  </si>
  <si>
    <t>Conduit de ventilation circulaire Ø 315</t>
  </si>
  <si>
    <t>Conduit de ventilation circulaire Ø 355</t>
  </si>
  <si>
    <t>Clapet coupe-feu</t>
  </si>
  <si>
    <t>Réseau issu de la CTA 2</t>
  </si>
  <si>
    <t>Réseau issu de la CTA 3</t>
  </si>
  <si>
    <t>Caisson de filtration F9</t>
  </si>
  <si>
    <t>Clapets d'équilibrage à iris</t>
  </si>
  <si>
    <t>Réseau issu de la CTA 7</t>
  </si>
  <si>
    <t>Désenfumage mécanique</t>
  </si>
  <si>
    <t>Amenées d'air au lot menuiseries extérieures</t>
  </si>
  <si>
    <t>Grille d'extraction en plafond</t>
  </si>
  <si>
    <t>Conduit EI60</t>
  </si>
  <si>
    <t>Volet tunnel</t>
  </si>
  <si>
    <t>Tourelle d'extraction</t>
  </si>
  <si>
    <t>Coffret de relayage</t>
  </si>
  <si>
    <t>Chassis d'air neuf au lot menuiseries extérieures</t>
  </si>
  <si>
    <t>Grille murale y compris percement de la façade</t>
  </si>
  <si>
    <t>Grille intérieure</t>
  </si>
  <si>
    <t>Reprises sous œuvre</t>
  </si>
  <si>
    <t>Rebouchege d'une VB</t>
  </si>
  <si>
    <t>Volet d'air neuf</t>
  </si>
  <si>
    <t>Rebouchage d'une VH</t>
  </si>
  <si>
    <t>Autres travaux de désenfumage</t>
  </si>
  <si>
    <t>Suppression de l'amenée d'air ZF0C10</t>
  </si>
  <si>
    <t>Suppression de la ventilation haute TDEZF0B5</t>
  </si>
  <si>
    <t>Raccordement sur GTC</t>
  </si>
  <si>
    <t>compris</t>
  </si>
  <si>
    <t>Réseaux de chauffage</t>
  </si>
  <si>
    <t>Prescriptions générales</t>
  </si>
  <si>
    <t>Synthèse</t>
  </si>
  <si>
    <t>Documents d'exécution</t>
  </si>
  <si>
    <t>Dossier de recolement</t>
  </si>
  <si>
    <t>Description des ouvrages</t>
  </si>
  <si>
    <t>Continuité de service</t>
  </si>
  <si>
    <t>Canalisations enterrées préisolée</t>
  </si>
  <si>
    <t>Emission calorifique et frigorifique</t>
  </si>
  <si>
    <t>Radiateur neuf</t>
  </si>
  <si>
    <t>Réseaux de distribution</t>
  </si>
  <si>
    <t>Conduit rectangulaire</t>
  </si>
  <si>
    <t>kg</t>
  </si>
  <si>
    <t>Ventilation des locaux pour risque infectieux</t>
  </si>
  <si>
    <t>Bouche d'extraction</t>
  </si>
  <si>
    <t>Registre de fermeture manuel</t>
  </si>
  <si>
    <t>Extracteur</t>
  </si>
  <si>
    <t>Régulation - Gestion technique centralisée</t>
  </si>
  <si>
    <t>Régulation des UTA</t>
  </si>
  <si>
    <t>Travaux électriques</t>
  </si>
  <si>
    <t>Raccordement électriques</t>
  </si>
  <si>
    <t>I.12</t>
  </si>
  <si>
    <t>I.14</t>
  </si>
  <si>
    <t>Contrôles et essais</t>
  </si>
  <si>
    <t>Compris</t>
  </si>
  <si>
    <t>I.15</t>
  </si>
  <si>
    <t>Documents à remettre par l'entreprise</t>
  </si>
  <si>
    <t>IV.1</t>
  </si>
  <si>
    <t>Travaux de dépose phase 1</t>
  </si>
  <si>
    <t>Travaux de dépose phase 2</t>
  </si>
  <si>
    <t>Travaux de dépose phase 3</t>
  </si>
  <si>
    <t>Travaux de dépose phase 4</t>
  </si>
  <si>
    <t>Travaux de dépose phase 5</t>
  </si>
  <si>
    <t>IV.2</t>
  </si>
  <si>
    <t>IV.5</t>
  </si>
  <si>
    <t>IV.6</t>
  </si>
  <si>
    <t>Vanne d'isolement 1/4 de tour DN 15</t>
  </si>
  <si>
    <t>Vanne d'isolement 1/4 de tour DN 20</t>
  </si>
  <si>
    <t>Vanne d'isolement 1/4 de tour DN 25</t>
  </si>
  <si>
    <t>Vanne d'équilibrage DN 25</t>
  </si>
  <si>
    <t>Réseaux d'eau glacée</t>
  </si>
  <si>
    <t>Tube acier noir 88,9 x 3,2</t>
  </si>
  <si>
    <t>Vanne d'isolement 1/4 de tour DN 32</t>
  </si>
  <si>
    <t>Vanne d'isolement 1/4 de tour DN 40</t>
  </si>
  <si>
    <t>Vanne d'isolement 1/4 de tour DN 50</t>
  </si>
  <si>
    <t>IV.7</t>
  </si>
  <si>
    <t>Remplacement des filtres F7 par de filtre F9</t>
  </si>
  <si>
    <t>IV.8</t>
  </si>
  <si>
    <t>Régulation du recycleur de la salle ISO7</t>
  </si>
  <si>
    <t>V.1</t>
  </si>
  <si>
    <t>Désenfumage de la circulation de l'UHCD</t>
  </si>
  <si>
    <t>V.2</t>
  </si>
  <si>
    <t>Désenfumage de la galerie</t>
  </si>
  <si>
    <t>V.3</t>
  </si>
  <si>
    <t>Désenfumage de la circulation des urgences filière longue</t>
  </si>
  <si>
    <t>V.4</t>
  </si>
  <si>
    <t>Désenfumage de la circulation nord des urgences</t>
  </si>
  <si>
    <t>V.10</t>
  </si>
  <si>
    <t>Radiateur existant déposé et reposé</t>
  </si>
  <si>
    <t>LOT 13A - CVC et Désenfumage</t>
  </si>
  <si>
    <t>Vanne d'isolement 1/4 de tour DN 65</t>
  </si>
  <si>
    <t>2025 02 21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</si>
</sst>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6" formatCode="_-* #,##0.00\ _F_-;\-* #,##0.00\ _F_-;_-* &quot;-&quot;??\ _F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rgb="FFA6A6A6"/>
      </top>
      <bottom/>
      <diagonal/>
    </border>
    <border>
      <left/>
      <right style="thin">
        <color auto="1"/>
      </right>
      <top style="hair">
        <color theme="0" tint="-0.34998626667073579"/>
      </top>
      <bottom style="hair">
        <color theme="0" tint="-0.34998626667073579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7" fillId="0" borderId="0"/>
  </cellStyleXfs>
  <cellXfs count="7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 applyAlignment="1">
      <alignment horizontal="right"/>
    </xf>
    <xf numFmtId="0" fontId="14" fillId="0" borderId="0" xfId="0" applyFont="1"/>
    <xf numFmtId="0" fontId="6" fillId="2" borderId="4" xfId="0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Border="1"/>
    <xf numFmtId="0" fontId="3" fillId="0" borderId="3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4" xfId="0" applyFont="1" applyFill="1" applyBorder="1" applyAlignment="1">
      <alignment horizontal="left" vertical="center" wrapText="1"/>
    </xf>
    <xf numFmtId="3" fontId="15" fillId="3" borderId="2" xfId="2" applyNumberFormat="1" applyFont="1" applyFill="1" applyBorder="1" applyAlignment="1">
      <alignment horizontal="left" vertical="center" wrapText="1"/>
    </xf>
    <xf numFmtId="0" fontId="5" fillId="0" borderId="9" xfId="2" applyFont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10" xfId="2" applyNumberFormat="1" applyFont="1" applyBorder="1" applyAlignment="1">
      <alignment horizontal="center" vertical="center" wrapText="1"/>
    </xf>
    <xf numFmtId="49" fontId="10" fillId="0" borderId="10" xfId="2" applyNumberFormat="1" applyFont="1" applyBorder="1" applyAlignment="1">
      <alignment vertical="center" wrapText="1"/>
    </xf>
    <xf numFmtId="164" fontId="10" fillId="0" borderId="10" xfId="2" applyNumberFormat="1" applyFont="1" applyBorder="1" applyAlignment="1">
      <alignment horizontal="center" vertical="center" wrapText="1"/>
    </xf>
    <xf numFmtId="44" fontId="10" fillId="0" borderId="10" xfId="1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10" fillId="0" borderId="16" xfId="3" applyFont="1" applyFill="1" applyBorder="1" applyAlignment="1" applyProtection="1">
      <alignment horizontal="center" vertical="top" wrapText="1"/>
    </xf>
    <xf numFmtId="164" fontId="10" fillId="0" borderId="16" xfId="4" applyNumberFormat="1" applyFont="1" applyFill="1" applyBorder="1" applyAlignment="1" applyProtection="1">
      <alignment vertical="top" wrapText="1"/>
    </xf>
    <xf numFmtId="44" fontId="10" fillId="0" borderId="16" xfId="1" applyFont="1" applyFill="1" applyBorder="1" applyAlignment="1" applyProtection="1">
      <alignment horizontal="center" vertical="top" wrapText="1"/>
    </xf>
    <xf numFmtId="0" fontId="3" fillId="0" borderId="11" xfId="0" applyFont="1" applyBorder="1"/>
    <xf numFmtId="164" fontId="10" fillId="0" borderId="15" xfId="4" applyNumberFormat="1" applyFont="1" applyFill="1" applyBorder="1" applyAlignment="1" applyProtection="1">
      <alignment horizontal="center" vertical="top" wrapText="1"/>
    </xf>
    <xf numFmtId="0" fontId="10" fillId="0" borderId="15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3" fillId="0" borderId="0" xfId="0" applyFont="1"/>
    <xf numFmtId="0" fontId="11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49" fontId="10" fillId="0" borderId="5" xfId="2" applyNumberFormat="1" applyFont="1" applyBorder="1" applyAlignment="1">
      <alignment horizontal="center" vertical="center" wrapText="1"/>
    </xf>
    <xf numFmtId="49" fontId="9" fillId="0" borderId="7" xfId="2" applyNumberFormat="1" applyFont="1" applyBorder="1" applyAlignment="1">
      <alignment horizontal="center" vertical="center" wrapText="1"/>
    </xf>
    <xf numFmtId="49" fontId="9" fillId="0" borderId="3" xfId="2" applyNumberFormat="1" applyFont="1" applyBorder="1" applyAlignment="1">
      <alignment horizontal="center" vertical="center" wrapText="1"/>
    </xf>
    <xf numFmtId="0" fontId="5" fillId="0" borderId="18" xfId="2" applyFont="1" applyBorder="1" applyAlignment="1">
      <alignment horizontal="right" vertical="center" wrapText="1"/>
    </xf>
    <xf numFmtId="0" fontId="10" fillId="0" borderId="19" xfId="0" applyFont="1" applyBorder="1" applyAlignment="1">
      <alignment horizontal="left" vertical="top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  <protection locked="0"/>
    </xf>
    <xf numFmtId="44" fontId="15" fillId="5" borderId="20" xfId="1" applyFont="1" applyFill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5" fillId="0" borderId="8" xfId="2" applyFont="1" applyBorder="1" applyAlignment="1">
      <alignment horizontal="right" vertical="center" wrapText="1"/>
    </xf>
    <xf numFmtId="0" fontId="15" fillId="0" borderId="1" xfId="2" applyFont="1" applyBorder="1" applyAlignment="1">
      <alignment horizontal="left" vertical="center" wrapText="1"/>
    </xf>
    <xf numFmtId="0" fontId="5" fillId="0" borderId="8" xfId="2" applyFont="1" applyBorder="1" applyAlignment="1">
      <alignment horizontal="right" vertical="center" wrapText="1"/>
    </xf>
    <xf numFmtId="0" fontId="5" fillId="0" borderId="1" xfId="2" applyFont="1" applyBorder="1" applyAlignment="1">
      <alignment horizontal="left" vertical="center" wrapText="1"/>
    </xf>
    <xf numFmtId="0" fontId="15" fillId="0" borderId="0" xfId="2" applyFont="1" applyAlignment="1">
      <alignment horizontal="left" vertical="center" wrapText="1"/>
    </xf>
    <xf numFmtId="4" fontId="15" fillId="0" borderId="2" xfId="2" applyNumberFormat="1" applyFont="1" applyBorder="1" applyAlignment="1">
      <alignment horizontal="center" vertical="center" wrapText="1"/>
    </xf>
    <xf numFmtId="165" fontId="15" fillId="0" borderId="2" xfId="2" applyNumberFormat="1" applyFont="1" applyBorder="1" applyAlignment="1">
      <alignment horizontal="center" vertical="center" wrapText="1"/>
    </xf>
    <xf numFmtId="49" fontId="5" fillId="0" borderId="3" xfId="2" applyNumberFormat="1" applyFont="1" applyBorder="1" applyAlignment="1">
      <alignment horizontal="center" vertical="center" wrapText="1"/>
    </xf>
    <xf numFmtId="1" fontId="5" fillId="0" borderId="17" xfId="2" applyNumberFormat="1" applyFont="1" applyBorder="1" applyAlignment="1">
      <alignment horizontal="center" vertical="center" wrapText="1"/>
    </xf>
    <xf numFmtId="165" fontId="5" fillId="0" borderId="3" xfId="2" applyNumberFormat="1" applyFont="1" applyBorder="1" applyAlignment="1">
      <alignment horizontal="center" vertical="center" wrapText="1"/>
    </xf>
    <xf numFmtId="1" fontId="5" fillId="0" borderId="9" xfId="2" applyNumberFormat="1" applyFont="1" applyBorder="1" applyAlignment="1">
      <alignment horizontal="center" vertical="center" wrapText="1"/>
    </xf>
    <xf numFmtId="4" fontId="5" fillId="0" borderId="2" xfId="2" applyNumberFormat="1" applyFont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49" fontId="15" fillId="0" borderId="3" xfId="2" applyNumberFormat="1" applyFont="1" applyBorder="1" applyAlignment="1">
      <alignment horizontal="left" vertical="center" wrapText="1"/>
    </xf>
    <xf numFmtId="0" fontId="16" fillId="0" borderId="21" xfId="2" applyFont="1" applyBorder="1" applyAlignment="1">
      <alignment horizontal="left" vertical="center" wrapText="1"/>
    </xf>
    <xf numFmtId="0" fontId="16" fillId="0" borderId="2" xfId="2" applyFont="1" applyBorder="1" applyAlignment="1">
      <alignment horizontal="left" vertical="center" wrapText="1"/>
    </xf>
    <xf numFmtId="0" fontId="15" fillId="0" borderId="2" xfId="2" applyFont="1" applyBorder="1" applyAlignment="1">
      <alignment horizontal="left" vertical="center" wrapText="1"/>
    </xf>
    <xf numFmtId="0" fontId="15" fillId="0" borderId="2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</cellXfs>
  <cellStyles count="11">
    <cellStyle name="Euro" xfId="6" xr:uid="{00000000-0005-0000-0000-000000000000}"/>
    <cellStyle name="Lien hypertexte_G01291 - Estimations APD par lot" xfId="3" xr:uid="{00000000-0005-0000-0000-000002000000}"/>
    <cellStyle name="Milliers" xfId="4" builtinId="3"/>
    <cellStyle name="Milliers 2" xfId="9" xr:uid="{00000000-0005-0000-0000-000004000000}"/>
    <cellStyle name="Monétaire" xfId="1" builtinId="4"/>
    <cellStyle name="Monétaire 2" xfId="5" xr:uid="{00000000-0005-0000-0000-000006000000}"/>
    <cellStyle name="Normal" xfId="0" builtinId="0"/>
    <cellStyle name="Normal 2" xfId="7" xr:uid="{00000000-0005-0000-0000-000008000000}"/>
    <cellStyle name="Normal 2 2 2" xfId="2" xr:uid="{00000000-0005-0000-0000-000009000000}"/>
    <cellStyle name="Normal 3" xfId="10" xr:uid="{00000000-0005-0000-0000-00000A000000}"/>
    <cellStyle name="Pourcentage 2 2" xfId="8" xr:uid="{00000000-0005-0000-0000-00000B000000}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4" tint="0.59999389629810485"/>
    <pageSetUpPr fitToPage="1"/>
  </sheetPr>
  <dimension ref="A1:AA190"/>
  <sheetViews>
    <sheetView showGridLines="0" tabSelected="1" view="pageBreakPreview" zoomScale="130" zoomScaleNormal="85" zoomScaleSheetLayoutView="130" workbookViewId="0">
      <pane ySplit="5" topLeftCell="A6" activePane="bottomLeft" state="frozen"/>
      <selection activeCell="AD18" sqref="AD18"/>
      <selection pane="bottomLeft" activeCell="A6" sqref="A6"/>
    </sheetView>
  </sheetViews>
  <sheetFormatPr baseColWidth="10" defaultColWidth="11.44140625" defaultRowHeight="14.4" x14ac:dyDescent="0.3"/>
  <cols>
    <col min="1" max="1" width="3.33203125" style="2" customWidth="1"/>
    <col min="2" max="2" width="4.44140625" style="3" customWidth="1"/>
    <col min="3" max="3" width="55.77734375" style="11" customWidth="1"/>
    <col min="4" max="4" width="7.77734375" style="1" customWidth="1"/>
    <col min="5" max="5" width="7.88671875" style="1" customWidth="1"/>
    <col min="6" max="6" width="12" style="1" bestFit="1" customWidth="1"/>
    <col min="7" max="7" width="16.33203125" style="1" bestFit="1" customWidth="1"/>
    <col min="8" max="8" width="2.77734375" style="1" customWidth="1"/>
    <col min="9" max="9" width="10.21875" style="1" bestFit="1" customWidth="1"/>
    <col min="10" max="10" width="14.66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5.2187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6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5.5546875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7" ht="23.25" customHeight="1" x14ac:dyDescent="0.45">
      <c r="A1" s="69" t="s">
        <v>138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1"/>
    </row>
    <row r="2" spans="1:27" ht="8.4" customHeight="1" x14ac:dyDescent="0.3">
      <c r="A2" s="4"/>
      <c r="C2" s="3"/>
      <c r="D2" s="3"/>
      <c r="E2" s="3"/>
      <c r="F2" s="3"/>
      <c r="G2" s="10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10"/>
    </row>
    <row r="3" spans="1:27" ht="19.5" customHeight="1" x14ac:dyDescent="0.3">
      <c r="A3" s="5"/>
      <c r="C3" s="48" t="s">
        <v>140</v>
      </c>
      <c r="E3" s="72" t="s">
        <v>11</v>
      </c>
      <c r="F3" s="73"/>
      <c r="G3" s="74"/>
      <c r="I3" s="75" t="s">
        <v>13</v>
      </c>
      <c r="J3" s="76"/>
      <c r="K3" s="77"/>
      <c r="M3" s="75" t="s">
        <v>14</v>
      </c>
      <c r="N3" s="76"/>
      <c r="O3" s="77"/>
      <c r="Q3" s="75" t="s">
        <v>15</v>
      </c>
      <c r="R3" s="76"/>
      <c r="S3" s="77"/>
      <c r="U3" s="75" t="s">
        <v>16</v>
      </c>
      <c r="V3" s="76"/>
      <c r="W3" s="77"/>
      <c r="Y3" s="75" t="s">
        <v>17</v>
      </c>
      <c r="Z3" s="76"/>
      <c r="AA3" s="77"/>
    </row>
    <row r="4" spans="1:27" ht="19.5" customHeight="1" x14ac:dyDescent="0.3">
      <c r="A4" s="5"/>
      <c r="E4" s="41"/>
      <c r="F4" s="42"/>
      <c r="G4" s="43" t="s">
        <v>10</v>
      </c>
      <c r="I4" s="32"/>
      <c r="J4" s="33"/>
      <c r="K4" s="34" t="s">
        <v>10</v>
      </c>
      <c r="M4" s="35"/>
      <c r="N4" s="33"/>
      <c r="O4" s="34" t="s">
        <v>10</v>
      </c>
      <c r="Q4" s="35"/>
      <c r="R4" s="33"/>
      <c r="S4" s="34" t="s">
        <v>10</v>
      </c>
      <c r="U4" s="35"/>
      <c r="V4" s="33"/>
      <c r="W4" s="34" t="s">
        <v>10</v>
      </c>
      <c r="Y4" s="35"/>
      <c r="Z4" s="33"/>
      <c r="AA4" s="34" t="s">
        <v>10</v>
      </c>
    </row>
    <row r="5" spans="1:27" s="6" customFormat="1" ht="24" x14ac:dyDescent="0.25">
      <c r="A5" s="68" t="s">
        <v>1</v>
      </c>
      <c r="B5" s="68"/>
      <c r="C5" s="12" t="s">
        <v>2</v>
      </c>
      <c r="D5" s="7" t="s">
        <v>0</v>
      </c>
      <c r="E5" s="44" t="s">
        <v>3</v>
      </c>
      <c r="F5" s="44" t="s">
        <v>4</v>
      </c>
      <c r="G5" s="44" t="s">
        <v>5</v>
      </c>
      <c r="H5" s="7"/>
      <c r="I5" s="8" t="s">
        <v>3</v>
      </c>
      <c r="J5" s="8" t="s">
        <v>4</v>
      </c>
      <c r="K5" s="8" t="s">
        <v>5</v>
      </c>
      <c r="L5" s="9"/>
      <c r="M5" s="8" t="s">
        <v>3</v>
      </c>
      <c r="N5" s="8" t="s">
        <v>4</v>
      </c>
      <c r="O5" s="8" t="s">
        <v>5</v>
      </c>
      <c r="P5" s="9"/>
      <c r="Q5" s="8" t="s">
        <v>3</v>
      </c>
      <c r="R5" s="8" t="s">
        <v>4</v>
      </c>
      <c r="S5" s="8" t="s">
        <v>5</v>
      </c>
      <c r="T5" s="9"/>
      <c r="U5" s="8" t="s">
        <v>3</v>
      </c>
      <c r="V5" s="8" t="s">
        <v>4</v>
      </c>
      <c r="W5" s="8" t="s">
        <v>5</v>
      </c>
      <c r="X5" s="9"/>
      <c r="Y5" s="8" t="s">
        <v>3</v>
      </c>
      <c r="Z5" s="8" t="s">
        <v>4</v>
      </c>
      <c r="AA5" s="8" t="s">
        <v>5</v>
      </c>
    </row>
    <row r="6" spans="1:27" x14ac:dyDescent="0.3">
      <c r="A6" s="49"/>
      <c r="B6" s="50"/>
      <c r="C6" s="46"/>
      <c r="D6" s="47"/>
      <c r="E6" s="14"/>
      <c r="F6" s="15"/>
      <c r="G6" s="15"/>
      <c r="H6" s="47"/>
      <c r="I6" s="14"/>
      <c r="J6" s="15"/>
      <c r="K6" s="15">
        <f>I6*J6</f>
        <v>0</v>
      </c>
      <c r="M6" s="14"/>
      <c r="N6" s="15"/>
      <c r="O6" s="15">
        <f>M6*N6</f>
        <v>0</v>
      </c>
      <c r="Q6" s="14"/>
      <c r="R6" s="15"/>
      <c r="S6" s="15">
        <f>Q6*R6</f>
        <v>0</v>
      </c>
      <c r="U6" s="14"/>
      <c r="V6" s="15"/>
      <c r="W6" s="15">
        <f>U6*V6</f>
        <v>0</v>
      </c>
      <c r="Y6" s="14"/>
      <c r="Z6" s="15"/>
      <c r="AA6" s="15">
        <f>Y6*Z6</f>
        <v>0</v>
      </c>
    </row>
    <row r="7" spans="1:27" s="31" customFormat="1" x14ac:dyDescent="0.3">
      <c r="A7" s="49"/>
      <c r="B7" s="50" t="s">
        <v>12</v>
      </c>
      <c r="C7" s="65" t="s">
        <v>80</v>
      </c>
      <c r="D7" s="66"/>
      <c r="E7" s="14"/>
      <c r="F7" s="54"/>
      <c r="G7" s="45"/>
      <c r="H7" s="66"/>
      <c r="I7" s="67"/>
      <c r="J7" s="54"/>
      <c r="K7" s="15">
        <f t="shared" ref="K7:K71" si="0">I7*J7</f>
        <v>0</v>
      </c>
      <c r="M7" s="67"/>
      <c r="N7" s="54"/>
      <c r="O7" s="15">
        <f t="shared" ref="O7:O71" si="1">M7*N7</f>
        <v>0</v>
      </c>
      <c r="Q7" s="67"/>
      <c r="R7" s="54"/>
      <c r="S7" s="15">
        <f t="shared" ref="S7:S71" si="2">Q7*R7</f>
        <v>0</v>
      </c>
      <c r="U7" s="67"/>
      <c r="V7" s="54"/>
      <c r="W7" s="15">
        <f t="shared" ref="W7:W71" si="3">U7*V7</f>
        <v>0</v>
      </c>
      <c r="Y7" s="67"/>
      <c r="Z7" s="54"/>
      <c r="AA7" s="15">
        <f t="shared" ref="AA7:AA71" si="4">Y7*Z7</f>
        <v>0</v>
      </c>
    </row>
    <row r="8" spans="1:27" x14ac:dyDescent="0.3">
      <c r="A8" s="49"/>
      <c r="B8" s="50" t="s">
        <v>100</v>
      </c>
      <c r="C8" s="46" t="s">
        <v>81</v>
      </c>
      <c r="D8" s="47" t="s">
        <v>6</v>
      </c>
      <c r="E8" s="14"/>
      <c r="F8" s="15"/>
      <c r="G8" s="15">
        <f t="shared" ref="G8:G97" si="5">K8+O8+S8+W8+AA8</f>
        <v>0</v>
      </c>
      <c r="H8" s="47"/>
      <c r="I8" s="14">
        <v>1</v>
      </c>
      <c r="J8" s="15"/>
      <c r="K8" s="15">
        <f t="shared" si="0"/>
        <v>0</v>
      </c>
      <c r="M8" s="14"/>
      <c r="N8" s="15"/>
      <c r="O8" s="15">
        <f t="shared" si="1"/>
        <v>0</v>
      </c>
      <c r="Q8" s="14"/>
      <c r="R8" s="15"/>
      <c r="S8" s="15">
        <f t="shared" si="2"/>
        <v>0</v>
      </c>
      <c r="U8" s="14"/>
      <c r="V8" s="15"/>
      <c r="W8" s="15">
        <f t="shared" si="3"/>
        <v>0</v>
      </c>
      <c r="Y8" s="14"/>
      <c r="Z8" s="15"/>
      <c r="AA8" s="15">
        <f t="shared" si="4"/>
        <v>0</v>
      </c>
    </row>
    <row r="9" spans="1:27" x14ac:dyDescent="0.3">
      <c r="A9" s="49"/>
      <c r="B9" s="50" t="s">
        <v>101</v>
      </c>
      <c r="C9" s="46" t="s">
        <v>102</v>
      </c>
      <c r="D9" s="47" t="s">
        <v>103</v>
      </c>
      <c r="E9" s="14"/>
      <c r="F9" s="15"/>
      <c r="G9" s="15">
        <f t="shared" si="5"/>
        <v>0</v>
      </c>
      <c r="H9" s="47"/>
      <c r="I9" s="14"/>
      <c r="J9" s="15"/>
      <c r="K9" s="15">
        <f t="shared" si="0"/>
        <v>0</v>
      </c>
      <c r="M9" s="14"/>
      <c r="N9" s="15"/>
      <c r="O9" s="15">
        <f t="shared" si="1"/>
        <v>0</v>
      </c>
      <c r="Q9" s="14"/>
      <c r="R9" s="15"/>
      <c r="S9" s="15">
        <f t="shared" si="2"/>
        <v>0</v>
      </c>
      <c r="U9" s="14"/>
      <c r="V9" s="15"/>
      <c r="W9" s="15">
        <f t="shared" si="3"/>
        <v>0</v>
      </c>
      <c r="Y9" s="14"/>
      <c r="Z9" s="15"/>
      <c r="AA9" s="15">
        <f t="shared" si="4"/>
        <v>0</v>
      </c>
    </row>
    <row r="10" spans="1:27" x14ac:dyDescent="0.3">
      <c r="A10" s="49"/>
      <c r="B10" s="50" t="s">
        <v>104</v>
      </c>
      <c r="C10" s="46" t="s">
        <v>105</v>
      </c>
      <c r="D10" s="47"/>
      <c r="E10" s="14"/>
      <c r="F10" s="15"/>
      <c r="G10" s="15">
        <f t="shared" si="5"/>
        <v>0</v>
      </c>
      <c r="H10" s="47"/>
      <c r="I10" s="14"/>
      <c r="J10" s="15"/>
      <c r="K10" s="15">
        <f t="shared" si="0"/>
        <v>0</v>
      </c>
      <c r="M10" s="14"/>
      <c r="N10" s="15"/>
      <c r="O10" s="15">
        <f t="shared" si="1"/>
        <v>0</v>
      </c>
      <c r="Q10" s="14"/>
      <c r="R10" s="15"/>
      <c r="S10" s="15">
        <f t="shared" si="2"/>
        <v>0</v>
      </c>
      <c r="U10" s="14"/>
      <c r="V10" s="15"/>
      <c r="W10" s="15">
        <f t="shared" si="3"/>
        <v>0</v>
      </c>
      <c r="Y10" s="14"/>
      <c r="Z10" s="15"/>
      <c r="AA10" s="15">
        <f t="shared" si="4"/>
        <v>0</v>
      </c>
    </row>
    <row r="11" spans="1:27" x14ac:dyDescent="0.3">
      <c r="A11" s="49"/>
      <c r="B11" s="50"/>
      <c r="C11" s="46" t="s">
        <v>82</v>
      </c>
      <c r="D11" s="47" t="s">
        <v>6</v>
      </c>
      <c r="E11" s="14"/>
      <c r="F11" s="15"/>
      <c r="G11" s="15">
        <f t="shared" si="5"/>
        <v>0</v>
      </c>
      <c r="H11" s="47"/>
      <c r="I11" s="14">
        <v>1</v>
      </c>
      <c r="J11" s="15"/>
      <c r="K11" s="15">
        <f t="shared" si="0"/>
        <v>0</v>
      </c>
      <c r="M11" s="14"/>
      <c r="N11" s="15"/>
      <c r="O11" s="15">
        <f t="shared" si="1"/>
        <v>0</v>
      </c>
      <c r="Q11" s="14"/>
      <c r="R11" s="15"/>
      <c r="S11" s="15">
        <f t="shared" si="2"/>
        <v>0</v>
      </c>
      <c r="U11" s="14"/>
      <c r="V11" s="15"/>
      <c r="W11" s="15">
        <f t="shared" si="3"/>
        <v>0</v>
      </c>
      <c r="Y11" s="14"/>
      <c r="Z11" s="15"/>
      <c r="AA11" s="15">
        <f t="shared" si="4"/>
        <v>0</v>
      </c>
    </row>
    <row r="12" spans="1:27" x14ac:dyDescent="0.3">
      <c r="A12" s="49"/>
      <c r="B12" s="50"/>
      <c r="C12" s="46" t="s">
        <v>83</v>
      </c>
      <c r="D12" s="47" t="s">
        <v>6</v>
      </c>
      <c r="E12" s="14"/>
      <c r="F12" s="15"/>
      <c r="G12" s="15">
        <f t="shared" si="5"/>
        <v>0</v>
      </c>
      <c r="H12" s="47"/>
      <c r="I12" s="14"/>
      <c r="J12" s="15"/>
      <c r="K12" s="15">
        <f t="shared" si="0"/>
        <v>0</v>
      </c>
      <c r="M12" s="14"/>
      <c r="N12" s="15"/>
      <c r="O12" s="15">
        <f t="shared" si="1"/>
        <v>0</v>
      </c>
      <c r="Q12" s="14"/>
      <c r="R12" s="15"/>
      <c r="S12" s="15">
        <f t="shared" si="2"/>
        <v>0</v>
      </c>
      <c r="U12" s="14"/>
      <c r="V12" s="15"/>
      <c r="W12" s="15">
        <f t="shared" si="3"/>
        <v>0</v>
      </c>
      <c r="Y12" s="14">
        <v>1</v>
      </c>
      <c r="Z12" s="15"/>
      <c r="AA12" s="15">
        <f t="shared" si="4"/>
        <v>0</v>
      </c>
    </row>
    <row r="13" spans="1:27" x14ac:dyDescent="0.3">
      <c r="A13" s="49"/>
      <c r="B13" s="50"/>
      <c r="C13" s="46"/>
      <c r="D13" s="47"/>
      <c r="E13" s="14"/>
      <c r="F13" s="15"/>
      <c r="G13" s="15">
        <f t="shared" si="5"/>
        <v>0</v>
      </c>
      <c r="H13" s="47"/>
      <c r="I13" s="14"/>
      <c r="J13" s="15"/>
      <c r="K13" s="15">
        <f t="shared" si="0"/>
        <v>0</v>
      </c>
      <c r="M13" s="14"/>
      <c r="N13" s="15"/>
      <c r="O13" s="15">
        <f t="shared" si="1"/>
        <v>0</v>
      </c>
      <c r="Q13" s="14"/>
      <c r="R13" s="15"/>
      <c r="S13" s="15">
        <f t="shared" si="2"/>
        <v>0</v>
      </c>
      <c r="U13" s="14"/>
      <c r="V13" s="15"/>
      <c r="W13" s="15">
        <f t="shared" si="3"/>
        <v>0</v>
      </c>
      <c r="Y13" s="14"/>
      <c r="Z13" s="15"/>
      <c r="AA13" s="15">
        <f t="shared" si="4"/>
        <v>0</v>
      </c>
    </row>
    <row r="14" spans="1:27" x14ac:dyDescent="0.3">
      <c r="A14" s="49"/>
      <c r="B14" s="50" t="s">
        <v>18</v>
      </c>
      <c r="C14" s="65" t="s">
        <v>84</v>
      </c>
      <c r="D14" s="47"/>
      <c r="E14" s="14"/>
      <c r="F14" s="15"/>
      <c r="G14" s="15">
        <f t="shared" si="5"/>
        <v>0</v>
      </c>
      <c r="H14" s="47"/>
      <c r="I14" s="14"/>
      <c r="J14" s="15"/>
      <c r="K14" s="15">
        <f t="shared" si="0"/>
        <v>0</v>
      </c>
      <c r="M14" s="14"/>
      <c r="N14" s="15"/>
      <c r="O14" s="15">
        <f t="shared" si="1"/>
        <v>0</v>
      </c>
      <c r="Q14" s="14"/>
      <c r="R14" s="15"/>
      <c r="S14" s="15">
        <f t="shared" si="2"/>
        <v>0</v>
      </c>
      <c r="U14" s="14"/>
      <c r="V14" s="15"/>
      <c r="W14" s="15">
        <f t="shared" si="3"/>
        <v>0</v>
      </c>
      <c r="Y14" s="14"/>
      <c r="Z14" s="15"/>
      <c r="AA14" s="15">
        <f t="shared" si="4"/>
        <v>0</v>
      </c>
    </row>
    <row r="15" spans="1:27" x14ac:dyDescent="0.3">
      <c r="A15" s="49"/>
      <c r="B15" s="50" t="s">
        <v>106</v>
      </c>
      <c r="C15" s="65" t="s">
        <v>48</v>
      </c>
      <c r="D15" s="47"/>
      <c r="E15" s="14"/>
      <c r="F15" s="15"/>
      <c r="G15" s="15">
        <f t="shared" si="5"/>
        <v>0</v>
      </c>
      <c r="H15" s="47"/>
      <c r="I15" s="14"/>
      <c r="J15" s="15"/>
      <c r="K15" s="15">
        <f t="shared" si="0"/>
        <v>0</v>
      </c>
      <c r="M15" s="14"/>
      <c r="N15" s="15"/>
      <c r="O15" s="15">
        <f t="shared" si="1"/>
        <v>0</v>
      </c>
      <c r="Q15" s="14"/>
      <c r="R15" s="15"/>
      <c r="S15" s="15">
        <f t="shared" si="2"/>
        <v>0</v>
      </c>
      <c r="U15" s="14"/>
      <c r="V15" s="15"/>
      <c r="W15" s="15">
        <f t="shared" si="3"/>
        <v>0</v>
      </c>
      <c r="Y15" s="14"/>
      <c r="Z15" s="15"/>
      <c r="AA15" s="15">
        <f t="shared" si="4"/>
        <v>0</v>
      </c>
    </row>
    <row r="16" spans="1:27" x14ac:dyDescent="0.3">
      <c r="A16" s="49"/>
      <c r="B16" s="50"/>
      <c r="C16" s="46" t="s">
        <v>107</v>
      </c>
      <c r="D16" s="47" t="s">
        <v>6</v>
      </c>
      <c r="E16" s="14"/>
      <c r="F16" s="15"/>
      <c r="G16" s="15">
        <f t="shared" si="5"/>
        <v>0</v>
      </c>
      <c r="H16" s="47"/>
      <c r="I16" s="14">
        <v>1</v>
      </c>
      <c r="J16" s="15"/>
      <c r="K16" s="15">
        <f t="shared" si="0"/>
        <v>0</v>
      </c>
      <c r="M16" s="14"/>
      <c r="N16" s="15"/>
      <c r="O16" s="15">
        <f t="shared" si="1"/>
        <v>0</v>
      </c>
      <c r="Q16" s="14"/>
      <c r="R16" s="15"/>
      <c r="S16" s="15">
        <f t="shared" si="2"/>
        <v>0</v>
      </c>
      <c r="U16" s="14"/>
      <c r="V16" s="15"/>
      <c r="W16" s="15">
        <f t="shared" si="3"/>
        <v>0</v>
      </c>
      <c r="Y16" s="14"/>
      <c r="Z16" s="15"/>
      <c r="AA16" s="15">
        <f t="shared" si="4"/>
        <v>0</v>
      </c>
    </row>
    <row r="17" spans="1:27" x14ac:dyDescent="0.3">
      <c r="A17" s="49"/>
      <c r="B17" s="50"/>
      <c r="C17" s="46" t="s">
        <v>108</v>
      </c>
      <c r="D17" s="47" t="s">
        <v>6</v>
      </c>
      <c r="E17" s="14"/>
      <c r="F17" s="15"/>
      <c r="G17" s="15">
        <f t="shared" si="5"/>
        <v>0</v>
      </c>
      <c r="H17" s="47"/>
      <c r="I17" s="14"/>
      <c r="J17" s="15"/>
      <c r="K17" s="15">
        <f t="shared" si="0"/>
        <v>0</v>
      </c>
      <c r="M17" s="14">
        <v>1</v>
      </c>
      <c r="N17" s="15"/>
      <c r="O17" s="15">
        <f t="shared" si="1"/>
        <v>0</v>
      </c>
      <c r="Q17" s="14"/>
      <c r="R17" s="15"/>
      <c r="S17" s="15">
        <f t="shared" si="2"/>
        <v>0</v>
      </c>
      <c r="U17" s="14"/>
      <c r="V17" s="15"/>
      <c r="W17" s="15">
        <f t="shared" si="3"/>
        <v>0</v>
      </c>
      <c r="Y17" s="14"/>
      <c r="Z17" s="15"/>
      <c r="AA17" s="15">
        <f t="shared" si="4"/>
        <v>0</v>
      </c>
    </row>
    <row r="18" spans="1:27" x14ac:dyDescent="0.3">
      <c r="A18" s="49"/>
      <c r="B18" s="50"/>
      <c r="C18" s="46" t="s">
        <v>109</v>
      </c>
      <c r="D18" s="47" t="s">
        <v>6</v>
      </c>
      <c r="E18" s="14"/>
      <c r="F18" s="15"/>
      <c r="G18" s="15">
        <f t="shared" si="5"/>
        <v>0</v>
      </c>
      <c r="H18" s="47"/>
      <c r="I18" s="14"/>
      <c r="J18" s="15"/>
      <c r="K18" s="15">
        <f t="shared" si="0"/>
        <v>0</v>
      </c>
      <c r="M18" s="14"/>
      <c r="N18" s="15"/>
      <c r="O18" s="15">
        <f t="shared" si="1"/>
        <v>0</v>
      </c>
      <c r="Q18" s="14">
        <v>1</v>
      </c>
      <c r="R18" s="15"/>
      <c r="S18" s="15">
        <f t="shared" si="2"/>
        <v>0</v>
      </c>
      <c r="U18" s="14"/>
      <c r="V18" s="15"/>
      <c r="W18" s="15">
        <f t="shared" si="3"/>
        <v>0</v>
      </c>
      <c r="Y18" s="14"/>
      <c r="Z18" s="15"/>
      <c r="AA18" s="15">
        <f t="shared" si="4"/>
        <v>0</v>
      </c>
    </row>
    <row r="19" spans="1:27" x14ac:dyDescent="0.3">
      <c r="A19" s="49"/>
      <c r="B19" s="50"/>
      <c r="C19" s="46" t="s">
        <v>110</v>
      </c>
      <c r="D19" s="47" t="s">
        <v>6</v>
      </c>
      <c r="E19" s="14"/>
      <c r="F19" s="15"/>
      <c r="G19" s="15">
        <f t="shared" si="5"/>
        <v>0</v>
      </c>
      <c r="H19" s="47"/>
      <c r="I19" s="14"/>
      <c r="J19" s="15"/>
      <c r="K19" s="15">
        <f t="shared" si="0"/>
        <v>0</v>
      </c>
      <c r="M19" s="14"/>
      <c r="N19" s="15"/>
      <c r="O19" s="15">
        <f t="shared" si="1"/>
        <v>0</v>
      </c>
      <c r="Q19" s="14"/>
      <c r="R19" s="15"/>
      <c r="S19" s="15">
        <f t="shared" si="2"/>
        <v>0</v>
      </c>
      <c r="U19" s="14">
        <v>1</v>
      </c>
      <c r="V19" s="15"/>
      <c r="W19" s="15">
        <f t="shared" si="3"/>
        <v>0</v>
      </c>
      <c r="Y19" s="14"/>
      <c r="Z19" s="15"/>
      <c r="AA19" s="15">
        <f t="shared" si="4"/>
        <v>0</v>
      </c>
    </row>
    <row r="20" spans="1:27" x14ac:dyDescent="0.3">
      <c r="A20" s="49"/>
      <c r="B20" s="50"/>
      <c r="C20" s="46" t="s">
        <v>111</v>
      </c>
      <c r="D20" s="47" t="s">
        <v>6</v>
      </c>
      <c r="E20" s="14"/>
      <c r="F20" s="15"/>
      <c r="G20" s="15">
        <f t="shared" si="5"/>
        <v>0</v>
      </c>
      <c r="H20" s="47"/>
      <c r="I20" s="14"/>
      <c r="J20" s="15"/>
      <c r="K20" s="15">
        <f t="shared" si="0"/>
        <v>0</v>
      </c>
      <c r="M20" s="14"/>
      <c r="N20" s="15"/>
      <c r="O20" s="15">
        <f t="shared" si="1"/>
        <v>0</v>
      </c>
      <c r="Q20" s="14"/>
      <c r="R20" s="15"/>
      <c r="S20" s="15">
        <f t="shared" si="2"/>
        <v>0</v>
      </c>
      <c r="U20" s="14"/>
      <c r="V20" s="15"/>
      <c r="W20" s="15">
        <f t="shared" si="3"/>
        <v>0</v>
      </c>
      <c r="Y20" s="14">
        <v>1</v>
      </c>
      <c r="Z20" s="15"/>
      <c r="AA20" s="15">
        <f t="shared" si="4"/>
        <v>0</v>
      </c>
    </row>
    <row r="21" spans="1:27" x14ac:dyDescent="0.3">
      <c r="A21" s="49"/>
      <c r="B21" s="50"/>
      <c r="C21" s="46"/>
      <c r="D21" s="47"/>
      <c r="E21" s="14"/>
      <c r="F21" s="15"/>
      <c r="G21" s="15">
        <f t="shared" si="5"/>
        <v>0</v>
      </c>
      <c r="H21" s="47"/>
      <c r="I21" s="14"/>
      <c r="J21" s="15"/>
      <c r="K21" s="15">
        <f t="shared" si="0"/>
        <v>0</v>
      </c>
      <c r="M21" s="14"/>
      <c r="N21" s="15"/>
      <c r="O21" s="15">
        <f t="shared" si="1"/>
        <v>0</v>
      </c>
      <c r="Q21" s="14"/>
      <c r="R21" s="15"/>
      <c r="S21" s="15">
        <f t="shared" si="2"/>
        <v>0</v>
      </c>
      <c r="U21" s="14"/>
      <c r="V21" s="15"/>
      <c r="W21" s="15">
        <f t="shared" si="3"/>
        <v>0</v>
      </c>
      <c r="Y21" s="14"/>
      <c r="Z21" s="15"/>
      <c r="AA21" s="15">
        <f t="shared" si="4"/>
        <v>0</v>
      </c>
    </row>
    <row r="22" spans="1:27" x14ac:dyDescent="0.3">
      <c r="A22" s="49"/>
      <c r="B22" s="50" t="s">
        <v>112</v>
      </c>
      <c r="C22" s="65" t="s">
        <v>85</v>
      </c>
      <c r="D22" s="47"/>
      <c r="E22" s="14"/>
      <c r="F22" s="15"/>
      <c r="G22" s="15">
        <f t="shared" si="5"/>
        <v>0</v>
      </c>
      <c r="H22" s="47"/>
      <c r="I22" s="14"/>
      <c r="J22" s="15"/>
      <c r="K22" s="15">
        <f t="shared" si="0"/>
        <v>0</v>
      </c>
      <c r="M22" s="14"/>
      <c r="N22" s="15"/>
      <c r="O22" s="15">
        <f t="shared" si="1"/>
        <v>0</v>
      </c>
      <c r="Q22" s="14"/>
      <c r="R22" s="15"/>
      <c r="S22" s="15">
        <f t="shared" si="2"/>
        <v>0</v>
      </c>
      <c r="U22" s="14"/>
      <c r="V22" s="15"/>
      <c r="W22" s="15">
        <f t="shared" si="3"/>
        <v>0</v>
      </c>
      <c r="Y22" s="14"/>
      <c r="Z22" s="15"/>
      <c r="AA22" s="15">
        <f t="shared" si="4"/>
        <v>0</v>
      </c>
    </row>
    <row r="23" spans="1:27" x14ac:dyDescent="0.3">
      <c r="A23" s="49"/>
      <c r="B23" s="50"/>
      <c r="C23" s="46"/>
      <c r="D23" s="47"/>
      <c r="E23" s="14"/>
      <c r="F23" s="15"/>
      <c r="G23" s="15">
        <f t="shared" si="5"/>
        <v>0</v>
      </c>
      <c r="H23" s="47"/>
      <c r="I23" s="14"/>
      <c r="J23" s="15"/>
      <c r="K23" s="15">
        <f t="shared" si="0"/>
        <v>0</v>
      </c>
      <c r="M23" s="14"/>
      <c r="N23" s="15"/>
      <c r="O23" s="15">
        <f t="shared" si="1"/>
        <v>0</v>
      </c>
      <c r="Q23" s="14"/>
      <c r="R23" s="15"/>
      <c r="S23" s="15">
        <f t="shared" si="2"/>
        <v>0</v>
      </c>
      <c r="U23" s="14"/>
      <c r="V23" s="15"/>
      <c r="W23" s="15">
        <f t="shared" si="3"/>
        <v>0</v>
      </c>
      <c r="Y23" s="14"/>
      <c r="Z23" s="15"/>
      <c r="AA23" s="15">
        <f t="shared" si="4"/>
        <v>0</v>
      </c>
    </row>
    <row r="24" spans="1:27" x14ac:dyDescent="0.3">
      <c r="A24" s="49"/>
      <c r="B24" s="50"/>
      <c r="C24" s="46" t="s">
        <v>47</v>
      </c>
      <c r="D24" s="47"/>
      <c r="E24" s="14"/>
      <c r="F24" s="15"/>
      <c r="G24" s="15">
        <f t="shared" si="5"/>
        <v>0</v>
      </c>
      <c r="H24" s="47"/>
      <c r="I24" s="14"/>
      <c r="J24" s="15"/>
      <c r="K24" s="15">
        <f t="shared" si="0"/>
        <v>0</v>
      </c>
      <c r="M24" s="14"/>
      <c r="N24" s="15"/>
      <c r="O24" s="15">
        <f t="shared" si="1"/>
        <v>0</v>
      </c>
      <c r="Q24" s="14"/>
      <c r="R24" s="15"/>
      <c r="S24" s="15">
        <f t="shared" si="2"/>
        <v>0</v>
      </c>
      <c r="U24" s="14"/>
      <c r="V24" s="15"/>
      <c r="W24" s="15">
        <f t="shared" si="3"/>
        <v>0</v>
      </c>
      <c r="Y24" s="14"/>
      <c r="Z24" s="15"/>
      <c r="AA24" s="15">
        <f t="shared" si="4"/>
        <v>0</v>
      </c>
    </row>
    <row r="25" spans="1:27" x14ac:dyDescent="0.3">
      <c r="A25" s="49"/>
      <c r="B25" s="50"/>
      <c r="C25" s="46" t="s">
        <v>86</v>
      </c>
      <c r="D25" s="47" t="s">
        <v>6</v>
      </c>
      <c r="E25" s="14"/>
      <c r="F25" s="15"/>
      <c r="G25" s="15">
        <f t="shared" si="5"/>
        <v>0</v>
      </c>
      <c r="H25" s="47"/>
      <c r="I25" s="14">
        <v>1</v>
      </c>
      <c r="J25" s="15"/>
      <c r="K25" s="15">
        <f t="shared" si="0"/>
        <v>0</v>
      </c>
      <c r="M25" s="14"/>
      <c r="N25" s="15"/>
      <c r="O25" s="15">
        <f t="shared" si="1"/>
        <v>0</v>
      </c>
      <c r="Q25" s="14"/>
      <c r="R25" s="15"/>
      <c r="S25" s="15">
        <f t="shared" si="2"/>
        <v>0</v>
      </c>
      <c r="U25" s="14"/>
      <c r="V25" s="15"/>
      <c r="W25" s="15">
        <f t="shared" si="3"/>
        <v>0</v>
      </c>
      <c r="Y25" s="14"/>
      <c r="Z25" s="15"/>
      <c r="AA25" s="15">
        <f t="shared" si="4"/>
        <v>0</v>
      </c>
    </row>
    <row r="26" spans="1:27" x14ac:dyDescent="0.3">
      <c r="A26" s="49"/>
      <c r="B26" s="50"/>
      <c r="C26" s="46"/>
      <c r="D26" s="47"/>
      <c r="E26" s="14"/>
      <c r="F26" s="15"/>
      <c r="G26" s="15">
        <f t="shared" si="5"/>
        <v>0</v>
      </c>
      <c r="H26" s="47"/>
      <c r="I26" s="14"/>
      <c r="J26" s="15"/>
      <c r="K26" s="15">
        <f t="shared" si="0"/>
        <v>0</v>
      </c>
      <c r="M26" s="14"/>
      <c r="N26" s="15"/>
      <c r="O26" s="15">
        <f t="shared" si="1"/>
        <v>0</v>
      </c>
      <c r="Q26" s="14"/>
      <c r="R26" s="15"/>
      <c r="S26" s="15">
        <f t="shared" si="2"/>
        <v>0</v>
      </c>
      <c r="U26" s="14"/>
      <c r="V26" s="15"/>
      <c r="W26" s="15">
        <f t="shared" si="3"/>
        <v>0</v>
      </c>
      <c r="Y26" s="14"/>
      <c r="Z26" s="15"/>
      <c r="AA26" s="15">
        <f t="shared" si="4"/>
        <v>0</v>
      </c>
    </row>
    <row r="27" spans="1:27" x14ac:dyDescent="0.3">
      <c r="A27" s="49"/>
      <c r="B27" s="50" t="s">
        <v>113</v>
      </c>
      <c r="C27" s="65" t="s">
        <v>87</v>
      </c>
      <c r="D27" s="47"/>
      <c r="E27" s="14"/>
      <c r="F27" s="15"/>
      <c r="G27" s="15">
        <f t="shared" si="5"/>
        <v>0</v>
      </c>
      <c r="H27" s="47"/>
      <c r="I27" s="14"/>
      <c r="J27" s="15"/>
      <c r="K27" s="15">
        <f t="shared" si="0"/>
        <v>0</v>
      </c>
      <c r="M27" s="14"/>
      <c r="N27" s="15"/>
      <c r="O27" s="15">
        <f t="shared" si="1"/>
        <v>0</v>
      </c>
      <c r="Q27" s="14"/>
      <c r="R27" s="15"/>
      <c r="S27" s="15">
        <f t="shared" si="2"/>
        <v>0</v>
      </c>
      <c r="U27" s="14"/>
      <c r="V27" s="15"/>
      <c r="W27" s="15">
        <f t="shared" si="3"/>
        <v>0</v>
      </c>
      <c r="Y27" s="14"/>
      <c r="Z27" s="15"/>
      <c r="AA27" s="15">
        <f t="shared" si="4"/>
        <v>0</v>
      </c>
    </row>
    <row r="28" spans="1:27" x14ac:dyDescent="0.3">
      <c r="A28" s="49"/>
      <c r="B28" s="50"/>
      <c r="C28" s="46" t="s">
        <v>137</v>
      </c>
      <c r="D28" s="47"/>
      <c r="E28" s="14"/>
      <c r="F28" s="15"/>
      <c r="G28" s="15">
        <f t="shared" si="5"/>
        <v>0</v>
      </c>
      <c r="H28" s="47"/>
      <c r="I28" s="14"/>
      <c r="J28" s="15"/>
      <c r="K28" s="15">
        <f t="shared" si="0"/>
        <v>0</v>
      </c>
      <c r="M28" s="14"/>
      <c r="N28" s="15"/>
      <c r="O28" s="15">
        <f t="shared" si="1"/>
        <v>0</v>
      </c>
      <c r="Q28" s="14">
        <v>0</v>
      </c>
      <c r="R28" s="15"/>
      <c r="S28" s="15">
        <f t="shared" si="2"/>
        <v>0</v>
      </c>
      <c r="U28" s="14">
        <v>2</v>
      </c>
      <c r="V28" s="15"/>
      <c r="W28" s="15">
        <f t="shared" si="3"/>
        <v>0</v>
      </c>
      <c r="Y28" s="14">
        <v>4</v>
      </c>
      <c r="Z28" s="15"/>
      <c r="AA28" s="15">
        <f t="shared" si="4"/>
        <v>0</v>
      </c>
    </row>
    <row r="29" spans="1:27" x14ac:dyDescent="0.3">
      <c r="A29" s="49"/>
      <c r="B29" s="50"/>
      <c r="C29" s="46" t="s">
        <v>88</v>
      </c>
      <c r="D29" s="47"/>
      <c r="E29" s="14"/>
      <c r="F29" s="15"/>
      <c r="G29" s="15">
        <f t="shared" si="5"/>
        <v>0</v>
      </c>
      <c r="H29" s="47"/>
      <c r="I29" s="14"/>
      <c r="J29" s="15"/>
      <c r="K29" s="15">
        <f t="shared" si="0"/>
        <v>0</v>
      </c>
      <c r="M29" s="14"/>
      <c r="N29" s="15"/>
      <c r="O29" s="15">
        <f t="shared" si="1"/>
        <v>0</v>
      </c>
      <c r="Q29" s="14"/>
      <c r="R29" s="15"/>
      <c r="S29" s="15">
        <f t="shared" si="2"/>
        <v>0</v>
      </c>
      <c r="U29" s="14">
        <v>1</v>
      </c>
      <c r="V29" s="15"/>
      <c r="W29" s="15">
        <f t="shared" si="3"/>
        <v>0</v>
      </c>
      <c r="Y29" s="14">
        <v>0</v>
      </c>
      <c r="Z29" s="15"/>
      <c r="AA29" s="15">
        <f t="shared" si="4"/>
        <v>0</v>
      </c>
    </row>
    <row r="30" spans="1:27" x14ac:dyDescent="0.3">
      <c r="A30" s="51"/>
      <c r="B30" s="52"/>
      <c r="C30" s="46"/>
      <c r="D30" s="47"/>
      <c r="E30" s="14"/>
      <c r="F30" s="15"/>
      <c r="G30" s="15">
        <f t="shared" si="5"/>
        <v>0</v>
      </c>
      <c r="H30" s="47"/>
      <c r="I30" s="14"/>
      <c r="J30" s="15"/>
      <c r="K30" s="15">
        <f t="shared" si="0"/>
        <v>0</v>
      </c>
      <c r="M30" s="14"/>
      <c r="N30" s="15"/>
      <c r="O30" s="15">
        <f t="shared" si="1"/>
        <v>0</v>
      </c>
      <c r="Q30" s="14"/>
      <c r="R30" s="15"/>
      <c r="S30" s="15">
        <f t="shared" si="2"/>
        <v>0</v>
      </c>
      <c r="U30" s="14"/>
      <c r="V30" s="15"/>
      <c r="W30" s="15">
        <f t="shared" si="3"/>
        <v>0</v>
      </c>
      <c r="Y30" s="14"/>
      <c r="Z30" s="15"/>
      <c r="AA30" s="15">
        <f t="shared" si="4"/>
        <v>0</v>
      </c>
    </row>
    <row r="31" spans="1:27" x14ac:dyDescent="0.3">
      <c r="A31" s="51"/>
      <c r="B31" s="53"/>
      <c r="C31" s="46" t="s">
        <v>23</v>
      </c>
      <c r="D31" s="47"/>
      <c r="E31" s="14"/>
      <c r="F31" s="15"/>
      <c r="G31" s="15">
        <f t="shared" si="5"/>
        <v>0</v>
      </c>
      <c r="H31" s="47"/>
      <c r="I31" s="14"/>
      <c r="J31" s="15"/>
      <c r="K31" s="15">
        <f t="shared" si="0"/>
        <v>0</v>
      </c>
      <c r="M31" s="57"/>
      <c r="N31" s="15"/>
      <c r="O31" s="15">
        <f t="shared" si="1"/>
        <v>0</v>
      </c>
      <c r="Q31" s="57"/>
      <c r="R31" s="15"/>
      <c r="S31" s="15">
        <f t="shared" si="2"/>
        <v>0</v>
      </c>
      <c r="U31" s="57"/>
      <c r="V31" s="15"/>
      <c r="W31" s="15">
        <f t="shared" si="3"/>
        <v>0</v>
      </c>
      <c r="Y31" s="57"/>
      <c r="Z31" s="15"/>
      <c r="AA31" s="15">
        <f t="shared" si="4"/>
        <v>0</v>
      </c>
    </row>
    <row r="32" spans="1:27" x14ac:dyDescent="0.3">
      <c r="A32" s="49"/>
      <c r="B32" s="50"/>
      <c r="C32" s="46" t="s">
        <v>24</v>
      </c>
      <c r="D32" s="47" t="s">
        <v>22</v>
      </c>
      <c r="E32" s="14"/>
      <c r="F32" s="15"/>
      <c r="G32" s="15">
        <f t="shared" si="5"/>
        <v>0</v>
      </c>
      <c r="H32" s="47"/>
      <c r="I32" s="14">
        <v>8</v>
      </c>
      <c r="J32" s="15"/>
      <c r="K32" s="15">
        <f t="shared" si="0"/>
        <v>0</v>
      </c>
      <c r="M32" s="14">
        <v>9</v>
      </c>
      <c r="N32" s="15"/>
      <c r="O32" s="15">
        <f t="shared" si="1"/>
        <v>0</v>
      </c>
      <c r="Q32" s="14">
        <v>18</v>
      </c>
      <c r="R32" s="15"/>
      <c r="S32" s="15">
        <f t="shared" si="2"/>
        <v>0</v>
      </c>
      <c r="U32" s="14">
        <v>22</v>
      </c>
      <c r="V32" s="15"/>
      <c r="W32" s="15">
        <f t="shared" si="3"/>
        <v>0</v>
      </c>
      <c r="Y32" s="14">
        <v>1</v>
      </c>
      <c r="Z32" s="15"/>
      <c r="AA32" s="15">
        <f t="shared" si="4"/>
        <v>0</v>
      </c>
    </row>
    <row r="33" spans="1:27" x14ac:dyDescent="0.3">
      <c r="A33" s="49"/>
      <c r="B33" s="50"/>
      <c r="C33" s="46" t="s">
        <v>25</v>
      </c>
      <c r="D33" s="47" t="s">
        <v>22</v>
      </c>
      <c r="E33" s="14"/>
      <c r="F33" s="15"/>
      <c r="G33" s="15">
        <f t="shared" si="5"/>
        <v>0</v>
      </c>
      <c r="H33" s="47"/>
      <c r="I33" s="14">
        <v>2</v>
      </c>
      <c r="J33" s="15"/>
      <c r="K33" s="15">
        <f t="shared" si="0"/>
        <v>0</v>
      </c>
      <c r="M33" s="14"/>
      <c r="N33" s="15"/>
      <c r="O33" s="15">
        <f t="shared" si="1"/>
        <v>0</v>
      </c>
      <c r="Q33" s="14"/>
      <c r="R33" s="15"/>
      <c r="S33" s="15">
        <f t="shared" si="2"/>
        <v>0</v>
      </c>
      <c r="U33" s="14"/>
      <c r="V33" s="15"/>
      <c r="W33" s="15">
        <f t="shared" si="3"/>
        <v>0</v>
      </c>
      <c r="Y33" s="14"/>
      <c r="Z33" s="15"/>
      <c r="AA33" s="15">
        <f t="shared" si="4"/>
        <v>0</v>
      </c>
    </row>
    <row r="34" spans="1:27" x14ac:dyDescent="0.3">
      <c r="A34" s="49"/>
      <c r="B34" s="50"/>
      <c r="C34" s="46" t="s">
        <v>26</v>
      </c>
      <c r="D34" s="47" t="s">
        <v>22</v>
      </c>
      <c r="E34" s="14"/>
      <c r="F34" s="15"/>
      <c r="G34" s="15">
        <f t="shared" si="5"/>
        <v>0</v>
      </c>
      <c r="H34" s="47"/>
      <c r="I34" s="14"/>
      <c r="J34" s="15"/>
      <c r="K34" s="15">
        <f t="shared" si="0"/>
        <v>0</v>
      </c>
      <c r="M34" s="14"/>
      <c r="N34" s="15"/>
      <c r="O34" s="15">
        <f t="shared" si="1"/>
        <v>0</v>
      </c>
      <c r="Q34" s="14">
        <v>1</v>
      </c>
      <c r="R34" s="15"/>
      <c r="S34" s="15">
        <f t="shared" si="2"/>
        <v>0</v>
      </c>
      <c r="U34" s="14"/>
      <c r="V34" s="15"/>
      <c r="W34" s="15">
        <f t="shared" si="3"/>
        <v>0</v>
      </c>
      <c r="Y34" s="14"/>
      <c r="Z34" s="15"/>
      <c r="AA34" s="15">
        <f t="shared" si="4"/>
        <v>0</v>
      </c>
    </row>
    <row r="35" spans="1:27" x14ac:dyDescent="0.3">
      <c r="A35" s="49"/>
      <c r="B35" s="50"/>
      <c r="C35" s="46" t="s">
        <v>27</v>
      </c>
      <c r="D35" s="47" t="s">
        <v>22</v>
      </c>
      <c r="E35" s="14"/>
      <c r="F35" s="15"/>
      <c r="G35" s="15">
        <f t="shared" si="5"/>
        <v>0</v>
      </c>
      <c r="H35" s="47"/>
      <c r="I35" s="14">
        <f>8*4+2</f>
        <v>34</v>
      </c>
      <c r="J35" s="15"/>
      <c r="K35" s="15">
        <f t="shared" si="0"/>
        <v>0</v>
      </c>
      <c r="M35" s="14">
        <v>36</v>
      </c>
      <c r="N35" s="15"/>
      <c r="O35" s="15">
        <f t="shared" si="1"/>
        <v>0</v>
      </c>
      <c r="Q35" s="14">
        <f>18*4+4</f>
        <v>76</v>
      </c>
      <c r="R35" s="15"/>
      <c r="S35" s="15">
        <f t="shared" si="2"/>
        <v>0</v>
      </c>
      <c r="U35" s="14">
        <f>22*4</f>
        <v>88</v>
      </c>
      <c r="V35" s="15"/>
      <c r="W35" s="15">
        <f t="shared" si="3"/>
        <v>0</v>
      </c>
      <c r="Y35" s="14">
        <v>4</v>
      </c>
      <c r="Z35" s="15"/>
      <c r="AA35" s="15">
        <f t="shared" si="4"/>
        <v>0</v>
      </c>
    </row>
    <row r="36" spans="1:27" x14ac:dyDescent="0.3">
      <c r="A36" s="49"/>
      <c r="B36" s="50"/>
      <c r="C36" s="46" t="s">
        <v>28</v>
      </c>
      <c r="D36" s="47" t="s">
        <v>22</v>
      </c>
      <c r="E36" s="14"/>
      <c r="F36" s="15"/>
      <c r="G36" s="15">
        <f t="shared" si="5"/>
        <v>0</v>
      </c>
      <c r="H36" s="47"/>
      <c r="I36" s="14">
        <v>18</v>
      </c>
      <c r="J36" s="15"/>
      <c r="K36" s="15">
        <f t="shared" si="0"/>
        <v>0</v>
      </c>
      <c r="M36" s="14">
        <v>18</v>
      </c>
      <c r="N36" s="15"/>
      <c r="O36" s="15">
        <f t="shared" si="1"/>
        <v>0</v>
      </c>
      <c r="Q36" s="14">
        <v>38</v>
      </c>
      <c r="R36" s="15"/>
      <c r="S36" s="15">
        <f t="shared" si="2"/>
        <v>0</v>
      </c>
      <c r="U36" s="14">
        <v>44</v>
      </c>
      <c r="V36" s="15"/>
      <c r="W36" s="15">
        <f t="shared" si="3"/>
        <v>0</v>
      </c>
      <c r="Y36" s="14">
        <v>2</v>
      </c>
      <c r="Z36" s="15"/>
      <c r="AA36" s="15">
        <f t="shared" si="4"/>
        <v>0</v>
      </c>
    </row>
    <row r="37" spans="1:27" x14ac:dyDescent="0.3">
      <c r="A37" s="49"/>
      <c r="B37" s="50"/>
      <c r="C37" s="46" t="s">
        <v>29</v>
      </c>
      <c r="D37" s="47" t="s">
        <v>22</v>
      </c>
      <c r="E37" s="14"/>
      <c r="F37" s="15"/>
      <c r="G37" s="15">
        <f t="shared" si="5"/>
        <v>0</v>
      </c>
      <c r="H37" s="47"/>
      <c r="I37" s="14">
        <v>10</v>
      </c>
      <c r="J37" s="15"/>
      <c r="K37" s="15">
        <f t="shared" si="0"/>
        <v>0</v>
      </c>
      <c r="M37" s="14">
        <v>9</v>
      </c>
      <c r="N37" s="15"/>
      <c r="O37" s="15">
        <f t="shared" si="1"/>
        <v>0</v>
      </c>
      <c r="Q37" s="14">
        <v>18</v>
      </c>
      <c r="R37" s="15"/>
      <c r="S37" s="15">
        <f t="shared" si="2"/>
        <v>0</v>
      </c>
      <c r="U37" s="14">
        <v>22</v>
      </c>
      <c r="V37" s="15"/>
      <c r="W37" s="15">
        <f t="shared" si="3"/>
        <v>0</v>
      </c>
      <c r="Y37" s="14">
        <v>1</v>
      </c>
      <c r="Z37" s="15"/>
      <c r="AA37" s="15">
        <f t="shared" si="4"/>
        <v>0</v>
      </c>
    </row>
    <row r="38" spans="1:27" x14ac:dyDescent="0.3">
      <c r="A38" s="49"/>
      <c r="B38" s="50"/>
      <c r="C38" s="46" t="s">
        <v>30</v>
      </c>
      <c r="D38" s="47" t="s">
        <v>6</v>
      </c>
      <c r="E38" s="14"/>
      <c r="F38" s="15"/>
      <c r="G38" s="15">
        <f t="shared" si="5"/>
        <v>0</v>
      </c>
      <c r="H38" s="47"/>
      <c r="I38" s="14">
        <v>10</v>
      </c>
      <c r="J38" s="15"/>
      <c r="K38" s="15">
        <f t="shared" si="0"/>
        <v>0</v>
      </c>
      <c r="M38" s="14">
        <v>9</v>
      </c>
      <c r="N38" s="15"/>
      <c r="O38" s="15">
        <f t="shared" si="1"/>
        <v>0</v>
      </c>
      <c r="Q38" s="14">
        <v>19</v>
      </c>
      <c r="R38" s="15"/>
      <c r="S38" s="15">
        <f t="shared" si="2"/>
        <v>0</v>
      </c>
      <c r="U38" s="14">
        <v>22</v>
      </c>
      <c r="V38" s="15"/>
      <c r="W38" s="15">
        <f t="shared" si="3"/>
        <v>0</v>
      </c>
      <c r="Y38" s="14">
        <v>1</v>
      </c>
      <c r="Z38" s="15"/>
      <c r="AA38" s="15">
        <f t="shared" si="4"/>
        <v>0</v>
      </c>
    </row>
    <row r="39" spans="1:27" x14ac:dyDescent="0.3">
      <c r="A39" s="49"/>
      <c r="B39" s="50"/>
      <c r="C39" s="46"/>
      <c r="D39" s="47"/>
      <c r="E39" s="14"/>
      <c r="F39" s="15"/>
      <c r="G39" s="15">
        <f t="shared" si="5"/>
        <v>0</v>
      </c>
      <c r="H39" s="47"/>
      <c r="I39" s="14"/>
      <c r="J39" s="15"/>
      <c r="K39" s="15">
        <f t="shared" si="0"/>
        <v>0</v>
      </c>
      <c r="M39" s="14"/>
      <c r="N39" s="15"/>
      <c r="O39" s="15">
        <f t="shared" si="1"/>
        <v>0</v>
      </c>
      <c r="Q39" s="14"/>
      <c r="R39" s="15"/>
      <c r="S39" s="15">
        <f t="shared" si="2"/>
        <v>0</v>
      </c>
      <c r="U39" s="14"/>
      <c r="V39" s="15"/>
      <c r="W39" s="15">
        <f t="shared" si="3"/>
        <v>0</v>
      </c>
      <c r="Y39" s="14"/>
      <c r="Z39" s="15"/>
      <c r="AA39" s="15">
        <f t="shared" si="4"/>
        <v>0</v>
      </c>
    </row>
    <row r="40" spans="1:27" x14ac:dyDescent="0.3">
      <c r="A40" s="49"/>
      <c r="B40" s="50" t="s">
        <v>114</v>
      </c>
      <c r="C40" s="65" t="s">
        <v>89</v>
      </c>
      <c r="D40" s="47"/>
      <c r="E40" s="14"/>
      <c r="F40" s="15"/>
      <c r="G40" s="15">
        <f t="shared" si="5"/>
        <v>0</v>
      </c>
      <c r="H40" s="47"/>
      <c r="I40" s="14"/>
      <c r="J40" s="15"/>
      <c r="K40" s="15">
        <f t="shared" si="0"/>
        <v>0</v>
      </c>
      <c r="M40" s="14"/>
      <c r="N40" s="15"/>
      <c r="O40" s="15">
        <f t="shared" si="1"/>
        <v>0</v>
      </c>
      <c r="Q40" s="14"/>
      <c r="R40" s="15"/>
      <c r="S40" s="15">
        <f t="shared" si="2"/>
        <v>0</v>
      </c>
      <c r="U40" s="14"/>
      <c r="V40" s="15"/>
      <c r="W40" s="15">
        <f t="shared" si="3"/>
        <v>0</v>
      </c>
      <c r="Y40" s="14"/>
      <c r="Z40" s="15"/>
      <c r="AA40" s="15">
        <f t="shared" si="4"/>
        <v>0</v>
      </c>
    </row>
    <row r="41" spans="1:27" x14ac:dyDescent="0.3">
      <c r="A41" s="49"/>
      <c r="B41" s="50"/>
      <c r="C41" s="65" t="s">
        <v>79</v>
      </c>
      <c r="D41" s="47"/>
      <c r="E41" s="14"/>
      <c r="F41" s="15"/>
      <c r="G41" s="15">
        <f t="shared" si="5"/>
        <v>0</v>
      </c>
      <c r="H41" s="47"/>
      <c r="I41" s="14"/>
      <c r="J41" s="15"/>
      <c r="K41" s="15">
        <f t="shared" si="0"/>
        <v>0</v>
      </c>
      <c r="M41" s="14"/>
      <c r="N41" s="15"/>
      <c r="O41" s="15">
        <f t="shared" si="1"/>
        <v>0</v>
      </c>
      <c r="Q41" s="14"/>
      <c r="R41" s="15"/>
      <c r="S41" s="15">
        <f t="shared" si="2"/>
        <v>0</v>
      </c>
      <c r="U41" s="14"/>
      <c r="V41" s="15"/>
      <c r="W41" s="15">
        <f t="shared" si="3"/>
        <v>0</v>
      </c>
      <c r="Y41" s="14"/>
      <c r="Z41" s="15"/>
      <c r="AA41" s="15">
        <f t="shared" si="4"/>
        <v>0</v>
      </c>
    </row>
    <row r="42" spans="1:27" x14ac:dyDescent="0.3">
      <c r="A42" s="49"/>
      <c r="B42" s="50"/>
      <c r="C42" s="46" t="s">
        <v>31</v>
      </c>
      <c r="D42" s="47" t="s">
        <v>21</v>
      </c>
      <c r="E42" s="14"/>
      <c r="F42" s="15"/>
      <c r="G42" s="15">
        <f t="shared" si="5"/>
        <v>0</v>
      </c>
      <c r="H42" s="47"/>
      <c r="I42" s="14">
        <f>6*9+32+16</f>
        <v>102</v>
      </c>
      <c r="J42" s="15"/>
      <c r="K42" s="15">
        <f t="shared" si="0"/>
        <v>0</v>
      </c>
      <c r="M42" s="14">
        <f>60+22+18+8</f>
        <v>108</v>
      </c>
      <c r="N42" s="15"/>
      <c r="O42" s="15">
        <f t="shared" si="1"/>
        <v>0</v>
      </c>
      <c r="Q42" s="14">
        <f>6*21+56+48+12+16</f>
        <v>258</v>
      </c>
      <c r="R42" s="15"/>
      <c r="S42" s="15">
        <f t="shared" si="2"/>
        <v>0</v>
      </c>
      <c r="U42" s="14">
        <f>6*22+70+20</f>
        <v>222</v>
      </c>
      <c r="V42" s="15"/>
      <c r="W42" s="15">
        <f t="shared" si="3"/>
        <v>0</v>
      </c>
      <c r="Y42" s="14">
        <v>28</v>
      </c>
      <c r="Z42" s="15"/>
      <c r="AA42" s="15">
        <f t="shared" si="4"/>
        <v>0</v>
      </c>
    </row>
    <row r="43" spans="1:27" x14ac:dyDescent="0.3">
      <c r="A43" s="49"/>
      <c r="B43" s="50"/>
      <c r="C43" s="46" t="s">
        <v>32</v>
      </c>
      <c r="D43" s="47" t="s">
        <v>21</v>
      </c>
      <c r="E43" s="14"/>
      <c r="F43" s="15"/>
      <c r="G43" s="15">
        <f t="shared" si="5"/>
        <v>0</v>
      </c>
      <c r="H43" s="47"/>
      <c r="I43" s="14">
        <v>40</v>
      </c>
      <c r="J43" s="15"/>
      <c r="K43" s="15">
        <f t="shared" si="0"/>
        <v>0</v>
      </c>
      <c r="M43" s="14">
        <v>24</v>
      </c>
      <c r="N43" s="15"/>
      <c r="O43" s="15">
        <f t="shared" si="1"/>
        <v>0</v>
      </c>
      <c r="Q43" s="14">
        <v>32</v>
      </c>
      <c r="R43" s="15"/>
      <c r="S43" s="15">
        <f t="shared" si="2"/>
        <v>0</v>
      </c>
      <c r="U43" s="14">
        <v>40</v>
      </c>
      <c r="V43" s="15"/>
      <c r="W43" s="15">
        <f t="shared" si="3"/>
        <v>0</v>
      </c>
      <c r="Y43" s="14">
        <v>0</v>
      </c>
      <c r="Z43" s="15"/>
      <c r="AA43" s="15">
        <f t="shared" si="4"/>
        <v>0</v>
      </c>
    </row>
    <row r="44" spans="1:27" x14ac:dyDescent="0.3">
      <c r="A44" s="49"/>
      <c r="B44" s="50"/>
      <c r="C44" s="46" t="s">
        <v>33</v>
      </c>
      <c r="D44" s="47" t="s">
        <v>21</v>
      </c>
      <c r="E44" s="14"/>
      <c r="F44" s="15"/>
      <c r="G44" s="15">
        <f t="shared" si="5"/>
        <v>0</v>
      </c>
      <c r="H44" s="47"/>
      <c r="I44" s="14">
        <v>6</v>
      </c>
      <c r="J44" s="15"/>
      <c r="K44" s="15">
        <f t="shared" si="0"/>
        <v>0</v>
      </c>
      <c r="M44" s="14">
        <v>16</v>
      </c>
      <c r="N44" s="15"/>
      <c r="O44" s="15">
        <f t="shared" si="1"/>
        <v>0</v>
      </c>
      <c r="Q44" s="14">
        <v>0</v>
      </c>
      <c r="R44" s="15"/>
      <c r="S44" s="15">
        <f t="shared" si="2"/>
        <v>0</v>
      </c>
      <c r="U44" s="14">
        <v>16</v>
      </c>
      <c r="V44" s="15"/>
      <c r="W44" s="15">
        <f t="shared" si="3"/>
        <v>0</v>
      </c>
      <c r="Y44" s="14"/>
      <c r="Z44" s="15"/>
      <c r="AA44" s="15">
        <f t="shared" si="4"/>
        <v>0</v>
      </c>
    </row>
    <row r="45" spans="1:27" x14ac:dyDescent="0.3">
      <c r="A45" s="49"/>
      <c r="B45" s="50"/>
      <c r="C45" s="46" t="s">
        <v>34</v>
      </c>
      <c r="D45" s="47" t="s">
        <v>21</v>
      </c>
      <c r="E45" s="14"/>
      <c r="F45" s="15"/>
      <c r="G45" s="15">
        <f t="shared" si="5"/>
        <v>0</v>
      </c>
      <c r="H45" s="47"/>
      <c r="I45" s="14">
        <v>0</v>
      </c>
      <c r="J45" s="15"/>
      <c r="K45" s="15">
        <f t="shared" si="0"/>
        <v>0</v>
      </c>
      <c r="M45" s="14">
        <v>0</v>
      </c>
      <c r="N45" s="15"/>
      <c r="O45" s="15">
        <f t="shared" si="1"/>
        <v>0</v>
      </c>
      <c r="Q45" s="14">
        <v>0</v>
      </c>
      <c r="R45" s="15"/>
      <c r="S45" s="15">
        <f t="shared" si="2"/>
        <v>0</v>
      </c>
      <c r="U45" s="14">
        <v>8</v>
      </c>
      <c r="V45" s="15"/>
      <c r="W45" s="15">
        <f t="shared" si="3"/>
        <v>0</v>
      </c>
      <c r="Y45" s="14"/>
      <c r="Z45" s="15"/>
      <c r="AA45" s="15">
        <f t="shared" si="4"/>
        <v>0</v>
      </c>
    </row>
    <row r="46" spans="1:27" x14ac:dyDescent="0.3">
      <c r="A46" s="49"/>
      <c r="B46" s="50"/>
      <c r="C46" s="46"/>
      <c r="D46" s="47"/>
      <c r="E46" s="14"/>
      <c r="F46" s="15"/>
      <c r="G46" s="15">
        <f t="shared" si="5"/>
        <v>0</v>
      </c>
      <c r="H46" s="47"/>
      <c r="I46" s="14"/>
      <c r="J46" s="15"/>
      <c r="K46" s="15">
        <f t="shared" si="0"/>
        <v>0</v>
      </c>
      <c r="M46" s="14"/>
      <c r="N46" s="15"/>
      <c r="O46" s="15">
        <f t="shared" si="1"/>
        <v>0</v>
      </c>
      <c r="Q46" s="14"/>
      <c r="R46" s="15"/>
      <c r="S46" s="15">
        <f t="shared" si="2"/>
        <v>0</v>
      </c>
      <c r="U46" s="14"/>
      <c r="V46" s="15"/>
      <c r="W46" s="15">
        <f t="shared" si="3"/>
        <v>0</v>
      </c>
      <c r="Y46" s="14"/>
      <c r="Z46" s="15"/>
      <c r="AA46" s="15">
        <f t="shared" si="4"/>
        <v>0</v>
      </c>
    </row>
    <row r="47" spans="1:27" x14ac:dyDescent="0.3">
      <c r="A47" s="49"/>
      <c r="B47" s="50"/>
      <c r="C47" s="46" t="s">
        <v>38</v>
      </c>
      <c r="D47" s="47" t="s">
        <v>21</v>
      </c>
      <c r="E47" s="14"/>
      <c r="F47" s="15"/>
      <c r="G47" s="15">
        <f t="shared" si="5"/>
        <v>0</v>
      </c>
      <c r="H47" s="47"/>
      <c r="I47" s="14">
        <v>148</v>
      </c>
      <c r="J47" s="15"/>
      <c r="K47" s="15">
        <f t="shared" si="0"/>
        <v>0</v>
      </c>
      <c r="M47" s="14">
        <v>148</v>
      </c>
      <c r="N47" s="15"/>
      <c r="O47" s="15">
        <f t="shared" si="1"/>
        <v>0</v>
      </c>
      <c r="Q47" s="14">
        <v>290</v>
      </c>
      <c r="R47" s="15"/>
      <c r="S47" s="15">
        <f t="shared" si="2"/>
        <v>0</v>
      </c>
      <c r="U47" s="14">
        <v>286</v>
      </c>
      <c r="V47" s="15"/>
      <c r="W47" s="15">
        <f t="shared" si="3"/>
        <v>0</v>
      </c>
      <c r="Y47" s="14">
        <v>28</v>
      </c>
      <c r="Z47" s="15"/>
      <c r="AA47" s="15">
        <f t="shared" si="4"/>
        <v>0</v>
      </c>
    </row>
    <row r="48" spans="1:27" x14ac:dyDescent="0.3">
      <c r="A48" s="49"/>
      <c r="B48" s="50"/>
      <c r="C48" s="46"/>
      <c r="D48" s="47"/>
      <c r="E48" s="14"/>
      <c r="F48" s="15"/>
      <c r="G48" s="15">
        <f t="shared" si="5"/>
        <v>0</v>
      </c>
      <c r="H48" s="47"/>
      <c r="I48" s="14"/>
      <c r="J48" s="15"/>
      <c r="K48" s="15">
        <f t="shared" si="0"/>
        <v>0</v>
      </c>
      <c r="M48" s="14"/>
      <c r="N48" s="15"/>
      <c r="O48" s="15">
        <f t="shared" si="1"/>
        <v>0</v>
      </c>
      <c r="Q48" s="14"/>
      <c r="R48" s="15"/>
      <c r="S48" s="15">
        <f t="shared" si="2"/>
        <v>0</v>
      </c>
      <c r="U48" s="14"/>
      <c r="V48" s="15"/>
      <c r="W48" s="15">
        <f t="shared" si="3"/>
        <v>0</v>
      </c>
      <c r="Y48" s="14"/>
      <c r="Z48" s="15"/>
      <c r="AA48" s="15">
        <f t="shared" si="4"/>
        <v>0</v>
      </c>
    </row>
    <row r="49" spans="1:27" x14ac:dyDescent="0.3">
      <c r="A49" s="49"/>
      <c r="B49" s="50"/>
      <c r="C49" s="46" t="s">
        <v>115</v>
      </c>
      <c r="D49" s="47" t="s">
        <v>22</v>
      </c>
      <c r="E49" s="14"/>
      <c r="F49" s="15"/>
      <c r="G49" s="15">
        <f t="shared" si="5"/>
        <v>0</v>
      </c>
      <c r="H49" s="47"/>
      <c r="I49" s="14">
        <v>2</v>
      </c>
      <c r="J49" s="15"/>
      <c r="K49" s="15">
        <f t="shared" si="0"/>
        <v>0</v>
      </c>
      <c r="M49" s="14">
        <v>2</v>
      </c>
      <c r="N49" s="15"/>
      <c r="O49" s="15">
        <f t="shared" si="1"/>
        <v>0</v>
      </c>
      <c r="Q49" s="14"/>
      <c r="R49" s="15"/>
      <c r="S49" s="15">
        <f t="shared" si="2"/>
        <v>0</v>
      </c>
      <c r="U49" s="14"/>
      <c r="V49" s="15"/>
      <c r="W49" s="15">
        <f t="shared" si="3"/>
        <v>0</v>
      </c>
      <c r="Y49" s="14">
        <v>2</v>
      </c>
      <c r="Z49" s="15"/>
      <c r="AA49" s="15">
        <f t="shared" si="4"/>
        <v>0</v>
      </c>
    </row>
    <row r="50" spans="1:27" x14ac:dyDescent="0.3">
      <c r="A50" s="49"/>
      <c r="B50" s="50"/>
      <c r="C50" s="46" t="s">
        <v>116</v>
      </c>
      <c r="D50" s="47" t="s">
        <v>22</v>
      </c>
      <c r="E50" s="14"/>
      <c r="F50" s="15"/>
      <c r="G50" s="15">
        <f t="shared" si="5"/>
        <v>0</v>
      </c>
      <c r="H50" s="47"/>
      <c r="I50" s="14"/>
      <c r="J50" s="15"/>
      <c r="K50" s="15">
        <f t="shared" si="0"/>
        <v>0</v>
      </c>
      <c r="M50" s="14">
        <v>2</v>
      </c>
      <c r="N50" s="15"/>
      <c r="O50" s="15">
        <f t="shared" si="1"/>
        <v>0</v>
      </c>
      <c r="Q50" s="14"/>
      <c r="R50" s="15"/>
      <c r="S50" s="15">
        <f t="shared" si="2"/>
        <v>0</v>
      </c>
      <c r="U50" s="14"/>
      <c r="V50" s="15"/>
      <c r="W50" s="15">
        <f t="shared" si="3"/>
        <v>0</v>
      </c>
      <c r="Y50" s="14"/>
      <c r="Z50" s="15"/>
      <c r="AA50" s="15">
        <f t="shared" si="4"/>
        <v>0</v>
      </c>
    </row>
    <row r="51" spans="1:27" x14ac:dyDescent="0.3">
      <c r="A51" s="49"/>
      <c r="B51" s="50"/>
      <c r="C51" s="46" t="s">
        <v>117</v>
      </c>
      <c r="D51" s="47" t="s">
        <v>22</v>
      </c>
      <c r="E51" s="14"/>
      <c r="F51" s="15"/>
      <c r="G51" s="15">
        <f t="shared" si="5"/>
        <v>0</v>
      </c>
      <c r="H51" s="47"/>
      <c r="I51" s="14">
        <v>2</v>
      </c>
      <c r="J51" s="15"/>
      <c r="K51" s="15">
        <f t="shared" si="0"/>
        <v>0</v>
      </c>
      <c r="M51" s="14">
        <v>2</v>
      </c>
      <c r="N51" s="15"/>
      <c r="O51" s="15">
        <f t="shared" si="1"/>
        <v>0</v>
      </c>
      <c r="Q51" s="14"/>
      <c r="R51" s="15"/>
      <c r="S51" s="15">
        <f t="shared" si="2"/>
        <v>0</v>
      </c>
      <c r="U51" s="14"/>
      <c r="V51" s="15"/>
      <c r="W51" s="15">
        <f t="shared" si="3"/>
        <v>0</v>
      </c>
      <c r="Y51" s="14"/>
      <c r="Z51" s="15"/>
      <c r="AA51" s="15">
        <f t="shared" si="4"/>
        <v>0</v>
      </c>
    </row>
    <row r="52" spans="1:27" x14ac:dyDescent="0.3">
      <c r="A52" s="49"/>
      <c r="B52" s="50"/>
      <c r="C52" s="46" t="s">
        <v>118</v>
      </c>
      <c r="D52" s="47" t="s">
        <v>22</v>
      </c>
      <c r="E52" s="14"/>
      <c r="F52" s="15"/>
      <c r="G52" s="15">
        <f t="shared" si="5"/>
        <v>0</v>
      </c>
      <c r="H52" s="47"/>
      <c r="I52" s="14">
        <v>2</v>
      </c>
      <c r="J52" s="15"/>
      <c r="K52" s="15">
        <f t="shared" si="0"/>
        <v>0</v>
      </c>
      <c r="M52" s="14"/>
      <c r="N52" s="15"/>
      <c r="O52" s="15">
        <f t="shared" si="1"/>
        <v>0</v>
      </c>
      <c r="Q52" s="14"/>
      <c r="R52" s="15"/>
      <c r="S52" s="15">
        <f t="shared" si="2"/>
        <v>0</v>
      </c>
      <c r="U52" s="14"/>
      <c r="V52" s="15"/>
      <c r="W52" s="15">
        <f t="shared" si="3"/>
        <v>0</v>
      </c>
      <c r="Y52" s="14"/>
      <c r="Z52" s="15"/>
      <c r="AA52" s="15">
        <f t="shared" si="4"/>
        <v>0</v>
      </c>
    </row>
    <row r="53" spans="1:27" x14ac:dyDescent="0.3">
      <c r="A53" s="49"/>
      <c r="B53" s="50"/>
      <c r="C53" s="46"/>
      <c r="D53" s="47"/>
      <c r="E53" s="14"/>
      <c r="F53" s="15"/>
      <c r="G53" s="15">
        <f t="shared" si="5"/>
        <v>0</v>
      </c>
      <c r="H53" s="47"/>
      <c r="I53" s="14"/>
      <c r="J53" s="15"/>
      <c r="K53" s="15">
        <f t="shared" si="0"/>
        <v>0</v>
      </c>
      <c r="M53" s="14"/>
      <c r="N53" s="15"/>
      <c r="O53" s="15">
        <f t="shared" si="1"/>
        <v>0</v>
      </c>
      <c r="Q53" s="14"/>
      <c r="R53" s="15"/>
      <c r="S53" s="15">
        <f t="shared" si="2"/>
        <v>0</v>
      </c>
      <c r="U53" s="14"/>
      <c r="V53" s="15"/>
      <c r="W53" s="15">
        <f t="shared" si="3"/>
        <v>0</v>
      </c>
      <c r="Y53" s="14"/>
      <c r="Z53" s="15"/>
      <c r="AA53" s="15">
        <f t="shared" si="4"/>
        <v>0</v>
      </c>
    </row>
    <row r="54" spans="1:27" x14ac:dyDescent="0.3">
      <c r="A54" s="49"/>
      <c r="B54" s="50"/>
      <c r="C54" s="65" t="s">
        <v>119</v>
      </c>
      <c r="D54" s="47"/>
      <c r="E54" s="14"/>
      <c r="F54" s="15"/>
      <c r="G54" s="15">
        <f t="shared" si="5"/>
        <v>0</v>
      </c>
      <c r="H54" s="47"/>
      <c r="I54" s="14"/>
      <c r="J54" s="15"/>
      <c r="K54" s="15">
        <f t="shared" si="0"/>
        <v>0</v>
      </c>
      <c r="M54" s="14"/>
      <c r="N54" s="15"/>
      <c r="O54" s="15">
        <f t="shared" si="1"/>
        <v>0</v>
      </c>
      <c r="Q54" s="14"/>
      <c r="R54" s="15"/>
      <c r="S54" s="15">
        <f t="shared" si="2"/>
        <v>0</v>
      </c>
      <c r="U54" s="14"/>
      <c r="V54" s="15"/>
      <c r="W54" s="15">
        <f t="shared" si="3"/>
        <v>0</v>
      </c>
      <c r="Y54" s="14"/>
      <c r="Z54" s="15"/>
      <c r="AA54" s="15">
        <f t="shared" si="4"/>
        <v>0</v>
      </c>
    </row>
    <row r="55" spans="1:27" x14ac:dyDescent="0.3">
      <c r="A55" s="49"/>
      <c r="B55" s="50"/>
      <c r="C55" s="46" t="s">
        <v>32</v>
      </c>
      <c r="D55" s="47" t="s">
        <v>21</v>
      </c>
      <c r="E55" s="14"/>
      <c r="F55" s="15"/>
      <c r="G55" s="15">
        <f t="shared" si="5"/>
        <v>0</v>
      </c>
      <c r="H55" s="47"/>
      <c r="I55" s="14">
        <f>6*9+12</f>
        <v>66</v>
      </c>
      <c r="J55" s="15"/>
      <c r="K55" s="15">
        <f t="shared" si="0"/>
        <v>0</v>
      </c>
      <c r="M55" s="14">
        <f>60+22</f>
        <v>82</v>
      </c>
      <c r="N55" s="15"/>
      <c r="O55" s="15">
        <f t="shared" si="1"/>
        <v>0</v>
      </c>
      <c r="Q55" s="14">
        <f>6*21+22+12+16</f>
        <v>176</v>
      </c>
      <c r="R55" s="15"/>
      <c r="S55" s="15">
        <f t="shared" si="2"/>
        <v>0</v>
      </c>
      <c r="U55" s="14">
        <f>6*22+38</f>
        <v>170</v>
      </c>
      <c r="V55" s="15"/>
      <c r="W55" s="15">
        <f t="shared" si="3"/>
        <v>0</v>
      </c>
      <c r="Y55" s="14">
        <v>28</v>
      </c>
      <c r="Z55" s="15"/>
      <c r="AA55" s="15">
        <f t="shared" si="4"/>
        <v>0</v>
      </c>
    </row>
    <row r="56" spans="1:27" x14ac:dyDescent="0.3">
      <c r="A56" s="49"/>
      <c r="B56" s="50"/>
      <c r="C56" s="46" t="s">
        <v>33</v>
      </c>
      <c r="D56" s="47" t="s">
        <v>21</v>
      </c>
      <c r="E56" s="14"/>
      <c r="F56" s="15"/>
      <c r="G56" s="15">
        <f t="shared" si="5"/>
        <v>0</v>
      </c>
      <c r="H56" s="47"/>
      <c r="I56" s="14">
        <v>36</v>
      </c>
      <c r="J56" s="15"/>
      <c r="K56" s="15">
        <f t="shared" si="0"/>
        <v>0</v>
      </c>
      <c r="M56" s="14">
        <v>16</v>
      </c>
      <c r="N56" s="15"/>
      <c r="O56" s="15">
        <f t="shared" si="1"/>
        <v>0</v>
      </c>
      <c r="Q56" s="14">
        <f>26+26+24</f>
        <v>76</v>
      </c>
      <c r="R56" s="15"/>
      <c r="S56" s="15">
        <f t="shared" si="2"/>
        <v>0</v>
      </c>
      <c r="U56" s="14">
        <v>24</v>
      </c>
      <c r="V56" s="15"/>
      <c r="W56" s="15">
        <f t="shared" si="3"/>
        <v>0</v>
      </c>
      <c r="Y56" s="14"/>
      <c r="Z56" s="15"/>
      <c r="AA56" s="15">
        <f t="shared" si="4"/>
        <v>0</v>
      </c>
    </row>
    <row r="57" spans="1:27" x14ac:dyDescent="0.3">
      <c r="A57" s="49"/>
      <c r="B57" s="50"/>
      <c r="C57" s="46" t="s">
        <v>34</v>
      </c>
      <c r="D57" s="47" t="s">
        <v>21</v>
      </c>
      <c r="E57" s="14"/>
      <c r="F57" s="15"/>
      <c r="G57" s="15">
        <f t="shared" si="5"/>
        <v>0</v>
      </c>
      <c r="H57" s="47"/>
      <c r="I57" s="14">
        <v>16</v>
      </c>
      <c r="J57" s="15"/>
      <c r="K57" s="15">
        <f t="shared" si="0"/>
        <v>0</v>
      </c>
      <c r="M57" s="14">
        <v>18</v>
      </c>
      <c r="N57" s="15"/>
      <c r="O57" s="15">
        <f t="shared" si="1"/>
        <v>0</v>
      </c>
      <c r="Q57" s="14">
        <f>8+14</f>
        <v>22</v>
      </c>
      <c r="R57" s="15"/>
      <c r="S57" s="15">
        <f t="shared" si="2"/>
        <v>0</v>
      </c>
      <c r="U57" s="14">
        <v>8</v>
      </c>
      <c r="V57" s="15"/>
      <c r="W57" s="15">
        <f t="shared" si="3"/>
        <v>0</v>
      </c>
      <c r="Y57" s="14"/>
      <c r="Z57" s="15"/>
      <c r="AA57" s="15">
        <f t="shared" si="4"/>
        <v>0</v>
      </c>
    </row>
    <row r="58" spans="1:27" x14ac:dyDescent="0.3">
      <c r="A58" s="49"/>
      <c r="B58" s="50"/>
      <c r="C58" s="46" t="s">
        <v>35</v>
      </c>
      <c r="D58" s="47" t="s">
        <v>21</v>
      </c>
      <c r="E58" s="14"/>
      <c r="F58" s="15"/>
      <c r="G58" s="15">
        <f t="shared" si="5"/>
        <v>0</v>
      </c>
      <c r="H58" s="47"/>
      <c r="I58" s="14">
        <f>62+24</f>
        <v>86</v>
      </c>
      <c r="J58" s="15"/>
      <c r="K58" s="15">
        <f t="shared" si="0"/>
        <v>0</v>
      </c>
      <c r="M58" s="14">
        <v>12</v>
      </c>
      <c r="N58" s="15"/>
      <c r="O58" s="15">
        <f t="shared" si="1"/>
        <v>0</v>
      </c>
      <c r="Q58" s="14">
        <v>18</v>
      </c>
      <c r="R58" s="15"/>
      <c r="S58" s="15">
        <f t="shared" si="2"/>
        <v>0</v>
      </c>
      <c r="U58" s="14">
        <v>22</v>
      </c>
      <c r="V58" s="15"/>
      <c r="W58" s="15">
        <f t="shared" si="3"/>
        <v>0</v>
      </c>
      <c r="Y58" s="14"/>
      <c r="Z58" s="15"/>
      <c r="AA58" s="15">
        <f t="shared" si="4"/>
        <v>0</v>
      </c>
    </row>
    <row r="59" spans="1:27" x14ac:dyDescent="0.3">
      <c r="A59" s="49"/>
      <c r="B59" s="50"/>
      <c r="C59" s="46" t="s">
        <v>36</v>
      </c>
      <c r="D59" s="47" t="s">
        <v>21</v>
      </c>
      <c r="E59" s="14"/>
      <c r="F59" s="15"/>
      <c r="G59" s="15">
        <f t="shared" si="5"/>
        <v>0</v>
      </c>
      <c r="H59" s="47"/>
      <c r="I59" s="14">
        <v>0</v>
      </c>
      <c r="J59" s="15"/>
      <c r="K59" s="15">
        <f t="shared" si="0"/>
        <v>0</v>
      </c>
      <c r="M59" s="14">
        <v>0</v>
      </c>
      <c r="N59" s="15"/>
      <c r="O59" s="15">
        <f t="shared" si="1"/>
        <v>0</v>
      </c>
      <c r="Q59" s="14">
        <v>0</v>
      </c>
      <c r="R59" s="15"/>
      <c r="S59" s="15">
        <f t="shared" si="2"/>
        <v>0</v>
      </c>
      <c r="U59" s="14">
        <v>20</v>
      </c>
      <c r="V59" s="15"/>
      <c r="W59" s="15">
        <f t="shared" si="3"/>
        <v>0</v>
      </c>
      <c r="Y59" s="14"/>
      <c r="Z59" s="15"/>
      <c r="AA59" s="15">
        <f t="shared" si="4"/>
        <v>0</v>
      </c>
    </row>
    <row r="60" spans="1:27" x14ac:dyDescent="0.3">
      <c r="A60" s="49"/>
      <c r="B60" s="50"/>
      <c r="C60" s="46" t="s">
        <v>37</v>
      </c>
      <c r="D60" s="47" t="s">
        <v>21</v>
      </c>
      <c r="E60" s="14"/>
      <c r="F60" s="15"/>
      <c r="G60" s="15">
        <f t="shared" si="5"/>
        <v>0</v>
      </c>
      <c r="H60" s="47"/>
      <c r="I60" s="14">
        <v>80</v>
      </c>
      <c r="J60" s="15"/>
      <c r="K60" s="15">
        <f t="shared" si="0"/>
        <v>0</v>
      </c>
      <c r="M60" s="14">
        <v>24</v>
      </c>
      <c r="N60" s="15"/>
      <c r="O60" s="15">
        <f t="shared" si="1"/>
        <v>0</v>
      </c>
      <c r="Q60" s="14"/>
      <c r="R60" s="15"/>
      <c r="S60" s="15">
        <f t="shared" si="2"/>
        <v>0</v>
      </c>
      <c r="U60" s="14"/>
      <c r="V60" s="15"/>
      <c r="W60" s="15">
        <f t="shared" si="3"/>
        <v>0</v>
      </c>
      <c r="Y60" s="14"/>
      <c r="Z60" s="15"/>
      <c r="AA60" s="15">
        <f t="shared" si="4"/>
        <v>0</v>
      </c>
    </row>
    <row r="61" spans="1:27" x14ac:dyDescent="0.3">
      <c r="A61" s="49"/>
      <c r="B61" s="50"/>
      <c r="C61" s="46" t="s">
        <v>120</v>
      </c>
      <c r="D61" s="47" t="s">
        <v>21</v>
      </c>
      <c r="E61" s="14"/>
      <c r="F61" s="15"/>
      <c r="G61" s="15">
        <f t="shared" si="5"/>
        <v>0</v>
      </c>
      <c r="H61" s="47"/>
      <c r="I61" s="14">
        <v>0</v>
      </c>
      <c r="J61" s="15"/>
      <c r="K61" s="15">
        <f t="shared" si="0"/>
        <v>0</v>
      </c>
      <c r="M61" s="14"/>
      <c r="N61" s="15"/>
      <c r="O61" s="15">
        <f t="shared" si="1"/>
        <v>0</v>
      </c>
      <c r="Q61" s="14"/>
      <c r="R61" s="15"/>
      <c r="S61" s="15">
        <f t="shared" si="2"/>
        <v>0</v>
      </c>
      <c r="U61" s="14"/>
      <c r="V61" s="15"/>
      <c r="W61" s="15">
        <f t="shared" si="3"/>
        <v>0</v>
      </c>
      <c r="Y61" s="14"/>
      <c r="Z61" s="15"/>
      <c r="AA61" s="15">
        <f t="shared" si="4"/>
        <v>0</v>
      </c>
    </row>
    <row r="62" spans="1:27" x14ac:dyDescent="0.3">
      <c r="A62" s="49"/>
      <c r="B62" s="50"/>
      <c r="C62" s="65"/>
      <c r="D62" s="47"/>
      <c r="E62" s="14"/>
      <c r="F62" s="15"/>
      <c r="G62" s="15">
        <f t="shared" si="5"/>
        <v>0</v>
      </c>
      <c r="H62" s="47"/>
      <c r="I62" s="14"/>
      <c r="J62" s="15"/>
      <c r="K62" s="15">
        <f t="shared" si="0"/>
        <v>0</v>
      </c>
      <c r="M62" s="14"/>
      <c r="N62" s="15"/>
      <c r="O62" s="15">
        <f t="shared" si="1"/>
        <v>0</v>
      </c>
      <c r="Q62" s="14"/>
      <c r="R62" s="15"/>
      <c r="S62" s="15">
        <f t="shared" si="2"/>
        <v>0</v>
      </c>
      <c r="U62" s="14"/>
      <c r="V62" s="15"/>
      <c r="W62" s="15">
        <f t="shared" si="3"/>
        <v>0</v>
      </c>
      <c r="Y62" s="14"/>
      <c r="Z62" s="15"/>
      <c r="AA62" s="15">
        <f t="shared" si="4"/>
        <v>0</v>
      </c>
    </row>
    <row r="63" spans="1:27" x14ac:dyDescent="0.3">
      <c r="A63" s="49"/>
      <c r="B63" s="50"/>
      <c r="C63" s="46" t="s">
        <v>38</v>
      </c>
      <c r="D63" s="47" t="s">
        <v>21</v>
      </c>
      <c r="E63" s="14"/>
      <c r="F63" s="15"/>
      <c r="G63" s="15">
        <f t="shared" si="5"/>
        <v>0</v>
      </c>
      <c r="H63" s="47"/>
      <c r="I63" s="14">
        <v>284</v>
      </c>
      <c r="J63" s="15"/>
      <c r="K63" s="15">
        <f t="shared" si="0"/>
        <v>0</v>
      </c>
      <c r="M63" s="14">
        <v>152</v>
      </c>
      <c r="N63" s="15"/>
      <c r="O63" s="15">
        <f t="shared" si="1"/>
        <v>0</v>
      </c>
      <c r="Q63" s="14">
        <v>292</v>
      </c>
      <c r="R63" s="15"/>
      <c r="S63" s="15">
        <f t="shared" si="2"/>
        <v>0</v>
      </c>
      <c r="U63" s="14">
        <v>244</v>
      </c>
      <c r="V63" s="15"/>
      <c r="W63" s="15">
        <f t="shared" si="3"/>
        <v>0</v>
      </c>
      <c r="Y63" s="14">
        <f>SUM(Y55:Y62)</f>
        <v>28</v>
      </c>
      <c r="Z63" s="15"/>
      <c r="AA63" s="15">
        <f t="shared" si="4"/>
        <v>0</v>
      </c>
    </row>
    <row r="64" spans="1:27" x14ac:dyDescent="0.3">
      <c r="A64" s="49"/>
      <c r="B64" s="50"/>
      <c r="C64" s="65"/>
      <c r="D64" s="47"/>
      <c r="E64" s="14"/>
      <c r="F64" s="15"/>
      <c r="G64" s="15">
        <f t="shared" si="5"/>
        <v>0</v>
      </c>
      <c r="H64" s="47"/>
      <c r="I64" s="14"/>
      <c r="J64" s="15"/>
      <c r="K64" s="15">
        <f t="shared" si="0"/>
        <v>0</v>
      </c>
      <c r="M64" s="14"/>
      <c r="N64" s="15"/>
      <c r="O64" s="15">
        <f t="shared" si="1"/>
        <v>0</v>
      </c>
      <c r="Q64" s="14"/>
      <c r="R64" s="15"/>
      <c r="S64" s="15">
        <f t="shared" si="2"/>
        <v>0</v>
      </c>
      <c r="U64" s="14"/>
      <c r="V64" s="15"/>
      <c r="W64" s="15">
        <f t="shared" si="3"/>
        <v>0</v>
      </c>
      <c r="Y64" s="14"/>
      <c r="Z64" s="15"/>
      <c r="AA64" s="15">
        <f t="shared" si="4"/>
        <v>0</v>
      </c>
    </row>
    <row r="65" spans="1:27" x14ac:dyDescent="0.3">
      <c r="A65" s="49"/>
      <c r="B65" s="50"/>
      <c r="C65" s="46" t="s">
        <v>116</v>
      </c>
      <c r="D65" s="47" t="s">
        <v>22</v>
      </c>
      <c r="E65" s="14"/>
      <c r="F65" s="15"/>
      <c r="G65" s="15">
        <f t="shared" si="5"/>
        <v>0</v>
      </c>
      <c r="H65" s="47"/>
      <c r="I65" s="14"/>
      <c r="J65" s="15"/>
      <c r="K65" s="15">
        <f t="shared" si="0"/>
        <v>0</v>
      </c>
      <c r="M65" s="14">
        <v>2</v>
      </c>
      <c r="N65" s="15"/>
      <c r="O65" s="15">
        <f t="shared" si="1"/>
        <v>0</v>
      </c>
      <c r="Q65" s="14"/>
      <c r="R65" s="15"/>
      <c r="S65" s="15">
        <f t="shared" si="2"/>
        <v>0</v>
      </c>
      <c r="U65" s="14"/>
      <c r="V65" s="15"/>
      <c r="W65" s="15">
        <f t="shared" si="3"/>
        <v>0</v>
      </c>
      <c r="Y65" s="14">
        <v>2</v>
      </c>
      <c r="Z65" s="15"/>
      <c r="AA65" s="15">
        <f t="shared" si="4"/>
        <v>0</v>
      </c>
    </row>
    <row r="66" spans="1:27" x14ac:dyDescent="0.3">
      <c r="A66" s="49"/>
      <c r="B66" s="50"/>
      <c r="C66" s="46" t="s">
        <v>121</v>
      </c>
      <c r="D66" s="47" t="s">
        <v>22</v>
      </c>
      <c r="E66" s="14"/>
      <c r="F66" s="15"/>
      <c r="G66" s="15">
        <f t="shared" si="5"/>
        <v>0</v>
      </c>
      <c r="H66" s="47"/>
      <c r="I66" s="14">
        <v>2</v>
      </c>
      <c r="J66" s="15"/>
      <c r="K66" s="15">
        <f t="shared" si="0"/>
        <v>0</v>
      </c>
      <c r="M66" s="14">
        <v>2</v>
      </c>
      <c r="N66" s="15"/>
      <c r="O66" s="15">
        <f t="shared" si="1"/>
        <v>0</v>
      </c>
      <c r="Q66" s="14"/>
      <c r="R66" s="15"/>
      <c r="S66" s="15">
        <f t="shared" si="2"/>
        <v>0</v>
      </c>
      <c r="U66" s="14"/>
      <c r="V66" s="15"/>
      <c r="W66" s="15">
        <f t="shared" si="3"/>
        <v>0</v>
      </c>
      <c r="Y66" s="14"/>
      <c r="Z66" s="15"/>
      <c r="AA66" s="15">
        <f t="shared" si="4"/>
        <v>0</v>
      </c>
    </row>
    <row r="67" spans="1:27" x14ac:dyDescent="0.3">
      <c r="A67" s="49"/>
      <c r="B67" s="50"/>
      <c r="C67" s="46" t="s">
        <v>122</v>
      </c>
      <c r="D67" s="47" t="s">
        <v>22</v>
      </c>
      <c r="E67" s="14"/>
      <c r="F67" s="15"/>
      <c r="G67" s="15">
        <f t="shared" si="5"/>
        <v>0</v>
      </c>
      <c r="H67" s="47"/>
      <c r="I67" s="14"/>
      <c r="J67" s="15"/>
      <c r="K67" s="15">
        <f t="shared" si="0"/>
        <v>0</v>
      </c>
      <c r="M67" s="14">
        <v>2</v>
      </c>
      <c r="N67" s="15"/>
      <c r="O67" s="15">
        <f t="shared" si="1"/>
        <v>0</v>
      </c>
      <c r="Q67" s="14"/>
      <c r="R67" s="15"/>
      <c r="S67" s="15">
        <f t="shared" si="2"/>
        <v>0</v>
      </c>
      <c r="U67" s="14"/>
      <c r="V67" s="15"/>
      <c r="W67" s="15">
        <f t="shared" si="3"/>
        <v>0</v>
      </c>
      <c r="Y67" s="14"/>
      <c r="Z67" s="15"/>
      <c r="AA67" s="15">
        <f t="shared" si="4"/>
        <v>0</v>
      </c>
    </row>
    <row r="68" spans="1:27" x14ac:dyDescent="0.3">
      <c r="A68" s="49"/>
      <c r="B68" s="50"/>
      <c r="C68" s="46" t="s">
        <v>123</v>
      </c>
      <c r="D68" s="47" t="s">
        <v>22</v>
      </c>
      <c r="E68" s="14"/>
      <c r="F68" s="15"/>
      <c r="G68" s="15">
        <f t="shared" si="5"/>
        <v>0</v>
      </c>
      <c r="H68" s="47"/>
      <c r="I68" s="14">
        <v>2</v>
      </c>
      <c r="J68" s="15"/>
      <c r="K68" s="15">
        <f t="shared" si="0"/>
        <v>0</v>
      </c>
      <c r="M68" s="14"/>
      <c r="N68" s="15"/>
      <c r="O68" s="15">
        <f t="shared" si="1"/>
        <v>0</v>
      </c>
      <c r="Q68" s="14"/>
      <c r="R68" s="15"/>
      <c r="S68" s="15">
        <f t="shared" si="2"/>
        <v>0</v>
      </c>
      <c r="U68" s="14"/>
      <c r="V68" s="15"/>
      <c r="W68" s="15">
        <f t="shared" si="3"/>
        <v>0</v>
      </c>
      <c r="Y68" s="14"/>
      <c r="Z68" s="15"/>
      <c r="AA68" s="15">
        <f t="shared" si="4"/>
        <v>0</v>
      </c>
    </row>
    <row r="69" spans="1:27" x14ac:dyDescent="0.3">
      <c r="A69" s="49"/>
      <c r="B69" s="50"/>
      <c r="C69" s="46" t="s">
        <v>139</v>
      </c>
      <c r="D69" s="47" t="s">
        <v>22</v>
      </c>
      <c r="E69" s="14"/>
      <c r="F69" s="15"/>
      <c r="G69" s="15"/>
      <c r="H69" s="47"/>
      <c r="I69" s="14">
        <v>2</v>
      </c>
      <c r="J69" s="15"/>
      <c r="K69" s="15"/>
      <c r="M69" s="14"/>
      <c r="N69" s="15"/>
      <c r="O69" s="15"/>
      <c r="Q69" s="14"/>
      <c r="R69" s="15"/>
      <c r="S69" s="15"/>
      <c r="U69" s="14"/>
      <c r="V69" s="15"/>
      <c r="W69" s="15"/>
      <c r="Y69" s="14"/>
      <c r="Z69" s="15"/>
      <c r="AA69" s="15"/>
    </row>
    <row r="70" spans="1:27" x14ac:dyDescent="0.3">
      <c r="A70" s="49"/>
      <c r="B70" s="50"/>
      <c r="C70" s="46"/>
      <c r="D70" s="47"/>
      <c r="E70" s="14"/>
      <c r="F70" s="15"/>
      <c r="G70" s="15">
        <f t="shared" si="5"/>
        <v>0</v>
      </c>
      <c r="H70" s="47"/>
      <c r="I70" s="14"/>
      <c r="J70" s="15"/>
      <c r="K70" s="15">
        <f t="shared" si="0"/>
        <v>0</v>
      </c>
      <c r="M70" s="14"/>
      <c r="N70" s="15"/>
      <c r="O70" s="15">
        <f t="shared" si="1"/>
        <v>0</v>
      </c>
      <c r="Q70" s="14"/>
      <c r="R70" s="15"/>
      <c r="S70" s="15">
        <f t="shared" si="2"/>
        <v>0</v>
      </c>
      <c r="U70" s="14"/>
      <c r="V70" s="15"/>
      <c r="W70" s="15">
        <f t="shared" si="3"/>
        <v>0</v>
      </c>
      <c r="Y70" s="14"/>
      <c r="Z70" s="15"/>
      <c r="AA70" s="15">
        <f t="shared" si="4"/>
        <v>0</v>
      </c>
    </row>
    <row r="71" spans="1:27" x14ac:dyDescent="0.3">
      <c r="A71" s="49"/>
      <c r="B71" s="50" t="s">
        <v>124</v>
      </c>
      <c r="C71" s="65" t="s">
        <v>39</v>
      </c>
      <c r="D71" s="47"/>
      <c r="E71" s="14"/>
      <c r="F71" s="15"/>
      <c r="G71" s="15">
        <f t="shared" si="5"/>
        <v>0</v>
      </c>
      <c r="H71" s="47"/>
      <c r="I71" s="14"/>
      <c r="J71" s="15"/>
      <c r="K71" s="15">
        <f t="shared" si="0"/>
        <v>0</v>
      </c>
      <c r="M71" s="57"/>
      <c r="N71" s="15"/>
      <c r="O71" s="15">
        <f t="shared" si="1"/>
        <v>0</v>
      </c>
      <c r="Q71" s="57"/>
      <c r="R71" s="15"/>
      <c r="S71" s="15">
        <f t="shared" si="2"/>
        <v>0</v>
      </c>
      <c r="U71" s="57"/>
      <c r="V71" s="15"/>
      <c r="W71" s="15">
        <f t="shared" si="3"/>
        <v>0</v>
      </c>
      <c r="Y71" s="57"/>
      <c r="Z71" s="15"/>
      <c r="AA71" s="15">
        <f t="shared" si="4"/>
        <v>0</v>
      </c>
    </row>
    <row r="72" spans="1:27" x14ac:dyDescent="0.3">
      <c r="A72" s="49"/>
      <c r="B72" s="50"/>
      <c r="C72" s="65" t="s">
        <v>40</v>
      </c>
      <c r="D72" s="47"/>
      <c r="E72" s="14"/>
      <c r="F72" s="15"/>
      <c r="G72" s="15">
        <f t="shared" si="5"/>
        <v>0</v>
      </c>
      <c r="H72" s="47"/>
      <c r="I72" s="14"/>
      <c r="J72" s="15"/>
      <c r="K72" s="15">
        <f t="shared" ref="K72:K134" si="6">I72*J72</f>
        <v>0</v>
      </c>
      <c r="M72" s="14"/>
      <c r="N72" s="15"/>
      <c r="O72" s="15">
        <f t="shared" ref="O72:O134" si="7">M72*N72</f>
        <v>0</v>
      </c>
      <c r="Q72" s="14"/>
      <c r="R72" s="15"/>
      <c r="S72" s="15">
        <f t="shared" ref="S72:S134" si="8">Q72*R72</f>
        <v>0</v>
      </c>
      <c r="U72" s="14"/>
      <c r="V72" s="15"/>
      <c r="W72" s="15">
        <f t="shared" ref="W72:W134" si="9">U72*V72</f>
        <v>0</v>
      </c>
      <c r="Y72" s="14"/>
      <c r="Z72" s="15"/>
      <c r="AA72" s="15">
        <f t="shared" ref="AA72:AA134" si="10">Y72*Z72</f>
        <v>0</v>
      </c>
    </row>
    <row r="73" spans="1:27" x14ac:dyDescent="0.3">
      <c r="A73" s="49"/>
      <c r="B73" s="50"/>
      <c r="C73" s="46" t="s">
        <v>125</v>
      </c>
      <c r="D73" s="47" t="s">
        <v>6</v>
      </c>
      <c r="E73" s="14"/>
      <c r="F73" s="15"/>
      <c r="G73" s="15">
        <f t="shared" si="5"/>
        <v>0</v>
      </c>
      <c r="H73" s="47"/>
      <c r="I73" s="14">
        <v>1</v>
      </c>
      <c r="J73" s="15"/>
      <c r="K73" s="15">
        <f t="shared" si="6"/>
        <v>0</v>
      </c>
      <c r="M73" s="14">
        <v>2</v>
      </c>
      <c r="N73" s="15"/>
      <c r="O73" s="15">
        <f t="shared" si="7"/>
        <v>0</v>
      </c>
      <c r="Q73" s="14">
        <v>0</v>
      </c>
      <c r="R73" s="15"/>
      <c r="S73" s="15">
        <f t="shared" si="8"/>
        <v>0</v>
      </c>
      <c r="U73" s="14"/>
      <c r="V73" s="15"/>
      <c r="W73" s="15">
        <f t="shared" si="9"/>
        <v>0</v>
      </c>
      <c r="Y73" s="14"/>
      <c r="Z73" s="15"/>
      <c r="AA73" s="15">
        <f t="shared" si="10"/>
        <v>0</v>
      </c>
    </row>
    <row r="74" spans="1:27" x14ac:dyDescent="0.3">
      <c r="A74" s="49"/>
      <c r="B74" s="50"/>
      <c r="C74" s="46" t="s">
        <v>41</v>
      </c>
      <c r="D74" s="47" t="s">
        <v>6</v>
      </c>
      <c r="E74" s="14"/>
      <c r="F74" s="15"/>
      <c r="G74" s="15">
        <f t="shared" si="5"/>
        <v>0</v>
      </c>
      <c r="H74" s="47"/>
      <c r="I74" s="14">
        <v>2</v>
      </c>
      <c r="J74" s="15"/>
      <c r="K74" s="15">
        <f t="shared" si="6"/>
        <v>0</v>
      </c>
      <c r="M74" s="14">
        <v>4</v>
      </c>
      <c r="N74" s="15"/>
      <c r="O74" s="15">
        <f t="shared" si="7"/>
        <v>0</v>
      </c>
      <c r="Q74" s="14">
        <v>0</v>
      </c>
      <c r="R74" s="15"/>
      <c r="S74" s="15">
        <f t="shared" si="8"/>
        <v>0</v>
      </c>
      <c r="U74" s="14"/>
      <c r="V74" s="15"/>
      <c r="W74" s="15">
        <f t="shared" si="9"/>
        <v>0</v>
      </c>
      <c r="Y74" s="14"/>
      <c r="Z74" s="15"/>
      <c r="AA74" s="15">
        <f t="shared" si="10"/>
        <v>0</v>
      </c>
    </row>
    <row r="75" spans="1:27" x14ac:dyDescent="0.3">
      <c r="A75" s="49"/>
      <c r="B75" s="50"/>
      <c r="C75" s="46"/>
      <c r="D75" s="47"/>
      <c r="E75" s="14"/>
      <c r="F75" s="15"/>
      <c r="G75" s="15">
        <f t="shared" si="5"/>
        <v>0</v>
      </c>
      <c r="H75" s="47"/>
      <c r="I75" s="14"/>
      <c r="J75" s="15"/>
      <c r="K75" s="15">
        <f t="shared" si="6"/>
        <v>0</v>
      </c>
      <c r="M75" s="14"/>
      <c r="N75" s="15"/>
      <c r="O75" s="15">
        <f t="shared" si="7"/>
        <v>0</v>
      </c>
      <c r="Q75" s="14"/>
      <c r="R75" s="15"/>
      <c r="S75" s="15">
        <f t="shared" si="8"/>
        <v>0</v>
      </c>
      <c r="U75" s="14"/>
      <c r="V75" s="15"/>
      <c r="W75" s="15">
        <f t="shared" si="9"/>
        <v>0</v>
      </c>
      <c r="Y75" s="14"/>
      <c r="Z75" s="15"/>
      <c r="AA75" s="15">
        <f t="shared" si="10"/>
        <v>0</v>
      </c>
    </row>
    <row r="76" spans="1:27" x14ac:dyDescent="0.3">
      <c r="A76" s="49"/>
      <c r="B76" s="50"/>
      <c r="C76" s="65" t="s">
        <v>42</v>
      </c>
      <c r="D76" s="47"/>
      <c r="E76" s="14"/>
      <c r="F76" s="15"/>
      <c r="G76" s="15">
        <f t="shared" si="5"/>
        <v>0</v>
      </c>
      <c r="H76" s="47"/>
      <c r="I76" s="14"/>
      <c r="J76" s="15"/>
      <c r="K76" s="15">
        <f t="shared" si="6"/>
        <v>0</v>
      </c>
      <c r="M76" s="14"/>
      <c r="N76" s="15"/>
      <c r="O76" s="15">
        <f t="shared" si="7"/>
        <v>0</v>
      </c>
      <c r="Q76" s="14"/>
      <c r="R76" s="15"/>
      <c r="S76" s="15">
        <f t="shared" si="8"/>
        <v>0</v>
      </c>
      <c r="U76" s="14"/>
      <c r="V76" s="15"/>
      <c r="W76" s="15">
        <f t="shared" si="9"/>
        <v>0</v>
      </c>
      <c r="Y76" s="14"/>
      <c r="Z76" s="15"/>
      <c r="AA76" s="15">
        <f t="shared" si="10"/>
        <v>0</v>
      </c>
    </row>
    <row r="77" spans="1:27" x14ac:dyDescent="0.3">
      <c r="A77" s="49"/>
      <c r="B77" s="50"/>
      <c r="C77" s="46" t="s">
        <v>43</v>
      </c>
      <c r="D77" s="47" t="s">
        <v>22</v>
      </c>
      <c r="E77" s="14"/>
      <c r="F77" s="15"/>
      <c r="G77" s="15">
        <f t="shared" si="5"/>
        <v>0</v>
      </c>
      <c r="H77" s="47"/>
      <c r="I77" s="14"/>
      <c r="J77" s="15"/>
      <c r="K77" s="15">
        <f t="shared" si="6"/>
        <v>0</v>
      </c>
      <c r="M77" s="14"/>
      <c r="N77" s="15"/>
      <c r="O77" s="15">
        <f t="shared" si="7"/>
        <v>0</v>
      </c>
      <c r="Q77" s="14">
        <v>32</v>
      </c>
      <c r="R77" s="15"/>
      <c r="S77" s="15">
        <f t="shared" si="8"/>
        <v>0</v>
      </c>
      <c r="U77" s="14"/>
      <c r="V77" s="15"/>
      <c r="W77" s="15">
        <f t="shared" si="9"/>
        <v>0</v>
      </c>
      <c r="Y77" s="14"/>
      <c r="Z77" s="15"/>
      <c r="AA77" s="15">
        <f t="shared" si="10"/>
        <v>0</v>
      </c>
    </row>
    <row r="78" spans="1:27" x14ac:dyDescent="0.3">
      <c r="A78" s="49"/>
      <c r="B78" s="50"/>
      <c r="C78" s="46" t="s">
        <v>44</v>
      </c>
      <c r="D78" s="47" t="s">
        <v>22</v>
      </c>
      <c r="E78" s="14"/>
      <c r="F78" s="15"/>
      <c r="G78" s="15">
        <f t="shared" si="5"/>
        <v>0</v>
      </c>
      <c r="H78" s="47"/>
      <c r="I78" s="14"/>
      <c r="J78" s="15"/>
      <c r="K78" s="15">
        <f t="shared" si="6"/>
        <v>0</v>
      </c>
      <c r="M78" s="14"/>
      <c r="N78" s="15"/>
      <c r="O78" s="15">
        <f t="shared" si="7"/>
        <v>0</v>
      </c>
      <c r="Q78" s="14">
        <v>32</v>
      </c>
      <c r="R78" s="15"/>
      <c r="S78" s="15">
        <f t="shared" si="8"/>
        <v>0</v>
      </c>
      <c r="U78" s="14"/>
      <c r="V78" s="15"/>
      <c r="W78" s="15">
        <f t="shared" si="9"/>
        <v>0</v>
      </c>
      <c r="Y78" s="14"/>
      <c r="Z78" s="15"/>
      <c r="AA78" s="15">
        <f t="shared" si="10"/>
        <v>0</v>
      </c>
    </row>
    <row r="79" spans="1:27" x14ac:dyDescent="0.3">
      <c r="A79" s="49"/>
      <c r="B79" s="50"/>
      <c r="C79" s="46" t="s">
        <v>45</v>
      </c>
      <c r="D79" s="47" t="s">
        <v>22</v>
      </c>
      <c r="E79" s="14"/>
      <c r="F79" s="15"/>
      <c r="G79" s="15">
        <f t="shared" si="5"/>
        <v>0</v>
      </c>
      <c r="H79" s="47"/>
      <c r="I79" s="14"/>
      <c r="J79" s="15"/>
      <c r="K79" s="15">
        <f t="shared" si="6"/>
        <v>0</v>
      </c>
      <c r="M79" s="14"/>
      <c r="N79" s="15"/>
      <c r="O79" s="15">
        <f t="shared" si="7"/>
        <v>0</v>
      </c>
      <c r="Q79" s="14">
        <v>3</v>
      </c>
      <c r="R79" s="15"/>
      <c r="S79" s="15">
        <f t="shared" si="8"/>
        <v>0</v>
      </c>
      <c r="U79" s="14"/>
      <c r="V79" s="15"/>
      <c r="W79" s="15">
        <f t="shared" si="9"/>
        <v>0</v>
      </c>
      <c r="Y79" s="14"/>
      <c r="Z79" s="15"/>
      <c r="AA79" s="15">
        <f t="shared" si="10"/>
        <v>0</v>
      </c>
    </row>
    <row r="80" spans="1:27" x14ac:dyDescent="0.3">
      <c r="A80" s="49"/>
      <c r="B80" s="50"/>
      <c r="C80" s="63" t="s">
        <v>46</v>
      </c>
      <c r="D80" s="47" t="s">
        <v>21</v>
      </c>
      <c r="E80" s="14"/>
      <c r="F80" s="15"/>
      <c r="G80" s="15">
        <f t="shared" si="5"/>
        <v>0</v>
      </c>
      <c r="H80" s="47"/>
      <c r="I80" s="14"/>
      <c r="J80" s="15"/>
      <c r="K80" s="15">
        <f t="shared" si="6"/>
        <v>0</v>
      </c>
      <c r="M80" s="14"/>
      <c r="N80" s="15"/>
      <c r="O80" s="15">
        <f t="shared" si="7"/>
        <v>0</v>
      </c>
      <c r="Q80" s="14">
        <v>130</v>
      </c>
      <c r="R80" s="15"/>
      <c r="S80" s="15">
        <f t="shared" si="8"/>
        <v>0</v>
      </c>
      <c r="U80" s="14"/>
      <c r="V80" s="15"/>
      <c r="W80" s="15">
        <f t="shared" si="9"/>
        <v>0</v>
      </c>
      <c r="Y80" s="14"/>
      <c r="Z80" s="15"/>
      <c r="AA80" s="15">
        <f t="shared" si="10"/>
        <v>0</v>
      </c>
    </row>
    <row r="81" spans="1:27" x14ac:dyDescent="0.3">
      <c r="A81" s="49"/>
      <c r="B81" s="50"/>
      <c r="C81" s="63" t="s">
        <v>49</v>
      </c>
      <c r="D81" s="47" t="s">
        <v>21</v>
      </c>
      <c r="E81" s="14"/>
      <c r="F81" s="15"/>
      <c r="G81" s="15">
        <f t="shared" si="5"/>
        <v>0</v>
      </c>
      <c r="H81" s="47"/>
      <c r="I81" s="14"/>
      <c r="J81" s="15"/>
      <c r="K81" s="15">
        <f t="shared" si="6"/>
        <v>0</v>
      </c>
      <c r="M81" s="14"/>
      <c r="N81" s="15"/>
      <c r="O81" s="15">
        <f t="shared" si="7"/>
        <v>0</v>
      </c>
      <c r="Q81" s="14">
        <v>60</v>
      </c>
      <c r="R81" s="15"/>
      <c r="S81" s="15">
        <f t="shared" si="8"/>
        <v>0</v>
      </c>
      <c r="U81" s="14"/>
      <c r="V81" s="15"/>
      <c r="W81" s="15">
        <f t="shared" si="9"/>
        <v>0</v>
      </c>
      <c r="Y81" s="14"/>
      <c r="Z81" s="15"/>
      <c r="AA81" s="15">
        <f t="shared" si="10"/>
        <v>0</v>
      </c>
    </row>
    <row r="82" spans="1:27" x14ac:dyDescent="0.3">
      <c r="A82" s="49"/>
      <c r="B82" s="50"/>
      <c r="C82" s="63" t="s">
        <v>50</v>
      </c>
      <c r="D82" s="47" t="s">
        <v>21</v>
      </c>
      <c r="E82" s="14"/>
      <c r="F82" s="15"/>
      <c r="G82" s="15">
        <f t="shared" si="5"/>
        <v>0</v>
      </c>
      <c r="H82" s="47"/>
      <c r="I82" s="14"/>
      <c r="J82" s="15"/>
      <c r="K82" s="15">
        <f t="shared" si="6"/>
        <v>0</v>
      </c>
      <c r="M82" s="14"/>
      <c r="N82" s="15"/>
      <c r="O82" s="15">
        <f t="shared" si="7"/>
        <v>0</v>
      </c>
      <c r="Q82" s="14">
        <v>40</v>
      </c>
      <c r="R82" s="15"/>
      <c r="S82" s="15">
        <f t="shared" si="8"/>
        <v>0</v>
      </c>
      <c r="U82" s="14"/>
      <c r="V82" s="15"/>
      <c r="W82" s="15">
        <f t="shared" si="9"/>
        <v>0</v>
      </c>
      <c r="Y82" s="14"/>
      <c r="Z82" s="15"/>
      <c r="AA82" s="15">
        <f t="shared" si="10"/>
        <v>0</v>
      </c>
    </row>
    <row r="83" spans="1:27" x14ac:dyDescent="0.3">
      <c r="A83" s="49"/>
      <c r="B83" s="50"/>
      <c r="C83" s="63" t="s">
        <v>51</v>
      </c>
      <c r="D83" s="47" t="s">
        <v>21</v>
      </c>
      <c r="E83" s="14"/>
      <c r="F83" s="15"/>
      <c r="G83" s="15">
        <f t="shared" si="5"/>
        <v>0</v>
      </c>
      <c r="H83" s="47"/>
      <c r="I83" s="14"/>
      <c r="J83" s="15"/>
      <c r="K83" s="15">
        <f t="shared" si="6"/>
        <v>0</v>
      </c>
      <c r="M83" s="14"/>
      <c r="N83" s="15"/>
      <c r="O83" s="15">
        <f t="shared" si="7"/>
        <v>0</v>
      </c>
      <c r="Q83" s="14">
        <v>15</v>
      </c>
      <c r="R83" s="15"/>
      <c r="S83" s="15">
        <f t="shared" si="8"/>
        <v>0</v>
      </c>
      <c r="U83" s="14"/>
      <c r="V83" s="15"/>
      <c r="W83" s="15">
        <f t="shared" si="9"/>
        <v>0</v>
      </c>
      <c r="Y83" s="14"/>
      <c r="Z83" s="15"/>
      <c r="AA83" s="15">
        <f t="shared" si="10"/>
        <v>0</v>
      </c>
    </row>
    <row r="84" spans="1:27" x14ac:dyDescent="0.3">
      <c r="A84" s="49"/>
      <c r="B84" s="50"/>
      <c r="C84" s="63" t="s">
        <v>52</v>
      </c>
      <c r="D84" s="47" t="s">
        <v>21</v>
      </c>
      <c r="E84" s="14"/>
      <c r="F84" s="15"/>
      <c r="G84" s="15">
        <f t="shared" si="5"/>
        <v>0</v>
      </c>
      <c r="H84" s="47"/>
      <c r="I84" s="14"/>
      <c r="J84" s="15"/>
      <c r="K84" s="15">
        <f t="shared" si="6"/>
        <v>0</v>
      </c>
      <c r="M84" s="14"/>
      <c r="N84" s="15"/>
      <c r="O84" s="15">
        <f t="shared" si="7"/>
        <v>0</v>
      </c>
      <c r="Q84" s="14">
        <v>20</v>
      </c>
      <c r="R84" s="15"/>
      <c r="S84" s="15">
        <f t="shared" si="8"/>
        <v>0</v>
      </c>
      <c r="U84" s="14"/>
      <c r="V84" s="15"/>
      <c r="W84" s="15">
        <f t="shared" si="9"/>
        <v>0</v>
      </c>
      <c r="Y84" s="14"/>
      <c r="Z84" s="15"/>
      <c r="AA84" s="15">
        <f t="shared" si="10"/>
        <v>0</v>
      </c>
    </row>
    <row r="85" spans="1:27" x14ac:dyDescent="0.3">
      <c r="A85" s="49"/>
      <c r="B85" s="50"/>
      <c r="C85" s="63" t="s">
        <v>53</v>
      </c>
      <c r="D85" s="47" t="s">
        <v>21</v>
      </c>
      <c r="E85" s="14"/>
      <c r="F85" s="15"/>
      <c r="G85" s="15">
        <f t="shared" si="5"/>
        <v>0</v>
      </c>
      <c r="H85" s="47"/>
      <c r="I85" s="14"/>
      <c r="J85" s="15"/>
      <c r="K85" s="15">
        <f t="shared" si="6"/>
        <v>0</v>
      </c>
      <c r="M85" s="14"/>
      <c r="N85" s="15"/>
      <c r="O85" s="15">
        <f t="shared" si="7"/>
        <v>0</v>
      </c>
      <c r="Q85" s="14"/>
      <c r="R85" s="15"/>
      <c r="S85" s="15">
        <f t="shared" si="8"/>
        <v>0</v>
      </c>
      <c r="U85" s="14"/>
      <c r="V85" s="15"/>
      <c r="W85" s="15">
        <f t="shared" si="9"/>
        <v>0</v>
      </c>
      <c r="Y85" s="14"/>
      <c r="Z85" s="15"/>
      <c r="AA85" s="15">
        <f t="shared" si="10"/>
        <v>0</v>
      </c>
    </row>
    <row r="86" spans="1:27" x14ac:dyDescent="0.3">
      <c r="A86" s="49"/>
      <c r="B86" s="50"/>
      <c r="C86" s="46" t="s">
        <v>54</v>
      </c>
      <c r="D86" s="47" t="s">
        <v>22</v>
      </c>
      <c r="E86" s="14"/>
      <c r="F86" s="15"/>
      <c r="G86" s="15">
        <f t="shared" si="5"/>
        <v>0</v>
      </c>
      <c r="H86" s="47"/>
      <c r="I86" s="14"/>
      <c r="J86" s="15"/>
      <c r="K86" s="15">
        <f t="shared" si="6"/>
        <v>0</v>
      </c>
      <c r="M86" s="14"/>
      <c r="N86" s="15"/>
      <c r="O86" s="15">
        <f t="shared" si="7"/>
        <v>0</v>
      </c>
      <c r="Q86" s="14">
        <v>0</v>
      </c>
      <c r="R86" s="15"/>
      <c r="S86" s="15">
        <f t="shared" si="8"/>
        <v>0</v>
      </c>
      <c r="U86" s="14"/>
      <c r="V86" s="15"/>
      <c r="W86" s="15">
        <f t="shared" si="9"/>
        <v>0</v>
      </c>
      <c r="Y86" s="14"/>
      <c r="Z86" s="15"/>
      <c r="AA86" s="15">
        <f t="shared" si="10"/>
        <v>0</v>
      </c>
    </row>
    <row r="87" spans="1:27" x14ac:dyDescent="0.3">
      <c r="A87" s="49"/>
      <c r="B87" s="50"/>
      <c r="C87" s="46"/>
      <c r="D87" s="47"/>
      <c r="E87" s="14"/>
      <c r="F87" s="15"/>
      <c r="G87" s="15">
        <f t="shared" si="5"/>
        <v>0</v>
      </c>
      <c r="H87" s="47"/>
      <c r="I87" s="14"/>
      <c r="J87" s="15"/>
      <c r="K87" s="15">
        <f t="shared" si="6"/>
        <v>0</v>
      </c>
      <c r="M87" s="14"/>
      <c r="N87" s="15"/>
      <c r="O87" s="15">
        <f t="shared" si="7"/>
        <v>0</v>
      </c>
      <c r="Q87" s="14"/>
      <c r="R87" s="15"/>
      <c r="S87" s="15">
        <f t="shared" si="8"/>
        <v>0</v>
      </c>
      <c r="U87" s="14"/>
      <c r="V87" s="15"/>
      <c r="W87" s="15">
        <f t="shared" si="9"/>
        <v>0</v>
      </c>
      <c r="Y87" s="14"/>
      <c r="Z87" s="15"/>
      <c r="AA87" s="15">
        <f t="shared" si="10"/>
        <v>0</v>
      </c>
    </row>
    <row r="88" spans="1:27" x14ac:dyDescent="0.3">
      <c r="A88" s="49"/>
      <c r="B88" s="50"/>
      <c r="C88" s="46" t="s">
        <v>55</v>
      </c>
      <c r="D88" s="47"/>
      <c r="E88" s="14"/>
      <c r="F88" s="15"/>
      <c r="G88" s="15">
        <f t="shared" si="5"/>
        <v>0</v>
      </c>
      <c r="H88" s="47"/>
      <c r="I88" s="14"/>
      <c r="J88" s="15"/>
      <c r="K88" s="15">
        <f t="shared" si="6"/>
        <v>0</v>
      </c>
      <c r="M88" s="14"/>
      <c r="N88" s="15"/>
      <c r="O88" s="15">
        <f t="shared" si="7"/>
        <v>0</v>
      </c>
      <c r="Q88" s="14"/>
      <c r="R88" s="15"/>
      <c r="S88" s="15">
        <f t="shared" si="8"/>
        <v>0</v>
      </c>
      <c r="U88" s="14"/>
      <c r="V88" s="15"/>
      <c r="W88" s="15">
        <f t="shared" si="9"/>
        <v>0</v>
      </c>
      <c r="Y88" s="14"/>
      <c r="Z88" s="15"/>
      <c r="AA88" s="15">
        <f t="shared" si="10"/>
        <v>0</v>
      </c>
    </row>
    <row r="89" spans="1:27" x14ac:dyDescent="0.3">
      <c r="A89" s="49"/>
      <c r="B89" s="50"/>
      <c r="C89" s="46" t="s">
        <v>43</v>
      </c>
      <c r="D89" s="47" t="s">
        <v>22</v>
      </c>
      <c r="E89" s="14"/>
      <c r="F89" s="15"/>
      <c r="G89" s="15">
        <f t="shared" si="5"/>
        <v>0</v>
      </c>
      <c r="H89" s="47"/>
      <c r="I89" s="14"/>
      <c r="J89" s="15"/>
      <c r="K89" s="15">
        <f t="shared" si="6"/>
        <v>0</v>
      </c>
      <c r="M89" s="14">
        <v>18</v>
      </c>
      <c r="N89" s="15"/>
      <c r="O89" s="15">
        <f t="shared" si="7"/>
        <v>0</v>
      </c>
      <c r="Q89" s="14"/>
      <c r="R89" s="15"/>
      <c r="S89" s="15">
        <f t="shared" si="8"/>
        <v>0</v>
      </c>
      <c r="U89" s="14">
        <v>34</v>
      </c>
      <c r="V89" s="15"/>
      <c r="W89" s="15">
        <f t="shared" si="9"/>
        <v>0</v>
      </c>
      <c r="Y89" s="14"/>
      <c r="Z89" s="15"/>
      <c r="AA89" s="15">
        <f t="shared" si="10"/>
        <v>0</v>
      </c>
    </row>
    <row r="90" spans="1:27" x14ac:dyDescent="0.3">
      <c r="A90" s="49"/>
      <c r="B90" s="50"/>
      <c r="C90" s="46" t="s">
        <v>44</v>
      </c>
      <c r="D90" s="47" t="s">
        <v>22</v>
      </c>
      <c r="E90" s="14"/>
      <c r="F90" s="15"/>
      <c r="G90" s="15">
        <f t="shared" si="5"/>
        <v>0</v>
      </c>
      <c r="H90" s="47"/>
      <c r="I90" s="14"/>
      <c r="J90" s="15"/>
      <c r="K90" s="15">
        <f t="shared" si="6"/>
        <v>0</v>
      </c>
      <c r="M90" s="14">
        <v>9</v>
      </c>
      <c r="N90" s="15"/>
      <c r="O90" s="15">
        <f t="shared" si="7"/>
        <v>0</v>
      </c>
      <c r="Q90" s="14"/>
      <c r="R90" s="15"/>
      <c r="S90" s="15">
        <f t="shared" si="8"/>
        <v>0</v>
      </c>
      <c r="U90" s="14">
        <v>34</v>
      </c>
      <c r="V90" s="15"/>
      <c r="W90" s="15">
        <f t="shared" si="9"/>
        <v>0</v>
      </c>
      <c r="Y90" s="14"/>
      <c r="Z90" s="15"/>
      <c r="AA90" s="15">
        <f t="shared" si="10"/>
        <v>0</v>
      </c>
    </row>
    <row r="91" spans="1:27" x14ac:dyDescent="0.3">
      <c r="A91" s="49"/>
      <c r="B91" s="50"/>
      <c r="C91" s="46" t="s">
        <v>45</v>
      </c>
      <c r="D91" s="47" t="s">
        <v>22</v>
      </c>
      <c r="E91" s="14"/>
      <c r="F91" s="15"/>
      <c r="G91" s="15">
        <f t="shared" si="5"/>
        <v>0</v>
      </c>
      <c r="H91" s="47"/>
      <c r="I91" s="14"/>
      <c r="J91" s="15"/>
      <c r="K91" s="15">
        <f t="shared" si="6"/>
        <v>0</v>
      </c>
      <c r="M91" s="14">
        <v>4</v>
      </c>
      <c r="N91" s="15"/>
      <c r="O91" s="15">
        <f t="shared" si="7"/>
        <v>0</v>
      </c>
      <c r="Q91" s="14"/>
      <c r="R91" s="15"/>
      <c r="S91" s="15">
        <f t="shared" si="8"/>
        <v>0</v>
      </c>
      <c r="U91" s="14">
        <v>14</v>
      </c>
      <c r="V91" s="15"/>
      <c r="W91" s="15">
        <f t="shared" si="9"/>
        <v>0</v>
      </c>
      <c r="Y91" s="14"/>
      <c r="Z91" s="15"/>
      <c r="AA91" s="15">
        <f t="shared" si="10"/>
        <v>0</v>
      </c>
    </row>
    <row r="92" spans="1:27" x14ac:dyDescent="0.3">
      <c r="A92" s="49"/>
      <c r="B92" s="50"/>
      <c r="C92" s="63" t="s">
        <v>46</v>
      </c>
      <c r="D92" s="47" t="s">
        <v>21</v>
      </c>
      <c r="E92" s="14"/>
      <c r="F92" s="15"/>
      <c r="G92" s="15">
        <f t="shared" si="5"/>
        <v>0</v>
      </c>
      <c r="H92" s="47"/>
      <c r="I92" s="14"/>
      <c r="J92" s="15"/>
      <c r="K92" s="15">
        <f t="shared" si="6"/>
        <v>0</v>
      </c>
      <c r="M92" s="14">
        <v>85</v>
      </c>
      <c r="N92" s="15"/>
      <c r="O92" s="15">
        <f t="shared" si="7"/>
        <v>0</v>
      </c>
      <c r="Q92" s="14"/>
      <c r="R92" s="15"/>
      <c r="S92" s="15">
        <f t="shared" si="8"/>
        <v>0</v>
      </c>
      <c r="U92" s="14">
        <v>165</v>
      </c>
      <c r="V92" s="15"/>
      <c r="W92" s="15">
        <f t="shared" si="9"/>
        <v>0</v>
      </c>
      <c r="Y92" s="14"/>
      <c r="Z92" s="15"/>
      <c r="AA92" s="15">
        <f t="shared" si="10"/>
        <v>0</v>
      </c>
    </row>
    <row r="93" spans="1:27" x14ac:dyDescent="0.3">
      <c r="A93" s="49"/>
      <c r="B93" s="50"/>
      <c r="C93" s="63" t="s">
        <v>49</v>
      </c>
      <c r="D93" s="47" t="s">
        <v>21</v>
      </c>
      <c r="E93" s="14"/>
      <c r="F93" s="15"/>
      <c r="G93" s="15">
        <f t="shared" si="5"/>
        <v>0</v>
      </c>
      <c r="H93" s="47"/>
      <c r="I93" s="14"/>
      <c r="J93" s="15"/>
      <c r="K93" s="15">
        <f t="shared" si="6"/>
        <v>0</v>
      </c>
      <c r="M93" s="14"/>
      <c r="N93" s="15"/>
      <c r="O93" s="15">
        <f t="shared" si="7"/>
        <v>0</v>
      </c>
      <c r="Q93" s="14"/>
      <c r="R93" s="15"/>
      <c r="S93" s="15">
        <f t="shared" si="8"/>
        <v>0</v>
      </c>
      <c r="U93" s="14">
        <v>40</v>
      </c>
      <c r="V93" s="15"/>
      <c r="W93" s="15">
        <f t="shared" si="9"/>
        <v>0</v>
      </c>
      <c r="Y93" s="14"/>
      <c r="Z93" s="15"/>
      <c r="AA93" s="15">
        <f t="shared" si="10"/>
        <v>0</v>
      </c>
    </row>
    <row r="94" spans="1:27" x14ac:dyDescent="0.3">
      <c r="A94" s="49"/>
      <c r="B94" s="50"/>
      <c r="C94" s="63" t="s">
        <v>50</v>
      </c>
      <c r="D94" s="47" t="s">
        <v>21</v>
      </c>
      <c r="E94" s="14"/>
      <c r="F94" s="15"/>
      <c r="G94" s="15">
        <f t="shared" si="5"/>
        <v>0</v>
      </c>
      <c r="H94" s="47"/>
      <c r="I94" s="14"/>
      <c r="J94" s="15"/>
      <c r="K94" s="15">
        <f t="shared" si="6"/>
        <v>0</v>
      </c>
      <c r="M94" s="14">
        <v>40</v>
      </c>
      <c r="N94" s="15"/>
      <c r="O94" s="15">
        <f t="shared" si="7"/>
        <v>0</v>
      </c>
      <c r="Q94" s="14"/>
      <c r="R94" s="15"/>
      <c r="S94" s="15">
        <f t="shared" si="8"/>
        <v>0</v>
      </c>
      <c r="U94" s="14">
        <v>40</v>
      </c>
      <c r="V94" s="15"/>
      <c r="W94" s="15">
        <f t="shared" si="9"/>
        <v>0</v>
      </c>
      <c r="Y94" s="14"/>
      <c r="Z94" s="15"/>
      <c r="AA94" s="15">
        <f t="shared" si="10"/>
        <v>0</v>
      </c>
    </row>
    <row r="95" spans="1:27" x14ac:dyDescent="0.3">
      <c r="A95" s="49"/>
      <c r="B95" s="50"/>
      <c r="C95" s="63" t="s">
        <v>51</v>
      </c>
      <c r="D95" s="47" t="s">
        <v>21</v>
      </c>
      <c r="E95" s="14"/>
      <c r="F95" s="15"/>
      <c r="G95" s="15">
        <f t="shared" si="5"/>
        <v>0</v>
      </c>
      <c r="H95" s="47"/>
      <c r="I95" s="14"/>
      <c r="J95" s="15"/>
      <c r="K95" s="15">
        <f t="shared" si="6"/>
        <v>0</v>
      </c>
      <c r="M95" s="14"/>
      <c r="N95" s="15"/>
      <c r="O95" s="15">
        <f t="shared" si="7"/>
        <v>0</v>
      </c>
      <c r="Q95" s="14"/>
      <c r="R95" s="15"/>
      <c r="S95" s="15">
        <f t="shared" si="8"/>
        <v>0</v>
      </c>
      <c r="U95" s="14">
        <v>30</v>
      </c>
      <c r="V95" s="15"/>
      <c r="W95" s="15">
        <f t="shared" si="9"/>
        <v>0</v>
      </c>
      <c r="Y95" s="14"/>
      <c r="Z95" s="15"/>
      <c r="AA95" s="15">
        <f t="shared" si="10"/>
        <v>0</v>
      </c>
    </row>
    <row r="96" spans="1:27" x14ac:dyDescent="0.3">
      <c r="A96" s="49"/>
      <c r="B96" s="50"/>
      <c r="C96" s="63" t="s">
        <v>52</v>
      </c>
      <c r="D96" s="47" t="s">
        <v>21</v>
      </c>
      <c r="E96" s="14"/>
      <c r="F96" s="15"/>
      <c r="G96" s="15">
        <f t="shared" si="5"/>
        <v>0</v>
      </c>
      <c r="H96" s="47"/>
      <c r="I96" s="14"/>
      <c r="J96" s="15"/>
      <c r="K96" s="15">
        <f t="shared" si="6"/>
        <v>0</v>
      </c>
      <c r="M96" s="14"/>
      <c r="N96" s="15"/>
      <c r="O96" s="15">
        <f t="shared" si="7"/>
        <v>0</v>
      </c>
      <c r="Q96" s="14"/>
      <c r="R96" s="15"/>
      <c r="S96" s="15">
        <f t="shared" si="8"/>
        <v>0</v>
      </c>
      <c r="U96" s="14">
        <v>20</v>
      </c>
      <c r="V96" s="15"/>
      <c r="W96" s="15">
        <f t="shared" si="9"/>
        <v>0</v>
      </c>
      <c r="Y96" s="14"/>
      <c r="Z96" s="15"/>
      <c r="AA96" s="15">
        <f t="shared" si="10"/>
        <v>0</v>
      </c>
    </row>
    <row r="97" spans="1:27" x14ac:dyDescent="0.3">
      <c r="A97" s="49"/>
      <c r="B97" s="50"/>
      <c r="C97" s="63" t="s">
        <v>53</v>
      </c>
      <c r="D97" s="47" t="s">
        <v>21</v>
      </c>
      <c r="E97" s="14"/>
      <c r="F97" s="15"/>
      <c r="G97" s="15">
        <f t="shared" si="5"/>
        <v>0</v>
      </c>
      <c r="H97" s="47"/>
      <c r="I97" s="14"/>
      <c r="J97" s="15"/>
      <c r="K97" s="15">
        <f t="shared" si="6"/>
        <v>0</v>
      </c>
      <c r="M97" s="14"/>
      <c r="N97" s="15"/>
      <c r="O97" s="15">
        <f t="shared" si="7"/>
        <v>0</v>
      </c>
      <c r="Q97" s="14"/>
      <c r="R97" s="15"/>
      <c r="S97" s="15">
        <f t="shared" si="8"/>
        <v>0</v>
      </c>
      <c r="U97" s="14"/>
      <c r="V97" s="15"/>
      <c r="W97" s="15">
        <f t="shared" si="9"/>
        <v>0</v>
      </c>
      <c r="Y97" s="14"/>
      <c r="Z97" s="15"/>
      <c r="AA97" s="15">
        <f t="shared" si="10"/>
        <v>0</v>
      </c>
    </row>
    <row r="98" spans="1:27" x14ac:dyDescent="0.3">
      <c r="A98" s="49"/>
      <c r="B98" s="50"/>
      <c r="C98" s="64" t="s">
        <v>90</v>
      </c>
      <c r="D98" s="47" t="s">
        <v>91</v>
      </c>
      <c r="E98" s="14"/>
      <c r="F98" s="15"/>
      <c r="G98" s="15">
        <f t="shared" ref="G98:G160" si="11">K98+O98+S98+W98+AA98</f>
        <v>0</v>
      </c>
      <c r="H98" s="47"/>
      <c r="I98" s="14"/>
      <c r="J98" s="15"/>
      <c r="K98" s="15">
        <f t="shared" si="6"/>
        <v>0</v>
      </c>
      <c r="M98" s="14"/>
      <c r="N98" s="15"/>
      <c r="O98" s="15">
        <f t="shared" si="7"/>
        <v>0</v>
      </c>
      <c r="Q98" s="14">
        <v>320</v>
      </c>
      <c r="R98" s="15"/>
      <c r="S98" s="15">
        <f t="shared" si="8"/>
        <v>0</v>
      </c>
      <c r="U98" s="14"/>
      <c r="V98" s="15"/>
      <c r="W98" s="15">
        <f t="shared" si="9"/>
        <v>0</v>
      </c>
      <c r="Y98" s="14"/>
      <c r="Z98" s="15"/>
      <c r="AA98" s="15">
        <f t="shared" si="10"/>
        <v>0</v>
      </c>
    </row>
    <row r="99" spans="1:27" x14ac:dyDescent="0.3">
      <c r="A99" s="49"/>
      <c r="B99" s="50"/>
      <c r="C99" s="46" t="s">
        <v>54</v>
      </c>
      <c r="D99" s="47" t="s">
        <v>22</v>
      </c>
      <c r="E99" s="14"/>
      <c r="F99" s="15"/>
      <c r="G99" s="15">
        <f t="shared" si="11"/>
        <v>0</v>
      </c>
      <c r="H99" s="47"/>
      <c r="I99" s="14"/>
      <c r="J99" s="15"/>
      <c r="K99" s="15">
        <f t="shared" si="6"/>
        <v>0</v>
      </c>
      <c r="M99" s="14"/>
      <c r="N99" s="15"/>
      <c r="O99" s="15">
        <f t="shared" si="7"/>
        <v>0</v>
      </c>
      <c r="Q99" s="14"/>
      <c r="R99" s="15"/>
      <c r="S99" s="15">
        <f t="shared" si="8"/>
        <v>0</v>
      </c>
      <c r="U99" s="14">
        <v>2</v>
      </c>
      <c r="V99" s="15"/>
      <c r="W99" s="15">
        <f t="shared" si="9"/>
        <v>0</v>
      </c>
      <c r="Y99" s="14"/>
      <c r="Z99" s="15"/>
      <c r="AA99" s="15">
        <f t="shared" si="10"/>
        <v>0</v>
      </c>
    </row>
    <row r="100" spans="1:27" x14ac:dyDescent="0.3">
      <c r="A100" s="49"/>
      <c r="B100" s="50"/>
      <c r="C100" s="46"/>
      <c r="D100" s="47"/>
      <c r="E100" s="14"/>
      <c r="F100" s="15"/>
      <c r="G100" s="15">
        <f t="shared" si="11"/>
        <v>0</v>
      </c>
      <c r="H100" s="47"/>
      <c r="I100" s="14"/>
      <c r="J100" s="15"/>
      <c r="K100" s="15">
        <f t="shared" si="6"/>
        <v>0</v>
      </c>
      <c r="M100" s="14"/>
      <c r="N100" s="15"/>
      <c r="O100" s="15">
        <f t="shared" si="7"/>
        <v>0</v>
      </c>
      <c r="Q100" s="14"/>
      <c r="R100" s="15"/>
      <c r="S100" s="15">
        <f t="shared" si="8"/>
        <v>0</v>
      </c>
      <c r="U100" s="14"/>
      <c r="V100" s="15"/>
      <c r="W100" s="15">
        <f t="shared" si="9"/>
        <v>0</v>
      </c>
      <c r="Y100" s="14"/>
      <c r="Z100" s="15"/>
      <c r="AA100" s="15">
        <f t="shared" si="10"/>
        <v>0</v>
      </c>
    </row>
    <row r="101" spans="1:27" x14ac:dyDescent="0.3">
      <c r="A101" s="49"/>
      <c r="B101" s="50"/>
      <c r="C101" s="46" t="s">
        <v>56</v>
      </c>
      <c r="D101" s="47"/>
      <c r="E101" s="14"/>
      <c r="F101" s="15"/>
      <c r="G101" s="15">
        <f t="shared" si="11"/>
        <v>0</v>
      </c>
      <c r="H101" s="47"/>
      <c r="I101" s="14"/>
      <c r="J101" s="15"/>
      <c r="K101" s="15">
        <f t="shared" si="6"/>
        <v>0</v>
      </c>
      <c r="M101" s="14"/>
      <c r="N101" s="15"/>
      <c r="O101" s="15">
        <f t="shared" si="7"/>
        <v>0</v>
      </c>
      <c r="Q101" s="14"/>
      <c r="R101" s="15"/>
      <c r="S101" s="15">
        <f t="shared" si="8"/>
        <v>0</v>
      </c>
      <c r="U101" s="14"/>
      <c r="V101" s="15"/>
      <c r="W101" s="15">
        <f t="shared" si="9"/>
        <v>0</v>
      </c>
      <c r="Y101" s="14"/>
      <c r="Z101" s="15"/>
      <c r="AA101" s="15">
        <f t="shared" si="10"/>
        <v>0</v>
      </c>
    </row>
    <row r="102" spans="1:27" x14ac:dyDescent="0.3">
      <c r="A102" s="49"/>
      <c r="B102" s="50"/>
      <c r="C102" s="46" t="s">
        <v>43</v>
      </c>
      <c r="D102" s="47" t="s">
        <v>22</v>
      </c>
      <c r="E102" s="14"/>
      <c r="F102" s="15"/>
      <c r="G102" s="15">
        <f t="shared" si="11"/>
        <v>0</v>
      </c>
      <c r="H102" s="47"/>
      <c r="I102" s="14">
        <v>21</v>
      </c>
      <c r="J102" s="15"/>
      <c r="K102" s="15">
        <f t="shared" si="6"/>
        <v>0</v>
      </c>
      <c r="M102" s="14"/>
      <c r="N102" s="15"/>
      <c r="O102" s="15">
        <f t="shared" si="7"/>
        <v>0</v>
      </c>
      <c r="Q102" s="14"/>
      <c r="R102" s="15"/>
      <c r="S102" s="15">
        <f t="shared" si="8"/>
        <v>0</v>
      </c>
      <c r="U102" s="14"/>
      <c r="V102" s="15"/>
      <c r="W102" s="15">
        <f t="shared" si="9"/>
        <v>0</v>
      </c>
      <c r="Y102" s="14"/>
      <c r="Z102" s="15"/>
      <c r="AA102" s="15">
        <f t="shared" si="10"/>
        <v>0</v>
      </c>
    </row>
    <row r="103" spans="1:27" x14ac:dyDescent="0.3">
      <c r="A103" s="49"/>
      <c r="B103" s="50"/>
      <c r="C103" s="46" t="s">
        <v>44</v>
      </c>
      <c r="D103" s="47" t="s">
        <v>22</v>
      </c>
      <c r="E103" s="14"/>
      <c r="F103" s="15"/>
      <c r="G103" s="15">
        <f t="shared" si="11"/>
        <v>0</v>
      </c>
      <c r="H103" s="47"/>
      <c r="I103" s="14">
        <v>11</v>
      </c>
      <c r="J103" s="15"/>
      <c r="K103" s="15">
        <f t="shared" si="6"/>
        <v>0</v>
      </c>
      <c r="M103" s="14"/>
      <c r="N103" s="15"/>
      <c r="O103" s="15">
        <f t="shared" si="7"/>
        <v>0</v>
      </c>
      <c r="Q103" s="14">
        <v>6</v>
      </c>
      <c r="R103" s="15"/>
      <c r="S103" s="15">
        <f t="shared" si="8"/>
        <v>0</v>
      </c>
      <c r="U103" s="14"/>
      <c r="V103" s="15"/>
      <c r="W103" s="15">
        <f t="shared" si="9"/>
        <v>0</v>
      </c>
      <c r="Y103" s="14"/>
      <c r="Z103" s="15"/>
      <c r="AA103" s="15">
        <f t="shared" si="10"/>
        <v>0</v>
      </c>
    </row>
    <row r="104" spans="1:27" x14ac:dyDescent="0.3">
      <c r="A104" s="49"/>
      <c r="B104" s="50"/>
      <c r="C104" s="46" t="s">
        <v>45</v>
      </c>
      <c r="D104" s="47" t="s">
        <v>22</v>
      </c>
      <c r="E104" s="14"/>
      <c r="F104" s="15"/>
      <c r="G104" s="15">
        <f t="shared" si="11"/>
        <v>0</v>
      </c>
      <c r="H104" s="47"/>
      <c r="I104" s="14">
        <v>4</v>
      </c>
      <c r="J104" s="15"/>
      <c r="K104" s="15">
        <f t="shared" si="6"/>
        <v>0</v>
      </c>
      <c r="M104" s="14"/>
      <c r="N104" s="15"/>
      <c r="O104" s="15">
        <f t="shared" si="7"/>
        <v>0</v>
      </c>
      <c r="Q104" s="14"/>
      <c r="R104" s="15"/>
      <c r="S104" s="15">
        <f t="shared" si="8"/>
        <v>0</v>
      </c>
      <c r="U104" s="14"/>
      <c r="V104" s="15"/>
      <c r="W104" s="15">
        <f t="shared" si="9"/>
        <v>0</v>
      </c>
      <c r="Y104" s="14"/>
      <c r="Z104" s="15"/>
      <c r="AA104" s="15">
        <f t="shared" si="10"/>
        <v>0</v>
      </c>
    </row>
    <row r="105" spans="1:27" x14ac:dyDescent="0.3">
      <c r="A105" s="49"/>
      <c r="B105" s="50"/>
      <c r="C105" s="46" t="s">
        <v>57</v>
      </c>
      <c r="D105" s="47" t="s">
        <v>22</v>
      </c>
      <c r="E105" s="14"/>
      <c r="F105" s="15"/>
      <c r="G105" s="15">
        <f t="shared" si="11"/>
        <v>0</v>
      </c>
      <c r="H105" s="47"/>
      <c r="I105" s="14"/>
      <c r="J105" s="15"/>
      <c r="K105" s="15">
        <f t="shared" si="6"/>
        <v>0</v>
      </c>
      <c r="M105" s="14"/>
      <c r="N105" s="15"/>
      <c r="O105" s="15">
        <f t="shared" si="7"/>
        <v>0</v>
      </c>
      <c r="Q105" s="14">
        <v>1</v>
      </c>
      <c r="R105" s="15"/>
      <c r="S105" s="15">
        <f t="shared" si="8"/>
        <v>0</v>
      </c>
      <c r="U105" s="14"/>
      <c r="V105" s="15"/>
      <c r="W105" s="15">
        <f t="shared" si="9"/>
        <v>0</v>
      </c>
      <c r="Y105" s="14"/>
      <c r="Z105" s="15"/>
      <c r="AA105" s="15">
        <f t="shared" si="10"/>
        <v>0</v>
      </c>
    </row>
    <row r="106" spans="1:27" x14ac:dyDescent="0.3">
      <c r="A106" s="49"/>
      <c r="B106" s="50"/>
      <c r="C106" s="46" t="s">
        <v>58</v>
      </c>
      <c r="D106" s="47" t="s">
        <v>22</v>
      </c>
      <c r="E106" s="14"/>
      <c r="F106" s="15"/>
      <c r="G106" s="15">
        <f t="shared" si="11"/>
        <v>0</v>
      </c>
      <c r="H106" s="47"/>
      <c r="I106" s="14"/>
      <c r="J106" s="15"/>
      <c r="K106" s="15">
        <f t="shared" si="6"/>
        <v>0</v>
      </c>
      <c r="M106" s="14"/>
      <c r="N106" s="15"/>
      <c r="O106" s="15">
        <f t="shared" si="7"/>
        <v>0</v>
      </c>
      <c r="Q106" s="14">
        <v>6</v>
      </c>
      <c r="R106" s="15"/>
      <c r="S106" s="15">
        <f t="shared" si="8"/>
        <v>0</v>
      </c>
      <c r="U106" s="14"/>
      <c r="V106" s="15"/>
      <c r="W106" s="15">
        <f t="shared" si="9"/>
        <v>0</v>
      </c>
      <c r="Y106" s="14"/>
      <c r="Z106" s="15"/>
      <c r="AA106" s="15">
        <f t="shared" si="10"/>
        <v>0</v>
      </c>
    </row>
    <row r="107" spans="1:27" x14ac:dyDescent="0.3">
      <c r="A107" s="49"/>
      <c r="B107" s="50"/>
      <c r="C107" s="63" t="s">
        <v>46</v>
      </c>
      <c r="D107" s="47" t="s">
        <v>21</v>
      </c>
      <c r="E107" s="14"/>
      <c r="F107" s="15"/>
      <c r="G107" s="15">
        <f t="shared" si="11"/>
        <v>0</v>
      </c>
      <c r="H107" s="47"/>
      <c r="I107" s="14">
        <v>58</v>
      </c>
      <c r="J107" s="15"/>
      <c r="K107" s="15">
        <f t="shared" si="6"/>
        <v>0</v>
      </c>
      <c r="M107" s="14"/>
      <c r="N107" s="15"/>
      <c r="O107" s="15">
        <f t="shared" si="7"/>
        <v>0</v>
      </c>
      <c r="Q107" s="14">
        <v>8</v>
      </c>
      <c r="R107" s="15"/>
      <c r="S107" s="15">
        <f t="shared" si="8"/>
        <v>0</v>
      </c>
      <c r="U107" s="14"/>
      <c r="V107" s="15"/>
      <c r="W107" s="15">
        <f t="shared" si="9"/>
        <v>0</v>
      </c>
      <c r="Y107" s="14"/>
      <c r="Z107" s="15"/>
      <c r="AA107" s="15">
        <f t="shared" si="10"/>
        <v>0</v>
      </c>
    </row>
    <row r="108" spans="1:27" x14ac:dyDescent="0.3">
      <c r="A108" s="49"/>
      <c r="B108" s="50"/>
      <c r="C108" s="63" t="s">
        <v>49</v>
      </c>
      <c r="D108" s="47" t="s">
        <v>21</v>
      </c>
      <c r="E108" s="14"/>
      <c r="F108" s="15"/>
      <c r="G108" s="15">
        <f t="shared" si="11"/>
        <v>0</v>
      </c>
      <c r="H108" s="47"/>
      <c r="I108" s="14">
        <v>15</v>
      </c>
      <c r="J108" s="15"/>
      <c r="K108" s="15">
        <f t="shared" si="6"/>
        <v>0</v>
      </c>
      <c r="M108" s="14"/>
      <c r="N108" s="15"/>
      <c r="O108" s="15">
        <f t="shared" si="7"/>
        <v>0</v>
      </c>
      <c r="Q108" s="14"/>
      <c r="R108" s="15"/>
      <c r="S108" s="15">
        <f t="shared" si="8"/>
        <v>0</v>
      </c>
      <c r="U108" s="14"/>
      <c r="V108" s="15"/>
      <c r="W108" s="15">
        <f t="shared" si="9"/>
        <v>0</v>
      </c>
      <c r="Y108" s="14"/>
      <c r="Z108" s="15"/>
      <c r="AA108" s="15">
        <f t="shared" si="10"/>
        <v>0</v>
      </c>
    </row>
    <row r="109" spans="1:27" x14ac:dyDescent="0.3">
      <c r="A109" s="49"/>
      <c r="B109" s="50"/>
      <c r="C109" s="63" t="s">
        <v>50</v>
      </c>
      <c r="D109" s="47" t="s">
        <v>21</v>
      </c>
      <c r="E109" s="14"/>
      <c r="F109" s="15"/>
      <c r="G109" s="15">
        <f t="shared" si="11"/>
        <v>0</v>
      </c>
      <c r="H109" s="47"/>
      <c r="I109" s="14">
        <v>15</v>
      </c>
      <c r="J109" s="15"/>
      <c r="K109" s="15">
        <f t="shared" si="6"/>
        <v>0</v>
      </c>
      <c r="M109" s="14"/>
      <c r="N109" s="15"/>
      <c r="O109" s="15">
        <f t="shared" si="7"/>
        <v>0</v>
      </c>
      <c r="Q109" s="14"/>
      <c r="R109" s="15"/>
      <c r="S109" s="15">
        <f t="shared" si="8"/>
        <v>0</v>
      </c>
      <c r="U109" s="14"/>
      <c r="V109" s="15"/>
      <c r="W109" s="15">
        <f t="shared" si="9"/>
        <v>0</v>
      </c>
      <c r="Y109" s="14"/>
      <c r="Z109" s="15"/>
      <c r="AA109" s="15">
        <f t="shared" si="10"/>
        <v>0</v>
      </c>
    </row>
    <row r="110" spans="1:27" x14ac:dyDescent="0.3">
      <c r="A110" s="49"/>
      <c r="B110" s="50"/>
      <c r="C110" s="63" t="s">
        <v>51</v>
      </c>
      <c r="D110" s="47" t="s">
        <v>21</v>
      </c>
      <c r="E110" s="14"/>
      <c r="F110" s="15"/>
      <c r="G110" s="15">
        <f t="shared" si="11"/>
        <v>0</v>
      </c>
      <c r="H110" s="47"/>
      <c r="I110" s="14">
        <v>44</v>
      </c>
      <c r="J110" s="15"/>
      <c r="K110" s="15">
        <f t="shared" si="6"/>
        <v>0</v>
      </c>
      <c r="M110" s="14"/>
      <c r="N110" s="15"/>
      <c r="O110" s="15">
        <f t="shared" si="7"/>
        <v>0</v>
      </c>
      <c r="Q110" s="14"/>
      <c r="R110" s="15"/>
      <c r="S110" s="15">
        <f t="shared" si="8"/>
        <v>0</v>
      </c>
      <c r="U110" s="14"/>
      <c r="V110" s="15"/>
      <c r="W110" s="15">
        <f t="shared" si="9"/>
        <v>0</v>
      </c>
      <c r="Y110" s="14"/>
      <c r="Z110" s="15"/>
      <c r="AA110" s="15">
        <f t="shared" si="10"/>
        <v>0</v>
      </c>
    </row>
    <row r="111" spans="1:27" x14ac:dyDescent="0.3">
      <c r="A111" s="49"/>
      <c r="B111" s="50"/>
      <c r="C111" s="63" t="s">
        <v>52</v>
      </c>
      <c r="D111" s="47" t="s">
        <v>21</v>
      </c>
      <c r="E111" s="14"/>
      <c r="F111" s="15"/>
      <c r="G111" s="15">
        <f t="shared" si="11"/>
        <v>0</v>
      </c>
      <c r="H111" s="47"/>
      <c r="I111" s="14"/>
      <c r="J111" s="15"/>
      <c r="K111" s="15">
        <f t="shared" si="6"/>
        <v>0</v>
      </c>
      <c r="M111" s="14"/>
      <c r="N111" s="15"/>
      <c r="O111" s="15">
        <f t="shared" si="7"/>
        <v>0</v>
      </c>
      <c r="Q111" s="14">
        <v>32</v>
      </c>
      <c r="R111" s="15"/>
      <c r="S111" s="15">
        <f t="shared" si="8"/>
        <v>0</v>
      </c>
      <c r="U111" s="14"/>
      <c r="V111" s="15"/>
      <c r="W111" s="15">
        <f t="shared" si="9"/>
        <v>0</v>
      </c>
      <c r="Y111" s="14"/>
      <c r="Z111" s="15"/>
      <c r="AA111" s="15">
        <f t="shared" si="10"/>
        <v>0</v>
      </c>
    </row>
    <row r="112" spans="1:27" x14ac:dyDescent="0.3">
      <c r="A112" s="49"/>
      <c r="B112" s="50"/>
      <c r="C112" s="63" t="s">
        <v>53</v>
      </c>
      <c r="D112" s="47" t="s">
        <v>21</v>
      </c>
      <c r="E112" s="14"/>
      <c r="F112" s="15"/>
      <c r="G112" s="15">
        <f t="shared" si="11"/>
        <v>0</v>
      </c>
      <c r="H112" s="47"/>
      <c r="I112" s="14">
        <v>30</v>
      </c>
      <c r="J112" s="15"/>
      <c r="K112" s="15">
        <f t="shared" si="6"/>
        <v>0</v>
      </c>
      <c r="M112" s="14"/>
      <c r="N112" s="15"/>
      <c r="O112" s="15">
        <f t="shared" si="7"/>
        <v>0</v>
      </c>
      <c r="Q112" s="14"/>
      <c r="R112" s="15"/>
      <c r="S112" s="15">
        <f t="shared" si="8"/>
        <v>0</v>
      </c>
      <c r="U112" s="14"/>
      <c r="V112" s="15"/>
      <c r="W112" s="15">
        <f t="shared" si="9"/>
        <v>0</v>
      </c>
      <c r="Y112" s="14"/>
      <c r="Z112" s="15"/>
      <c r="AA112" s="15">
        <f t="shared" si="10"/>
        <v>0</v>
      </c>
    </row>
    <row r="113" spans="1:27" x14ac:dyDescent="0.3">
      <c r="A113" s="49"/>
      <c r="B113" s="50"/>
      <c r="C113" s="46" t="s">
        <v>54</v>
      </c>
      <c r="D113" s="47" t="s">
        <v>22</v>
      </c>
      <c r="E113" s="14"/>
      <c r="F113" s="15"/>
      <c r="G113" s="15">
        <f t="shared" si="11"/>
        <v>0</v>
      </c>
      <c r="H113" s="47"/>
      <c r="I113" s="14">
        <v>2</v>
      </c>
      <c r="J113" s="15"/>
      <c r="K113" s="15">
        <f t="shared" si="6"/>
        <v>0</v>
      </c>
      <c r="M113" s="14"/>
      <c r="N113" s="15"/>
      <c r="O113" s="15">
        <f t="shared" si="7"/>
        <v>0</v>
      </c>
      <c r="Q113" s="14">
        <v>0</v>
      </c>
      <c r="R113" s="15"/>
      <c r="S113" s="15">
        <f t="shared" si="8"/>
        <v>0</v>
      </c>
      <c r="U113" s="14"/>
      <c r="V113" s="15"/>
      <c r="W113" s="15">
        <f t="shared" si="9"/>
        <v>0</v>
      </c>
      <c r="Y113" s="14"/>
      <c r="Z113" s="15"/>
      <c r="AA113" s="15">
        <f t="shared" si="10"/>
        <v>0</v>
      </c>
    </row>
    <row r="114" spans="1:27" x14ac:dyDescent="0.3">
      <c r="A114" s="49"/>
      <c r="B114" s="50"/>
      <c r="C114" s="46"/>
      <c r="D114" s="47"/>
      <c r="E114" s="14"/>
      <c r="F114" s="15"/>
      <c r="G114" s="15">
        <f t="shared" si="11"/>
        <v>0</v>
      </c>
      <c r="H114" s="47"/>
      <c r="I114" s="14"/>
      <c r="J114" s="15"/>
      <c r="K114" s="15">
        <f t="shared" si="6"/>
        <v>0</v>
      </c>
      <c r="M114" s="14"/>
      <c r="N114" s="15"/>
      <c r="O114" s="15">
        <f t="shared" si="7"/>
        <v>0</v>
      </c>
      <c r="Q114" s="14"/>
      <c r="R114" s="15"/>
      <c r="S114" s="15">
        <f t="shared" si="8"/>
        <v>0</v>
      </c>
      <c r="U114" s="14"/>
      <c r="V114" s="15"/>
      <c r="W114" s="15">
        <f t="shared" si="9"/>
        <v>0</v>
      </c>
      <c r="Y114" s="14"/>
      <c r="Z114" s="15"/>
      <c r="AA114" s="15">
        <f t="shared" si="10"/>
        <v>0</v>
      </c>
    </row>
    <row r="115" spans="1:27" x14ac:dyDescent="0.3">
      <c r="A115" s="49"/>
      <c r="B115" s="50"/>
      <c r="C115" s="46" t="s">
        <v>59</v>
      </c>
      <c r="D115" s="47"/>
      <c r="E115" s="14"/>
      <c r="F115" s="15"/>
      <c r="G115" s="15">
        <f t="shared" si="11"/>
        <v>0</v>
      </c>
      <c r="H115" s="47"/>
      <c r="I115" s="14"/>
      <c r="J115" s="15"/>
      <c r="K115" s="15">
        <f t="shared" si="6"/>
        <v>0</v>
      </c>
      <c r="M115" s="14"/>
      <c r="N115" s="15"/>
      <c r="O115" s="15">
        <f t="shared" si="7"/>
        <v>0</v>
      </c>
      <c r="Q115" s="14"/>
      <c r="R115" s="15"/>
      <c r="S115" s="15">
        <f t="shared" si="8"/>
        <v>0</v>
      </c>
      <c r="U115" s="14"/>
      <c r="V115" s="15"/>
      <c r="W115" s="15">
        <f t="shared" si="9"/>
        <v>0</v>
      </c>
      <c r="Y115" s="14"/>
      <c r="Z115" s="15"/>
      <c r="AA115" s="15">
        <f t="shared" si="10"/>
        <v>0</v>
      </c>
    </row>
    <row r="116" spans="1:27" x14ac:dyDescent="0.3">
      <c r="A116" s="49"/>
      <c r="B116" s="50"/>
      <c r="C116" s="46" t="s">
        <v>43</v>
      </c>
      <c r="D116" s="47" t="s">
        <v>22</v>
      </c>
      <c r="E116" s="14"/>
      <c r="F116" s="15"/>
      <c r="G116" s="15">
        <f t="shared" si="11"/>
        <v>0</v>
      </c>
      <c r="H116" s="47"/>
      <c r="I116" s="14"/>
      <c r="J116" s="15"/>
      <c r="K116" s="15">
        <f t="shared" si="6"/>
        <v>0</v>
      </c>
      <c r="M116" s="14"/>
      <c r="N116" s="15"/>
      <c r="O116" s="15">
        <f t="shared" si="7"/>
        <v>0</v>
      </c>
      <c r="Q116" s="14"/>
      <c r="R116" s="15"/>
      <c r="S116" s="15">
        <f t="shared" si="8"/>
        <v>0</v>
      </c>
      <c r="U116" s="14"/>
      <c r="V116" s="15"/>
      <c r="W116" s="15">
        <f t="shared" si="9"/>
        <v>0</v>
      </c>
      <c r="Y116" s="14">
        <v>6</v>
      </c>
      <c r="Z116" s="15"/>
      <c r="AA116" s="15">
        <f t="shared" si="10"/>
        <v>0</v>
      </c>
    </row>
    <row r="117" spans="1:27" x14ac:dyDescent="0.3">
      <c r="A117" s="49"/>
      <c r="B117" s="50"/>
      <c r="C117" s="46" t="s">
        <v>44</v>
      </c>
      <c r="D117" s="47" t="s">
        <v>22</v>
      </c>
      <c r="E117" s="14"/>
      <c r="F117" s="15"/>
      <c r="G117" s="15">
        <f t="shared" si="11"/>
        <v>0</v>
      </c>
      <c r="H117" s="47"/>
      <c r="I117" s="14"/>
      <c r="J117" s="15"/>
      <c r="K117" s="15">
        <f t="shared" si="6"/>
        <v>0</v>
      </c>
      <c r="M117" s="14"/>
      <c r="N117" s="15"/>
      <c r="O117" s="15">
        <f t="shared" si="7"/>
        <v>0</v>
      </c>
      <c r="Q117" s="14"/>
      <c r="R117" s="15"/>
      <c r="S117" s="15">
        <f t="shared" si="8"/>
        <v>0</v>
      </c>
      <c r="U117" s="14"/>
      <c r="V117" s="15"/>
      <c r="W117" s="15">
        <f t="shared" si="9"/>
        <v>0</v>
      </c>
      <c r="Y117" s="14">
        <v>5</v>
      </c>
      <c r="Z117" s="15"/>
      <c r="AA117" s="15">
        <f t="shared" si="10"/>
        <v>0</v>
      </c>
    </row>
    <row r="118" spans="1:27" x14ac:dyDescent="0.3">
      <c r="A118" s="49"/>
      <c r="B118" s="50"/>
      <c r="C118" s="46" t="s">
        <v>45</v>
      </c>
      <c r="D118" s="47" t="s">
        <v>22</v>
      </c>
      <c r="E118" s="14"/>
      <c r="F118" s="15"/>
      <c r="G118" s="15">
        <f t="shared" si="11"/>
        <v>0</v>
      </c>
      <c r="H118" s="47"/>
      <c r="I118" s="14"/>
      <c r="J118" s="15"/>
      <c r="K118" s="15">
        <f t="shared" si="6"/>
        <v>0</v>
      </c>
      <c r="M118" s="14"/>
      <c r="N118" s="15"/>
      <c r="O118" s="15">
        <f t="shared" si="7"/>
        <v>0</v>
      </c>
      <c r="Q118" s="14"/>
      <c r="R118" s="15"/>
      <c r="S118" s="15">
        <f t="shared" si="8"/>
        <v>0</v>
      </c>
      <c r="U118" s="14"/>
      <c r="V118" s="15"/>
      <c r="W118" s="15">
        <f t="shared" si="9"/>
        <v>0</v>
      </c>
      <c r="Y118" s="14">
        <v>2</v>
      </c>
      <c r="Z118" s="15"/>
      <c r="AA118" s="15">
        <f t="shared" si="10"/>
        <v>0</v>
      </c>
    </row>
    <row r="119" spans="1:27" x14ac:dyDescent="0.3">
      <c r="A119" s="49"/>
      <c r="B119" s="50"/>
      <c r="C119" s="63" t="s">
        <v>46</v>
      </c>
      <c r="D119" s="47" t="s">
        <v>21</v>
      </c>
      <c r="E119" s="14"/>
      <c r="F119" s="15"/>
      <c r="G119" s="15">
        <f t="shared" si="11"/>
        <v>0</v>
      </c>
      <c r="H119" s="47"/>
      <c r="I119" s="14"/>
      <c r="J119" s="15"/>
      <c r="K119" s="15">
        <f t="shared" si="6"/>
        <v>0</v>
      </c>
      <c r="M119" s="14"/>
      <c r="N119" s="15"/>
      <c r="O119" s="15">
        <f t="shared" si="7"/>
        <v>0</v>
      </c>
      <c r="Q119" s="14"/>
      <c r="R119" s="15"/>
      <c r="S119" s="15">
        <f t="shared" si="8"/>
        <v>0</v>
      </c>
      <c r="U119" s="14"/>
      <c r="V119" s="15"/>
      <c r="W119" s="15">
        <f t="shared" si="9"/>
        <v>0</v>
      </c>
      <c r="Y119" s="14">
        <v>25</v>
      </c>
      <c r="Z119" s="15"/>
      <c r="AA119" s="15">
        <f t="shared" si="10"/>
        <v>0</v>
      </c>
    </row>
    <row r="120" spans="1:27" x14ac:dyDescent="0.3">
      <c r="A120" s="49"/>
      <c r="B120" s="50"/>
      <c r="C120" s="63" t="s">
        <v>49</v>
      </c>
      <c r="D120" s="47" t="s">
        <v>21</v>
      </c>
      <c r="E120" s="14"/>
      <c r="F120" s="15"/>
      <c r="G120" s="15">
        <f t="shared" si="11"/>
        <v>0</v>
      </c>
      <c r="H120" s="47"/>
      <c r="I120" s="14"/>
      <c r="J120" s="15"/>
      <c r="K120" s="15">
        <f t="shared" si="6"/>
        <v>0</v>
      </c>
      <c r="M120" s="14"/>
      <c r="N120" s="15"/>
      <c r="O120" s="15">
        <f t="shared" si="7"/>
        <v>0</v>
      </c>
      <c r="Q120" s="14"/>
      <c r="R120" s="15"/>
      <c r="S120" s="15">
        <f t="shared" si="8"/>
        <v>0</v>
      </c>
      <c r="U120" s="14"/>
      <c r="V120" s="15"/>
      <c r="W120" s="15">
        <f t="shared" si="9"/>
        <v>0</v>
      </c>
      <c r="Y120" s="14">
        <v>15</v>
      </c>
      <c r="Z120" s="15"/>
      <c r="AA120" s="15">
        <f t="shared" si="10"/>
        <v>0</v>
      </c>
    </row>
    <row r="121" spans="1:27" x14ac:dyDescent="0.3">
      <c r="A121" s="49"/>
      <c r="B121" s="50"/>
      <c r="C121" s="63" t="s">
        <v>50</v>
      </c>
      <c r="D121" s="47" t="s">
        <v>21</v>
      </c>
      <c r="E121" s="14"/>
      <c r="F121" s="15"/>
      <c r="G121" s="15">
        <f t="shared" si="11"/>
        <v>0</v>
      </c>
      <c r="H121" s="47"/>
      <c r="I121" s="14"/>
      <c r="J121" s="15"/>
      <c r="K121" s="15">
        <f t="shared" si="6"/>
        <v>0</v>
      </c>
      <c r="M121" s="14"/>
      <c r="N121" s="15"/>
      <c r="O121" s="15">
        <f t="shared" si="7"/>
        <v>0</v>
      </c>
      <c r="Q121" s="14"/>
      <c r="R121" s="15"/>
      <c r="S121" s="15">
        <f t="shared" si="8"/>
        <v>0</v>
      </c>
      <c r="U121" s="14"/>
      <c r="V121" s="15"/>
      <c r="W121" s="15">
        <f t="shared" si="9"/>
        <v>0</v>
      </c>
      <c r="Y121" s="14">
        <v>15</v>
      </c>
      <c r="Z121" s="15"/>
      <c r="AA121" s="15">
        <f t="shared" si="10"/>
        <v>0</v>
      </c>
    </row>
    <row r="122" spans="1:27" x14ac:dyDescent="0.3">
      <c r="A122" s="49"/>
      <c r="B122" s="50"/>
      <c r="C122" s="63" t="s">
        <v>51</v>
      </c>
      <c r="D122" s="47" t="s">
        <v>21</v>
      </c>
      <c r="E122" s="14"/>
      <c r="F122" s="15"/>
      <c r="G122" s="15">
        <f t="shared" si="11"/>
        <v>0</v>
      </c>
      <c r="H122" s="47"/>
      <c r="I122" s="14"/>
      <c r="J122" s="15"/>
      <c r="K122" s="15">
        <f t="shared" si="6"/>
        <v>0</v>
      </c>
      <c r="M122" s="14"/>
      <c r="N122" s="15"/>
      <c r="O122" s="15">
        <f t="shared" si="7"/>
        <v>0</v>
      </c>
      <c r="Q122" s="14"/>
      <c r="R122" s="15"/>
      <c r="S122" s="15">
        <f t="shared" si="8"/>
        <v>0</v>
      </c>
      <c r="U122" s="14"/>
      <c r="V122" s="15"/>
      <c r="W122" s="15">
        <f t="shared" si="9"/>
        <v>0</v>
      </c>
      <c r="Y122" s="14"/>
      <c r="Z122" s="15"/>
      <c r="AA122" s="15">
        <f t="shared" si="10"/>
        <v>0</v>
      </c>
    </row>
    <row r="123" spans="1:27" x14ac:dyDescent="0.3">
      <c r="A123" s="49"/>
      <c r="B123" s="50"/>
      <c r="C123" s="63" t="s">
        <v>52</v>
      </c>
      <c r="D123" s="47" t="s">
        <v>21</v>
      </c>
      <c r="E123" s="14"/>
      <c r="F123" s="15"/>
      <c r="G123" s="15">
        <f t="shared" si="11"/>
        <v>0</v>
      </c>
      <c r="H123" s="47"/>
      <c r="I123" s="14"/>
      <c r="J123" s="15"/>
      <c r="K123" s="15">
        <f t="shared" si="6"/>
        <v>0</v>
      </c>
      <c r="M123" s="14"/>
      <c r="N123" s="15"/>
      <c r="O123" s="15">
        <f t="shared" si="7"/>
        <v>0</v>
      </c>
      <c r="Q123" s="14"/>
      <c r="R123" s="15"/>
      <c r="S123" s="15">
        <f t="shared" si="8"/>
        <v>0</v>
      </c>
      <c r="U123" s="14"/>
      <c r="V123" s="15"/>
      <c r="W123" s="15">
        <f t="shared" si="9"/>
        <v>0</v>
      </c>
      <c r="Y123" s="14"/>
      <c r="Z123" s="15"/>
      <c r="AA123" s="15">
        <f t="shared" si="10"/>
        <v>0</v>
      </c>
    </row>
    <row r="124" spans="1:27" x14ac:dyDescent="0.3">
      <c r="A124" s="49"/>
      <c r="B124" s="50"/>
      <c r="C124" s="63" t="s">
        <v>53</v>
      </c>
      <c r="D124" s="47" t="s">
        <v>21</v>
      </c>
      <c r="E124" s="14"/>
      <c r="F124" s="15"/>
      <c r="G124" s="15">
        <f t="shared" si="11"/>
        <v>0</v>
      </c>
      <c r="H124" s="47"/>
      <c r="I124" s="14"/>
      <c r="J124" s="15"/>
      <c r="K124" s="15">
        <f t="shared" si="6"/>
        <v>0</v>
      </c>
      <c r="M124" s="14"/>
      <c r="N124" s="15"/>
      <c r="O124" s="15">
        <f t="shared" si="7"/>
        <v>0</v>
      </c>
      <c r="Q124" s="14"/>
      <c r="R124" s="15"/>
      <c r="S124" s="15">
        <f t="shared" si="8"/>
        <v>0</v>
      </c>
      <c r="U124" s="14"/>
      <c r="V124" s="15"/>
      <c r="W124" s="15">
        <f t="shared" si="9"/>
        <v>0</v>
      </c>
      <c r="Y124" s="14"/>
      <c r="Z124" s="15"/>
      <c r="AA124" s="15">
        <f t="shared" si="10"/>
        <v>0</v>
      </c>
    </row>
    <row r="125" spans="1:27" x14ac:dyDescent="0.3">
      <c r="A125" s="49"/>
      <c r="B125" s="50"/>
      <c r="C125" s="46" t="s">
        <v>54</v>
      </c>
      <c r="D125" s="47" t="s">
        <v>22</v>
      </c>
      <c r="E125" s="14"/>
      <c r="F125" s="15"/>
      <c r="G125" s="15">
        <f t="shared" si="11"/>
        <v>0</v>
      </c>
      <c r="H125" s="47"/>
      <c r="I125" s="14"/>
      <c r="J125" s="15"/>
      <c r="K125" s="15">
        <f t="shared" si="6"/>
        <v>0</v>
      </c>
      <c r="M125" s="14"/>
      <c r="N125" s="15"/>
      <c r="O125" s="15">
        <f t="shared" si="7"/>
        <v>0</v>
      </c>
      <c r="Q125" s="14"/>
      <c r="R125" s="15"/>
      <c r="S125" s="15">
        <f t="shared" si="8"/>
        <v>0</v>
      </c>
      <c r="U125" s="14"/>
      <c r="V125" s="15"/>
      <c r="W125" s="15">
        <f t="shared" si="9"/>
        <v>0</v>
      </c>
      <c r="Y125" s="14">
        <v>0</v>
      </c>
      <c r="Z125" s="15"/>
      <c r="AA125" s="15">
        <f t="shared" si="10"/>
        <v>0</v>
      </c>
    </row>
    <row r="126" spans="1:27" x14ac:dyDescent="0.3">
      <c r="A126" s="49"/>
      <c r="B126" s="50"/>
      <c r="C126" s="46"/>
      <c r="D126" s="47"/>
      <c r="E126" s="14"/>
      <c r="F126" s="15"/>
      <c r="G126" s="15">
        <f t="shared" si="11"/>
        <v>0</v>
      </c>
      <c r="H126" s="47"/>
      <c r="I126" s="14"/>
      <c r="J126" s="15"/>
      <c r="K126" s="15">
        <f t="shared" si="6"/>
        <v>0</v>
      </c>
      <c r="M126" s="14"/>
      <c r="N126" s="15"/>
      <c r="O126" s="15">
        <f t="shared" si="7"/>
        <v>0</v>
      </c>
      <c r="Q126" s="14"/>
      <c r="R126" s="15"/>
      <c r="S126" s="15">
        <f t="shared" si="8"/>
        <v>0</v>
      </c>
      <c r="U126" s="14"/>
      <c r="V126" s="15"/>
      <c r="W126" s="15">
        <f t="shared" si="9"/>
        <v>0</v>
      </c>
      <c r="Y126" s="14"/>
      <c r="Z126" s="15"/>
      <c r="AA126" s="15">
        <f t="shared" si="10"/>
        <v>0</v>
      </c>
    </row>
    <row r="127" spans="1:27" x14ac:dyDescent="0.3">
      <c r="A127" s="49"/>
      <c r="B127" s="50"/>
      <c r="C127" s="65" t="s">
        <v>92</v>
      </c>
      <c r="D127" s="47"/>
      <c r="E127" s="14"/>
      <c r="F127" s="15"/>
      <c r="G127" s="15">
        <f t="shared" si="11"/>
        <v>0</v>
      </c>
      <c r="H127" s="47"/>
      <c r="I127" s="14"/>
      <c r="J127" s="15"/>
      <c r="K127" s="15">
        <f t="shared" si="6"/>
        <v>0</v>
      </c>
      <c r="M127" s="14"/>
      <c r="N127" s="15"/>
      <c r="O127" s="15">
        <f t="shared" si="7"/>
        <v>0</v>
      </c>
      <c r="Q127" s="14"/>
      <c r="R127" s="15"/>
      <c r="S127" s="15">
        <f t="shared" si="8"/>
        <v>0</v>
      </c>
      <c r="U127" s="14"/>
      <c r="V127" s="15"/>
      <c r="W127" s="15">
        <f t="shared" si="9"/>
        <v>0</v>
      </c>
      <c r="Y127" s="14"/>
      <c r="Z127" s="15"/>
      <c r="AA127" s="15">
        <f t="shared" si="10"/>
        <v>0</v>
      </c>
    </row>
    <row r="128" spans="1:27" x14ac:dyDescent="0.3">
      <c r="A128" s="49"/>
      <c r="B128" s="50"/>
      <c r="C128" s="46" t="s">
        <v>93</v>
      </c>
      <c r="D128" s="47"/>
      <c r="E128" s="14"/>
      <c r="F128" s="15"/>
      <c r="G128" s="15">
        <f t="shared" si="11"/>
        <v>0</v>
      </c>
      <c r="H128" s="47"/>
      <c r="I128" s="14"/>
      <c r="J128" s="15"/>
      <c r="K128" s="15">
        <f t="shared" si="6"/>
        <v>0</v>
      </c>
      <c r="M128" s="14"/>
      <c r="N128" s="15"/>
      <c r="O128" s="15">
        <f t="shared" si="7"/>
        <v>0</v>
      </c>
      <c r="Q128" s="14">
        <v>3</v>
      </c>
      <c r="R128" s="15"/>
      <c r="S128" s="15">
        <f t="shared" si="8"/>
        <v>0</v>
      </c>
      <c r="U128" s="14">
        <v>3</v>
      </c>
      <c r="V128" s="15"/>
      <c r="W128" s="15">
        <f t="shared" si="9"/>
        <v>0</v>
      </c>
      <c r="Y128" s="14"/>
      <c r="Z128" s="15"/>
      <c r="AA128" s="15">
        <f t="shared" si="10"/>
        <v>0</v>
      </c>
    </row>
    <row r="129" spans="1:27" x14ac:dyDescent="0.3">
      <c r="A129" s="49"/>
      <c r="B129" s="50"/>
      <c r="C129" s="63" t="s">
        <v>49</v>
      </c>
      <c r="D129" s="47"/>
      <c r="E129" s="14"/>
      <c r="F129" s="15"/>
      <c r="G129" s="15">
        <f t="shared" si="11"/>
        <v>0</v>
      </c>
      <c r="H129" s="47"/>
      <c r="I129" s="14"/>
      <c r="J129" s="15"/>
      <c r="K129" s="15">
        <f t="shared" si="6"/>
        <v>0</v>
      </c>
      <c r="M129" s="14"/>
      <c r="N129" s="15"/>
      <c r="O129" s="15">
        <f t="shared" si="7"/>
        <v>0</v>
      </c>
      <c r="Q129" s="14">
        <v>10</v>
      </c>
      <c r="R129" s="15"/>
      <c r="S129" s="15">
        <f t="shared" si="8"/>
        <v>0</v>
      </c>
      <c r="U129" s="14">
        <v>8</v>
      </c>
      <c r="V129" s="15"/>
      <c r="W129" s="15">
        <f t="shared" si="9"/>
        <v>0</v>
      </c>
      <c r="Y129" s="14"/>
      <c r="Z129" s="15"/>
      <c r="AA129" s="15">
        <f t="shared" si="10"/>
        <v>0</v>
      </c>
    </row>
    <row r="130" spans="1:27" x14ac:dyDescent="0.3">
      <c r="A130" s="49"/>
      <c r="B130" s="50"/>
      <c r="C130" s="63" t="s">
        <v>50</v>
      </c>
      <c r="D130" s="47"/>
      <c r="E130" s="14"/>
      <c r="F130" s="15"/>
      <c r="G130" s="15">
        <f t="shared" si="11"/>
        <v>0</v>
      </c>
      <c r="H130" s="47"/>
      <c r="I130" s="14"/>
      <c r="J130" s="15"/>
      <c r="K130" s="15">
        <f t="shared" si="6"/>
        <v>0</v>
      </c>
      <c r="M130" s="14"/>
      <c r="N130" s="15"/>
      <c r="O130" s="15">
        <f t="shared" si="7"/>
        <v>0</v>
      </c>
      <c r="Q130" s="14">
        <v>12</v>
      </c>
      <c r="R130" s="15"/>
      <c r="S130" s="15">
        <f t="shared" si="8"/>
        <v>0</v>
      </c>
      <c r="U130" s="14">
        <v>6</v>
      </c>
      <c r="V130" s="15"/>
      <c r="W130" s="15">
        <f t="shared" si="9"/>
        <v>0</v>
      </c>
      <c r="Y130" s="14"/>
      <c r="Z130" s="15"/>
      <c r="AA130" s="15">
        <f t="shared" si="10"/>
        <v>0</v>
      </c>
    </row>
    <row r="131" spans="1:27" x14ac:dyDescent="0.3">
      <c r="A131" s="49"/>
      <c r="B131" s="50"/>
      <c r="C131" s="63" t="s">
        <v>51</v>
      </c>
      <c r="D131" s="47"/>
      <c r="E131" s="14"/>
      <c r="F131" s="15"/>
      <c r="G131" s="15">
        <f t="shared" si="11"/>
        <v>0</v>
      </c>
      <c r="H131" s="47"/>
      <c r="I131" s="14"/>
      <c r="J131" s="15"/>
      <c r="K131" s="15">
        <f t="shared" si="6"/>
        <v>0</v>
      </c>
      <c r="M131" s="14"/>
      <c r="N131" s="15"/>
      <c r="O131" s="15">
        <f t="shared" si="7"/>
        <v>0</v>
      </c>
      <c r="Q131" s="14">
        <v>5</v>
      </c>
      <c r="R131" s="15"/>
      <c r="S131" s="15">
        <f t="shared" si="8"/>
        <v>0</v>
      </c>
      <c r="U131" s="14">
        <v>8</v>
      </c>
      <c r="V131" s="15"/>
      <c r="W131" s="15">
        <f t="shared" si="9"/>
        <v>0</v>
      </c>
      <c r="Y131" s="14"/>
      <c r="Z131" s="15"/>
      <c r="AA131" s="15">
        <f t="shared" si="10"/>
        <v>0</v>
      </c>
    </row>
    <row r="132" spans="1:27" x14ac:dyDescent="0.3">
      <c r="A132" s="49"/>
      <c r="B132" s="50"/>
      <c r="C132" s="46" t="s">
        <v>94</v>
      </c>
      <c r="D132" s="47"/>
      <c r="E132" s="14"/>
      <c r="F132" s="15"/>
      <c r="G132" s="15">
        <f t="shared" si="11"/>
        <v>0</v>
      </c>
      <c r="H132" s="47"/>
      <c r="I132" s="14"/>
      <c r="J132" s="15"/>
      <c r="K132" s="15">
        <f t="shared" si="6"/>
        <v>0</v>
      </c>
      <c r="M132" s="14"/>
      <c r="N132" s="15"/>
      <c r="O132" s="15">
        <f t="shared" si="7"/>
        <v>0</v>
      </c>
      <c r="Q132" s="14">
        <v>3</v>
      </c>
      <c r="R132" s="15"/>
      <c r="S132" s="15">
        <f t="shared" si="8"/>
        <v>0</v>
      </c>
      <c r="U132" s="14">
        <v>3</v>
      </c>
      <c r="V132" s="15"/>
      <c r="W132" s="15">
        <f t="shared" si="9"/>
        <v>0</v>
      </c>
      <c r="Y132" s="14"/>
      <c r="Z132" s="15"/>
      <c r="AA132" s="15">
        <f t="shared" si="10"/>
        <v>0</v>
      </c>
    </row>
    <row r="133" spans="1:27" x14ac:dyDescent="0.3">
      <c r="A133" s="49"/>
      <c r="B133" s="50"/>
      <c r="C133" s="46" t="s">
        <v>95</v>
      </c>
      <c r="D133" s="47"/>
      <c r="E133" s="14"/>
      <c r="F133" s="15"/>
      <c r="G133" s="15">
        <f t="shared" si="11"/>
        <v>0</v>
      </c>
      <c r="H133" s="47"/>
      <c r="I133" s="14"/>
      <c r="J133" s="15"/>
      <c r="K133" s="15">
        <f t="shared" si="6"/>
        <v>0</v>
      </c>
      <c r="M133" s="14"/>
      <c r="N133" s="15"/>
      <c r="O133" s="15">
        <f t="shared" si="7"/>
        <v>0</v>
      </c>
      <c r="Q133" s="14">
        <v>1</v>
      </c>
      <c r="R133" s="15"/>
      <c r="S133" s="15">
        <f t="shared" si="8"/>
        <v>0</v>
      </c>
      <c r="U133" s="14">
        <v>1</v>
      </c>
      <c r="V133" s="15"/>
      <c r="W133" s="15">
        <f t="shared" si="9"/>
        <v>0</v>
      </c>
      <c r="Y133" s="14"/>
      <c r="Z133" s="15"/>
      <c r="AA133" s="15">
        <f t="shared" si="10"/>
        <v>0</v>
      </c>
    </row>
    <row r="134" spans="1:27" x14ac:dyDescent="0.3">
      <c r="A134" s="49"/>
      <c r="B134" s="50"/>
      <c r="C134" s="46"/>
      <c r="D134" s="47"/>
      <c r="E134" s="14"/>
      <c r="F134" s="15"/>
      <c r="G134" s="15">
        <f t="shared" si="11"/>
        <v>0</v>
      </c>
      <c r="H134" s="47"/>
      <c r="I134" s="14"/>
      <c r="J134" s="15"/>
      <c r="K134" s="15">
        <f t="shared" si="6"/>
        <v>0</v>
      </c>
      <c r="M134" s="14"/>
      <c r="N134" s="15"/>
      <c r="O134" s="15">
        <f t="shared" si="7"/>
        <v>0</v>
      </c>
      <c r="Q134" s="14"/>
      <c r="R134" s="15"/>
      <c r="S134" s="15">
        <f t="shared" si="8"/>
        <v>0</v>
      </c>
      <c r="U134" s="14"/>
      <c r="V134" s="15"/>
      <c r="W134" s="15">
        <f t="shared" si="9"/>
        <v>0</v>
      </c>
      <c r="Y134" s="14"/>
      <c r="Z134" s="15"/>
      <c r="AA134" s="15">
        <f t="shared" si="10"/>
        <v>0</v>
      </c>
    </row>
    <row r="135" spans="1:27" x14ac:dyDescent="0.3">
      <c r="A135" s="49"/>
      <c r="B135" s="50" t="s">
        <v>126</v>
      </c>
      <c r="C135" s="62" t="s">
        <v>96</v>
      </c>
      <c r="D135" s="47"/>
      <c r="E135" s="14"/>
      <c r="F135" s="15"/>
      <c r="G135" s="15">
        <f t="shared" si="11"/>
        <v>0</v>
      </c>
      <c r="H135" s="47"/>
      <c r="I135" s="14"/>
      <c r="J135" s="15"/>
      <c r="K135" s="15">
        <f t="shared" ref="K135:K184" si="12">I135*J135</f>
        <v>0</v>
      </c>
      <c r="M135" s="14"/>
      <c r="N135" s="15"/>
      <c r="O135" s="15">
        <f t="shared" ref="O135:O184" si="13">M135*N135</f>
        <v>0</v>
      </c>
      <c r="Q135" s="14"/>
      <c r="R135" s="15"/>
      <c r="S135" s="15">
        <f t="shared" ref="S135:S184" si="14">Q135*R135</f>
        <v>0</v>
      </c>
      <c r="U135" s="14"/>
      <c r="V135" s="15"/>
      <c r="W135" s="15">
        <f t="shared" ref="W135:W184" si="15">U135*V135</f>
        <v>0</v>
      </c>
      <c r="Y135" s="14"/>
      <c r="Z135" s="15"/>
      <c r="AA135" s="15">
        <f t="shared" ref="AA135:AA184" si="16">Y135*Z135</f>
        <v>0</v>
      </c>
    </row>
    <row r="136" spans="1:27" x14ac:dyDescent="0.3">
      <c r="A136" s="49"/>
      <c r="B136" s="50"/>
      <c r="C136" s="46" t="s">
        <v>97</v>
      </c>
      <c r="D136" s="47" t="s">
        <v>78</v>
      </c>
      <c r="E136" s="14"/>
      <c r="F136" s="15"/>
      <c r="G136" s="15">
        <f t="shared" si="11"/>
        <v>0</v>
      </c>
      <c r="H136" s="47"/>
      <c r="I136" s="14"/>
      <c r="J136" s="15"/>
      <c r="K136" s="15">
        <f t="shared" si="12"/>
        <v>0</v>
      </c>
      <c r="M136" s="14"/>
      <c r="N136" s="15"/>
      <c r="O136" s="15">
        <f t="shared" si="13"/>
        <v>0</v>
      </c>
      <c r="Q136" s="14"/>
      <c r="R136" s="15"/>
      <c r="S136" s="15">
        <f t="shared" si="14"/>
        <v>0</v>
      </c>
      <c r="U136" s="14"/>
      <c r="V136" s="15"/>
      <c r="W136" s="15">
        <f t="shared" si="15"/>
        <v>0</v>
      </c>
      <c r="Y136" s="14"/>
      <c r="Z136" s="15"/>
      <c r="AA136" s="15">
        <f t="shared" si="16"/>
        <v>0</v>
      </c>
    </row>
    <row r="137" spans="1:27" x14ac:dyDescent="0.3">
      <c r="A137" s="49"/>
      <c r="B137" s="50"/>
      <c r="C137" s="46" t="s">
        <v>127</v>
      </c>
      <c r="D137" s="47" t="s">
        <v>78</v>
      </c>
      <c r="E137" s="14"/>
      <c r="F137" s="15"/>
      <c r="G137" s="15">
        <f t="shared" si="11"/>
        <v>0</v>
      </c>
      <c r="H137" s="47"/>
      <c r="I137" s="14"/>
      <c r="J137" s="15"/>
      <c r="K137" s="15">
        <f t="shared" si="12"/>
        <v>0</v>
      </c>
      <c r="M137" s="14"/>
      <c r="N137" s="15"/>
      <c r="O137" s="15">
        <f t="shared" si="13"/>
        <v>0</v>
      </c>
      <c r="Q137" s="14"/>
      <c r="R137" s="15"/>
      <c r="S137" s="15">
        <f t="shared" si="14"/>
        <v>0</v>
      </c>
      <c r="U137" s="14"/>
      <c r="V137" s="15"/>
      <c r="W137" s="15">
        <f t="shared" si="15"/>
        <v>0</v>
      </c>
      <c r="Y137" s="14"/>
      <c r="Z137" s="15"/>
      <c r="AA137" s="15">
        <f t="shared" si="16"/>
        <v>0</v>
      </c>
    </row>
    <row r="138" spans="1:27" x14ac:dyDescent="0.3">
      <c r="A138" s="49"/>
      <c r="B138" s="50"/>
      <c r="C138" s="46" t="s">
        <v>77</v>
      </c>
      <c r="D138" s="47" t="s">
        <v>6</v>
      </c>
      <c r="E138" s="14"/>
      <c r="F138" s="15"/>
      <c r="G138" s="15">
        <f t="shared" si="11"/>
        <v>0</v>
      </c>
      <c r="H138" s="47"/>
      <c r="I138" s="14">
        <v>0.2</v>
      </c>
      <c r="J138" s="15"/>
      <c r="K138" s="15">
        <f t="shared" si="12"/>
        <v>0</v>
      </c>
      <c r="M138" s="14">
        <v>0.2</v>
      </c>
      <c r="N138" s="15"/>
      <c r="O138" s="15">
        <f t="shared" si="13"/>
        <v>0</v>
      </c>
      <c r="Q138" s="14">
        <v>0.2</v>
      </c>
      <c r="R138" s="15"/>
      <c r="S138" s="15">
        <f t="shared" si="14"/>
        <v>0</v>
      </c>
      <c r="U138" s="14">
        <v>0.2</v>
      </c>
      <c r="V138" s="15"/>
      <c r="W138" s="15">
        <f t="shared" si="15"/>
        <v>0</v>
      </c>
      <c r="Y138" s="14">
        <v>0.2</v>
      </c>
      <c r="Z138" s="15"/>
      <c r="AA138" s="15">
        <f t="shared" si="16"/>
        <v>0</v>
      </c>
    </row>
    <row r="139" spans="1:27" x14ac:dyDescent="0.3">
      <c r="A139" s="49"/>
      <c r="B139" s="50"/>
      <c r="C139" s="46"/>
      <c r="D139" s="47"/>
      <c r="E139" s="14"/>
      <c r="F139" s="15"/>
      <c r="G139" s="15">
        <f t="shared" si="11"/>
        <v>0</v>
      </c>
      <c r="H139" s="47"/>
      <c r="I139" s="14"/>
      <c r="J139" s="15"/>
      <c r="K139" s="15">
        <f t="shared" si="12"/>
        <v>0</v>
      </c>
      <c r="M139" s="14"/>
      <c r="N139" s="15"/>
      <c r="O139" s="15">
        <f t="shared" si="13"/>
        <v>0</v>
      </c>
      <c r="Q139" s="14"/>
      <c r="R139" s="15"/>
      <c r="S139" s="15">
        <f t="shared" si="14"/>
        <v>0</v>
      </c>
      <c r="U139" s="14"/>
      <c r="V139" s="15"/>
      <c r="W139" s="15">
        <f t="shared" si="15"/>
        <v>0</v>
      </c>
      <c r="Y139" s="14"/>
      <c r="Z139" s="15"/>
      <c r="AA139" s="15">
        <f t="shared" si="16"/>
        <v>0</v>
      </c>
    </row>
    <row r="140" spans="1:27" x14ac:dyDescent="0.3">
      <c r="A140" s="49"/>
      <c r="B140" s="53" t="s">
        <v>19</v>
      </c>
      <c r="C140" s="62" t="s">
        <v>60</v>
      </c>
      <c r="D140" s="56"/>
      <c r="E140" s="14"/>
      <c r="F140" s="58"/>
      <c r="G140" s="15">
        <f t="shared" si="11"/>
        <v>0</v>
      </c>
      <c r="H140" s="56"/>
      <c r="I140" s="57"/>
      <c r="J140" s="58"/>
      <c r="K140" s="15">
        <f t="shared" si="12"/>
        <v>0</v>
      </c>
      <c r="M140" s="57"/>
      <c r="N140" s="58"/>
      <c r="O140" s="15">
        <f t="shared" si="13"/>
        <v>0</v>
      </c>
      <c r="Q140" s="57"/>
      <c r="R140" s="58"/>
      <c r="S140" s="15">
        <f t="shared" si="14"/>
        <v>0</v>
      </c>
      <c r="U140" s="57"/>
      <c r="V140" s="58"/>
      <c r="W140" s="15">
        <f t="shared" si="15"/>
        <v>0</v>
      </c>
      <c r="Y140" s="57"/>
      <c r="Z140" s="58"/>
      <c r="AA140" s="15">
        <f t="shared" si="16"/>
        <v>0</v>
      </c>
    </row>
    <row r="141" spans="1:27" x14ac:dyDescent="0.3">
      <c r="A141" s="49"/>
      <c r="B141" s="50" t="s">
        <v>128</v>
      </c>
      <c r="C141" s="65" t="s">
        <v>129</v>
      </c>
      <c r="D141" s="47"/>
      <c r="E141" s="14"/>
      <c r="F141" s="15"/>
      <c r="G141" s="15">
        <f t="shared" si="11"/>
        <v>0</v>
      </c>
      <c r="H141" s="47"/>
      <c r="I141" s="14"/>
      <c r="J141" s="15"/>
      <c r="K141" s="15">
        <f t="shared" si="12"/>
        <v>0</v>
      </c>
      <c r="M141" s="14"/>
      <c r="N141" s="15"/>
      <c r="O141" s="15">
        <f t="shared" si="13"/>
        <v>0</v>
      </c>
      <c r="Q141" s="14"/>
      <c r="R141" s="15"/>
      <c r="S141" s="15">
        <f t="shared" si="14"/>
        <v>0</v>
      </c>
      <c r="U141" s="14"/>
      <c r="V141" s="15"/>
      <c r="W141" s="15">
        <f t="shared" si="15"/>
        <v>0</v>
      </c>
      <c r="Y141" s="14"/>
      <c r="Z141" s="15"/>
      <c r="AA141" s="15">
        <f t="shared" si="16"/>
        <v>0</v>
      </c>
    </row>
    <row r="142" spans="1:27" x14ac:dyDescent="0.3">
      <c r="A142" s="49"/>
      <c r="B142" s="50"/>
      <c r="C142" s="46" t="s">
        <v>61</v>
      </c>
      <c r="D142" s="47"/>
      <c r="E142" s="14"/>
      <c r="F142" s="15"/>
      <c r="G142" s="15">
        <f t="shared" si="11"/>
        <v>0</v>
      </c>
      <c r="H142" s="47"/>
      <c r="I142" s="14"/>
      <c r="J142" s="15"/>
      <c r="K142" s="15">
        <f t="shared" si="12"/>
        <v>0</v>
      </c>
      <c r="M142" s="14"/>
      <c r="N142" s="15"/>
      <c r="O142" s="15">
        <f t="shared" si="13"/>
        <v>0</v>
      </c>
      <c r="Q142" s="14"/>
      <c r="R142" s="15"/>
      <c r="S142" s="15">
        <f t="shared" si="14"/>
        <v>0</v>
      </c>
      <c r="U142" s="14"/>
      <c r="V142" s="15"/>
      <c r="W142" s="15">
        <f t="shared" si="15"/>
        <v>0</v>
      </c>
      <c r="Y142" s="14"/>
      <c r="Z142" s="15"/>
      <c r="AA142" s="15">
        <f t="shared" si="16"/>
        <v>0</v>
      </c>
    </row>
    <row r="143" spans="1:27" x14ac:dyDescent="0.3">
      <c r="A143" s="49"/>
      <c r="B143" s="50"/>
      <c r="C143" s="46" t="s">
        <v>62</v>
      </c>
      <c r="D143" s="47" t="s">
        <v>22</v>
      </c>
      <c r="E143" s="14"/>
      <c r="F143" s="15"/>
      <c r="G143" s="15">
        <f t="shared" si="11"/>
        <v>0</v>
      </c>
      <c r="H143" s="47"/>
      <c r="I143" s="14"/>
      <c r="J143" s="15"/>
      <c r="K143" s="15">
        <f t="shared" si="12"/>
        <v>0</v>
      </c>
      <c r="M143" s="14"/>
      <c r="N143" s="15"/>
      <c r="O143" s="15">
        <f t="shared" si="13"/>
        <v>0</v>
      </c>
      <c r="Q143" s="14"/>
      <c r="R143" s="15"/>
      <c r="S143" s="15">
        <f t="shared" si="14"/>
        <v>0</v>
      </c>
      <c r="U143" s="14">
        <v>1</v>
      </c>
      <c r="V143" s="15"/>
      <c r="W143" s="15">
        <f t="shared" si="15"/>
        <v>0</v>
      </c>
      <c r="Y143" s="14"/>
      <c r="Z143" s="15"/>
      <c r="AA143" s="15">
        <f t="shared" si="16"/>
        <v>0</v>
      </c>
    </row>
    <row r="144" spans="1:27" x14ac:dyDescent="0.3">
      <c r="A144" s="49"/>
      <c r="B144" s="50"/>
      <c r="C144" s="46" t="s">
        <v>63</v>
      </c>
      <c r="D144" s="47" t="s">
        <v>10</v>
      </c>
      <c r="E144" s="14"/>
      <c r="F144" s="15"/>
      <c r="G144" s="15">
        <f t="shared" si="11"/>
        <v>0</v>
      </c>
      <c r="H144" s="47"/>
      <c r="I144" s="14"/>
      <c r="J144" s="15"/>
      <c r="K144" s="15">
        <f t="shared" si="12"/>
        <v>0</v>
      </c>
      <c r="M144" s="14"/>
      <c r="N144" s="15"/>
      <c r="O144" s="15">
        <f t="shared" si="13"/>
        <v>0</v>
      </c>
      <c r="Q144" s="14"/>
      <c r="R144" s="15"/>
      <c r="S144" s="15">
        <f t="shared" si="14"/>
        <v>0</v>
      </c>
      <c r="U144" s="14">
        <v>56</v>
      </c>
      <c r="V144" s="15"/>
      <c r="W144" s="15">
        <f t="shared" si="15"/>
        <v>0</v>
      </c>
      <c r="Y144" s="14"/>
      <c r="Z144" s="15"/>
      <c r="AA144" s="15">
        <f t="shared" si="16"/>
        <v>0</v>
      </c>
    </row>
    <row r="145" spans="1:27" x14ac:dyDescent="0.3">
      <c r="A145" s="49"/>
      <c r="B145" s="50"/>
      <c r="C145" s="46" t="s">
        <v>64</v>
      </c>
      <c r="D145" s="47" t="s">
        <v>22</v>
      </c>
      <c r="E145" s="14"/>
      <c r="F145" s="15"/>
      <c r="G145" s="15">
        <f t="shared" si="11"/>
        <v>0</v>
      </c>
      <c r="H145" s="47"/>
      <c r="I145" s="14"/>
      <c r="J145" s="15"/>
      <c r="K145" s="15">
        <f t="shared" si="12"/>
        <v>0</v>
      </c>
      <c r="M145" s="14"/>
      <c r="N145" s="15"/>
      <c r="O145" s="15">
        <f t="shared" si="13"/>
        <v>0</v>
      </c>
      <c r="Q145" s="14"/>
      <c r="R145" s="15"/>
      <c r="S145" s="15">
        <f t="shared" si="14"/>
        <v>0</v>
      </c>
      <c r="U145" s="14">
        <v>1</v>
      </c>
      <c r="V145" s="15"/>
      <c r="W145" s="15">
        <f t="shared" si="15"/>
        <v>0</v>
      </c>
      <c r="Y145" s="14"/>
      <c r="Z145" s="15"/>
      <c r="AA145" s="15">
        <f t="shared" si="16"/>
        <v>0</v>
      </c>
    </row>
    <row r="146" spans="1:27" x14ac:dyDescent="0.3">
      <c r="A146" s="49"/>
      <c r="B146" s="50"/>
      <c r="C146" s="46" t="s">
        <v>65</v>
      </c>
      <c r="D146" s="47" t="s">
        <v>22</v>
      </c>
      <c r="E146" s="14"/>
      <c r="F146" s="15"/>
      <c r="G146" s="15">
        <f t="shared" si="11"/>
        <v>0</v>
      </c>
      <c r="H146" s="47"/>
      <c r="I146" s="14"/>
      <c r="J146" s="15"/>
      <c r="K146" s="15">
        <f t="shared" si="12"/>
        <v>0</v>
      </c>
      <c r="M146" s="14"/>
      <c r="N146" s="15"/>
      <c r="O146" s="15">
        <f t="shared" si="13"/>
        <v>0</v>
      </c>
      <c r="Q146" s="14"/>
      <c r="R146" s="15"/>
      <c r="S146" s="15">
        <f t="shared" si="14"/>
        <v>0</v>
      </c>
      <c r="U146" s="14">
        <v>1</v>
      </c>
      <c r="V146" s="15"/>
      <c r="W146" s="15">
        <f t="shared" si="15"/>
        <v>0</v>
      </c>
      <c r="Y146" s="14"/>
      <c r="Z146" s="15"/>
      <c r="AA146" s="15">
        <f t="shared" si="16"/>
        <v>0</v>
      </c>
    </row>
    <row r="147" spans="1:27" x14ac:dyDescent="0.3">
      <c r="A147" s="49"/>
      <c r="B147" s="50"/>
      <c r="C147" s="46" t="s">
        <v>66</v>
      </c>
      <c r="D147" s="47" t="s">
        <v>22</v>
      </c>
      <c r="E147" s="14"/>
      <c r="F147" s="15"/>
      <c r="G147" s="15">
        <f t="shared" si="11"/>
        <v>0</v>
      </c>
      <c r="H147" s="47"/>
      <c r="I147" s="14"/>
      <c r="J147" s="15"/>
      <c r="K147" s="15">
        <f t="shared" si="12"/>
        <v>0</v>
      </c>
      <c r="M147" s="14"/>
      <c r="N147" s="15"/>
      <c r="O147" s="15">
        <f t="shared" si="13"/>
        <v>0</v>
      </c>
      <c r="Q147" s="14"/>
      <c r="R147" s="15"/>
      <c r="S147" s="15">
        <f t="shared" si="14"/>
        <v>0</v>
      </c>
      <c r="U147" s="14">
        <v>1</v>
      </c>
      <c r="V147" s="15"/>
      <c r="W147" s="15">
        <f t="shared" si="15"/>
        <v>0</v>
      </c>
      <c r="Y147" s="14"/>
      <c r="Z147" s="15"/>
      <c r="AA147" s="15">
        <f t="shared" si="16"/>
        <v>0</v>
      </c>
    </row>
    <row r="148" spans="1:27" x14ac:dyDescent="0.3">
      <c r="A148" s="49"/>
      <c r="B148" s="50"/>
      <c r="C148" s="46"/>
      <c r="D148" s="47"/>
      <c r="E148" s="14"/>
      <c r="F148" s="15"/>
      <c r="G148" s="15">
        <f t="shared" si="11"/>
        <v>0</v>
      </c>
      <c r="H148" s="47"/>
      <c r="I148" s="14"/>
      <c r="J148" s="15"/>
      <c r="K148" s="15">
        <f t="shared" si="12"/>
        <v>0</v>
      </c>
      <c r="M148" s="14"/>
      <c r="N148" s="15"/>
      <c r="O148" s="15">
        <f t="shared" si="13"/>
        <v>0</v>
      </c>
      <c r="Q148" s="14"/>
      <c r="R148" s="15"/>
      <c r="S148" s="15">
        <f t="shared" si="14"/>
        <v>0</v>
      </c>
      <c r="U148" s="14"/>
      <c r="V148" s="15"/>
      <c r="W148" s="15">
        <f t="shared" si="15"/>
        <v>0</v>
      </c>
      <c r="Y148" s="14"/>
      <c r="Z148" s="15"/>
      <c r="AA148" s="15">
        <f t="shared" si="16"/>
        <v>0</v>
      </c>
    </row>
    <row r="149" spans="1:27" x14ac:dyDescent="0.3">
      <c r="A149" s="49"/>
      <c r="B149" s="50" t="s">
        <v>130</v>
      </c>
      <c r="C149" s="46" t="s">
        <v>131</v>
      </c>
      <c r="D149" s="47"/>
      <c r="E149" s="14"/>
      <c r="F149" s="15"/>
      <c r="G149" s="15">
        <f t="shared" si="11"/>
        <v>0</v>
      </c>
      <c r="H149" s="47"/>
      <c r="I149" s="14"/>
      <c r="J149" s="15"/>
      <c r="K149" s="15">
        <f t="shared" si="12"/>
        <v>0</v>
      </c>
      <c r="M149" s="14"/>
      <c r="N149" s="15"/>
      <c r="O149" s="15">
        <f t="shared" si="13"/>
        <v>0</v>
      </c>
      <c r="Q149" s="14"/>
      <c r="R149" s="15"/>
      <c r="S149" s="15">
        <f t="shared" si="14"/>
        <v>0</v>
      </c>
      <c r="U149" s="14"/>
      <c r="V149" s="15"/>
      <c r="W149" s="15">
        <f t="shared" si="15"/>
        <v>0</v>
      </c>
      <c r="Y149" s="14"/>
      <c r="Z149" s="15"/>
      <c r="AA149" s="15">
        <f t="shared" si="16"/>
        <v>0</v>
      </c>
    </row>
    <row r="150" spans="1:27" x14ac:dyDescent="0.3">
      <c r="A150" s="49"/>
      <c r="B150" s="50"/>
      <c r="C150" s="46" t="s">
        <v>67</v>
      </c>
      <c r="D150" s="47"/>
      <c r="E150" s="14"/>
      <c r="F150" s="15"/>
      <c r="G150" s="15">
        <f t="shared" si="11"/>
        <v>0</v>
      </c>
      <c r="H150" s="47"/>
      <c r="I150" s="14"/>
      <c r="J150" s="15"/>
      <c r="K150" s="15">
        <f t="shared" si="12"/>
        <v>0</v>
      </c>
      <c r="M150" s="14"/>
      <c r="N150" s="15"/>
      <c r="O150" s="15">
        <f t="shared" si="13"/>
        <v>0</v>
      </c>
      <c r="Q150" s="14"/>
      <c r="R150" s="15"/>
      <c r="S150" s="15">
        <f t="shared" si="14"/>
        <v>0</v>
      </c>
      <c r="U150" s="14"/>
      <c r="V150" s="15"/>
      <c r="W150" s="15">
        <f t="shared" si="15"/>
        <v>0</v>
      </c>
      <c r="Y150" s="14"/>
      <c r="Z150" s="15"/>
      <c r="AA150" s="15">
        <f t="shared" si="16"/>
        <v>0</v>
      </c>
    </row>
    <row r="151" spans="1:27" x14ac:dyDescent="0.3">
      <c r="A151" s="49"/>
      <c r="B151" s="50"/>
      <c r="C151" s="46" t="s">
        <v>68</v>
      </c>
      <c r="D151" s="47" t="s">
        <v>22</v>
      </c>
      <c r="E151" s="14"/>
      <c r="F151" s="15"/>
      <c r="G151" s="15">
        <f t="shared" si="11"/>
        <v>0</v>
      </c>
      <c r="H151" s="47"/>
      <c r="I151" s="14"/>
      <c r="J151" s="15"/>
      <c r="K151" s="15">
        <f t="shared" si="12"/>
        <v>0</v>
      </c>
      <c r="M151" s="14">
        <v>1</v>
      </c>
      <c r="N151" s="15"/>
      <c r="O151" s="15">
        <f t="shared" si="13"/>
        <v>0</v>
      </c>
      <c r="Q151" s="14"/>
      <c r="R151" s="15"/>
      <c r="S151" s="15">
        <f t="shared" si="14"/>
        <v>0</v>
      </c>
      <c r="U151" s="14"/>
      <c r="V151" s="15"/>
      <c r="W151" s="15">
        <f t="shared" si="15"/>
        <v>0</v>
      </c>
      <c r="Y151" s="14"/>
      <c r="Z151" s="15"/>
      <c r="AA151" s="15">
        <f t="shared" si="16"/>
        <v>0</v>
      </c>
    </row>
    <row r="152" spans="1:27" x14ac:dyDescent="0.3">
      <c r="A152" s="49"/>
      <c r="B152" s="50"/>
      <c r="C152" s="46" t="s">
        <v>63</v>
      </c>
      <c r="D152" s="47" t="s">
        <v>10</v>
      </c>
      <c r="E152" s="14"/>
      <c r="F152" s="15"/>
      <c r="G152" s="15">
        <f t="shared" si="11"/>
        <v>0</v>
      </c>
      <c r="H152" s="47"/>
      <c r="I152" s="14"/>
      <c r="J152" s="15"/>
      <c r="K152" s="15">
        <f t="shared" si="12"/>
        <v>0</v>
      </c>
      <c r="M152" s="14">
        <v>22</v>
      </c>
      <c r="N152" s="15"/>
      <c r="O152" s="15">
        <f t="shared" si="13"/>
        <v>0</v>
      </c>
      <c r="Q152" s="14"/>
      <c r="R152" s="15"/>
      <c r="S152" s="15">
        <f t="shared" si="14"/>
        <v>0</v>
      </c>
      <c r="U152" s="14"/>
      <c r="V152" s="15"/>
      <c r="W152" s="15">
        <f t="shared" si="15"/>
        <v>0</v>
      </c>
      <c r="Y152" s="14"/>
      <c r="Z152" s="15"/>
      <c r="AA152" s="15">
        <f t="shared" si="16"/>
        <v>0</v>
      </c>
    </row>
    <row r="153" spans="1:27" x14ac:dyDescent="0.3">
      <c r="A153" s="49"/>
      <c r="B153" s="50"/>
      <c r="C153" s="46" t="s">
        <v>64</v>
      </c>
      <c r="D153" s="47" t="s">
        <v>22</v>
      </c>
      <c r="E153" s="14"/>
      <c r="F153" s="15"/>
      <c r="G153" s="15">
        <f t="shared" si="11"/>
        <v>0</v>
      </c>
      <c r="H153" s="47"/>
      <c r="I153" s="14"/>
      <c r="J153" s="15"/>
      <c r="K153" s="15">
        <f t="shared" si="12"/>
        <v>0</v>
      </c>
      <c r="M153" s="14">
        <v>1</v>
      </c>
      <c r="N153" s="15"/>
      <c r="O153" s="15">
        <f t="shared" si="13"/>
        <v>0</v>
      </c>
      <c r="Q153" s="14"/>
      <c r="R153" s="15"/>
      <c r="S153" s="15">
        <f t="shared" si="14"/>
        <v>0</v>
      </c>
      <c r="U153" s="14"/>
      <c r="V153" s="15"/>
      <c r="W153" s="15">
        <f t="shared" si="15"/>
        <v>0</v>
      </c>
      <c r="Y153" s="14"/>
      <c r="Z153" s="15"/>
      <c r="AA153" s="15">
        <f t="shared" si="16"/>
        <v>0</v>
      </c>
    </row>
    <row r="154" spans="1:27" x14ac:dyDescent="0.3">
      <c r="A154" s="49"/>
      <c r="B154" s="50"/>
      <c r="C154" s="46" t="s">
        <v>69</v>
      </c>
      <c r="D154" s="47" t="s">
        <v>22</v>
      </c>
      <c r="E154" s="14"/>
      <c r="F154" s="15"/>
      <c r="G154" s="15">
        <f t="shared" si="11"/>
        <v>0</v>
      </c>
      <c r="H154" s="47"/>
      <c r="I154" s="14"/>
      <c r="J154" s="15"/>
      <c r="K154" s="15">
        <f t="shared" si="12"/>
        <v>0</v>
      </c>
      <c r="M154" s="14">
        <v>1</v>
      </c>
      <c r="N154" s="15"/>
      <c r="O154" s="15">
        <f t="shared" si="13"/>
        <v>0</v>
      </c>
      <c r="Q154" s="14"/>
      <c r="R154" s="15"/>
      <c r="S154" s="15">
        <f t="shared" si="14"/>
        <v>0</v>
      </c>
      <c r="U154" s="14"/>
      <c r="V154" s="15"/>
      <c r="W154" s="15">
        <f t="shared" si="15"/>
        <v>0</v>
      </c>
      <c r="Y154" s="14"/>
      <c r="Z154" s="15"/>
      <c r="AA154" s="15">
        <f t="shared" si="16"/>
        <v>0</v>
      </c>
    </row>
    <row r="155" spans="1:27" x14ac:dyDescent="0.3">
      <c r="A155" s="49"/>
      <c r="B155" s="50"/>
      <c r="C155" s="46" t="s">
        <v>62</v>
      </c>
      <c r="D155" s="47" t="s">
        <v>22</v>
      </c>
      <c r="E155" s="14"/>
      <c r="F155" s="15"/>
      <c r="G155" s="15">
        <f t="shared" si="11"/>
        <v>0</v>
      </c>
      <c r="H155" s="47"/>
      <c r="I155" s="14"/>
      <c r="J155" s="15"/>
      <c r="K155" s="15">
        <f t="shared" si="12"/>
        <v>0</v>
      </c>
      <c r="M155" s="14">
        <v>1</v>
      </c>
      <c r="N155" s="15"/>
      <c r="O155" s="15">
        <f t="shared" si="13"/>
        <v>0</v>
      </c>
      <c r="Q155" s="14"/>
      <c r="R155" s="15"/>
      <c r="S155" s="15">
        <f t="shared" si="14"/>
        <v>0</v>
      </c>
      <c r="U155" s="14"/>
      <c r="V155" s="15"/>
      <c r="W155" s="15">
        <f t="shared" si="15"/>
        <v>0</v>
      </c>
      <c r="Y155" s="14"/>
      <c r="Z155" s="15"/>
      <c r="AA155" s="15">
        <f t="shared" si="16"/>
        <v>0</v>
      </c>
    </row>
    <row r="156" spans="1:27" x14ac:dyDescent="0.3">
      <c r="A156" s="49"/>
      <c r="B156" s="50"/>
      <c r="C156" s="46" t="s">
        <v>63</v>
      </c>
      <c r="D156" s="47" t="s">
        <v>10</v>
      </c>
      <c r="E156" s="14"/>
      <c r="F156" s="15"/>
      <c r="G156" s="15">
        <f t="shared" si="11"/>
        <v>0</v>
      </c>
      <c r="H156" s="47"/>
      <c r="I156" s="14"/>
      <c r="J156" s="15"/>
      <c r="K156" s="15">
        <f t="shared" si="12"/>
        <v>0</v>
      </c>
      <c r="M156" s="14">
        <v>106.39999999999999</v>
      </c>
      <c r="N156" s="15"/>
      <c r="O156" s="15">
        <f t="shared" si="13"/>
        <v>0</v>
      </c>
      <c r="Q156" s="14"/>
      <c r="R156" s="15"/>
      <c r="S156" s="15">
        <f t="shared" si="14"/>
        <v>0</v>
      </c>
      <c r="U156" s="14"/>
      <c r="V156" s="15"/>
      <c r="W156" s="15">
        <f t="shared" si="15"/>
        <v>0</v>
      </c>
      <c r="Y156" s="14"/>
      <c r="Z156" s="15"/>
      <c r="AA156" s="15">
        <f t="shared" si="16"/>
        <v>0</v>
      </c>
    </row>
    <row r="157" spans="1:27" x14ac:dyDescent="0.3">
      <c r="A157" s="49"/>
      <c r="B157" s="50"/>
      <c r="C157" s="46" t="s">
        <v>64</v>
      </c>
      <c r="D157" s="47" t="s">
        <v>22</v>
      </c>
      <c r="E157" s="14"/>
      <c r="F157" s="15"/>
      <c r="G157" s="15">
        <f t="shared" si="11"/>
        <v>0</v>
      </c>
      <c r="H157" s="47"/>
      <c r="I157" s="14"/>
      <c r="J157" s="15"/>
      <c r="K157" s="15">
        <f t="shared" si="12"/>
        <v>0</v>
      </c>
      <c r="M157" s="14">
        <v>1</v>
      </c>
      <c r="N157" s="15"/>
      <c r="O157" s="15">
        <f t="shared" si="13"/>
        <v>0</v>
      </c>
      <c r="Q157" s="14"/>
      <c r="R157" s="15"/>
      <c r="S157" s="15">
        <f t="shared" si="14"/>
        <v>0</v>
      </c>
      <c r="U157" s="14"/>
      <c r="V157" s="15"/>
      <c r="W157" s="15">
        <f t="shared" si="15"/>
        <v>0</v>
      </c>
      <c r="Y157" s="14"/>
      <c r="Z157" s="15"/>
      <c r="AA157" s="15">
        <f t="shared" si="16"/>
        <v>0</v>
      </c>
    </row>
    <row r="158" spans="1:27" x14ac:dyDescent="0.3">
      <c r="A158" s="49"/>
      <c r="B158" s="50"/>
      <c r="C158" s="46" t="s">
        <v>65</v>
      </c>
      <c r="D158" s="47" t="s">
        <v>22</v>
      </c>
      <c r="E158" s="14"/>
      <c r="F158" s="15"/>
      <c r="G158" s="15">
        <f t="shared" si="11"/>
        <v>0</v>
      </c>
      <c r="H158" s="47"/>
      <c r="I158" s="14"/>
      <c r="J158" s="15"/>
      <c r="K158" s="15">
        <f t="shared" si="12"/>
        <v>0</v>
      </c>
      <c r="M158" s="14">
        <v>1</v>
      </c>
      <c r="N158" s="15"/>
      <c r="O158" s="15">
        <f t="shared" si="13"/>
        <v>0</v>
      </c>
      <c r="Q158" s="14"/>
      <c r="R158" s="15"/>
      <c r="S158" s="15">
        <f t="shared" si="14"/>
        <v>0</v>
      </c>
      <c r="U158" s="14"/>
      <c r="V158" s="15"/>
      <c r="W158" s="15">
        <f t="shared" si="15"/>
        <v>0</v>
      </c>
      <c r="Y158" s="14"/>
      <c r="Z158" s="15"/>
      <c r="AA158" s="15">
        <f t="shared" si="16"/>
        <v>0</v>
      </c>
    </row>
    <row r="159" spans="1:27" x14ac:dyDescent="0.3">
      <c r="A159" s="49"/>
      <c r="B159" s="50"/>
      <c r="C159" s="46" t="s">
        <v>66</v>
      </c>
      <c r="D159" s="47" t="s">
        <v>22</v>
      </c>
      <c r="E159" s="14"/>
      <c r="F159" s="15"/>
      <c r="G159" s="15">
        <f t="shared" si="11"/>
        <v>0</v>
      </c>
      <c r="H159" s="47"/>
      <c r="I159" s="14"/>
      <c r="J159" s="15"/>
      <c r="K159" s="15">
        <f t="shared" si="12"/>
        <v>0</v>
      </c>
      <c r="M159" s="14">
        <v>1</v>
      </c>
      <c r="N159" s="15"/>
      <c r="O159" s="15">
        <f t="shared" si="13"/>
        <v>0</v>
      </c>
      <c r="Q159" s="14"/>
      <c r="R159" s="15"/>
      <c r="S159" s="15">
        <f t="shared" si="14"/>
        <v>0</v>
      </c>
      <c r="U159" s="14"/>
      <c r="V159" s="15"/>
      <c r="W159" s="15">
        <f t="shared" si="15"/>
        <v>0</v>
      </c>
      <c r="Y159" s="14"/>
      <c r="Z159" s="15"/>
      <c r="AA159" s="15">
        <f t="shared" si="16"/>
        <v>0</v>
      </c>
    </row>
    <row r="160" spans="1:27" x14ac:dyDescent="0.3">
      <c r="A160" s="49"/>
      <c r="B160" s="50"/>
      <c r="C160" s="46" t="s">
        <v>70</v>
      </c>
      <c r="D160" s="47" t="s">
        <v>6</v>
      </c>
      <c r="E160" s="14"/>
      <c r="F160" s="15"/>
      <c r="G160" s="15">
        <f t="shared" si="11"/>
        <v>0</v>
      </c>
      <c r="H160" s="47"/>
      <c r="I160" s="14"/>
      <c r="J160" s="15"/>
      <c r="K160" s="15">
        <f t="shared" si="12"/>
        <v>0</v>
      </c>
      <c r="M160" s="14">
        <v>1</v>
      </c>
      <c r="N160" s="15"/>
      <c r="O160" s="15">
        <f t="shared" si="13"/>
        <v>0</v>
      </c>
      <c r="Q160" s="14"/>
      <c r="R160" s="15"/>
      <c r="S160" s="15">
        <f t="shared" si="14"/>
        <v>0</v>
      </c>
      <c r="U160" s="14"/>
      <c r="V160" s="15"/>
      <c r="W160" s="15">
        <f t="shared" si="15"/>
        <v>0</v>
      </c>
      <c r="Y160" s="14"/>
      <c r="Z160" s="15"/>
      <c r="AA160" s="15">
        <f t="shared" si="16"/>
        <v>0</v>
      </c>
    </row>
    <row r="161" spans="1:27" x14ac:dyDescent="0.3">
      <c r="A161" s="49"/>
      <c r="B161" s="50"/>
      <c r="C161" s="46"/>
      <c r="D161" s="47"/>
      <c r="E161" s="14"/>
      <c r="F161" s="15"/>
      <c r="G161" s="15">
        <f t="shared" ref="G161:G184" si="17">K161+O161+S161+W161+AA161</f>
        <v>0</v>
      </c>
      <c r="H161" s="47"/>
      <c r="I161" s="14"/>
      <c r="J161" s="15"/>
      <c r="K161" s="15">
        <f t="shared" si="12"/>
        <v>0</v>
      </c>
      <c r="M161" s="14"/>
      <c r="N161" s="15"/>
      <c r="O161" s="15">
        <f t="shared" si="13"/>
        <v>0</v>
      </c>
      <c r="Q161" s="14"/>
      <c r="R161" s="15"/>
      <c r="S161" s="15">
        <f t="shared" si="14"/>
        <v>0</v>
      </c>
      <c r="U161" s="14"/>
      <c r="V161" s="15"/>
      <c r="W161" s="15">
        <f t="shared" si="15"/>
        <v>0</v>
      </c>
      <c r="Y161" s="14"/>
      <c r="Z161" s="15"/>
      <c r="AA161" s="15">
        <f t="shared" si="16"/>
        <v>0</v>
      </c>
    </row>
    <row r="162" spans="1:27" x14ac:dyDescent="0.3">
      <c r="A162" s="49"/>
      <c r="B162" s="50" t="s">
        <v>132</v>
      </c>
      <c r="C162" s="65" t="s">
        <v>133</v>
      </c>
      <c r="D162" s="47"/>
      <c r="E162" s="14"/>
      <c r="F162" s="15"/>
      <c r="G162" s="15">
        <f t="shared" si="17"/>
        <v>0</v>
      </c>
      <c r="H162" s="47"/>
      <c r="I162" s="14"/>
      <c r="J162" s="15"/>
      <c r="K162" s="15">
        <f t="shared" si="12"/>
        <v>0</v>
      </c>
      <c r="M162" s="14"/>
      <c r="N162" s="15"/>
      <c r="O162" s="15">
        <f t="shared" si="13"/>
        <v>0</v>
      </c>
      <c r="Q162" s="14"/>
      <c r="R162" s="15"/>
      <c r="S162" s="15">
        <f t="shared" si="14"/>
        <v>0</v>
      </c>
      <c r="U162" s="14"/>
      <c r="V162" s="15"/>
      <c r="W162" s="15">
        <f t="shared" si="15"/>
        <v>0</v>
      </c>
      <c r="Y162" s="14"/>
      <c r="Z162" s="15"/>
      <c r="AA162" s="15">
        <f t="shared" si="16"/>
        <v>0</v>
      </c>
    </row>
    <row r="163" spans="1:27" x14ac:dyDescent="0.3">
      <c r="A163" s="49"/>
      <c r="B163" s="50"/>
      <c r="C163" s="46" t="s">
        <v>71</v>
      </c>
      <c r="D163" s="47" t="s">
        <v>6</v>
      </c>
      <c r="E163" s="14"/>
      <c r="F163" s="15"/>
      <c r="G163" s="15">
        <f t="shared" si="17"/>
        <v>0</v>
      </c>
      <c r="H163" s="47"/>
      <c r="I163" s="14"/>
      <c r="J163" s="15"/>
      <c r="K163" s="15">
        <f t="shared" si="12"/>
        <v>0</v>
      </c>
      <c r="M163" s="14">
        <v>1</v>
      </c>
      <c r="N163" s="15"/>
      <c r="O163" s="15">
        <f t="shared" si="13"/>
        <v>0</v>
      </c>
      <c r="Q163" s="14"/>
      <c r="R163" s="15"/>
      <c r="S163" s="15">
        <f t="shared" si="14"/>
        <v>0</v>
      </c>
      <c r="U163" s="14"/>
      <c r="V163" s="15"/>
      <c r="W163" s="15">
        <f t="shared" si="15"/>
        <v>0</v>
      </c>
      <c r="Y163" s="14"/>
      <c r="Z163" s="15"/>
      <c r="AA163" s="15">
        <f t="shared" si="16"/>
        <v>0</v>
      </c>
    </row>
    <row r="164" spans="1:27" x14ac:dyDescent="0.3">
      <c r="A164" s="49"/>
      <c r="B164" s="50"/>
      <c r="C164" s="46" t="s">
        <v>72</v>
      </c>
      <c r="D164" s="47" t="s">
        <v>22</v>
      </c>
      <c r="E164" s="14"/>
      <c r="F164" s="15"/>
      <c r="G164" s="15">
        <f t="shared" si="17"/>
        <v>0</v>
      </c>
      <c r="H164" s="47"/>
      <c r="I164" s="14"/>
      <c r="J164" s="15"/>
      <c r="K164" s="15">
        <f t="shared" si="12"/>
        <v>0</v>
      </c>
      <c r="M164" s="14">
        <v>1</v>
      </c>
      <c r="N164" s="15"/>
      <c r="O164" s="15">
        <f t="shared" si="13"/>
        <v>0</v>
      </c>
      <c r="Q164" s="14"/>
      <c r="R164" s="15"/>
      <c r="S164" s="15">
        <f t="shared" si="14"/>
        <v>0</v>
      </c>
      <c r="U164" s="14"/>
      <c r="V164" s="15"/>
      <c r="W164" s="15">
        <f t="shared" si="15"/>
        <v>0</v>
      </c>
      <c r="Y164" s="14"/>
      <c r="Z164" s="15"/>
      <c r="AA164" s="15">
        <f t="shared" si="16"/>
        <v>0</v>
      </c>
    </row>
    <row r="165" spans="1:27" x14ac:dyDescent="0.3">
      <c r="A165" s="49"/>
      <c r="B165" s="50"/>
      <c r="C165" s="46" t="s">
        <v>73</v>
      </c>
      <c r="D165" s="47" t="s">
        <v>6</v>
      </c>
      <c r="E165" s="14"/>
      <c r="F165" s="15"/>
      <c r="G165" s="15">
        <f t="shared" si="17"/>
        <v>0</v>
      </c>
      <c r="H165" s="47"/>
      <c r="I165" s="14"/>
      <c r="J165" s="15"/>
      <c r="K165" s="15">
        <f t="shared" si="12"/>
        <v>0</v>
      </c>
      <c r="M165" s="14"/>
      <c r="N165" s="15"/>
      <c r="O165" s="15">
        <f t="shared" si="13"/>
        <v>0</v>
      </c>
      <c r="Q165" s="14"/>
      <c r="R165" s="15"/>
      <c r="S165" s="15">
        <f t="shared" si="14"/>
        <v>0</v>
      </c>
      <c r="U165" s="14"/>
      <c r="V165" s="15"/>
      <c r="W165" s="15">
        <f t="shared" si="15"/>
        <v>0</v>
      </c>
      <c r="Y165" s="14"/>
      <c r="Z165" s="15"/>
      <c r="AA165" s="15">
        <f t="shared" si="16"/>
        <v>0</v>
      </c>
    </row>
    <row r="166" spans="1:27" x14ac:dyDescent="0.3">
      <c r="A166" s="49"/>
      <c r="B166" s="50"/>
      <c r="C166" s="46" t="s">
        <v>62</v>
      </c>
      <c r="D166" s="47" t="s">
        <v>22</v>
      </c>
      <c r="E166" s="14"/>
      <c r="F166" s="15"/>
      <c r="G166" s="15">
        <f t="shared" si="17"/>
        <v>0</v>
      </c>
      <c r="H166" s="47"/>
      <c r="I166" s="14"/>
      <c r="J166" s="15"/>
      <c r="K166" s="15">
        <f t="shared" si="12"/>
        <v>0</v>
      </c>
      <c r="M166" s="14">
        <v>1</v>
      </c>
      <c r="N166" s="15"/>
      <c r="O166" s="15">
        <f t="shared" si="13"/>
        <v>0</v>
      </c>
      <c r="Q166" s="14"/>
      <c r="R166" s="15"/>
      <c r="S166" s="15">
        <f t="shared" si="14"/>
        <v>0</v>
      </c>
      <c r="U166" s="14"/>
      <c r="V166" s="15"/>
      <c r="W166" s="15">
        <f t="shared" si="15"/>
        <v>0</v>
      </c>
      <c r="Y166" s="14"/>
      <c r="Z166" s="15"/>
      <c r="AA166" s="15">
        <f t="shared" si="16"/>
        <v>0</v>
      </c>
    </row>
    <row r="167" spans="1:27" x14ac:dyDescent="0.3">
      <c r="A167" s="49"/>
      <c r="B167" s="50"/>
      <c r="C167" s="46" t="s">
        <v>63</v>
      </c>
      <c r="D167" s="47" t="s">
        <v>10</v>
      </c>
      <c r="E167" s="14"/>
      <c r="F167" s="15"/>
      <c r="G167" s="15">
        <f t="shared" si="17"/>
        <v>0</v>
      </c>
      <c r="H167" s="47"/>
      <c r="I167" s="14"/>
      <c r="J167" s="15"/>
      <c r="K167" s="15">
        <f t="shared" si="12"/>
        <v>0</v>
      </c>
      <c r="M167" s="14">
        <v>26.400000000000002</v>
      </c>
      <c r="N167" s="15"/>
      <c r="O167" s="15">
        <f t="shared" si="13"/>
        <v>0</v>
      </c>
      <c r="Q167" s="14"/>
      <c r="R167" s="15"/>
      <c r="S167" s="15">
        <f t="shared" si="14"/>
        <v>0</v>
      </c>
      <c r="U167" s="14"/>
      <c r="V167" s="15"/>
      <c r="W167" s="15">
        <f t="shared" si="15"/>
        <v>0</v>
      </c>
      <c r="Y167" s="14"/>
      <c r="Z167" s="15"/>
      <c r="AA167" s="15">
        <f t="shared" si="16"/>
        <v>0</v>
      </c>
    </row>
    <row r="168" spans="1:27" x14ac:dyDescent="0.3">
      <c r="A168" s="49"/>
      <c r="B168" s="50"/>
      <c r="C168" s="46" t="s">
        <v>64</v>
      </c>
      <c r="D168" s="47" t="s">
        <v>22</v>
      </c>
      <c r="E168" s="14"/>
      <c r="F168" s="15"/>
      <c r="G168" s="15">
        <f t="shared" si="17"/>
        <v>0</v>
      </c>
      <c r="H168" s="47"/>
      <c r="I168" s="14"/>
      <c r="J168" s="15"/>
      <c r="K168" s="15">
        <f t="shared" si="12"/>
        <v>0</v>
      </c>
      <c r="M168" s="14">
        <v>1</v>
      </c>
      <c r="N168" s="15"/>
      <c r="O168" s="15">
        <f t="shared" si="13"/>
        <v>0</v>
      </c>
      <c r="Q168" s="14"/>
      <c r="R168" s="15"/>
      <c r="S168" s="15">
        <f t="shared" si="14"/>
        <v>0</v>
      </c>
      <c r="U168" s="14"/>
      <c r="V168" s="15"/>
      <c r="W168" s="15">
        <f t="shared" si="15"/>
        <v>0</v>
      </c>
      <c r="Y168" s="14"/>
      <c r="Z168" s="15"/>
      <c r="AA168" s="15">
        <f t="shared" si="16"/>
        <v>0</v>
      </c>
    </row>
    <row r="169" spans="1:27" x14ac:dyDescent="0.3">
      <c r="A169" s="49"/>
      <c r="B169" s="50"/>
      <c r="C169" s="46"/>
      <c r="D169" s="47"/>
      <c r="E169" s="14"/>
      <c r="F169" s="15"/>
      <c r="G169" s="15">
        <f t="shared" si="17"/>
        <v>0</v>
      </c>
      <c r="H169" s="47"/>
      <c r="I169" s="14"/>
      <c r="J169" s="15"/>
      <c r="K169" s="15">
        <f t="shared" si="12"/>
        <v>0</v>
      </c>
      <c r="M169" s="14"/>
      <c r="N169" s="15"/>
      <c r="O169" s="15">
        <f t="shared" si="13"/>
        <v>0</v>
      </c>
      <c r="Q169" s="14"/>
      <c r="R169" s="15"/>
      <c r="S169" s="15">
        <f t="shared" si="14"/>
        <v>0</v>
      </c>
      <c r="U169" s="14"/>
      <c r="V169" s="15"/>
      <c r="W169" s="15">
        <f t="shared" si="15"/>
        <v>0</v>
      </c>
      <c r="Y169" s="14"/>
      <c r="Z169" s="15"/>
      <c r="AA169" s="15">
        <f t="shared" si="16"/>
        <v>0</v>
      </c>
    </row>
    <row r="170" spans="1:27" x14ac:dyDescent="0.3">
      <c r="A170" s="49"/>
      <c r="B170" s="50" t="s">
        <v>134</v>
      </c>
      <c r="C170" s="65" t="s">
        <v>135</v>
      </c>
      <c r="D170" s="47"/>
      <c r="E170" s="14"/>
      <c r="F170" s="15"/>
      <c r="G170" s="15">
        <f t="shared" si="17"/>
        <v>0</v>
      </c>
      <c r="H170" s="47"/>
      <c r="I170" s="14"/>
      <c r="J170" s="15"/>
      <c r="K170" s="15">
        <f t="shared" si="12"/>
        <v>0</v>
      </c>
      <c r="M170" s="14"/>
      <c r="N170" s="15"/>
      <c r="O170" s="15">
        <f t="shared" si="13"/>
        <v>0</v>
      </c>
      <c r="Q170" s="14"/>
      <c r="R170" s="15"/>
      <c r="S170" s="15">
        <f t="shared" si="14"/>
        <v>0</v>
      </c>
      <c r="U170" s="14"/>
      <c r="V170" s="15"/>
      <c r="W170" s="15">
        <f t="shared" si="15"/>
        <v>0</v>
      </c>
      <c r="Y170" s="14"/>
      <c r="Z170" s="15"/>
      <c r="AA170" s="15">
        <f t="shared" si="16"/>
        <v>0</v>
      </c>
    </row>
    <row r="171" spans="1:27" x14ac:dyDescent="0.3">
      <c r="A171" s="49"/>
      <c r="B171" s="50"/>
      <c r="C171" s="46" t="s">
        <v>68</v>
      </c>
      <c r="D171" s="47" t="s">
        <v>22</v>
      </c>
      <c r="E171" s="14"/>
      <c r="F171" s="15"/>
      <c r="G171" s="15">
        <f t="shared" si="17"/>
        <v>0</v>
      </c>
      <c r="H171" s="47"/>
      <c r="I171" s="14"/>
      <c r="J171" s="15"/>
      <c r="K171" s="15">
        <f t="shared" si="12"/>
        <v>0</v>
      </c>
      <c r="M171" s="14"/>
      <c r="N171" s="15"/>
      <c r="O171" s="15">
        <f t="shared" si="13"/>
        <v>0</v>
      </c>
      <c r="Q171" s="14"/>
      <c r="R171" s="15"/>
      <c r="S171" s="15">
        <f t="shared" si="14"/>
        <v>0</v>
      </c>
      <c r="U171" s="14">
        <v>1</v>
      </c>
      <c r="V171" s="15"/>
      <c r="W171" s="15">
        <f t="shared" si="15"/>
        <v>0</v>
      </c>
      <c r="Y171" s="14"/>
      <c r="Z171" s="15"/>
      <c r="AA171" s="15">
        <f t="shared" si="16"/>
        <v>0</v>
      </c>
    </row>
    <row r="172" spans="1:27" x14ac:dyDescent="0.3">
      <c r="A172" s="49"/>
      <c r="B172" s="50"/>
      <c r="C172" s="46" t="s">
        <v>63</v>
      </c>
      <c r="D172" s="47" t="s">
        <v>10</v>
      </c>
      <c r="E172" s="14"/>
      <c r="F172" s="15"/>
      <c r="G172" s="15">
        <f t="shared" si="17"/>
        <v>0</v>
      </c>
      <c r="H172" s="47"/>
      <c r="I172" s="14"/>
      <c r="J172" s="15"/>
      <c r="K172" s="15">
        <f t="shared" si="12"/>
        <v>0</v>
      </c>
      <c r="M172" s="14"/>
      <c r="N172" s="15"/>
      <c r="O172" s="15">
        <f t="shared" si="13"/>
        <v>0</v>
      </c>
      <c r="Q172" s="14"/>
      <c r="R172" s="15"/>
      <c r="S172" s="15">
        <f t="shared" si="14"/>
        <v>0</v>
      </c>
      <c r="U172" s="14">
        <v>56</v>
      </c>
      <c r="V172" s="15"/>
      <c r="W172" s="15">
        <f t="shared" si="15"/>
        <v>0</v>
      </c>
      <c r="Y172" s="14"/>
      <c r="Z172" s="15"/>
      <c r="AA172" s="15">
        <f t="shared" si="16"/>
        <v>0</v>
      </c>
    </row>
    <row r="173" spans="1:27" x14ac:dyDescent="0.3">
      <c r="A173" s="49"/>
      <c r="B173" s="50"/>
      <c r="C173" s="46" t="s">
        <v>64</v>
      </c>
      <c r="D173" s="47" t="s">
        <v>22</v>
      </c>
      <c r="E173" s="14"/>
      <c r="F173" s="15"/>
      <c r="G173" s="15">
        <f t="shared" si="17"/>
        <v>0</v>
      </c>
      <c r="H173" s="47"/>
      <c r="I173" s="14"/>
      <c r="J173" s="15"/>
      <c r="K173" s="15">
        <f t="shared" si="12"/>
        <v>0</v>
      </c>
      <c r="M173" s="14"/>
      <c r="N173" s="15"/>
      <c r="O173" s="15">
        <f t="shared" si="13"/>
        <v>0</v>
      </c>
      <c r="Q173" s="14"/>
      <c r="R173" s="15"/>
      <c r="S173" s="15">
        <f t="shared" si="14"/>
        <v>0</v>
      </c>
      <c r="U173" s="14">
        <v>1</v>
      </c>
      <c r="V173" s="15"/>
      <c r="W173" s="15">
        <f t="shared" si="15"/>
        <v>0</v>
      </c>
      <c r="Y173" s="14"/>
      <c r="Z173" s="15"/>
      <c r="AA173" s="15">
        <f t="shared" si="16"/>
        <v>0</v>
      </c>
    </row>
    <row r="174" spans="1:27" x14ac:dyDescent="0.3">
      <c r="A174" s="49"/>
      <c r="B174" s="50"/>
      <c r="C174" s="46" t="s">
        <v>69</v>
      </c>
      <c r="D174" s="47" t="s">
        <v>22</v>
      </c>
      <c r="E174" s="14"/>
      <c r="F174" s="15"/>
      <c r="G174" s="15">
        <f t="shared" si="17"/>
        <v>0</v>
      </c>
      <c r="H174" s="47"/>
      <c r="I174" s="14"/>
      <c r="J174" s="15"/>
      <c r="K174" s="15">
        <f t="shared" si="12"/>
        <v>0</v>
      </c>
      <c r="M174" s="14"/>
      <c r="N174" s="15"/>
      <c r="O174" s="15">
        <f t="shared" si="13"/>
        <v>0</v>
      </c>
      <c r="Q174" s="14"/>
      <c r="R174" s="15"/>
      <c r="S174" s="15">
        <f t="shared" si="14"/>
        <v>0</v>
      </c>
      <c r="U174" s="14">
        <v>1</v>
      </c>
      <c r="V174" s="15"/>
      <c r="W174" s="15">
        <f t="shared" si="15"/>
        <v>0</v>
      </c>
      <c r="Y174" s="14"/>
      <c r="Z174" s="15"/>
      <c r="AA174" s="15">
        <f t="shared" si="16"/>
        <v>0</v>
      </c>
    </row>
    <row r="175" spans="1:27" x14ac:dyDescent="0.3">
      <c r="A175" s="49"/>
      <c r="B175" s="50"/>
      <c r="C175" s="46"/>
      <c r="D175" s="47"/>
      <c r="E175" s="14"/>
      <c r="F175" s="15"/>
      <c r="G175" s="15">
        <f t="shared" si="17"/>
        <v>0</v>
      </c>
      <c r="H175" s="47"/>
      <c r="I175" s="14"/>
      <c r="J175" s="15"/>
      <c r="K175" s="15">
        <f t="shared" si="12"/>
        <v>0</v>
      </c>
      <c r="M175" s="14"/>
      <c r="N175" s="15"/>
      <c r="O175" s="15">
        <f t="shared" si="13"/>
        <v>0</v>
      </c>
      <c r="Q175" s="14"/>
      <c r="R175" s="15"/>
      <c r="S175" s="15">
        <f t="shared" si="14"/>
        <v>0</v>
      </c>
      <c r="U175" s="14"/>
      <c r="V175" s="15"/>
      <c r="W175" s="15">
        <f t="shared" si="15"/>
        <v>0</v>
      </c>
      <c r="Y175" s="14"/>
      <c r="Z175" s="15"/>
      <c r="AA175" s="15">
        <f t="shared" si="16"/>
        <v>0</v>
      </c>
    </row>
    <row r="176" spans="1:27" ht="27.6" x14ac:dyDescent="0.3">
      <c r="A176" s="49"/>
      <c r="B176" s="50" t="s">
        <v>136</v>
      </c>
      <c r="C176" s="65" t="s">
        <v>74</v>
      </c>
      <c r="D176" s="47"/>
      <c r="E176" s="14"/>
      <c r="F176" s="15"/>
      <c r="G176" s="15">
        <f t="shared" si="17"/>
        <v>0</v>
      </c>
      <c r="H176" s="47"/>
      <c r="I176" s="14"/>
      <c r="J176" s="15"/>
      <c r="K176" s="15">
        <f t="shared" si="12"/>
        <v>0</v>
      </c>
      <c r="M176" s="14"/>
      <c r="N176" s="15"/>
      <c r="O176" s="15">
        <f t="shared" si="13"/>
        <v>0</v>
      </c>
      <c r="Q176" s="14"/>
      <c r="R176" s="15"/>
      <c r="S176" s="15">
        <f t="shared" si="14"/>
        <v>0</v>
      </c>
      <c r="U176" s="14"/>
      <c r="V176" s="15"/>
      <c r="W176" s="15">
        <f t="shared" si="15"/>
        <v>0</v>
      </c>
      <c r="Y176" s="14"/>
      <c r="Z176" s="15"/>
      <c r="AA176" s="15">
        <f t="shared" si="16"/>
        <v>0</v>
      </c>
    </row>
    <row r="177" spans="1:27" x14ac:dyDescent="0.3">
      <c r="A177" s="49"/>
      <c r="B177" s="50"/>
      <c r="C177" s="46" t="s">
        <v>75</v>
      </c>
      <c r="D177" s="47" t="s">
        <v>6</v>
      </c>
      <c r="E177" s="14"/>
      <c r="F177" s="15"/>
      <c r="G177" s="15">
        <f t="shared" si="17"/>
        <v>0</v>
      </c>
      <c r="H177" s="47"/>
      <c r="I177" s="14"/>
      <c r="J177" s="15"/>
      <c r="K177" s="15">
        <f t="shared" si="12"/>
        <v>0</v>
      </c>
      <c r="M177" s="14">
        <v>1</v>
      </c>
      <c r="N177" s="15"/>
      <c r="O177" s="15">
        <f t="shared" si="13"/>
        <v>0</v>
      </c>
      <c r="Q177" s="14"/>
      <c r="R177" s="15"/>
      <c r="S177" s="15">
        <f t="shared" si="14"/>
        <v>0</v>
      </c>
      <c r="U177" s="14"/>
      <c r="V177" s="15"/>
      <c r="W177" s="15">
        <f t="shared" si="15"/>
        <v>0</v>
      </c>
      <c r="Y177" s="14"/>
      <c r="Z177" s="15"/>
      <c r="AA177" s="15">
        <f t="shared" si="16"/>
        <v>0</v>
      </c>
    </row>
    <row r="178" spans="1:27" x14ac:dyDescent="0.3">
      <c r="A178" s="49"/>
      <c r="B178" s="50"/>
      <c r="C178" s="46" t="s">
        <v>76</v>
      </c>
      <c r="D178" s="47" t="s">
        <v>6</v>
      </c>
      <c r="E178" s="14"/>
      <c r="F178" s="15"/>
      <c r="G178" s="15">
        <f t="shared" si="17"/>
        <v>0</v>
      </c>
      <c r="H178" s="47"/>
      <c r="I178" s="14"/>
      <c r="J178" s="15"/>
      <c r="K178" s="15">
        <f t="shared" si="12"/>
        <v>0</v>
      </c>
      <c r="M178" s="14">
        <v>1</v>
      </c>
      <c r="N178" s="15"/>
      <c r="O178" s="15">
        <f t="shared" si="13"/>
        <v>0</v>
      </c>
      <c r="Q178" s="14"/>
      <c r="R178" s="15"/>
      <c r="S178" s="15">
        <f t="shared" si="14"/>
        <v>0</v>
      </c>
      <c r="U178" s="14"/>
      <c r="V178" s="15"/>
      <c r="W178" s="15">
        <f t="shared" si="15"/>
        <v>0</v>
      </c>
      <c r="Y178" s="14"/>
      <c r="Z178" s="15"/>
      <c r="AA178" s="15">
        <f t="shared" si="16"/>
        <v>0</v>
      </c>
    </row>
    <row r="179" spans="1:27" x14ac:dyDescent="0.3">
      <c r="A179" s="49"/>
      <c r="B179" s="50"/>
      <c r="C179" s="46"/>
      <c r="D179" s="47"/>
      <c r="E179" s="14"/>
      <c r="F179" s="15"/>
      <c r="G179" s="15">
        <f t="shared" si="17"/>
        <v>0</v>
      </c>
      <c r="H179" s="47"/>
      <c r="I179" s="14"/>
      <c r="J179" s="15"/>
      <c r="K179" s="15">
        <f t="shared" si="12"/>
        <v>0</v>
      </c>
      <c r="M179" s="14"/>
      <c r="N179" s="15"/>
      <c r="O179" s="15">
        <f t="shared" si="13"/>
        <v>0</v>
      </c>
      <c r="Q179" s="14"/>
      <c r="R179" s="15"/>
      <c r="S179" s="15">
        <f t="shared" si="14"/>
        <v>0</v>
      </c>
      <c r="U179" s="14"/>
      <c r="V179" s="15"/>
      <c r="W179" s="15">
        <f t="shared" si="15"/>
        <v>0</v>
      </c>
      <c r="Y179" s="14"/>
      <c r="Z179" s="15"/>
      <c r="AA179" s="15">
        <f t="shared" si="16"/>
        <v>0</v>
      </c>
    </row>
    <row r="180" spans="1:27" x14ac:dyDescent="0.3">
      <c r="A180" s="49"/>
      <c r="B180" s="50"/>
      <c r="C180" s="46"/>
      <c r="D180" s="47"/>
      <c r="E180" s="14"/>
      <c r="F180" s="15"/>
      <c r="G180" s="15">
        <f t="shared" si="17"/>
        <v>0</v>
      </c>
      <c r="H180" s="47"/>
      <c r="I180" s="14"/>
      <c r="J180" s="15"/>
      <c r="K180" s="15">
        <f t="shared" si="12"/>
        <v>0</v>
      </c>
      <c r="M180" s="14"/>
      <c r="N180" s="15"/>
      <c r="O180" s="15">
        <f t="shared" si="13"/>
        <v>0</v>
      </c>
      <c r="Q180" s="14"/>
      <c r="R180" s="15"/>
      <c r="S180" s="15">
        <f t="shared" si="14"/>
        <v>0</v>
      </c>
      <c r="U180" s="14"/>
      <c r="V180" s="15"/>
      <c r="W180" s="15">
        <f t="shared" si="15"/>
        <v>0</v>
      </c>
      <c r="Y180" s="14"/>
      <c r="Z180" s="15"/>
      <c r="AA180" s="15">
        <f t="shared" si="16"/>
        <v>0</v>
      </c>
    </row>
    <row r="181" spans="1:27" x14ac:dyDescent="0.3">
      <c r="A181" s="49"/>
      <c r="B181" s="50"/>
      <c r="C181" s="46"/>
      <c r="D181" s="47"/>
      <c r="E181" s="14"/>
      <c r="F181" s="15"/>
      <c r="G181" s="15">
        <f t="shared" si="17"/>
        <v>0</v>
      </c>
      <c r="H181" s="47"/>
      <c r="I181" s="14"/>
      <c r="J181" s="15"/>
      <c r="K181" s="15">
        <f t="shared" si="12"/>
        <v>0</v>
      </c>
      <c r="M181" s="14"/>
      <c r="N181" s="15"/>
      <c r="O181" s="15">
        <f t="shared" si="13"/>
        <v>0</v>
      </c>
      <c r="Q181" s="14"/>
      <c r="R181" s="15"/>
      <c r="S181" s="15">
        <f t="shared" si="14"/>
        <v>0</v>
      </c>
      <c r="U181" s="14"/>
      <c r="V181" s="15"/>
      <c r="W181" s="15">
        <f t="shared" si="15"/>
        <v>0</v>
      </c>
      <c r="Y181" s="14"/>
      <c r="Z181" s="15"/>
      <c r="AA181" s="15">
        <f t="shared" si="16"/>
        <v>0</v>
      </c>
    </row>
    <row r="182" spans="1:27" s="31" customFormat="1" x14ac:dyDescent="0.3">
      <c r="A182" s="49"/>
      <c r="B182" s="50" t="s">
        <v>20</v>
      </c>
      <c r="C182" s="65" t="s">
        <v>98</v>
      </c>
      <c r="D182" s="66"/>
      <c r="E182" s="14"/>
      <c r="F182" s="55"/>
      <c r="G182" s="15">
        <f t="shared" si="17"/>
        <v>0</v>
      </c>
      <c r="H182" s="66"/>
      <c r="I182" s="67"/>
      <c r="J182" s="55"/>
      <c r="K182" s="15">
        <f t="shared" si="12"/>
        <v>0</v>
      </c>
      <c r="M182" s="67"/>
      <c r="N182" s="55"/>
      <c r="O182" s="15">
        <f t="shared" si="13"/>
        <v>0</v>
      </c>
      <c r="Q182" s="67"/>
      <c r="R182" s="55"/>
      <c r="S182" s="15">
        <f t="shared" si="14"/>
        <v>0</v>
      </c>
      <c r="U182" s="67"/>
      <c r="V182" s="55"/>
      <c r="W182" s="15">
        <f t="shared" si="15"/>
        <v>0</v>
      </c>
      <c r="Y182" s="67"/>
      <c r="Z182" s="55"/>
      <c r="AA182" s="15">
        <f t="shared" si="16"/>
        <v>0</v>
      </c>
    </row>
    <row r="183" spans="1:27" x14ac:dyDescent="0.3">
      <c r="A183" s="49"/>
      <c r="B183" s="50"/>
      <c r="C183" s="46" t="s">
        <v>99</v>
      </c>
      <c r="D183" s="47" t="s">
        <v>6</v>
      </c>
      <c r="E183" s="14"/>
      <c r="F183" s="15"/>
      <c r="G183" s="15">
        <f t="shared" si="17"/>
        <v>0</v>
      </c>
      <c r="H183" s="47"/>
      <c r="I183" s="14">
        <v>0.2</v>
      </c>
      <c r="J183" s="15"/>
      <c r="K183" s="15">
        <f t="shared" si="12"/>
        <v>0</v>
      </c>
      <c r="M183" s="14">
        <v>0.2</v>
      </c>
      <c r="N183" s="15"/>
      <c r="O183" s="15">
        <f t="shared" si="13"/>
        <v>0</v>
      </c>
      <c r="Q183" s="14">
        <v>0.2</v>
      </c>
      <c r="R183" s="15"/>
      <c r="S183" s="15">
        <f t="shared" si="14"/>
        <v>0</v>
      </c>
      <c r="U183" s="14">
        <v>0.2</v>
      </c>
      <c r="V183" s="15"/>
      <c r="W183" s="15">
        <f t="shared" si="15"/>
        <v>0</v>
      </c>
      <c r="Y183" s="14">
        <v>0.2</v>
      </c>
      <c r="Z183" s="15"/>
      <c r="AA183" s="15">
        <f t="shared" si="16"/>
        <v>0</v>
      </c>
    </row>
    <row r="184" spans="1:27" x14ac:dyDescent="0.3">
      <c r="A184" s="49"/>
      <c r="B184" s="50"/>
      <c r="C184" s="46"/>
      <c r="D184" s="47"/>
      <c r="E184" s="14"/>
      <c r="F184" s="15"/>
      <c r="G184" s="15">
        <f t="shared" si="17"/>
        <v>0</v>
      </c>
      <c r="H184" s="47"/>
      <c r="I184" s="14"/>
      <c r="J184" s="15"/>
      <c r="K184" s="15">
        <f t="shared" si="12"/>
        <v>0</v>
      </c>
      <c r="M184" s="14"/>
      <c r="N184" s="15"/>
      <c r="O184" s="15">
        <f t="shared" si="13"/>
        <v>0</v>
      </c>
      <c r="Q184" s="14"/>
      <c r="R184" s="15"/>
      <c r="S184" s="15">
        <f t="shared" si="14"/>
        <v>0</v>
      </c>
      <c r="U184" s="14"/>
      <c r="V184" s="15"/>
      <c r="W184" s="15">
        <f t="shared" si="15"/>
        <v>0</v>
      </c>
      <c r="Y184" s="14"/>
      <c r="Z184" s="15"/>
      <c r="AA184" s="15">
        <f t="shared" si="16"/>
        <v>0</v>
      </c>
    </row>
    <row r="185" spans="1:27" x14ac:dyDescent="0.3">
      <c r="A185" s="51"/>
      <c r="B185" s="52"/>
      <c r="C185" s="13"/>
      <c r="D185" s="47"/>
      <c r="E185" s="59"/>
      <c r="F185" s="60"/>
      <c r="G185" s="55"/>
      <c r="H185" s="61"/>
      <c r="I185" s="59"/>
      <c r="J185" s="60"/>
      <c r="K185" s="15"/>
      <c r="M185" s="59"/>
      <c r="N185" s="60"/>
      <c r="O185" s="15"/>
      <c r="Q185" s="59"/>
      <c r="R185" s="60"/>
      <c r="S185" s="15"/>
      <c r="U185" s="59"/>
      <c r="V185" s="60"/>
      <c r="W185" s="15"/>
      <c r="Y185" s="59"/>
      <c r="Z185" s="60"/>
      <c r="AA185" s="15"/>
    </row>
    <row r="186" spans="1:27" ht="6" customHeight="1" x14ac:dyDescent="0.3">
      <c r="A186" s="36"/>
      <c r="B186" s="16"/>
      <c r="C186" s="17"/>
      <c r="D186" s="16"/>
      <c r="E186" s="16"/>
      <c r="F186" s="19"/>
      <c r="G186" s="19"/>
      <c r="H186" s="16"/>
      <c r="I186" s="18"/>
      <c r="J186" s="19"/>
      <c r="K186" s="19"/>
      <c r="L186" s="16"/>
      <c r="M186" s="18"/>
      <c r="N186" s="19"/>
      <c r="O186" s="19"/>
      <c r="P186" s="16"/>
      <c r="Q186" s="18"/>
      <c r="R186" s="19"/>
      <c r="S186" s="19"/>
      <c r="T186" s="16"/>
      <c r="U186" s="18"/>
      <c r="V186" s="19"/>
      <c r="W186" s="19"/>
      <c r="X186" s="16"/>
      <c r="Y186" s="18"/>
      <c r="Z186" s="19"/>
      <c r="AA186" s="19"/>
    </row>
    <row r="187" spans="1:27" s="31" customFormat="1" x14ac:dyDescent="0.3">
      <c r="A187" s="37"/>
      <c r="B187" s="38"/>
      <c r="C187" s="28" t="s">
        <v>7</v>
      </c>
      <c r="D187" s="27"/>
      <c r="E187" s="27"/>
      <c r="F187" s="30"/>
      <c r="G187" s="45">
        <f>SUM(G6:G186)</f>
        <v>0</v>
      </c>
      <c r="H187" s="27"/>
      <c r="I187" s="29"/>
      <c r="J187" s="30"/>
      <c r="K187" s="45">
        <f>SUM(K6:K186)</f>
        <v>0</v>
      </c>
      <c r="L187" s="27"/>
      <c r="M187" s="29"/>
      <c r="N187" s="30"/>
      <c r="O187" s="45">
        <f>SUM(O6:O186)</f>
        <v>0</v>
      </c>
      <c r="P187" s="27"/>
      <c r="Q187" s="29"/>
      <c r="R187" s="30"/>
      <c r="S187" s="45">
        <f>SUM(S6:S186)</f>
        <v>0</v>
      </c>
      <c r="T187" s="27"/>
      <c r="U187" s="29"/>
      <c r="V187" s="30"/>
      <c r="W187" s="45">
        <f>SUM(W6:W186)</f>
        <v>0</v>
      </c>
      <c r="X187" s="27"/>
      <c r="Y187" s="29"/>
      <c r="Z187" s="30"/>
      <c r="AA187" s="45">
        <f>SUM(AA6:AA186)</f>
        <v>0</v>
      </c>
    </row>
    <row r="188" spans="1:27" s="31" customFormat="1" x14ac:dyDescent="0.3">
      <c r="A188" s="37"/>
      <c r="B188" s="38"/>
      <c r="C188" s="28" t="s">
        <v>8</v>
      </c>
      <c r="D188" s="27"/>
      <c r="E188" s="27"/>
      <c r="F188" s="30"/>
      <c r="G188" s="30">
        <f>G187*0.2</f>
        <v>0</v>
      </c>
      <c r="H188" s="27"/>
      <c r="I188" s="29"/>
      <c r="J188" s="30"/>
      <c r="K188" s="30">
        <f>K187*0.2</f>
        <v>0</v>
      </c>
      <c r="L188" s="27"/>
      <c r="M188" s="29"/>
      <c r="N188" s="30"/>
      <c r="O188" s="30">
        <f>O187*0.2</f>
        <v>0</v>
      </c>
      <c r="P188" s="27"/>
      <c r="Q188" s="29"/>
      <c r="R188" s="30"/>
      <c r="S188" s="30">
        <f>S187*0.2</f>
        <v>0</v>
      </c>
      <c r="T188" s="27"/>
      <c r="U188" s="29"/>
      <c r="V188" s="30"/>
      <c r="W188" s="30">
        <f>W187*0.2</f>
        <v>0</v>
      </c>
      <c r="X188" s="27"/>
      <c r="Y188" s="29"/>
      <c r="Z188" s="30"/>
      <c r="AA188" s="30">
        <f>AA187*0.2</f>
        <v>0</v>
      </c>
    </row>
    <row r="189" spans="1:27" s="31" customFormat="1" x14ac:dyDescent="0.3">
      <c r="A189" s="37"/>
      <c r="B189" s="38"/>
      <c r="C189" s="28" t="s">
        <v>9</v>
      </c>
      <c r="D189" s="27"/>
      <c r="E189" s="27"/>
      <c r="F189" s="30"/>
      <c r="G189" s="30">
        <f>G188+G187</f>
        <v>0</v>
      </c>
      <c r="H189" s="27"/>
      <c r="I189" s="29"/>
      <c r="J189" s="30"/>
      <c r="K189" s="30">
        <f>K188+K187</f>
        <v>0</v>
      </c>
      <c r="L189" s="27"/>
      <c r="M189" s="29"/>
      <c r="N189" s="30"/>
      <c r="O189" s="30">
        <f>O188+O187</f>
        <v>0</v>
      </c>
      <c r="P189" s="27"/>
      <c r="Q189" s="29"/>
      <c r="R189" s="30"/>
      <c r="S189" s="30">
        <f>S188+S187</f>
        <v>0</v>
      </c>
      <c r="T189" s="27"/>
      <c r="U189" s="29"/>
      <c r="V189" s="30"/>
      <c r="W189" s="30">
        <f>W188+W187</f>
        <v>0</v>
      </c>
      <c r="X189" s="27"/>
      <c r="Y189" s="29"/>
      <c r="Z189" s="30"/>
      <c r="AA189" s="30">
        <f>AA188+AA187</f>
        <v>0</v>
      </c>
    </row>
    <row r="190" spans="1:27" ht="6.6" customHeight="1" x14ac:dyDescent="0.3">
      <c r="A190" s="39"/>
      <c r="B190" s="40"/>
      <c r="C190" s="20"/>
      <c r="D190" s="21"/>
      <c r="E190" s="26"/>
      <c r="F190" s="23"/>
      <c r="G190" s="23"/>
      <c r="H190" s="21"/>
      <c r="I190" s="22"/>
      <c r="J190" s="23"/>
      <c r="K190" s="23"/>
      <c r="L190" s="24"/>
      <c r="M190" s="25"/>
      <c r="N190" s="23"/>
      <c r="O190" s="23"/>
      <c r="P190" s="24"/>
      <c r="Q190" s="25"/>
      <c r="R190" s="23"/>
      <c r="S190" s="23"/>
      <c r="T190" s="24"/>
      <c r="U190" s="25"/>
      <c r="V190" s="23"/>
      <c r="W190" s="23"/>
      <c r="X190" s="24"/>
      <c r="Y190" s="25"/>
      <c r="Z190" s="23"/>
      <c r="AA190" s="23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honeticPr fontId="18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98" fitToHeight="0" orientation="landscape" r:id="rId1"/>
  <headerFooter>
    <oddHeader>&amp;LHôpital du Giers
Restructuration des urgences&amp;RLot 13A  Chauffage Ventilation
Climatisation Désenfumage</oddHeader>
    <oddFooter>&amp;LTPF ingénierie&amp;CBLY APa BLY240005 - PRO DCE DPGF_01 -  21/02/2025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CVC</vt:lpstr>
      <vt:lpstr>'LOT CVC'!Impression_des_titres</vt:lpstr>
      <vt:lpstr>'LOT CVC'!Zone_d_impression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2025-02-21T16:04:03Z</dcterms:modified>
</cp:coreProperties>
</file>