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xWindow="0" yWindow="0" windowWidth="13596" windowHeight="8676" tabRatio="718"/>
  </bookViews>
  <sheets>
    <sheet name="Page de garde" sheetId="6" r:id="rId1"/>
    <sheet name="LOT FACA" sheetId="22" r:id="rId2"/>
  </sheets>
  <definedNames>
    <definedName name="_xlnm.Print_Titles" localSheetId="1">'LOT FACA'!$1:$4</definedName>
    <definedName name="_xlnm.Print_Area" localSheetId="1">'LOT FACA'!$A$1:$AG$48</definedName>
    <definedName name="_xlnm.Print_Area" localSheetId="0">'Page de garde'!$B$2:$J$30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6" l="1"/>
  <c r="F37" i="22" l="1"/>
  <c r="F36" i="22"/>
  <c r="F35" i="22"/>
  <c r="F34" i="22"/>
  <c r="F33" i="22"/>
  <c r="F32" i="22"/>
  <c r="F31" i="22"/>
  <c r="F30" i="22"/>
  <c r="F24" i="22"/>
  <c r="F23" i="22"/>
  <c r="F22" i="22"/>
  <c r="F16" i="22"/>
  <c r="F15" i="22"/>
  <c r="F9" i="22"/>
  <c r="F8" i="22"/>
  <c r="F7" i="22"/>
  <c r="V9" i="22"/>
  <c r="W9" i="22" s="1"/>
  <c r="V8" i="22"/>
  <c r="W8" i="22" s="1"/>
  <c r="V7" i="22"/>
  <c r="W7" i="22" s="1"/>
  <c r="V6" i="22"/>
  <c r="W6" i="22" s="1"/>
  <c r="AA9" i="22"/>
  <c r="AB9" i="22" s="1"/>
  <c r="AA8" i="22"/>
  <c r="AB8" i="22" s="1"/>
  <c r="AA7" i="22"/>
  <c r="AB7" i="22" s="1"/>
  <c r="AA6" i="22"/>
  <c r="AB6" i="22" s="1"/>
  <c r="AF16" i="22"/>
  <c r="AG16" i="22" s="1"/>
  <c r="AF15" i="22"/>
  <c r="AG15" i="22" s="1"/>
  <c r="AF9" i="22"/>
  <c r="AG9" i="22" s="1"/>
  <c r="AF8" i="22"/>
  <c r="AG8" i="22" s="1"/>
  <c r="AF7" i="22"/>
  <c r="AG7" i="22" s="1"/>
  <c r="AF6" i="22"/>
  <c r="AG6" i="22" s="1"/>
  <c r="AF37" i="22"/>
  <c r="AG37" i="22" s="1"/>
  <c r="AF36" i="22"/>
  <c r="AG36" i="22" s="1"/>
  <c r="AF35" i="22"/>
  <c r="AG35" i="22" s="1"/>
  <c r="AF34" i="22"/>
  <c r="AG34" i="22" s="1"/>
  <c r="AF33" i="22"/>
  <c r="AG33" i="22" s="1"/>
  <c r="AF32" i="22"/>
  <c r="AG32" i="22" s="1"/>
  <c r="AG31" i="22"/>
  <c r="AF31" i="22"/>
  <c r="AF30" i="22"/>
  <c r="AG30" i="22" s="1"/>
  <c r="AF24" i="22"/>
  <c r="AG24" i="22" s="1"/>
  <c r="AF23" i="22"/>
  <c r="AG23" i="22" s="1"/>
  <c r="AF22" i="22"/>
  <c r="AG22" i="22" s="1"/>
  <c r="AA16" i="22"/>
  <c r="AB16" i="22" s="1"/>
  <c r="AA15" i="22"/>
  <c r="AB15" i="22" s="1"/>
  <c r="AA24" i="22"/>
  <c r="AB24" i="22" s="1"/>
  <c r="AA23" i="22"/>
  <c r="AB23" i="22" s="1"/>
  <c r="AA22" i="22"/>
  <c r="AB22" i="22" s="1"/>
  <c r="AA37" i="22"/>
  <c r="AB37" i="22" s="1"/>
  <c r="AB36" i="22"/>
  <c r="AA36" i="22"/>
  <c r="AA35" i="22"/>
  <c r="AB35" i="22" s="1"/>
  <c r="AA34" i="22"/>
  <c r="AB34" i="22" s="1"/>
  <c r="AA33" i="22"/>
  <c r="AB33" i="22" s="1"/>
  <c r="AA32" i="22"/>
  <c r="AB32" i="22" s="1"/>
  <c r="AB31" i="22"/>
  <c r="AA31" i="22"/>
  <c r="AA30" i="22"/>
  <c r="AB30" i="22" s="1"/>
  <c r="W37" i="22"/>
  <c r="V37" i="22"/>
  <c r="V36" i="22"/>
  <c r="W36" i="22" s="1"/>
  <c r="V35" i="22"/>
  <c r="W35" i="22" s="1"/>
  <c r="V34" i="22"/>
  <c r="W34" i="22" s="1"/>
  <c r="V33" i="22"/>
  <c r="W33" i="22" s="1"/>
  <c r="V32" i="22"/>
  <c r="W32" i="22" s="1"/>
  <c r="V31" i="22"/>
  <c r="W31" i="22" s="1"/>
  <c r="V30" i="22"/>
  <c r="W30" i="22" s="1"/>
  <c r="V24" i="22"/>
  <c r="W24" i="22" s="1"/>
  <c r="V23" i="22"/>
  <c r="W23" i="22" s="1"/>
  <c r="V22" i="22"/>
  <c r="W22" i="22" s="1"/>
  <c r="V16" i="22"/>
  <c r="W16" i="22" s="1"/>
  <c r="W15" i="22"/>
  <c r="V15" i="22"/>
  <c r="Q9" i="22"/>
  <c r="R9" i="22" s="1"/>
  <c r="Q8" i="22"/>
  <c r="R8" i="22" s="1"/>
  <c r="Q7" i="22"/>
  <c r="R7" i="22" s="1"/>
  <c r="Q6" i="22"/>
  <c r="R6" i="22" s="1"/>
  <c r="Q16" i="22"/>
  <c r="R16" i="22" s="1"/>
  <c r="Q15" i="22"/>
  <c r="R15" i="22" s="1"/>
  <c r="Q24" i="22"/>
  <c r="R24" i="22" s="1"/>
  <c r="Q23" i="22"/>
  <c r="R23" i="22" s="1"/>
  <c r="Q22" i="22"/>
  <c r="R22" i="22" s="1"/>
  <c r="Q37" i="22"/>
  <c r="R37" i="22" s="1"/>
  <c r="Q36" i="22"/>
  <c r="R36" i="22" s="1"/>
  <c r="Q35" i="22"/>
  <c r="R35" i="22" s="1"/>
  <c r="Q34" i="22"/>
  <c r="R34" i="22" s="1"/>
  <c r="Q33" i="22"/>
  <c r="R33" i="22" s="1"/>
  <c r="Q32" i="22"/>
  <c r="R32" i="22" s="1"/>
  <c r="Q31" i="22"/>
  <c r="R31" i="22" s="1"/>
  <c r="Q30" i="22"/>
  <c r="R30" i="22" s="1"/>
  <c r="L37" i="22"/>
  <c r="M37" i="22" s="1"/>
  <c r="L36" i="22"/>
  <c r="M36" i="22" s="1"/>
  <c r="L35" i="22"/>
  <c r="M35" i="22" s="1"/>
  <c r="L34" i="22"/>
  <c r="M34" i="22" s="1"/>
  <c r="L33" i="22"/>
  <c r="M33" i="22" s="1"/>
  <c r="L32" i="22"/>
  <c r="M32" i="22" s="1"/>
  <c r="L31" i="22"/>
  <c r="M31" i="22" s="1"/>
  <c r="L30" i="22"/>
  <c r="M30" i="22" s="1"/>
  <c r="L24" i="22"/>
  <c r="M24" i="22" s="1"/>
  <c r="L23" i="22"/>
  <c r="M23" i="22" s="1"/>
  <c r="L22" i="22"/>
  <c r="M22" i="22" s="1"/>
  <c r="L16" i="22"/>
  <c r="M16" i="22" s="1"/>
  <c r="L15" i="22"/>
  <c r="M15" i="22" s="1"/>
  <c r="L9" i="22"/>
  <c r="M9" i="22" s="1"/>
  <c r="L8" i="22"/>
  <c r="M8" i="22" s="1"/>
  <c r="M7" i="22"/>
  <c r="L7" i="22"/>
  <c r="L6" i="22"/>
  <c r="M6" i="22" s="1"/>
  <c r="F6" i="22"/>
  <c r="M18" i="22" l="1"/>
  <c r="M26" i="22"/>
  <c r="M39" i="22"/>
  <c r="E23" i="22" l="1"/>
  <c r="H23" i="22" l="1"/>
  <c r="E37" i="22" l="1"/>
  <c r="E36" i="22"/>
  <c r="E35" i="22"/>
  <c r="E34" i="22"/>
  <c r="E9" i="22"/>
  <c r="H6" i="22" l="1"/>
  <c r="M11" i="22"/>
  <c r="M44" i="22" s="1"/>
  <c r="H35" i="22"/>
  <c r="H37" i="22"/>
  <c r="H36" i="22"/>
  <c r="H34" i="22"/>
  <c r="H9" i="22"/>
  <c r="E33" i="22" l="1"/>
  <c r="H33" i="22" l="1"/>
  <c r="E7" i="22" l="1"/>
  <c r="H7" i="22"/>
  <c r="E16" i="22"/>
  <c r="H16" i="22"/>
  <c r="E32" i="22" l="1"/>
  <c r="H31" i="22"/>
  <c r="E31" i="22"/>
  <c r="E30" i="22"/>
  <c r="H32" i="22" l="1"/>
  <c r="W39" i="22"/>
  <c r="H30" i="22"/>
  <c r="AB39" i="22"/>
  <c r="R39" i="22"/>
  <c r="AG39" i="22"/>
  <c r="H39" i="22" l="1"/>
  <c r="E24" i="22" l="1"/>
  <c r="AG26" i="22"/>
  <c r="E22" i="22"/>
  <c r="AB18" i="22"/>
  <c r="W18" i="22"/>
  <c r="R18" i="22"/>
  <c r="E15" i="22"/>
  <c r="E8" i="22"/>
  <c r="E6" i="22"/>
  <c r="C3" i="22"/>
  <c r="R11" i="22" l="1"/>
  <c r="H8" i="22"/>
  <c r="H15" i="22"/>
  <c r="H24" i="22"/>
  <c r="H22" i="22"/>
  <c r="AB11" i="22"/>
  <c r="W26" i="22"/>
  <c r="AG11" i="22"/>
  <c r="R26" i="22"/>
  <c r="R44" i="22" s="1"/>
  <c r="W11" i="22"/>
  <c r="AG18" i="22"/>
  <c r="AB26" i="22"/>
  <c r="R45" i="22" l="1"/>
  <c r="R46" i="22" s="1"/>
  <c r="AB44" i="22"/>
  <c r="W44" i="22"/>
  <c r="H18" i="22"/>
  <c r="AG44" i="22"/>
  <c r="H26" i="22"/>
  <c r="H11" i="22"/>
  <c r="AG45" i="22" l="1"/>
  <c r="AG46" i="22" s="1"/>
  <c r="AB45" i="22"/>
  <c r="AB46" i="22" s="1"/>
  <c r="W45" i="22"/>
  <c r="W46" i="22" s="1"/>
  <c r="M45" i="22"/>
  <c r="M46" i="22" s="1"/>
  <c r="H44" i="22"/>
  <c r="H45" i="22" s="1"/>
  <c r="H46" i="22" s="1"/>
</calcChain>
</file>

<file path=xl/sharedStrings.xml><?xml version="1.0" encoding="utf-8"?>
<sst xmlns="http://schemas.openxmlformats.org/spreadsheetml/2006/main" count="126" uniqueCount="69">
  <si>
    <t>Unité</t>
  </si>
  <si>
    <t>Article</t>
  </si>
  <si>
    <t>Désignation des travaux</t>
  </si>
  <si>
    <t>Prix unitaires
€ H.T.</t>
  </si>
  <si>
    <t xml:space="preserve">Total
€ H.T. </t>
  </si>
  <si>
    <t>ens</t>
  </si>
  <si>
    <t xml:space="preserve">MONTANT TOTAL HT € </t>
  </si>
  <si>
    <t>TVA 20 %</t>
  </si>
  <si>
    <t>MONTANT TOTAL TTC €</t>
  </si>
  <si>
    <t>Sous-total HT</t>
  </si>
  <si>
    <t>m²</t>
  </si>
  <si>
    <t>TOTAL</t>
  </si>
  <si>
    <t>MAÎTRE D'OUVRAGE</t>
  </si>
  <si>
    <t>INGENIERIE</t>
  </si>
  <si>
    <t>TPF INGENIERIE</t>
  </si>
  <si>
    <t>55 rue de la Villette</t>
  </si>
  <si>
    <t>69 003 LYON</t>
  </si>
  <si>
    <t>ARCHITECTE</t>
  </si>
  <si>
    <t>I</t>
  </si>
  <si>
    <t>II</t>
  </si>
  <si>
    <t>III</t>
  </si>
  <si>
    <t>SEXTANT architecture</t>
  </si>
  <si>
    <t xml:space="preserve">80, Boulevard françois Mitterrand </t>
  </si>
  <si>
    <t xml:space="preserve">63 000 Clermont-Ferrand </t>
  </si>
  <si>
    <t>CHU St ETIENNE - ETABLISSEMENT SUPPORT GHT LOIRE</t>
  </si>
  <si>
    <t>19, Rue Victor Hugo</t>
  </si>
  <si>
    <t>42 400 Saint-Chamond</t>
  </si>
  <si>
    <t>Hôpital du GIER</t>
  </si>
  <si>
    <t>Phase 1</t>
  </si>
  <si>
    <t>Phase 2</t>
  </si>
  <si>
    <t>Phase 3</t>
  </si>
  <si>
    <t>Phase 4</t>
  </si>
  <si>
    <t>Phase 5</t>
  </si>
  <si>
    <t>LOT 05 - Façades</t>
  </si>
  <si>
    <r>
      <rPr>
        <b/>
        <sz val="24"/>
        <rFont val="Calibri"/>
        <family val="2"/>
      </rPr>
      <t>Restructuration des urgences et du hall d'accueil de</t>
    </r>
    <r>
      <rPr>
        <b/>
        <sz val="28"/>
        <rFont val="Calibri"/>
        <family val="2"/>
      </rPr>
      <t xml:space="preserve">
l'HOPITAL DU GIER à SAINT-CHAMOND (42)</t>
    </r>
    <r>
      <rPr>
        <b/>
        <sz val="12"/>
        <rFont val="Calibri"/>
        <family val="2"/>
      </rPr>
      <t/>
    </r>
  </si>
  <si>
    <t>U</t>
  </si>
  <si>
    <t>ml</t>
  </si>
  <si>
    <t>AUTRES</t>
  </si>
  <si>
    <t>TOTAL AUTRES</t>
  </si>
  <si>
    <t>Couvertines en bavettes métallique</t>
  </si>
  <si>
    <t>BARDAGE</t>
  </si>
  <si>
    <t>Bardage métallique simple peau non isolé</t>
  </si>
  <si>
    <t>Lasure béton anti-grafitti sur béton extérieur</t>
  </si>
  <si>
    <t>SIGNALETIQUE</t>
  </si>
  <si>
    <t>Totem d'entrée Urgences</t>
  </si>
  <si>
    <t>Logo "Urgences" en façade</t>
  </si>
  <si>
    <t>TOTAL SIGNALETIQUE</t>
  </si>
  <si>
    <t>TOTAL LASURE</t>
  </si>
  <si>
    <t>TOTAL BARDAGE</t>
  </si>
  <si>
    <t>Portes à enroulement</t>
  </si>
  <si>
    <t>Grilles de ventilation</t>
  </si>
  <si>
    <t>Raccord ZAG</t>
  </si>
  <si>
    <t>Profil métallique de recouvrement de JD</t>
  </si>
  <si>
    <t>Enduit extérieur sur béton</t>
  </si>
  <si>
    <t>Habillage tableau extérieur en métal</t>
  </si>
  <si>
    <t>LASURES ET ENDUITS</t>
  </si>
  <si>
    <t>sextant63@sextant-architecture.com
T : 04 73 90 83 29</t>
  </si>
  <si>
    <t xml:space="preserve">T : 04 72 13 50 60 </t>
  </si>
  <si>
    <t>T : 04 77 75 24 39</t>
  </si>
  <si>
    <t>Couvertine métallique d'acrotères et poutres</t>
  </si>
  <si>
    <t>Echelle à crinoline</t>
  </si>
  <si>
    <t>Acroche échelle et échelle</t>
  </si>
  <si>
    <t>Saut de loup</t>
  </si>
  <si>
    <t>Garde-corps de toiture terrasse</t>
  </si>
  <si>
    <t>Fléchage signalétiques</t>
  </si>
  <si>
    <t>IND 00 du 28/02/2025</t>
  </si>
  <si>
    <t>DPGF</t>
  </si>
  <si>
    <t>Quantités MOE</t>
  </si>
  <si>
    <t>Quantités 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</si>
</sst>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_-;\-* #,##0.0_-;_-* &quot;-&quot;??_-;_-@_-"/>
    <numFmt numFmtId="165" formatCode="_-* #,##0.00\ [$€-1]_-;\-* #,##0.00\ [$€-1]_-;_-* &quot;-&quot;??\ [$€-1]_-"/>
    <numFmt numFmtId="167" formatCode="_-* #,##0.00\ _F_-;\-* #,##0.00\ _F_-;_-* &quot;-&quot;??\ _F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</font>
    <font>
      <sz val="11"/>
      <color theme="1"/>
      <name val="Calibri"/>
      <family val="2"/>
    </font>
    <font>
      <u/>
      <sz val="11"/>
      <color theme="1"/>
      <name val="Calibri"/>
      <family val="2"/>
    </font>
    <font>
      <sz val="10"/>
      <name val="Calibri"/>
      <family val="2"/>
    </font>
    <font>
      <sz val="9"/>
      <name val="Calibri"/>
      <family val="2"/>
    </font>
    <font>
      <sz val="10"/>
      <name val="Arial"/>
      <family val="2"/>
    </font>
    <font>
      <u/>
      <sz val="12"/>
      <color indexed="12"/>
      <name val="Tms Rmn"/>
    </font>
    <font>
      <b/>
      <sz val="11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1"/>
      <color theme="1"/>
      <name val="Calibri"/>
      <family val="2"/>
      <scheme val="minor"/>
    </font>
    <font>
      <b/>
      <sz val="9"/>
      <color rgb="FFFFFFFF"/>
      <name val="Calibri"/>
      <family val="2"/>
    </font>
    <font>
      <u/>
      <sz val="11"/>
      <color theme="10"/>
      <name val="Calibri"/>
      <family val="2"/>
      <scheme val="minor"/>
    </font>
    <font>
      <b/>
      <sz val="28"/>
      <name val="Calibri"/>
      <family val="2"/>
    </font>
    <font>
      <b/>
      <sz val="28"/>
      <color theme="1"/>
      <name val="Calibri"/>
      <family val="2"/>
    </font>
    <font>
      <b/>
      <sz val="11"/>
      <color theme="1"/>
      <name val="Calibri"/>
      <family val="2"/>
    </font>
    <font>
      <b/>
      <sz val="16"/>
      <color theme="1"/>
      <name val="Calibri"/>
      <family val="2"/>
    </font>
    <font>
      <sz val="9"/>
      <color theme="1"/>
      <name val="Calibri"/>
      <family val="2"/>
    </font>
    <font>
      <b/>
      <sz val="10"/>
      <name val="Calibri"/>
      <family val="2"/>
    </font>
    <font>
      <sz val="10"/>
      <color theme="0"/>
      <name val="Calibri"/>
      <family val="2"/>
    </font>
    <font>
      <b/>
      <sz val="24"/>
      <name val="Calibri"/>
      <family val="2"/>
    </font>
    <font>
      <sz val="10"/>
      <color rgb="FF000000"/>
      <name val="Times New Roman"/>
      <family val="1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/>
      <right/>
      <top style="hair">
        <color theme="0" tint="-0.34998626667073579"/>
      </top>
      <bottom/>
      <diagonal/>
    </border>
    <border>
      <left/>
      <right style="thin">
        <color auto="1"/>
      </right>
      <top style="hair">
        <color theme="0" tint="-0.34998626667073579"/>
      </top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/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theme="0" tint="-0.34998626667073579"/>
      </top>
      <bottom/>
      <diagonal/>
    </border>
    <border>
      <left style="thin">
        <color indexed="64"/>
      </left>
      <right style="thin">
        <color auto="1"/>
      </right>
      <top style="hair">
        <color theme="0" tint="-0.34998626667073579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hair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44" fontId="1" fillId="0" borderId="0" applyFont="0" applyFill="0" applyBorder="0" applyAlignment="0" applyProtection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23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113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0" fillId="3" borderId="4" xfId="0" applyFill="1" applyBorder="1"/>
    <xf numFmtId="0" fontId="0" fillId="3" borderId="0" xfId="0" applyFill="1"/>
    <xf numFmtId="0" fontId="0" fillId="0" borderId="0" xfId="0" applyAlignment="1">
      <alignment vertical="center"/>
    </xf>
    <xf numFmtId="0" fontId="14" fillId="0" borderId="0" xfId="4"/>
    <xf numFmtId="0" fontId="0" fillId="3" borderId="9" xfId="0" applyFill="1" applyBorder="1"/>
    <xf numFmtId="0" fontId="3" fillId="3" borderId="9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wrapText="1"/>
    </xf>
    <xf numFmtId="0" fontId="3" fillId="3" borderId="0" xfId="0" applyFont="1" applyFill="1" applyAlignment="1">
      <alignment wrapText="1"/>
    </xf>
    <xf numFmtId="0" fontId="3" fillId="3" borderId="9" xfId="0" applyFont="1" applyFill="1" applyBorder="1" applyAlignment="1">
      <alignment wrapText="1"/>
    </xf>
    <xf numFmtId="0" fontId="5" fillId="3" borderId="19" xfId="2" applyFont="1" applyFill="1" applyBorder="1" applyAlignment="1">
      <alignment horizontal="right" vertical="center" wrapText="1"/>
    </xf>
    <xf numFmtId="0" fontId="4" fillId="0" borderId="18" xfId="0" applyFont="1" applyBorder="1" applyAlignment="1">
      <alignment horizontal="left"/>
    </xf>
    <xf numFmtId="0" fontId="4" fillId="0" borderId="18" xfId="0" applyFont="1" applyBorder="1" applyAlignment="1">
      <alignment horizontal="right"/>
    </xf>
    <xf numFmtId="0" fontId="19" fillId="0" borderId="0" xfId="0" applyFont="1"/>
    <xf numFmtId="0" fontId="6" fillId="2" borderId="15" xfId="0" applyFont="1" applyFill="1" applyBorder="1" applyAlignment="1">
      <alignment horizontal="center" vertical="center"/>
    </xf>
    <xf numFmtId="4" fontId="6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15" xfId="0" applyFont="1" applyBorder="1"/>
    <xf numFmtId="44" fontId="3" fillId="0" borderId="0" xfId="1" applyFont="1"/>
    <xf numFmtId="0" fontId="3" fillId="0" borderId="14" xfId="0" applyFont="1" applyBorder="1" applyAlignment="1">
      <alignment horizontal="left"/>
    </xf>
    <xf numFmtId="0" fontId="3" fillId="0" borderId="0" xfId="0" applyFont="1" applyAlignment="1">
      <alignment wrapText="1"/>
    </xf>
    <xf numFmtId="0" fontId="6" fillId="2" borderId="15" xfId="0" applyFont="1" applyFill="1" applyBorder="1" applyAlignment="1">
      <alignment horizontal="left" vertical="center" wrapText="1"/>
    </xf>
    <xf numFmtId="0" fontId="3" fillId="4" borderId="0" xfId="0" applyFont="1" applyFill="1"/>
    <xf numFmtId="0" fontId="20" fillId="3" borderId="1" xfId="2" applyFont="1" applyFill="1" applyBorder="1" applyAlignment="1">
      <alignment horizontal="left" vertical="center" wrapText="1"/>
    </xf>
    <xf numFmtId="0" fontId="5" fillId="3" borderId="2" xfId="2" applyFont="1" applyFill="1" applyBorder="1" applyAlignment="1">
      <alignment horizontal="left" vertical="center" wrapText="1"/>
    </xf>
    <xf numFmtId="0" fontId="5" fillId="3" borderId="20" xfId="2" applyFont="1" applyFill="1" applyBorder="1" applyAlignment="1">
      <alignment horizontal="center" vertical="center" wrapText="1"/>
    </xf>
    <xf numFmtId="4" fontId="5" fillId="3" borderId="2" xfId="2" applyNumberFormat="1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left" vertical="center" wrapText="1"/>
    </xf>
    <xf numFmtId="165" fontId="5" fillId="3" borderId="2" xfId="2" applyNumberFormat="1" applyFont="1" applyFill="1" applyBorder="1" applyAlignment="1">
      <alignment horizontal="center" vertical="center" wrapText="1"/>
    </xf>
    <xf numFmtId="4" fontId="20" fillId="3" borderId="2" xfId="2" applyNumberFormat="1" applyFont="1" applyFill="1" applyBorder="1" applyAlignment="1">
      <alignment horizontal="center" vertical="center" wrapText="1"/>
    </xf>
    <xf numFmtId="165" fontId="20" fillId="3" borderId="2" xfId="2" applyNumberFormat="1" applyFont="1" applyFill="1" applyBorder="1" applyAlignment="1">
      <alignment horizontal="center" vertical="center" wrapText="1"/>
    </xf>
    <xf numFmtId="0" fontId="20" fillId="3" borderId="19" xfId="2" applyFont="1" applyFill="1" applyBorder="1" applyAlignment="1">
      <alignment horizontal="right" vertical="center" wrapText="1"/>
    </xf>
    <xf numFmtId="49" fontId="20" fillId="3" borderId="2" xfId="2" applyNumberFormat="1" applyFont="1" applyFill="1" applyBorder="1" applyAlignment="1">
      <alignment horizontal="left" vertical="center" wrapText="1"/>
    </xf>
    <xf numFmtId="3" fontId="20" fillId="3" borderId="2" xfId="2" applyNumberFormat="1" applyFont="1" applyFill="1" applyBorder="1" applyAlignment="1">
      <alignment horizontal="left" vertical="center" wrapText="1"/>
    </xf>
    <xf numFmtId="165" fontId="5" fillId="0" borderId="2" xfId="2" applyNumberFormat="1" applyFont="1" applyBorder="1" applyAlignment="1">
      <alignment horizontal="center" vertical="center" wrapText="1"/>
    </xf>
    <xf numFmtId="49" fontId="10" fillId="0" borderId="21" xfId="2" applyNumberFormat="1" applyFont="1" applyBorder="1" applyAlignment="1">
      <alignment horizontal="center" vertical="center" wrapText="1"/>
    </xf>
    <xf numFmtId="49" fontId="10" fillId="0" borderId="21" xfId="2" applyNumberFormat="1" applyFont="1" applyBorder="1" applyAlignment="1">
      <alignment vertical="center" wrapText="1"/>
    </xf>
    <xf numFmtId="164" fontId="10" fillId="0" borderId="21" xfId="2" applyNumberFormat="1" applyFont="1" applyBorder="1" applyAlignment="1">
      <alignment horizontal="center" vertical="center" wrapText="1"/>
    </xf>
    <xf numFmtId="44" fontId="10" fillId="0" borderId="21" xfId="1" applyFont="1" applyFill="1" applyBorder="1" applyAlignment="1">
      <alignment horizontal="center" vertical="center" wrapText="1"/>
    </xf>
    <xf numFmtId="0" fontId="0" fillId="0" borderId="27" xfId="0" applyBorder="1" applyAlignment="1">
      <alignment vertical="center"/>
    </xf>
    <xf numFmtId="0" fontId="10" fillId="0" borderId="27" xfId="3" applyFont="1" applyFill="1" applyBorder="1" applyAlignment="1" applyProtection="1">
      <alignment horizontal="center" vertical="top" wrapText="1"/>
    </xf>
    <xf numFmtId="164" fontId="10" fillId="0" borderId="27" xfId="5" applyNumberFormat="1" applyFont="1" applyFill="1" applyBorder="1" applyAlignment="1" applyProtection="1">
      <alignment vertical="top" wrapText="1"/>
    </xf>
    <xf numFmtId="44" fontId="10" fillId="0" borderId="27" xfId="1" applyFont="1" applyFill="1" applyBorder="1" applyAlignment="1" applyProtection="1">
      <alignment horizontal="center" vertical="top" wrapText="1"/>
    </xf>
    <xf numFmtId="0" fontId="3" fillId="0" borderId="22" xfId="0" applyFont="1" applyBorder="1"/>
    <xf numFmtId="0" fontId="10" fillId="0" borderId="26" xfId="3" applyFont="1" applyFill="1" applyBorder="1" applyAlignment="1" applyProtection="1">
      <alignment horizontal="center" vertical="top" wrapText="1"/>
    </xf>
    <xf numFmtId="49" fontId="9" fillId="0" borderId="2" xfId="2" applyNumberFormat="1" applyFont="1" applyBorder="1" applyAlignment="1">
      <alignment horizontal="center" vertical="center" wrapText="1"/>
    </xf>
    <xf numFmtId="49" fontId="9" fillId="0" borderId="2" xfId="2" applyNumberFormat="1" applyFont="1" applyBorder="1" applyAlignment="1">
      <alignment vertical="center" wrapText="1"/>
    </xf>
    <xf numFmtId="164" fontId="9" fillId="0" borderId="2" xfId="2" applyNumberFormat="1" applyFont="1" applyBorder="1" applyAlignment="1">
      <alignment horizontal="center" vertical="center" wrapText="1"/>
    </xf>
    <xf numFmtId="44" fontId="9" fillId="0" borderId="2" xfId="1" applyFont="1" applyFill="1" applyBorder="1" applyAlignment="1">
      <alignment horizontal="center" vertical="center" wrapText="1"/>
    </xf>
    <xf numFmtId="0" fontId="17" fillId="0" borderId="0" xfId="0" applyFont="1"/>
    <xf numFmtId="0" fontId="5" fillId="3" borderId="18" xfId="2" applyFont="1" applyFill="1" applyBorder="1" applyAlignment="1">
      <alignment horizontal="right" vertical="center" wrapText="1"/>
    </xf>
    <xf numFmtId="0" fontId="20" fillId="4" borderId="0" xfId="2" applyFont="1" applyFill="1" applyAlignment="1">
      <alignment horizontal="left" vertical="center" wrapText="1"/>
    </xf>
    <xf numFmtId="49" fontId="20" fillId="4" borderId="14" xfId="2" applyNumberFormat="1" applyFont="1" applyFill="1" applyBorder="1" applyAlignment="1">
      <alignment horizontal="left" vertical="center" wrapText="1"/>
    </xf>
    <xf numFmtId="49" fontId="5" fillId="4" borderId="14" xfId="2" applyNumberFormat="1" applyFont="1" applyFill="1" applyBorder="1" applyAlignment="1">
      <alignment horizontal="center" vertical="center" wrapText="1"/>
    </xf>
    <xf numFmtId="1" fontId="5" fillId="4" borderId="28" xfId="2" applyNumberFormat="1" applyFont="1" applyFill="1" applyBorder="1" applyAlignment="1">
      <alignment horizontal="center" vertical="center" wrapText="1"/>
    </xf>
    <xf numFmtId="165" fontId="5" fillId="4" borderId="14" xfId="2" applyNumberFormat="1" applyFont="1" applyFill="1" applyBorder="1" applyAlignment="1">
      <alignment horizontal="center" vertical="center" wrapText="1"/>
    </xf>
    <xf numFmtId="0" fontId="5" fillId="3" borderId="2" xfId="2" applyFont="1" applyFill="1" applyBorder="1" applyAlignment="1">
      <alignment horizontal="center" vertical="center" wrapText="1"/>
    </xf>
    <xf numFmtId="49" fontId="21" fillId="0" borderId="2" xfId="2" applyNumberFormat="1" applyFont="1" applyBorder="1" applyAlignment="1">
      <alignment horizontal="center" vertical="center" wrapText="1"/>
    </xf>
    <xf numFmtId="49" fontId="5" fillId="3" borderId="2" xfId="2" applyNumberFormat="1" applyFont="1" applyFill="1" applyBorder="1" applyAlignment="1">
      <alignment horizontal="center" vertical="center" wrapText="1"/>
    </xf>
    <xf numFmtId="49" fontId="10" fillId="0" borderId="16" xfId="2" applyNumberFormat="1" applyFont="1" applyBorder="1" applyAlignment="1">
      <alignment horizontal="center" vertical="center" wrapText="1"/>
    </xf>
    <xf numFmtId="49" fontId="9" fillId="0" borderId="18" xfId="2" applyNumberFormat="1" applyFont="1" applyBorder="1" applyAlignment="1">
      <alignment horizontal="center" vertical="center" wrapText="1"/>
    </xf>
    <xf numFmtId="49" fontId="9" fillId="0" borderId="14" xfId="2" applyNumberFormat="1" applyFont="1" applyBorder="1" applyAlignment="1">
      <alignment horizontal="center" vertical="center" wrapText="1"/>
    </xf>
    <xf numFmtId="0" fontId="5" fillId="0" borderId="29" xfId="2" applyFont="1" applyBorder="1" applyAlignment="1">
      <alignment horizontal="right" vertical="center" wrapText="1"/>
    </xf>
    <xf numFmtId="0" fontId="10" fillId="0" borderId="30" xfId="0" applyFont="1" applyBorder="1" applyAlignment="1">
      <alignment horizontal="left" vertical="top" wrapText="1"/>
    </xf>
    <xf numFmtId="0" fontId="0" fillId="3" borderId="9" xfId="0" applyFill="1" applyBorder="1" applyAlignment="1">
      <alignment horizontal="left"/>
    </xf>
    <xf numFmtId="4" fontId="6" fillId="6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2" applyFont="1" applyBorder="1" applyAlignment="1">
      <alignment horizontal="left" vertical="center" wrapText="1"/>
    </xf>
    <xf numFmtId="0" fontId="5" fillId="0" borderId="2" xfId="2" applyFont="1" applyBorder="1" applyAlignment="1">
      <alignment horizontal="center" vertical="center" wrapText="1"/>
    </xf>
    <xf numFmtId="0" fontId="24" fillId="3" borderId="2" xfId="2" applyFont="1" applyFill="1" applyBorder="1" applyAlignment="1">
      <alignment horizontal="left" vertical="center" wrapText="1"/>
    </xf>
    <xf numFmtId="1" fontId="5" fillId="4" borderId="14" xfId="2" applyNumberFormat="1" applyFont="1" applyFill="1" applyBorder="1" applyAlignment="1">
      <alignment horizontal="center" vertical="center" wrapText="1"/>
    </xf>
    <xf numFmtId="1" fontId="5" fillId="3" borderId="2" xfId="2" applyNumberFormat="1" applyFont="1" applyFill="1" applyBorder="1" applyAlignment="1">
      <alignment horizontal="center" vertical="center" wrapText="1"/>
    </xf>
    <xf numFmtId="164" fontId="10" fillId="0" borderId="27" xfId="5" applyNumberFormat="1" applyFont="1" applyFill="1" applyBorder="1" applyAlignment="1" applyProtection="1">
      <alignment horizontal="center" vertical="top" wrapText="1"/>
    </xf>
    <xf numFmtId="0" fontId="5" fillId="7" borderId="20" xfId="2" applyFont="1" applyFill="1" applyBorder="1" applyAlignment="1">
      <alignment horizontal="center" vertical="center" wrapText="1"/>
    </xf>
    <xf numFmtId="1" fontId="5" fillId="7" borderId="20" xfId="2" applyNumberFormat="1" applyFont="1" applyFill="1" applyBorder="1" applyAlignment="1">
      <alignment horizontal="center" vertical="center" wrapText="1"/>
    </xf>
    <xf numFmtId="4" fontId="6" fillId="7" borderId="1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Alignment="1">
      <alignment vertical="center" wrapText="1"/>
    </xf>
    <xf numFmtId="0" fontId="3" fillId="3" borderId="3" xfId="0" applyFont="1" applyFill="1" applyBorder="1" applyAlignment="1">
      <alignment wrapText="1"/>
    </xf>
    <xf numFmtId="0" fontId="3" fillId="3" borderId="6" xfId="0" applyFont="1" applyFill="1" applyBorder="1" applyAlignment="1">
      <alignment wrapText="1"/>
    </xf>
    <xf numFmtId="0" fontId="3" fillId="3" borderId="8" xfId="0" applyFont="1" applyFill="1" applyBorder="1" applyAlignment="1">
      <alignment wrapText="1"/>
    </xf>
    <xf numFmtId="0" fontId="13" fillId="5" borderId="5" xfId="0" applyFont="1" applyFill="1" applyBorder="1" applyAlignment="1">
      <alignment horizontal="center" vertical="center" textRotation="180" wrapText="1"/>
    </xf>
    <xf numFmtId="0" fontId="13" fillId="5" borderId="7" xfId="0" applyFont="1" applyFill="1" applyBorder="1" applyAlignment="1">
      <alignment horizontal="center" vertical="center" textRotation="180" wrapText="1"/>
    </xf>
    <xf numFmtId="0" fontId="13" fillId="5" borderId="10" xfId="0" applyFont="1" applyFill="1" applyBorder="1" applyAlignment="1">
      <alignment horizontal="center" vertical="center" textRotation="180" wrapText="1"/>
    </xf>
    <xf numFmtId="0" fontId="18" fillId="2" borderId="8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7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left" wrapText="1"/>
    </xf>
    <xf numFmtId="0" fontId="14" fillId="3" borderId="0" xfId="4" applyFill="1" applyAlignment="1">
      <alignment horizontal="left" wrapText="1"/>
    </xf>
    <xf numFmtId="0" fontId="12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horizontal="left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2" fillId="2" borderId="21" xfId="0" applyFont="1" applyFill="1" applyBorder="1" applyAlignment="1">
      <alignment horizontal="center" wrapText="1"/>
    </xf>
    <xf numFmtId="0" fontId="11" fillId="6" borderId="23" xfId="0" applyFont="1" applyFill="1" applyBorder="1" applyAlignment="1">
      <alignment horizontal="center" vertical="center" wrapText="1"/>
    </xf>
    <xf numFmtId="0" fontId="11" fillId="6" borderId="24" xfId="0" applyFont="1" applyFill="1" applyBorder="1" applyAlignment="1">
      <alignment horizontal="center" vertical="center" wrapText="1"/>
    </xf>
    <xf numFmtId="0" fontId="11" fillId="6" borderId="25" xfId="0" applyFont="1" applyFill="1" applyBorder="1" applyAlignment="1">
      <alignment horizontal="center" vertical="center" wrapText="1"/>
    </xf>
    <xf numFmtId="0" fontId="11" fillId="2" borderId="23" xfId="0" applyFont="1" applyFill="1" applyBorder="1" applyAlignment="1">
      <alignment horizontal="center" vertical="center" wrapText="1"/>
    </xf>
    <xf numFmtId="0" fontId="11" fillId="2" borderId="24" xfId="0" applyFont="1" applyFill="1" applyBorder="1" applyAlignment="1">
      <alignment horizontal="center" vertical="center" wrapText="1"/>
    </xf>
    <xf numFmtId="0" fontId="11" fillId="2" borderId="25" xfId="0" applyFont="1" applyFill="1" applyBorder="1" applyAlignment="1">
      <alignment horizontal="center" vertical="center" wrapText="1"/>
    </xf>
  </cellXfs>
  <cellStyles count="16">
    <cellStyle name="Euro" xfId="7"/>
    <cellStyle name="Euro 2" xfId="15"/>
    <cellStyle name="Lien hypertexte" xfId="4" builtinId="8"/>
    <cellStyle name="Lien hypertexte_G01291 - Estimations APD par lot" xfId="3"/>
    <cellStyle name="Milliers" xfId="5" builtinId="3"/>
    <cellStyle name="Milliers 2" xfId="10"/>
    <cellStyle name="Milliers 3" xfId="13"/>
    <cellStyle name="Monétaire" xfId="1" builtinId="4"/>
    <cellStyle name="Monétaire 2" xfId="6"/>
    <cellStyle name="Monétaire 2 2" xfId="14"/>
    <cellStyle name="Monétaire 3" xfId="12"/>
    <cellStyle name="Normal" xfId="0" builtinId="0"/>
    <cellStyle name="Normal 2" xfId="8"/>
    <cellStyle name="Normal 2 2 2" xfId="2"/>
    <cellStyle name="Normal 3" xfId="11"/>
    <cellStyle name="Pourcentage 2 2" xfId="9"/>
  </cellStyles>
  <dxfs count="0"/>
  <tableStyles count="0" defaultTableStyle="TableStyleMedium2" defaultPivotStyle="PivotStyleLight16"/>
  <colors>
    <mruColors>
      <color rgb="FFC787B3"/>
      <color rgb="FFCC90B9"/>
      <color rgb="FFD5A3C6"/>
      <color rgb="FFDDB5D1"/>
      <color rgb="FFE6C8DD"/>
      <color rgb="FFEEDAE8"/>
      <color rgb="FFF3E5EF"/>
      <color rgb="FFF5E3F0"/>
      <color rgb="FFE9D6FA"/>
      <color rgb="FFB675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64422</xdr:colOff>
      <xdr:row>3</xdr:row>
      <xdr:rowOff>5127</xdr:rowOff>
    </xdr:from>
    <xdr:to>
      <xdr:col>5</xdr:col>
      <xdr:colOff>997986</xdr:colOff>
      <xdr:row>7</xdr:row>
      <xdr:rowOff>161367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15" b="15595"/>
        <a:stretch/>
      </xdr:blipFill>
      <xdr:spPr bwMode="auto">
        <a:xfrm>
          <a:off x="342328" y="525080"/>
          <a:ext cx="2556176" cy="89134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304800</xdr:colOff>
      <xdr:row>9</xdr:row>
      <xdr:rowOff>194220</xdr:rowOff>
    </xdr:to>
    <xdr:sp macro="" textlink="">
      <xdr:nvSpPr>
        <xdr:cNvPr id="2" name="AutoShape 1" descr="Résultat de recherche d'images pour &quot;ensemble scolaire fénelon-la trinité lyon&quot;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727960" y="914400"/>
          <a:ext cx="304800" cy="2981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304800</xdr:colOff>
      <xdr:row>9</xdr:row>
      <xdr:rowOff>194220</xdr:rowOff>
    </xdr:to>
    <xdr:sp macro="" textlink="">
      <xdr:nvSpPr>
        <xdr:cNvPr id="3" name="AutoShape 2" descr="Résultat de recherche d'images pour &quot;ensemble scolaire fénelon-la trinité lyon&quot;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2727960" y="914400"/>
          <a:ext cx="304800" cy="2981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145246</xdr:colOff>
      <xdr:row>17</xdr:row>
      <xdr:rowOff>37540</xdr:rowOff>
    </xdr:from>
    <xdr:to>
      <xdr:col>5</xdr:col>
      <xdr:colOff>813426</xdr:colOff>
      <xdr:row>21</xdr:row>
      <xdr:rowOff>21030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0675" y="6873769"/>
          <a:ext cx="2126865" cy="76726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1667437</xdr:colOff>
      <xdr:row>23</xdr:row>
      <xdr:rowOff>36684</xdr:rowOff>
    </xdr:from>
    <xdr:to>
      <xdr:col>5</xdr:col>
      <xdr:colOff>306979</xdr:colOff>
      <xdr:row>28</xdr:row>
      <xdr:rowOff>64096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7766" y="7226378"/>
          <a:ext cx="1039906" cy="10314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extant63@sextant-architecture.comT%20:%2004%2073%2090%2083%2029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C2:M29"/>
  <sheetViews>
    <sheetView tabSelected="1" view="pageBreakPreview" topLeftCell="A4" zoomScale="85" zoomScaleNormal="85" zoomScaleSheetLayoutView="85" workbookViewId="0">
      <selection activeCell="C15" sqref="C15:I15"/>
    </sheetView>
  </sheetViews>
  <sheetFormatPr baseColWidth="10" defaultRowHeight="14.4" x14ac:dyDescent="0.3"/>
  <cols>
    <col min="1" max="1" width="2.5546875" customWidth="1"/>
    <col min="2" max="2" width="1.44140625" customWidth="1"/>
    <col min="3" max="3" width="2.44140625" customWidth="1"/>
    <col min="4" max="5" width="10.5546875" customWidth="1"/>
    <col min="6" max="7" width="14.88671875" customWidth="1"/>
    <col min="8" max="8" width="38" customWidth="1"/>
    <col min="9" max="9" width="5.44140625" customWidth="1"/>
    <col min="10" max="10" width="1.44140625" customWidth="1"/>
    <col min="12" max="23" width="11.5546875" customWidth="1"/>
  </cols>
  <sheetData>
    <row r="2" spans="3:13" ht="15" thickBot="1" x14ac:dyDescent="0.35"/>
    <row r="3" spans="3:13" ht="12" customHeight="1" x14ac:dyDescent="0.3">
      <c r="C3" s="79"/>
      <c r="D3" s="11"/>
      <c r="E3" s="4"/>
      <c r="F3" s="4"/>
      <c r="G3" s="4"/>
      <c r="H3" s="10"/>
      <c r="I3" s="82" t="s">
        <v>12</v>
      </c>
    </row>
    <row r="4" spans="3:13" x14ac:dyDescent="0.3">
      <c r="C4" s="80"/>
      <c r="D4" s="12"/>
      <c r="E4" s="5"/>
      <c r="F4" s="5"/>
      <c r="G4" s="94" t="s">
        <v>24</v>
      </c>
      <c r="H4" s="94"/>
      <c r="I4" s="83"/>
      <c r="L4" s="6"/>
    </row>
    <row r="5" spans="3:13" x14ac:dyDescent="0.3">
      <c r="C5" s="80"/>
      <c r="D5" s="12"/>
      <c r="E5" s="5"/>
      <c r="F5" s="5"/>
      <c r="G5" s="94" t="s">
        <v>27</v>
      </c>
      <c r="H5" s="94"/>
      <c r="I5" s="83"/>
      <c r="L5" s="6"/>
    </row>
    <row r="6" spans="3:13" ht="15" customHeight="1" x14ac:dyDescent="0.3">
      <c r="C6" s="80"/>
      <c r="D6" s="12"/>
      <c r="E6" s="5"/>
      <c r="F6" s="5"/>
      <c r="G6" s="95" t="s">
        <v>25</v>
      </c>
      <c r="H6" s="95"/>
      <c r="I6" s="83"/>
      <c r="L6" s="6"/>
    </row>
    <row r="7" spans="3:13" ht="15" customHeight="1" x14ac:dyDescent="0.3">
      <c r="C7" s="80"/>
      <c r="D7" s="12"/>
      <c r="E7" s="5"/>
      <c r="F7" s="5"/>
      <c r="G7" s="95" t="s">
        <v>26</v>
      </c>
      <c r="H7" s="95"/>
      <c r="I7" s="83"/>
      <c r="L7" s="6"/>
    </row>
    <row r="8" spans="3:13" ht="15" customHeight="1" x14ac:dyDescent="0.3">
      <c r="C8" s="80"/>
      <c r="D8" s="12"/>
      <c r="E8" s="5"/>
      <c r="F8" s="5"/>
      <c r="G8" s="96" t="s">
        <v>58</v>
      </c>
      <c r="H8" s="96"/>
      <c r="I8" s="83"/>
      <c r="L8" s="7"/>
      <c r="M8" s="6"/>
    </row>
    <row r="9" spans="3:13" ht="9.6" customHeight="1" thickBot="1" x14ac:dyDescent="0.35">
      <c r="C9" s="81"/>
      <c r="D9" s="13"/>
      <c r="E9" s="8"/>
      <c r="F9" s="8"/>
      <c r="G9" s="8"/>
      <c r="H9" s="9"/>
      <c r="I9" s="84"/>
      <c r="M9" s="6"/>
    </row>
    <row r="10" spans="3:13" ht="18" customHeight="1" thickBot="1" x14ac:dyDescent="0.35"/>
    <row r="11" spans="3:13" ht="227.4" customHeight="1" thickBot="1" x14ac:dyDescent="0.35">
      <c r="C11" s="88" t="s">
        <v>34</v>
      </c>
      <c r="D11" s="89"/>
      <c r="E11" s="89"/>
      <c r="F11" s="89"/>
      <c r="G11" s="89"/>
      <c r="H11" s="89"/>
      <c r="I11" s="90"/>
    </row>
    <row r="12" spans="3:13" ht="18" customHeight="1" thickBot="1" x14ac:dyDescent="0.35"/>
    <row r="13" spans="3:13" ht="41.4" customHeight="1" x14ac:dyDescent="0.3">
      <c r="C13" s="97" t="s">
        <v>66</v>
      </c>
      <c r="D13" s="98"/>
      <c r="E13" s="98"/>
      <c r="F13" s="98"/>
      <c r="G13" s="98"/>
      <c r="H13" s="98"/>
      <c r="I13" s="99"/>
    </row>
    <row r="14" spans="3:13" ht="41.4" customHeight="1" x14ac:dyDescent="0.3">
      <c r="C14" s="100" t="str">
        <f>'LOT FACA'!A1</f>
        <v>LOT 05 - Façades</v>
      </c>
      <c r="D14" s="101"/>
      <c r="E14" s="101"/>
      <c r="F14" s="101"/>
      <c r="G14" s="101"/>
      <c r="H14" s="101"/>
      <c r="I14" s="102"/>
    </row>
    <row r="15" spans="3:13" ht="41.4" customHeight="1" thickBot="1" x14ac:dyDescent="0.35">
      <c r="C15" s="85" t="s">
        <v>65</v>
      </c>
      <c r="D15" s="86"/>
      <c r="E15" s="86"/>
      <c r="F15" s="86"/>
      <c r="G15" s="86"/>
      <c r="H15" s="86"/>
      <c r="I15" s="87"/>
    </row>
    <row r="16" spans="3:13" ht="18" customHeight="1" thickBot="1" x14ac:dyDescent="0.35"/>
    <row r="17" spans="3:9" ht="6.75" customHeight="1" x14ac:dyDescent="0.3">
      <c r="C17" s="79"/>
      <c r="D17" s="11"/>
      <c r="E17" s="4"/>
      <c r="F17" s="4"/>
      <c r="G17" s="4"/>
      <c r="H17" s="10"/>
      <c r="I17" s="82" t="s">
        <v>13</v>
      </c>
    </row>
    <row r="18" spans="3:9" ht="15" customHeight="1" x14ac:dyDescent="0.3">
      <c r="C18" s="80"/>
      <c r="D18" s="12"/>
      <c r="E18" s="5"/>
      <c r="F18" s="5"/>
      <c r="G18" s="91" t="s">
        <v>14</v>
      </c>
      <c r="H18" s="91"/>
      <c r="I18" s="83"/>
    </row>
    <row r="19" spans="3:9" ht="15" customHeight="1" x14ac:dyDescent="0.3">
      <c r="C19" s="80"/>
      <c r="D19" s="12"/>
      <c r="E19" s="5"/>
      <c r="F19" s="5"/>
      <c r="G19" s="92" t="s">
        <v>15</v>
      </c>
      <c r="H19" s="92"/>
      <c r="I19" s="83"/>
    </row>
    <row r="20" spans="3:9" ht="15" customHeight="1" x14ac:dyDescent="0.3">
      <c r="C20" s="80"/>
      <c r="D20" s="12"/>
      <c r="E20" s="5"/>
      <c r="F20" s="5"/>
      <c r="G20" s="92" t="s">
        <v>16</v>
      </c>
      <c r="H20" s="92"/>
      <c r="I20" s="83"/>
    </row>
    <row r="21" spans="3:9" ht="15" customHeight="1" x14ac:dyDescent="0.3">
      <c r="C21" s="80"/>
      <c r="D21" s="12"/>
      <c r="E21" s="5"/>
      <c r="F21" s="5"/>
      <c r="G21" s="92" t="s">
        <v>57</v>
      </c>
      <c r="H21" s="92"/>
      <c r="I21" s="83"/>
    </row>
    <row r="22" spans="3:9" ht="8.25" customHeight="1" thickBot="1" x14ac:dyDescent="0.35">
      <c r="C22" s="81"/>
      <c r="D22" s="13"/>
      <c r="E22" s="8"/>
      <c r="F22" s="8"/>
      <c r="G22" s="8"/>
      <c r="H22" s="9"/>
      <c r="I22" s="84"/>
    </row>
    <row r="23" spans="3:9" ht="18" customHeight="1" thickBot="1" x14ac:dyDescent="0.35"/>
    <row r="24" spans="3:9" ht="6.75" customHeight="1" x14ac:dyDescent="0.3">
      <c r="C24" s="79"/>
      <c r="D24" s="11"/>
      <c r="E24" s="4"/>
      <c r="F24" s="4"/>
      <c r="G24" s="4"/>
      <c r="H24" s="10"/>
      <c r="I24" s="82" t="s">
        <v>17</v>
      </c>
    </row>
    <row r="25" spans="3:9" ht="15" customHeight="1" x14ac:dyDescent="0.3">
      <c r="C25" s="80"/>
      <c r="D25" s="12"/>
      <c r="E25" s="5"/>
      <c r="F25" s="5"/>
      <c r="G25" s="91" t="s">
        <v>21</v>
      </c>
      <c r="H25" s="91"/>
      <c r="I25" s="83"/>
    </row>
    <row r="26" spans="3:9" ht="15" customHeight="1" x14ac:dyDescent="0.3">
      <c r="C26" s="80"/>
      <c r="D26" s="12"/>
      <c r="E26" s="5"/>
      <c r="F26" s="5"/>
      <c r="G26" s="92" t="s">
        <v>22</v>
      </c>
      <c r="H26" s="92"/>
      <c r="I26" s="83"/>
    </row>
    <row r="27" spans="3:9" ht="15" customHeight="1" x14ac:dyDescent="0.3">
      <c r="C27" s="80"/>
      <c r="D27" s="12"/>
      <c r="E27" s="5"/>
      <c r="F27" s="5"/>
      <c r="G27" s="92" t="s">
        <v>23</v>
      </c>
      <c r="H27" s="92"/>
      <c r="I27" s="83"/>
    </row>
    <row r="28" spans="3:9" ht="28.2" customHeight="1" x14ac:dyDescent="0.3">
      <c r="C28" s="80"/>
      <c r="D28" s="12"/>
      <c r="E28" s="5"/>
      <c r="F28" s="5"/>
      <c r="G28" s="93" t="s">
        <v>56</v>
      </c>
      <c r="H28" s="93"/>
      <c r="I28" s="83"/>
    </row>
    <row r="29" spans="3:9" ht="8.25" customHeight="1" thickBot="1" x14ac:dyDescent="0.35">
      <c r="C29" s="81"/>
      <c r="D29" s="13"/>
      <c r="E29" s="8"/>
      <c r="F29" s="8"/>
      <c r="G29" s="67"/>
      <c r="H29" s="9"/>
      <c r="I29" s="84"/>
    </row>
  </sheetData>
  <mergeCells count="23">
    <mergeCell ref="C13:I13"/>
    <mergeCell ref="C14:I14"/>
    <mergeCell ref="G4:H4"/>
    <mergeCell ref="G5:H5"/>
    <mergeCell ref="G6:H6"/>
    <mergeCell ref="G7:H7"/>
    <mergeCell ref="G8:H8"/>
    <mergeCell ref="C3:C9"/>
    <mergeCell ref="I3:I9"/>
    <mergeCell ref="C15:I15"/>
    <mergeCell ref="C24:C29"/>
    <mergeCell ref="I24:I29"/>
    <mergeCell ref="C11:I11"/>
    <mergeCell ref="C17:C22"/>
    <mergeCell ref="I17:I22"/>
    <mergeCell ref="G18:H18"/>
    <mergeCell ref="G19:H19"/>
    <mergeCell ref="G20:H20"/>
    <mergeCell ref="G21:H21"/>
    <mergeCell ref="G25:H25"/>
    <mergeCell ref="G26:H26"/>
    <mergeCell ref="G27:H27"/>
    <mergeCell ref="G28:H28"/>
  </mergeCells>
  <hyperlinks>
    <hyperlink ref="G28" r:id="rId1"/>
  </hyperlinks>
  <printOptions horizontalCentered="1" verticalCentered="1"/>
  <pageMargins left="0.25" right="0.25" top="0.75" bottom="0.75" header="0.3" footer="0.3"/>
  <pageSetup paperSize="9" scale="99" fitToHeight="0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AK47"/>
  <sheetViews>
    <sheetView showGridLines="0" view="pageBreakPreview" zoomScale="55" zoomScaleNormal="85" zoomScaleSheetLayoutView="55" workbookViewId="0">
      <pane ySplit="4" topLeftCell="A5" activePane="bottomLeft" state="frozen"/>
      <selection activeCell="Q40" sqref="Q40"/>
      <selection pane="bottomLeft" activeCell="C7" sqref="C7"/>
    </sheetView>
  </sheetViews>
  <sheetFormatPr baseColWidth="10" defaultColWidth="11.44140625" defaultRowHeight="14.4" x14ac:dyDescent="0.3"/>
  <cols>
    <col min="1" max="1" width="3.33203125" style="2" customWidth="1"/>
    <col min="2" max="2" width="2.6640625" style="3" bestFit="1" customWidth="1"/>
    <col min="3" max="3" width="55.6640625" style="23" customWidth="1"/>
    <col min="4" max="4" width="4.5546875" style="1" bestFit="1" customWidth="1"/>
    <col min="5" max="5" width="8" style="1" bestFit="1" customWidth="1"/>
    <col min="6" max="6" width="8.21875" style="1" bestFit="1" customWidth="1"/>
    <col min="7" max="7" width="12" style="1" bestFit="1" customWidth="1"/>
    <col min="8" max="8" width="14.5546875" style="1" bestFit="1" customWidth="1"/>
    <col min="9" max="9" width="2.6640625" style="1" customWidth="1"/>
    <col min="10" max="10" width="8" style="1" bestFit="1" customWidth="1"/>
    <col min="11" max="11" width="8.21875" style="1" bestFit="1" customWidth="1"/>
    <col min="12" max="12" width="12" style="1" bestFit="1" customWidth="1"/>
    <col min="13" max="13" width="14.5546875" style="1" customWidth="1"/>
    <col min="14" max="14" width="2.6640625" style="1" customWidth="1"/>
    <col min="15" max="15" width="8" style="1" bestFit="1" customWidth="1"/>
    <col min="16" max="16" width="8.21875" style="1" customWidth="1"/>
    <col min="17" max="17" width="12" style="1" bestFit="1" customWidth="1"/>
    <col min="18" max="18" width="14.44140625" style="1" bestFit="1" customWidth="1"/>
    <col min="19" max="19" width="2.6640625" style="1" customWidth="1"/>
    <col min="20" max="20" width="8" style="1" bestFit="1" customWidth="1"/>
    <col min="21" max="21" width="8.21875" style="1" bestFit="1" customWidth="1"/>
    <col min="22" max="22" width="12" style="1" bestFit="1" customWidth="1"/>
    <col min="23" max="23" width="14.44140625" style="1" bestFit="1" customWidth="1"/>
    <col min="24" max="24" width="2.6640625" style="1" customWidth="1"/>
    <col min="25" max="25" width="8" style="1" bestFit="1" customWidth="1"/>
    <col min="26" max="26" width="8.21875" style="1" bestFit="1" customWidth="1"/>
    <col min="27" max="27" width="12" style="1" bestFit="1" customWidth="1"/>
    <col min="28" max="28" width="14.44140625" style="1" bestFit="1" customWidth="1"/>
    <col min="29" max="29" width="2.6640625" style="1" customWidth="1"/>
    <col min="30" max="30" width="8" style="1" bestFit="1" customWidth="1"/>
    <col min="31" max="31" width="8.21875" style="1" bestFit="1" customWidth="1"/>
    <col min="32" max="32" width="12" style="1" bestFit="1" customWidth="1"/>
    <col min="33" max="33" width="14.44140625" style="1" bestFit="1" customWidth="1"/>
    <col min="34" max="34" width="14.5546875" style="1" bestFit="1" customWidth="1"/>
    <col min="35" max="35" width="12.109375" style="1" bestFit="1" customWidth="1"/>
    <col min="36" max="36" width="11.44140625" style="1"/>
    <col min="37" max="37" width="15" style="1" customWidth="1"/>
    <col min="38" max="16384" width="11.44140625" style="1"/>
  </cols>
  <sheetData>
    <row r="1" spans="1:37" ht="23.25" customHeight="1" x14ac:dyDescent="0.45">
      <c r="A1" s="104" t="s">
        <v>33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6"/>
    </row>
    <row r="2" spans="1:37" ht="8.4" customHeight="1" x14ac:dyDescent="0.3">
      <c r="A2" s="15"/>
      <c r="C2" s="3"/>
      <c r="D2" s="3"/>
      <c r="E2" s="3"/>
      <c r="F2" s="3"/>
      <c r="G2" s="3"/>
      <c r="H2" s="22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22"/>
    </row>
    <row r="3" spans="1:37" ht="21.6" customHeight="1" x14ac:dyDescent="0.3">
      <c r="A3" s="16"/>
      <c r="C3" s="78" t="str">
        <f>'Page de garde'!C15</f>
        <v>IND 00 du 28/02/2025</v>
      </c>
      <c r="E3" s="107" t="s">
        <v>11</v>
      </c>
      <c r="F3" s="108"/>
      <c r="G3" s="108"/>
      <c r="H3" s="109"/>
      <c r="J3" s="110" t="s">
        <v>28</v>
      </c>
      <c r="K3" s="111"/>
      <c r="L3" s="111"/>
      <c r="M3" s="112"/>
      <c r="O3" s="110" t="s">
        <v>29</v>
      </c>
      <c r="P3" s="111"/>
      <c r="Q3" s="111"/>
      <c r="R3" s="112"/>
      <c r="T3" s="110" t="s">
        <v>30</v>
      </c>
      <c r="U3" s="111"/>
      <c r="V3" s="111"/>
      <c r="W3" s="112"/>
      <c r="Y3" s="110" t="s">
        <v>31</v>
      </c>
      <c r="Z3" s="111"/>
      <c r="AA3" s="111"/>
      <c r="AB3" s="112"/>
      <c r="AD3" s="110" t="s">
        <v>32</v>
      </c>
      <c r="AE3" s="111"/>
      <c r="AF3" s="111"/>
      <c r="AG3" s="112"/>
    </row>
    <row r="4" spans="1:37" s="17" customFormat="1" ht="24" x14ac:dyDescent="0.25">
      <c r="A4" s="103" t="s">
        <v>1</v>
      </c>
      <c r="B4" s="103"/>
      <c r="C4" s="24" t="s">
        <v>2</v>
      </c>
      <c r="D4" s="18" t="s">
        <v>0</v>
      </c>
      <c r="E4" s="77" t="s">
        <v>67</v>
      </c>
      <c r="F4" s="68" t="s">
        <v>68</v>
      </c>
      <c r="G4" s="68" t="s">
        <v>3</v>
      </c>
      <c r="H4" s="68" t="s">
        <v>4</v>
      </c>
      <c r="I4" s="18"/>
      <c r="J4" s="77" t="s">
        <v>67</v>
      </c>
      <c r="K4" s="19" t="s">
        <v>68</v>
      </c>
      <c r="L4" s="19" t="s">
        <v>3</v>
      </c>
      <c r="M4" s="19" t="s">
        <v>4</v>
      </c>
      <c r="N4" s="20"/>
      <c r="O4" s="77" t="s">
        <v>67</v>
      </c>
      <c r="P4" s="19" t="s">
        <v>68</v>
      </c>
      <c r="Q4" s="19" t="s">
        <v>3</v>
      </c>
      <c r="R4" s="19" t="s">
        <v>4</v>
      </c>
      <c r="S4" s="20"/>
      <c r="T4" s="77" t="s">
        <v>67</v>
      </c>
      <c r="U4" s="19" t="s">
        <v>68</v>
      </c>
      <c r="V4" s="19" t="s">
        <v>3</v>
      </c>
      <c r="W4" s="19" t="s">
        <v>4</v>
      </c>
      <c r="X4" s="20"/>
      <c r="Y4" s="77" t="s">
        <v>67</v>
      </c>
      <c r="Z4" s="19" t="s">
        <v>68</v>
      </c>
      <c r="AA4" s="19" t="s">
        <v>3</v>
      </c>
      <c r="AB4" s="19" t="s">
        <v>4</v>
      </c>
      <c r="AC4" s="20"/>
      <c r="AD4" s="77" t="s">
        <v>67</v>
      </c>
      <c r="AE4" s="19" t="s">
        <v>68</v>
      </c>
      <c r="AF4" s="19" t="s">
        <v>3</v>
      </c>
      <c r="AG4" s="19" t="s">
        <v>4</v>
      </c>
    </row>
    <row r="5" spans="1:37" x14ac:dyDescent="0.3">
      <c r="A5" s="53"/>
      <c r="B5" s="54" t="s">
        <v>18</v>
      </c>
      <c r="C5" s="55" t="s">
        <v>40</v>
      </c>
      <c r="D5" s="56"/>
      <c r="E5" s="57"/>
      <c r="F5" s="72"/>
      <c r="G5" s="58"/>
      <c r="H5" s="58"/>
      <c r="I5" s="56"/>
      <c r="J5" s="57"/>
      <c r="K5" s="72"/>
      <c r="L5" s="58"/>
      <c r="M5" s="58"/>
      <c r="N5" s="25"/>
      <c r="O5" s="57"/>
      <c r="P5" s="72"/>
      <c r="Q5" s="58"/>
      <c r="R5" s="58"/>
      <c r="S5" s="25"/>
      <c r="T5" s="57"/>
      <c r="U5" s="72"/>
      <c r="V5" s="58"/>
      <c r="W5" s="58"/>
      <c r="X5" s="25"/>
      <c r="Y5" s="57"/>
      <c r="Z5" s="72"/>
      <c r="AA5" s="58"/>
      <c r="AB5" s="58"/>
      <c r="AC5" s="25"/>
      <c r="AD5" s="57"/>
      <c r="AE5" s="72"/>
      <c r="AF5" s="58"/>
      <c r="AG5" s="58"/>
    </row>
    <row r="6" spans="1:37" x14ac:dyDescent="0.3">
      <c r="A6" s="14"/>
      <c r="B6" s="30"/>
      <c r="C6" s="27" t="s">
        <v>41</v>
      </c>
      <c r="D6" s="59" t="s">
        <v>10</v>
      </c>
      <c r="E6" s="75">
        <f>J6+O6+T6+Y6+AD6</f>
        <v>373</v>
      </c>
      <c r="F6" s="28">
        <f>K6+P6+U6+Z6+AE6</f>
        <v>0</v>
      </c>
      <c r="G6" s="31"/>
      <c r="H6" s="31">
        <f>M6+R6+W6+AB6+AG6</f>
        <v>0</v>
      </c>
      <c r="I6" s="59"/>
      <c r="J6" s="75">
        <v>70</v>
      </c>
      <c r="K6" s="59"/>
      <c r="L6" s="31">
        <f>$G6</f>
        <v>0</v>
      </c>
      <c r="M6" s="31">
        <f>K6*L6</f>
        <v>0</v>
      </c>
      <c r="O6" s="75">
        <v>128</v>
      </c>
      <c r="P6" s="59"/>
      <c r="Q6" s="31">
        <f t="shared" ref="Q6:Q9" si="0">$G6</f>
        <v>0</v>
      </c>
      <c r="R6" s="31">
        <f t="shared" ref="R6:R9" si="1">P6*Q6</f>
        <v>0</v>
      </c>
      <c r="T6" s="75">
        <v>0</v>
      </c>
      <c r="U6" s="59"/>
      <c r="V6" s="31">
        <f t="shared" ref="V6:V9" si="2">$G6</f>
        <v>0</v>
      </c>
      <c r="W6" s="31">
        <f t="shared" ref="W6:W9" si="3">U6*V6</f>
        <v>0</v>
      </c>
      <c r="Y6" s="75">
        <v>175</v>
      </c>
      <c r="Z6" s="59"/>
      <c r="AA6" s="31">
        <f t="shared" ref="AA6:AA9" si="4">$G6</f>
        <v>0</v>
      </c>
      <c r="AB6" s="31">
        <f t="shared" ref="AB6:AB9" si="5">Z6*AA6</f>
        <v>0</v>
      </c>
      <c r="AD6" s="75">
        <v>0</v>
      </c>
      <c r="AE6" s="59"/>
      <c r="AF6" s="31">
        <f t="shared" ref="AF6:AF9" si="6">$G6</f>
        <v>0</v>
      </c>
      <c r="AG6" s="31">
        <f t="shared" ref="AG6:AG9" si="7">AE6*AF6</f>
        <v>0</v>
      </c>
    </row>
    <row r="7" spans="1:37" x14ac:dyDescent="0.3">
      <c r="A7" s="14"/>
      <c r="B7" s="30"/>
      <c r="C7" s="27" t="s">
        <v>54</v>
      </c>
      <c r="D7" s="59" t="s">
        <v>36</v>
      </c>
      <c r="E7" s="75">
        <f t="shared" ref="E7:F9" si="8">J7+O7+T7+Y7+AD7</f>
        <v>215</v>
      </c>
      <c r="F7" s="28">
        <f t="shared" si="8"/>
        <v>0</v>
      </c>
      <c r="G7" s="31"/>
      <c r="H7" s="31">
        <f>M7+R7+W7+AB7+AG7</f>
        <v>0</v>
      </c>
      <c r="I7" s="59"/>
      <c r="J7" s="75">
        <v>60</v>
      </c>
      <c r="K7" s="59"/>
      <c r="L7" s="31">
        <f t="shared" ref="L7:L9" si="9">$G7</f>
        <v>0</v>
      </c>
      <c r="M7" s="31">
        <f t="shared" ref="M7:M9" si="10">K7*L7</f>
        <v>0</v>
      </c>
      <c r="O7" s="75">
        <v>100</v>
      </c>
      <c r="P7" s="59"/>
      <c r="Q7" s="31">
        <f t="shared" si="0"/>
        <v>0</v>
      </c>
      <c r="R7" s="31">
        <f t="shared" si="1"/>
        <v>0</v>
      </c>
      <c r="T7" s="75">
        <v>0</v>
      </c>
      <c r="U7" s="59"/>
      <c r="V7" s="31">
        <f t="shared" si="2"/>
        <v>0</v>
      </c>
      <c r="W7" s="31">
        <f t="shared" si="3"/>
        <v>0</v>
      </c>
      <c r="Y7" s="75">
        <v>55</v>
      </c>
      <c r="Z7" s="59"/>
      <c r="AA7" s="31">
        <f t="shared" si="4"/>
        <v>0</v>
      </c>
      <c r="AB7" s="31">
        <f t="shared" si="5"/>
        <v>0</v>
      </c>
      <c r="AD7" s="75">
        <v>0</v>
      </c>
      <c r="AE7" s="59"/>
      <c r="AF7" s="31">
        <f t="shared" si="6"/>
        <v>0</v>
      </c>
      <c r="AG7" s="31">
        <f t="shared" si="7"/>
        <v>0</v>
      </c>
    </row>
    <row r="8" spans="1:37" x14ac:dyDescent="0.3">
      <c r="A8" s="14"/>
      <c r="B8" s="30"/>
      <c r="C8" s="27" t="s">
        <v>59</v>
      </c>
      <c r="D8" s="59" t="s">
        <v>36</v>
      </c>
      <c r="E8" s="75">
        <f t="shared" ref="E8" si="11">J8+O8+T8+Y8+AD8</f>
        <v>269</v>
      </c>
      <c r="F8" s="28">
        <f t="shared" si="8"/>
        <v>0</v>
      </c>
      <c r="G8" s="31"/>
      <c r="H8" s="31">
        <f>M8+R8+W8+AB8+AG8</f>
        <v>0</v>
      </c>
      <c r="I8" s="59"/>
      <c r="J8" s="75">
        <v>52</v>
      </c>
      <c r="K8" s="59"/>
      <c r="L8" s="31">
        <f t="shared" si="9"/>
        <v>0</v>
      </c>
      <c r="M8" s="31">
        <f t="shared" si="10"/>
        <v>0</v>
      </c>
      <c r="O8" s="75">
        <v>139</v>
      </c>
      <c r="P8" s="59"/>
      <c r="Q8" s="31">
        <f t="shared" si="0"/>
        <v>0</v>
      </c>
      <c r="R8" s="31">
        <f t="shared" si="1"/>
        <v>0</v>
      </c>
      <c r="T8" s="75">
        <v>28</v>
      </c>
      <c r="U8" s="59"/>
      <c r="V8" s="31">
        <f t="shared" si="2"/>
        <v>0</v>
      </c>
      <c r="W8" s="31">
        <f t="shared" si="3"/>
        <v>0</v>
      </c>
      <c r="Y8" s="75">
        <v>50</v>
      </c>
      <c r="Z8" s="59"/>
      <c r="AA8" s="31">
        <f t="shared" si="4"/>
        <v>0</v>
      </c>
      <c r="AB8" s="31">
        <f t="shared" si="5"/>
        <v>0</v>
      </c>
      <c r="AD8" s="75">
        <v>0</v>
      </c>
      <c r="AE8" s="59"/>
      <c r="AF8" s="31">
        <f t="shared" si="6"/>
        <v>0</v>
      </c>
      <c r="AG8" s="31">
        <f t="shared" si="7"/>
        <v>0</v>
      </c>
    </row>
    <row r="9" spans="1:37" x14ac:dyDescent="0.3">
      <c r="A9" s="14"/>
      <c r="B9" s="30"/>
      <c r="C9" s="27" t="s">
        <v>39</v>
      </c>
      <c r="D9" s="59" t="s">
        <v>36</v>
      </c>
      <c r="E9" s="75">
        <f>J9+O9+T9+Y9+AD9</f>
        <v>91</v>
      </c>
      <c r="F9" s="28">
        <f t="shared" si="8"/>
        <v>0</v>
      </c>
      <c r="G9" s="31"/>
      <c r="H9" s="31">
        <f>M9+R9+W9+AB9+AG9</f>
        <v>0</v>
      </c>
      <c r="I9" s="59"/>
      <c r="J9" s="75">
        <v>10</v>
      </c>
      <c r="K9" s="59"/>
      <c r="L9" s="31">
        <f t="shared" si="9"/>
        <v>0</v>
      </c>
      <c r="M9" s="31">
        <f t="shared" si="10"/>
        <v>0</v>
      </c>
      <c r="O9" s="75">
        <v>41</v>
      </c>
      <c r="P9" s="59"/>
      <c r="Q9" s="31">
        <f t="shared" si="0"/>
        <v>0</v>
      </c>
      <c r="R9" s="31">
        <f t="shared" si="1"/>
        <v>0</v>
      </c>
      <c r="T9" s="75">
        <v>15</v>
      </c>
      <c r="U9" s="59"/>
      <c r="V9" s="31">
        <f t="shared" si="2"/>
        <v>0</v>
      </c>
      <c r="W9" s="31">
        <f t="shared" si="3"/>
        <v>0</v>
      </c>
      <c r="Y9" s="75">
        <v>25</v>
      </c>
      <c r="Z9" s="59"/>
      <c r="AA9" s="31">
        <f t="shared" si="4"/>
        <v>0</v>
      </c>
      <c r="AB9" s="31">
        <f t="shared" si="5"/>
        <v>0</v>
      </c>
      <c r="AD9" s="75">
        <v>0</v>
      </c>
      <c r="AE9" s="59"/>
      <c r="AF9" s="31">
        <f t="shared" si="6"/>
        <v>0</v>
      </c>
      <c r="AG9" s="31">
        <f t="shared" si="7"/>
        <v>0</v>
      </c>
      <c r="AI9" s="21"/>
      <c r="AJ9" s="21"/>
      <c r="AK9" s="21"/>
    </row>
    <row r="10" spans="1:37" x14ac:dyDescent="0.3">
      <c r="A10" s="14"/>
      <c r="B10" s="30"/>
      <c r="C10" s="27"/>
      <c r="D10" s="59"/>
      <c r="E10" s="75"/>
      <c r="F10" s="59"/>
      <c r="G10" s="31"/>
      <c r="H10" s="31"/>
      <c r="I10" s="59"/>
      <c r="J10" s="75"/>
      <c r="K10" s="59"/>
      <c r="L10" s="31"/>
      <c r="M10" s="31"/>
      <c r="O10" s="75"/>
      <c r="P10" s="59"/>
      <c r="Q10" s="31"/>
      <c r="R10" s="31"/>
      <c r="T10" s="75"/>
      <c r="U10" s="59"/>
      <c r="V10" s="31"/>
      <c r="W10" s="31"/>
      <c r="Y10" s="75"/>
      <c r="Z10" s="59"/>
      <c r="AA10" s="31"/>
      <c r="AB10" s="31"/>
      <c r="AD10" s="75"/>
      <c r="AE10" s="59"/>
      <c r="AF10" s="31"/>
      <c r="AG10" s="31"/>
    </row>
    <row r="11" spans="1:37" x14ac:dyDescent="0.3">
      <c r="A11" s="34"/>
      <c r="B11" s="26"/>
      <c r="C11" s="36" t="s">
        <v>48</v>
      </c>
      <c r="D11" s="60"/>
      <c r="E11" s="76"/>
      <c r="F11" s="73"/>
      <c r="G11" s="32" t="s">
        <v>9</v>
      </c>
      <c r="H11" s="33">
        <f>M11+R11+W11+AB11+AG11</f>
        <v>0</v>
      </c>
      <c r="I11" s="60"/>
      <c r="J11" s="76"/>
      <c r="K11" s="73"/>
      <c r="L11" s="32" t="s">
        <v>9</v>
      </c>
      <c r="M11" s="33">
        <f>SUM(M5:M10)</f>
        <v>0</v>
      </c>
      <c r="O11" s="76"/>
      <c r="P11" s="73"/>
      <c r="Q11" s="32" t="s">
        <v>9</v>
      </c>
      <c r="R11" s="33">
        <f>SUM(R5:R10)</f>
        <v>0</v>
      </c>
      <c r="T11" s="76"/>
      <c r="U11" s="73"/>
      <c r="V11" s="32" t="s">
        <v>9</v>
      </c>
      <c r="W11" s="33">
        <f>SUM(W5:W10)</f>
        <v>0</v>
      </c>
      <c r="Y11" s="76"/>
      <c r="Z11" s="73"/>
      <c r="AA11" s="32" t="s">
        <v>9</v>
      </c>
      <c r="AB11" s="33">
        <f>SUM(AB5:AB10)</f>
        <v>0</v>
      </c>
      <c r="AD11" s="76"/>
      <c r="AE11" s="73"/>
      <c r="AF11" s="32" t="s">
        <v>9</v>
      </c>
      <c r="AG11" s="33">
        <f>SUM(AG5:AG10)</f>
        <v>0</v>
      </c>
    </row>
    <row r="12" spans="1:37" x14ac:dyDescent="0.3">
      <c r="A12" s="34"/>
      <c r="B12" s="26"/>
      <c r="C12" s="35"/>
      <c r="D12" s="60"/>
      <c r="E12" s="76"/>
      <c r="F12" s="73"/>
      <c r="G12" s="32"/>
      <c r="H12" s="33"/>
      <c r="I12" s="60"/>
      <c r="J12" s="76"/>
      <c r="K12" s="73"/>
      <c r="L12" s="32"/>
      <c r="M12" s="33"/>
      <c r="O12" s="76"/>
      <c r="P12" s="73"/>
      <c r="Q12" s="32"/>
      <c r="R12" s="33"/>
      <c r="T12" s="76"/>
      <c r="U12" s="73"/>
      <c r="V12" s="32"/>
      <c r="W12" s="33"/>
      <c r="Y12" s="76"/>
      <c r="Z12" s="73"/>
      <c r="AA12" s="32"/>
      <c r="AB12" s="33"/>
      <c r="AD12" s="76"/>
      <c r="AE12" s="73"/>
      <c r="AF12" s="32"/>
      <c r="AG12" s="33"/>
    </row>
    <row r="13" spans="1:37" x14ac:dyDescent="0.3">
      <c r="A13" s="14"/>
      <c r="B13" s="30"/>
      <c r="C13" s="27"/>
      <c r="D13" s="59"/>
      <c r="E13" s="75"/>
      <c r="F13" s="59"/>
      <c r="G13" s="32"/>
      <c r="H13" s="33"/>
      <c r="I13" s="59"/>
      <c r="J13" s="75"/>
      <c r="K13" s="59"/>
      <c r="L13" s="32"/>
      <c r="M13" s="33"/>
      <c r="O13" s="75"/>
      <c r="P13" s="59"/>
      <c r="Q13" s="32"/>
      <c r="R13" s="33"/>
      <c r="T13" s="75"/>
      <c r="U13" s="59"/>
      <c r="V13" s="32"/>
      <c r="W13" s="33"/>
      <c r="Y13" s="75"/>
      <c r="Z13" s="59"/>
      <c r="AA13" s="32"/>
      <c r="AB13" s="33"/>
      <c r="AD13" s="75"/>
      <c r="AE13" s="59"/>
      <c r="AF13" s="32"/>
      <c r="AG13" s="33"/>
    </row>
    <row r="14" spans="1:37" x14ac:dyDescent="0.3">
      <c r="A14" s="53"/>
      <c r="B14" s="54" t="s">
        <v>19</v>
      </c>
      <c r="C14" s="55" t="s">
        <v>55</v>
      </c>
      <c r="D14" s="56"/>
      <c r="E14" s="57"/>
      <c r="F14" s="72"/>
      <c r="G14" s="58"/>
      <c r="H14" s="58"/>
      <c r="I14" s="56"/>
      <c r="J14" s="57"/>
      <c r="K14" s="72"/>
      <c r="L14" s="58"/>
      <c r="M14" s="58"/>
      <c r="N14" s="25"/>
      <c r="O14" s="57"/>
      <c r="P14" s="72"/>
      <c r="Q14" s="58"/>
      <c r="R14" s="58"/>
      <c r="S14" s="25"/>
      <c r="T14" s="57"/>
      <c r="U14" s="72"/>
      <c r="V14" s="58"/>
      <c r="W14" s="58"/>
      <c r="X14" s="25"/>
      <c r="Y14" s="57"/>
      <c r="Z14" s="72"/>
      <c r="AA14" s="58"/>
      <c r="AB14" s="58"/>
      <c r="AC14" s="25"/>
      <c r="AD14" s="57"/>
      <c r="AE14" s="72"/>
      <c r="AF14" s="58"/>
      <c r="AG14" s="58"/>
    </row>
    <row r="15" spans="1:37" x14ac:dyDescent="0.3">
      <c r="A15" s="14"/>
      <c r="B15" s="30"/>
      <c r="C15" s="27" t="s">
        <v>42</v>
      </c>
      <c r="D15" s="59" t="s">
        <v>10</v>
      </c>
      <c r="E15" s="75">
        <f>J15+O15+T15+Y15+AD15</f>
        <v>373</v>
      </c>
      <c r="F15" s="28">
        <f t="shared" ref="F15:F16" si="12">K15+P15+U15+Z15+AE15</f>
        <v>0</v>
      </c>
      <c r="G15" s="31"/>
      <c r="H15" s="31">
        <f>M15+R15+W15+AB15+AG15</f>
        <v>0</v>
      </c>
      <c r="I15" s="59"/>
      <c r="J15" s="75">
        <v>144</v>
      </c>
      <c r="K15" s="59"/>
      <c r="L15" s="31">
        <f t="shared" ref="L15:L16" si="13">$G15</f>
        <v>0</v>
      </c>
      <c r="M15" s="31">
        <f t="shared" ref="M15:M16" si="14">K15*L15</f>
        <v>0</v>
      </c>
      <c r="O15" s="75">
        <v>113.99999999999997</v>
      </c>
      <c r="P15" s="59"/>
      <c r="Q15" s="31">
        <f t="shared" ref="Q15:Q16" si="15">$G15</f>
        <v>0</v>
      </c>
      <c r="R15" s="31">
        <f t="shared" ref="R15:R16" si="16">P15*Q15</f>
        <v>0</v>
      </c>
      <c r="T15" s="75">
        <v>84.999999999999986</v>
      </c>
      <c r="U15" s="59"/>
      <c r="V15" s="31">
        <f t="shared" ref="V15:V16" si="17">$G15</f>
        <v>0</v>
      </c>
      <c r="W15" s="31">
        <f t="shared" ref="W15:W16" si="18">U15*V15</f>
        <v>0</v>
      </c>
      <c r="Y15" s="75">
        <v>29.999999999999972</v>
      </c>
      <c r="Z15" s="59"/>
      <c r="AA15" s="31">
        <f t="shared" ref="AA15:AA16" si="19">$G15</f>
        <v>0</v>
      </c>
      <c r="AB15" s="31">
        <f t="shared" ref="AB15:AB16" si="20">Z15*AA15</f>
        <v>0</v>
      </c>
      <c r="AD15" s="75">
        <v>0</v>
      </c>
      <c r="AE15" s="59"/>
      <c r="AF15" s="31">
        <f t="shared" ref="AF15:AF16" si="21">$G15</f>
        <v>0</v>
      </c>
      <c r="AG15" s="31">
        <f t="shared" ref="AG15:AG16" si="22">AE15*AF15</f>
        <v>0</v>
      </c>
    </row>
    <row r="16" spans="1:37" x14ac:dyDescent="0.3">
      <c r="A16" s="14"/>
      <c r="B16" s="30"/>
      <c r="C16" s="69" t="s">
        <v>53</v>
      </c>
      <c r="D16" s="59" t="s">
        <v>10</v>
      </c>
      <c r="E16" s="75">
        <f>J16+O16+T16+Y16+AD16</f>
        <v>180</v>
      </c>
      <c r="F16" s="28">
        <f t="shared" si="12"/>
        <v>0</v>
      </c>
      <c r="G16" s="31"/>
      <c r="H16" s="31">
        <f>M16+R16+W16+AB16+AG16</f>
        <v>0</v>
      </c>
      <c r="I16" s="59"/>
      <c r="J16" s="75">
        <v>0</v>
      </c>
      <c r="K16" s="59"/>
      <c r="L16" s="31">
        <f t="shared" si="13"/>
        <v>0</v>
      </c>
      <c r="M16" s="31">
        <f t="shared" si="14"/>
        <v>0</v>
      </c>
      <c r="O16" s="75">
        <v>140</v>
      </c>
      <c r="P16" s="59"/>
      <c r="Q16" s="31">
        <f t="shared" si="15"/>
        <v>0</v>
      </c>
      <c r="R16" s="31">
        <f t="shared" si="16"/>
        <v>0</v>
      </c>
      <c r="T16" s="75">
        <v>30</v>
      </c>
      <c r="U16" s="59"/>
      <c r="V16" s="31">
        <f t="shared" si="17"/>
        <v>0</v>
      </c>
      <c r="W16" s="31">
        <f t="shared" si="18"/>
        <v>0</v>
      </c>
      <c r="Y16" s="75">
        <v>0</v>
      </c>
      <c r="Z16" s="59"/>
      <c r="AA16" s="31">
        <f t="shared" si="19"/>
        <v>0</v>
      </c>
      <c r="AB16" s="31">
        <f t="shared" si="20"/>
        <v>0</v>
      </c>
      <c r="AD16" s="75">
        <v>10</v>
      </c>
      <c r="AE16" s="59"/>
      <c r="AF16" s="31">
        <f t="shared" si="21"/>
        <v>0</v>
      </c>
      <c r="AG16" s="31">
        <f t="shared" si="22"/>
        <v>0</v>
      </c>
    </row>
    <row r="17" spans="1:37" x14ac:dyDescent="0.3">
      <c r="A17" s="14"/>
      <c r="B17" s="30"/>
      <c r="C17" s="27"/>
      <c r="D17" s="59"/>
      <c r="E17" s="75"/>
      <c r="F17" s="59"/>
      <c r="G17" s="31"/>
      <c r="H17" s="31"/>
      <c r="I17" s="59"/>
      <c r="J17" s="75"/>
      <c r="K17" s="59"/>
      <c r="L17" s="31"/>
      <c r="M17" s="31"/>
      <c r="O17" s="75"/>
      <c r="P17" s="59"/>
      <c r="Q17" s="31"/>
      <c r="R17" s="31"/>
      <c r="T17" s="75"/>
      <c r="U17" s="59"/>
      <c r="V17" s="31"/>
      <c r="W17" s="31"/>
      <c r="Y17" s="75"/>
      <c r="Z17" s="59"/>
      <c r="AA17" s="31"/>
      <c r="AB17" s="31"/>
      <c r="AD17" s="75"/>
      <c r="AE17" s="59"/>
      <c r="AF17" s="31"/>
      <c r="AG17" s="31"/>
    </row>
    <row r="18" spans="1:37" x14ac:dyDescent="0.3">
      <c r="A18" s="34"/>
      <c r="B18" s="26"/>
      <c r="C18" s="36" t="s">
        <v>47</v>
      </c>
      <c r="D18" s="60"/>
      <c r="E18" s="76"/>
      <c r="F18" s="73"/>
      <c r="G18" s="32" t="s">
        <v>9</v>
      </c>
      <c r="H18" s="33">
        <f>M18+R18+W18+AB18+AG18</f>
        <v>0</v>
      </c>
      <c r="I18" s="60"/>
      <c r="J18" s="76"/>
      <c r="K18" s="73"/>
      <c r="L18" s="32" t="s">
        <v>9</v>
      </c>
      <c r="M18" s="33">
        <f>SUM(M14:M17)</f>
        <v>0</v>
      </c>
      <c r="O18" s="76"/>
      <c r="P18" s="73"/>
      <c r="Q18" s="32" t="s">
        <v>9</v>
      </c>
      <c r="R18" s="33">
        <f>SUM(R14:R17)</f>
        <v>0</v>
      </c>
      <c r="T18" s="76"/>
      <c r="U18" s="73"/>
      <c r="V18" s="32" t="s">
        <v>9</v>
      </c>
      <c r="W18" s="33">
        <f>SUM(W14:W17)</f>
        <v>0</v>
      </c>
      <c r="Y18" s="76"/>
      <c r="Z18" s="73"/>
      <c r="AA18" s="32" t="s">
        <v>9</v>
      </c>
      <c r="AB18" s="33">
        <f>SUM(AB14:AB17)</f>
        <v>0</v>
      </c>
      <c r="AD18" s="76"/>
      <c r="AE18" s="73"/>
      <c r="AF18" s="32" t="s">
        <v>9</v>
      </c>
      <c r="AG18" s="33">
        <f>SUM(AG14:AG17)</f>
        <v>0</v>
      </c>
    </row>
    <row r="19" spans="1:37" x14ac:dyDescent="0.3">
      <c r="A19" s="34"/>
      <c r="B19" s="26"/>
      <c r="C19" s="35"/>
      <c r="D19" s="60"/>
      <c r="E19" s="76"/>
      <c r="F19" s="73"/>
      <c r="G19" s="32"/>
      <c r="H19" s="33"/>
      <c r="I19" s="60"/>
      <c r="J19" s="76"/>
      <c r="K19" s="73"/>
      <c r="L19" s="32"/>
      <c r="M19" s="33"/>
      <c r="O19" s="76"/>
      <c r="P19" s="73"/>
      <c r="Q19" s="32"/>
      <c r="R19" s="33"/>
      <c r="T19" s="76"/>
      <c r="U19" s="73"/>
      <c r="V19" s="32"/>
      <c r="W19" s="33"/>
      <c r="Y19" s="76"/>
      <c r="Z19" s="73"/>
      <c r="AA19" s="32"/>
      <c r="AB19" s="33"/>
      <c r="AD19" s="76"/>
      <c r="AE19" s="73"/>
      <c r="AF19" s="32"/>
      <c r="AG19" s="33"/>
    </row>
    <row r="20" spans="1:37" x14ac:dyDescent="0.3">
      <c r="A20" s="14"/>
      <c r="B20" s="30"/>
      <c r="C20" s="27"/>
      <c r="D20" s="59"/>
      <c r="E20" s="75"/>
      <c r="F20" s="59"/>
      <c r="G20" s="32"/>
      <c r="H20" s="33"/>
      <c r="I20" s="59"/>
      <c r="J20" s="75"/>
      <c r="K20" s="59"/>
      <c r="L20" s="32"/>
      <c r="M20" s="33"/>
      <c r="O20" s="75"/>
      <c r="P20" s="59"/>
      <c r="Q20" s="32"/>
      <c r="R20" s="33"/>
      <c r="T20" s="75"/>
      <c r="U20" s="59"/>
      <c r="V20" s="32"/>
      <c r="W20" s="33"/>
      <c r="Y20" s="75"/>
      <c r="Z20" s="59"/>
      <c r="AA20" s="32"/>
      <c r="AB20" s="33"/>
      <c r="AD20" s="75"/>
      <c r="AE20" s="59"/>
      <c r="AF20" s="32"/>
      <c r="AG20" s="33"/>
    </row>
    <row r="21" spans="1:37" x14ac:dyDescent="0.3">
      <c r="A21" s="53"/>
      <c r="B21" s="54" t="s">
        <v>20</v>
      </c>
      <c r="C21" s="55" t="s">
        <v>43</v>
      </c>
      <c r="D21" s="56"/>
      <c r="E21" s="57"/>
      <c r="F21" s="72"/>
      <c r="G21" s="58"/>
      <c r="H21" s="58"/>
      <c r="I21" s="56"/>
      <c r="J21" s="57"/>
      <c r="K21" s="72"/>
      <c r="L21" s="58"/>
      <c r="M21" s="58"/>
      <c r="N21" s="25"/>
      <c r="O21" s="57"/>
      <c r="P21" s="72"/>
      <c r="Q21" s="58"/>
      <c r="R21" s="58"/>
      <c r="S21" s="25"/>
      <c r="T21" s="57"/>
      <c r="U21" s="72"/>
      <c r="V21" s="58"/>
      <c r="W21" s="58"/>
      <c r="X21" s="25"/>
      <c r="Y21" s="57"/>
      <c r="Z21" s="72"/>
      <c r="AA21" s="58"/>
      <c r="AB21" s="58"/>
      <c r="AC21" s="25"/>
      <c r="AD21" s="57"/>
      <c r="AE21" s="72"/>
      <c r="AF21" s="58"/>
      <c r="AG21" s="58"/>
    </row>
    <row r="22" spans="1:37" x14ac:dyDescent="0.3">
      <c r="A22" s="14"/>
      <c r="B22" s="30"/>
      <c r="C22" s="27" t="s">
        <v>44</v>
      </c>
      <c r="D22" s="59" t="s">
        <v>35</v>
      </c>
      <c r="E22" s="75">
        <f>J22+O22+T22+Y22+AD22</f>
        <v>1</v>
      </c>
      <c r="F22" s="28">
        <f t="shared" ref="F22:F24" si="23">K22+P22+U22+Z22+AE22</f>
        <v>0</v>
      </c>
      <c r="G22" s="37"/>
      <c r="H22" s="31">
        <f t="shared" ref="H22:H24" si="24">M22+R22+W22+AB22+AG22</f>
        <v>0</v>
      </c>
      <c r="I22" s="59"/>
      <c r="J22" s="75">
        <v>0</v>
      </c>
      <c r="K22" s="59"/>
      <c r="L22" s="31">
        <f t="shared" ref="L22:L24" si="25">$G22</f>
        <v>0</v>
      </c>
      <c r="M22" s="31">
        <f t="shared" ref="M22:M24" si="26">K22*L22</f>
        <v>0</v>
      </c>
      <c r="O22" s="75">
        <v>0</v>
      </c>
      <c r="P22" s="59"/>
      <c r="Q22" s="31">
        <f t="shared" ref="Q22:Q24" si="27">$G22</f>
        <v>0</v>
      </c>
      <c r="R22" s="31">
        <f t="shared" ref="R22:R24" si="28">P22*Q22</f>
        <v>0</v>
      </c>
      <c r="T22" s="75">
        <v>1</v>
      </c>
      <c r="U22" s="59"/>
      <c r="V22" s="31">
        <f t="shared" ref="V22:V24" si="29">$G22</f>
        <v>0</v>
      </c>
      <c r="W22" s="31">
        <f t="shared" ref="W22:W24" si="30">U22*V22</f>
        <v>0</v>
      </c>
      <c r="Y22" s="75">
        <v>0</v>
      </c>
      <c r="Z22" s="59"/>
      <c r="AA22" s="31">
        <f t="shared" ref="AA22:AA24" si="31">$G22</f>
        <v>0</v>
      </c>
      <c r="AB22" s="31">
        <f t="shared" ref="AB22:AB24" si="32">Z22*AA22</f>
        <v>0</v>
      </c>
      <c r="AD22" s="75">
        <v>0</v>
      </c>
      <c r="AE22" s="59"/>
      <c r="AF22" s="31">
        <f t="shared" ref="AF22:AF24" si="33">$G22</f>
        <v>0</v>
      </c>
      <c r="AG22" s="31">
        <f t="shared" ref="AG22:AG24" si="34">AE22*AF22</f>
        <v>0</v>
      </c>
      <c r="AI22" s="21"/>
      <c r="AJ22" s="21"/>
      <c r="AK22" s="21"/>
    </row>
    <row r="23" spans="1:37" x14ac:dyDescent="0.3">
      <c r="A23" s="14"/>
      <c r="B23" s="30"/>
      <c r="C23" s="71" t="s">
        <v>64</v>
      </c>
      <c r="D23" s="59" t="s">
        <v>35</v>
      </c>
      <c r="E23" s="75">
        <f>J23+O23+T23+Y23+AD23</f>
        <v>3</v>
      </c>
      <c r="F23" s="28">
        <f t="shared" si="23"/>
        <v>0</v>
      </c>
      <c r="G23" s="37"/>
      <c r="H23" s="31">
        <f t="shared" ref="H23" si="35">M23+R23+W23+AB23+AG23</f>
        <v>0</v>
      </c>
      <c r="I23" s="59"/>
      <c r="J23" s="75">
        <v>0</v>
      </c>
      <c r="K23" s="59"/>
      <c r="L23" s="31">
        <f t="shared" si="25"/>
        <v>0</v>
      </c>
      <c r="M23" s="31">
        <f t="shared" si="26"/>
        <v>0</v>
      </c>
      <c r="O23" s="75">
        <v>0</v>
      </c>
      <c r="P23" s="59"/>
      <c r="Q23" s="31">
        <f t="shared" si="27"/>
        <v>0</v>
      </c>
      <c r="R23" s="31">
        <f t="shared" si="28"/>
        <v>0</v>
      </c>
      <c r="T23" s="75">
        <v>3</v>
      </c>
      <c r="U23" s="59"/>
      <c r="V23" s="31">
        <f t="shared" si="29"/>
        <v>0</v>
      </c>
      <c r="W23" s="31">
        <f t="shared" si="30"/>
        <v>0</v>
      </c>
      <c r="Y23" s="75">
        <v>0</v>
      </c>
      <c r="Z23" s="59"/>
      <c r="AA23" s="31">
        <f t="shared" si="31"/>
        <v>0</v>
      </c>
      <c r="AB23" s="31">
        <f t="shared" si="32"/>
        <v>0</v>
      </c>
      <c r="AD23" s="75">
        <v>0</v>
      </c>
      <c r="AE23" s="59"/>
      <c r="AF23" s="31">
        <f t="shared" si="33"/>
        <v>0</v>
      </c>
      <c r="AG23" s="31">
        <f t="shared" si="34"/>
        <v>0</v>
      </c>
      <c r="AI23" s="21"/>
      <c r="AJ23" s="21"/>
      <c r="AK23" s="21"/>
    </row>
    <row r="24" spans="1:37" x14ac:dyDescent="0.3">
      <c r="A24" s="14"/>
      <c r="B24" s="30"/>
      <c r="C24" s="69" t="s">
        <v>45</v>
      </c>
      <c r="D24" s="70" t="s">
        <v>35</v>
      </c>
      <c r="E24" s="75">
        <f t="shared" ref="E24" si="36">J24+O24+T24+Y24+AD24</f>
        <v>1</v>
      </c>
      <c r="F24" s="28">
        <f t="shared" si="23"/>
        <v>0</v>
      </c>
      <c r="G24" s="37"/>
      <c r="H24" s="37">
        <f t="shared" si="24"/>
        <v>0</v>
      </c>
      <c r="I24" s="59"/>
      <c r="J24" s="75">
        <v>0</v>
      </c>
      <c r="K24" s="59"/>
      <c r="L24" s="31">
        <f t="shared" si="25"/>
        <v>0</v>
      </c>
      <c r="M24" s="31">
        <f t="shared" si="26"/>
        <v>0</v>
      </c>
      <c r="O24" s="75">
        <v>0</v>
      </c>
      <c r="P24" s="59"/>
      <c r="Q24" s="31">
        <f t="shared" si="27"/>
        <v>0</v>
      </c>
      <c r="R24" s="31">
        <f t="shared" si="28"/>
        <v>0</v>
      </c>
      <c r="T24" s="75">
        <v>1</v>
      </c>
      <c r="U24" s="59"/>
      <c r="V24" s="31">
        <f t="shared" si="29"/>
        <v>0</v>
      </c>
      <c r="W24" s="31">
        <f t="shared" si="30"/>
        <v>0</v>
      </c>
      <c r="Y24" s="75">
        <v>0</v>
      </c>
      <c r="Z24" s="59"/>
      <c r="AA24" s="31">
        <f t="shared" si="31"/>
        <v>0</v>
      </c>
      <c r="AB24" s="31">
        <f t="shared" si="32"/>
        <v>0</v>
      </c>
      <c r="AD24" s="75">
        <v>0</v>
      </c>
      <c r="AE24" s="59"/>
      <c r="AF24" s="31">
        <f t="shared" si="33"/>
        <v>0</v>
      </c>
      <c r="AG24" s="31">
        <f t="shared" si="34"/>
        <v>0</v>
      </c>
      <c r="AI24" s="21"/>
      <c r="AJ24" s="21"/>
      <c r="AK24" s="21"/>
    </row>
    <row r="25" spans="1:37" x14ac:dyDescent="0.3">
      <c r="A25" s="14"/>
      <c r="B25" s="30"/>
      <c r="C25" s="27"/>
      <c r="D25" s="59"/>
      <c r="E25" s="75"/>
      <c r="F25" s="59"/>
      <c r="G25" s="31"/>
      <c r="H25" s="31"/>
      <c r="I25" s="59"/>
      <c r="J25" s="75"/>
      <c r="K25" s="59"/>
      <c r="L25" s="31"/>
      <c r="M25" s="31"/>
      <c r="O25" s="75"/>
      <c r="P25" s="59"/>
      <c r="Q25" s="31"/>
      <c r="R25" s="31"/>
      <c r="T25" s="75"/>
      <c r="U25" s="59"/>
      <c r="V25" s="31"/>
      <c r="W25" s="31"/>
      <c r="Y25" s="75"/>
      <c r="Z25" s="59"/>
      <c r="AA25" s="31"/>
      <c r="AB25" s="31"/>
      <c r="AD25" s="75"/>
      <c r="AE25" s="59"/>
      <c r="AF25" s="31"/>
      <c r="AG25" s="31"/>
      <c r="AI25" s="21"/>
      <c r="AJ25" s="21"/>
      <c r="AK25" s="21"/>
    </row>
    <row r="26" spans="1:37" x14ac:dyDescent="0.3">
      <c r="A26" s="34"/>
      <c r="B26" s="26"/>
      <c r="C26" s="36" t="s">
        <v>46</v>
      </c>
      <c r="D26" s="60"/>
      <c r="E26" s="76"/>
      <c r="F26" s="73"/>
      <c r="G26" s="32" t="s">
        <v>9</v>
      </c>
      <c r="H26" s="33">
        <f>M26+R26+W26+AB26+AG26</f>
        <v>0</v>
      </c>
      <c r="I26" s="60"/>
      <c r="J26" s="76"/>
      <c r="K26" s="73"/>
      <c r="L26" s="32" t="s">
        <v>9</v>
      </c>
      <c r="M26" s="33">
        <f>SUM(M21:M25)</f>
        <v>0</v>
      </c>
      <c r="O26" s="76"/>
      <c r="P26" s="73"/>
      <c r="Q26" s="32" t="s">
        <v>9</v>
      </c>
      <c r="R26" s="33">
        <f>SUM(R21:R25)</f>
        <v>0</v>
      </c>
      <c r="T26" s="76"/>
      <c r="U26" s="73"/>
      <c r="V26" s="32" t="s">
        <v>9</v>
      </c>
      <c r="W26" s="33">
        <f>SUM(W21:W25)</f>
        <v>0</v>
      </c>
      <c r="Y26" s="76"/>
      <c r="Z26" s="73"/>
      <c r="AA26" s="32" t="s">
        <v>9</v>
      </c>
      <c r="AB26" s="33">
        <f>SUM(AB21:AB25)</f>
        <v>0</v>
      </c>
      <c r="AD26" s="76"/>
      <c r="AE26" s="73"/>
      <c r="AF26" s="32" t="s">
        <v>9</v>
      </c>
      <c r="AG26" s="33">
        <f>SUM(AG21:AG25)</f>
        <v>0</v>
      </c>
    </row>
    <row r="27" spans="1:37" x14ac:dyDescent="0.3">
      <c r="A27" s="34"/>
      <c r="B27" s="26"/>
      <c r="C27" s="35"/>
      <c r="D27" s="60"/>
      <c r="E27" s="76"/>
      <c r="F27" s="73"/>
      <c r="G27" s="32"/>
      <c r="H27" s="33"/>
      <c r="I27" s="60"/>
      <c r="J27" s="76"/>
      <c r="K27" s="73"/>
      <c r="L27" s="32"/>
      <c r="M27" s="33"/>
      <c r="O27" s="76"/>
      <c r="P27" s="73"/>
      <c r="Q27" s="32"/>
      <c r="R27" s="33"/>
      <c r="T27" s="76"/>
      <c r="U27" s="73"/>
      <c r="V27" s="32"/>
      <c r="W27" s="33"/>
      <c r="Y27" s="76"/>
      <c r="Z27" s="73"/>
      <c r="AA27" s="32"/>
      <c r="AB27" s="33"/>
      <c r="AD27" s="76"/>
      <c r="AE27" s="73"/>
      <c r="AF27" s="32"/>
      <c r="AG27" s="33"/>
    </row>
    <row r="28" spans="1:37" x14ac:dyDescent="0.3">
      <c r="A28" s="14"/>
      <c r="B28" s="30"/>
      <c r="C28" s="27"/>
      <c r="D28" s="59"/>
      <c r="E28" s="75"/>
      <c r="F28" s="59"/>
      <c r="G28" s="32"/>
      <c r="H28" s="33"/>
      <c r="I28" s="59"/>
      <c r="J28" s="75"/>
      <c r="K28" s="59"/>
      <c r="L28" s="32"/>
      <c r="M28" s="33"/>
      <c r="O28" s="75"/>
      <c r="P28" s="59"/>
      <c r="Q28" s="32"/>
      <c r="R28" s="33"/>
      <c r="T28" s="75"/>
      <c r="U28" s="59"/>
      <c r="V28" s="32"/>
      <c r="W28" s="33"/>
      <c r="Y28" s="75"/>
      <c r="Z28" s="59"/>
      <c r="AA28" s="32"/>
      <c r="AB28" s="33"/>
      <c r="AD28" s="75"/>
      <c r="AE28" s="59"/>
      <c r="AF28" s="32"/>
      <c r="AG28" s="33"/>
    </row>
    <row r="29" spans="1:37" x14ac:dyDescent="0.3">
      <c r="A29" s="53"/>
      <c r="B29" s="54" t="s">
        <v>20</v>
      </c>
      <c r="C29" s="55" t="s">
        <v>37</v>
      </c>
      <c r="D29" s="56"/>
      <c r="E29" s="57"/>
      <c r="F29" s="72"/>
      <c r="G29" s="58"/>
      <c r="H29" s="58"/>
      <c r="I29" s="56"/>
      <c r="J29" s="57"/>
      <c r="K29" s="72"/>
      <c r="L29" s="58"/>
      <c r="M29" s="58"/>
      <c r="N29" s="25"/>
      <c r="O29" s="57"/>
      <c r="P29" s="72"/>
      <c r="Q29" s="58"/>
      <c r="R29" s="58"/>
      <c r="S29" s="25"/>
      <c r="T29" s="57"/>
      <c r="U29" s="72"/>
      <c r="V29" s="58"/>
      <c r="W29" s="58"/>
      <c r="X29" s="25"/>
      <c r="Y29" s="57"/>
      <c r="Z29" s="72"/>
      <c r="AA29" s="58"/>
      <c r="AB29" s="58"/>
      <c r="AC29" s="25"/>
      <c r="AD29" s="57"/>
      <c r="AE29" s="72"/>
      <c r="AF29" s="58"/>
      <c r="AG29" s="58"/>
    </row>
    <row r="30" spans="1:37" x14ac:dyDescent="0.3">
      <c r="A30" s="14"/>
      <c r="B30" s="30"/>
      <c r="C30" s="27" t="s">
        <v>49</v>
      </c>
      <c r="D30" s="59" t="s">
        <v>5</v>
      </c>
      <c r="E30" s="75">
        <f>J30+O30+T30+Y30+AD30</f>
        <v>2</v>
      </c>
      <c r="F30" s="28">
        <f t="shared" ref="F30:F37" si="37">K30+P30+U30+Z30+AE30</f>
        <v>0</v>
      </c>
      <c r="G30" s="37"/>
      <c r="H30" s="31">
        <f t="shared" ref="H30:H31" si="38">M30+R30+W30+AB30+AG30</f>
        <v>0</v>
      </c>
      <c r="I30" s="59"/>
      <c r="J30" s="75">
        <v>0</v>
      </c>
      <c r="K30" s="59"/>
      <c r="L30" s="31">
        <f t="shared" ref="L30:L37" si="39">$G30</f>
        <v>0</v>
      </c>
      <c r="M30" s="31">
        <f t="shared" ref="M30:M37" si="40">K30*L30</f>
        <v>0</v>
      </c>
      <c r="O30" s="75">
        <v>0</v>
      </c>
      <c r="P30" s="59"/>
      <c r="Q30" s="31">
        <f t="shared" ref="Q30:Q37" si="41">$G30</f>
        <v>0</v>
      </c>
      <c r="R30" s="31">
        <f t="shared" ref="R30:R37" si="42">P30*Q30</f>
        <v>0</v>
      </c>
      <c r="T30" s="75">
        <v>2</v>
      </c>
      <c r="U30" s="59"/>
      <c r="V30" s="31">
        <f t="shared" ref="V30:V37" si="43">$G30</f>
        <v>0</v>
      </c>
      <c r="W30" s="31">
        <f t="shared" ref="W30:W37" si="44">U30*V30</f>
        <v>0</v>
      </c>
      <c r="Y30" s="75">
        <v>0</v>
      </c>
      <c r="Z30" s="59"/>
      <c r="AA30" s="31">
        <f t="shared" ref="AA30:AA37" si="45">$G30</f>
        <v>0</v>
      </c>
      <c r="AB30" s="31">
        <f t="shared" ref="AB30:AB37" si="46">Z30*AA30</f>
        <v>0</v>
      </c>
      <c r="AD30" s="75">
        <v>0</v>
      </c>
      <c r="AE30" s="59"/>
      <c r="AF30" s="31">
        <f t="shared" ref="AF30:AF37" si="47">$G30</f>
        <v>0</v>
      </c>
      <c r="AG30" s="31">
        <f t="shared" ref="AG30:AG37" si="48">AE30*AF30</f>
        <v>0</v>
      </c>
      <c r="AI30" s="21"/>
      <c r="AJ30" s="21"/>
      <c r="AK30" s="21"/>
    </row>
    <row r="31" spans="1:37" x14ac:dyDescent="0.3">
      <c r="A31" s="14"/>
      <c r="B31" s="30"/>
      <c r="C31" s="27" t="s">
        <v>50</v>
      </c>
      <c r="D31" s="59" t="s">
        <v>35</v>
      </c>
      <c r="E31" s="75">
        <f t="shared" ref="E31" si="49">J31+O31+T31+Y31+AD31</f>
        <v>10</v>
      </c>
      <c r="F31" s="28">
        <f t="shared" si="37"/>
        <v>0</v>
      </c>
      <c r="G31" s="37"/>
      <c r="H31" s="31">
        <f t="shared" si="38"/>
        <v>0</v>
      </c>
      <c r="I31" s="59"/>
      <c r="J31" s="75">
        <v>0</v>
      </c>
      <c r="K31" s="59"/>
      <c r="L31" s="31">
        <f t="shared" si="39"/>
        <v>0</v>
      </c>
      <c r="M31" s="31">
        <f t="shared" si="40"/>
        <v>0</v>
      </c>
      <c r="O31" s="75">
        <v>0</v>
      </c>
      <c r="P31" s="59"/>
      <c r="Q31" s="31">
        <f t="shared" si="41"/>
        <v>0</v>
      </c>
      <c r="R31" s="31">
        <f t="shared" si="42"/>
        <v>0</v>
      </c>
      <c r="T31" s="75">
        <v>6</v>
      </c>
      <c r="U31" s="59"/>
      <c r="V31" s="31">
        <f t="shared" si="43"/>
        <v>0</v>
      </c>
      <c r="W31" s="31">
        <f t="shared" si="44"/>
        <v>0</v>
      </c>
      <c r="Y31" s="75">
        <v>4</v>
      </c>
      <c r="Z31" s="59"/>
      <c r="AA31" s="31">
        <f t="shared" si="45"/>
        <v>0</v>
      </c>
      <c r="AB31" s="31">
        <f t="shared" si="46"/>
        <v>0</v>
      </c>
      <c r="AD31" s="75">
        <v>0</v>
      </c>
      <c r="AE31" s="59"/>
      <c r="AF31" s="31">
        <f t="shared" si="47"/>
        <v>0</v>
      </c>
      <c r="AG31" s="31">
        <f t="shared" si="48"/>
        <v>0</v>
      </c>
      <c r="AI31" s="21"/>
      <c r="AJ31" s="21"/>
      <c r="AK31" s="21"/>
    </row>
    <row r="32" spans="1:37" x14ac:dyDescent="0.3">
      <c r="A32" s="14"/>
      <c r="B32" s="30"/>
      <c r="C32" s="27" t="s">
        <v>51</v>
      </c>
      <c r="D32" s="59" t="s">
        <v>5</v>
      </c>
      <c r="E32" s="75">
        <f t="shared" ref="E32" si="50">J32+O32+T32+Y32+AD32</f>
        <v>1</v>
      </c>
      <c r="F32" s="28">
        <f t="shared" si="37"/>
        <v>0</v>
      </c>
      <c r="G32" s="37"/>
      <c r="H32" s="31">
        <f>M32+R32+W32+AB32+AG32</f>
        <v>0</v>
      </c>
      <c r="I32" s="59"/>
      <c r="J32" s="75">
        <v>0</v>
      </c>
      <c r="K32" s="59"/>
      <c r="L32" s="31">
        <f t="shared" si="39"/>
        <v>0</v>
      </c>
      <c r="M32" s="31">
        <f t="shared" si="40"/>
        <v>0</v>
      </c>
      <c r="O32" s="75">
        <v>0</v>
      </c>
      <c r="P32" s="59"/>
      <c r="Q32" s="31">
        <f t="shared" si="41"/>
        <v>0</v>
      </c>
      <c r="R32" s="31">
        <f t="shared" si="42"/>
        <v>0</v>
      </c>
      <c r="T32" s="75">
        <v>1</v>
      </c>
      <c r="U32" s="59"/>
      <c r="V32" s="31">
        <f t="shared" si="43"/>
        <v>0</v>
      </c>
      <c r="W32" s="31">
        <f t="shared" si="44"/>
        <v>0</v>
      </c>
      <c r="Y32" s="75">
        <v>0</v>
      </c>
      <c r="Z32" s="59"/>
      <c r="AA32" s="31">
        <f t="shared" si="45"/>
        <v>0</v>
      </c>
      <c r="AB32" s="31">
        <f t="shared" si="46"/>
        <v>0</v>
      </c>
      <c r="AD32" s="75">
        <v>0</v>
      </c>
      <c r="AE32" s="59"/>
      <c r="AF32" s="31">
        <f t="shared" si="47"/>
        <v>0</v>
      </c>
      <c r="AG32" s="31">
        <f t="shared" si="48"/>
        <v>0</v>
      </c>
      <c r="AI32" s="21"/>
      <c r="AJ32" s="21"/>
      <c r="AK32" s="21"/>
    </row>
    <row r="33" spans="1:37" x14ac:dyDescent="0.3">
      <c r="A33" s="14"/>
      <c r="B33" s="30"/>
      <c r="C33" s="27" t="s">
        <v>52</v>
      </c>
      <c r="D33" s="59" t="s">
        <v>36</v>
      </c>
      <c r="E33" s="75">
        <f t="shared" ref="E33:E36" si="51">J33+O33+T33+Y33+AD33</f>
        <v>50</v>
      </c>
      <c r="F33" s="28">
        <f t="shared" si="37"/>
        <v>0</v>
      </c>
      <c r="G33" s="37"/>
      <c r="H33" s="31">
        <f>M33+R33+W33+AB33+AG33</f>
        <v>0</v>
      </c>
      <c r="I33" s="59"/>
      <c r="J33" s="75">
        <v>10</v>
      </c>
      <c r="K33" s="59"/>
      <c r="L33" s="31">
        <f t="shared" si="39"/>
        <v>0</v>
      </c>
      <c r="M33" s="31">
        <f t="shared" si="40"/>
        <v>0</v>
      </c>
      <c r="O33" s="75">
        <v>20</v>
      </c>
      <c r="P33" s="59"/>
      <c r="Q33" s="31">
        <f t="shared" si="41"/>
        <v>0</v>
      </c>
      <c r="R33" s="31">
        <f t="shared" si="42"/>
        <v>0</v>
      </c>
      <c r="T33" s="75">
        <v>10</v>
      </c>
      <c r="U33" s="59"/>
      <c r="V33" s="31">
        <f t="shared" si="43"/>
        <v>0</v>
      </c>
      <c r="W33" s="31">
        <f t="shared" si="44"/>
        <v>0</v>
      </c>
      <c r="Y33" s="75">
        <v>10</v>
      </c>
      <c r="Z33" s="59"/>
      <c r="AA33" s="31">
        <f t="shared" si="45"/>
        <v>0</v>
      </c>
      <c r="AB33" s="31">
        <f t="shared" si="46"/>
        <v>0</v>
      </c>
      <c r="AD33" s="75">
        <v>0</v>
      </c>
      <c r="AE33" s="59"/>
      <c r="AF33" s="31">
        <f t="shared" si="47"/>
        <v>0</v>
      </c>
      <c r="AG33" s="31">
        <f t="shared" si="48"/>
        <v>0</v>
      </c>
      <c r="AI33" s="21"/>
      <c r="AJ33" s="21"/>
      <c r="AK33" s="21"/>
    </row>
    <row r="34" spans="1:37" x14ac:dyDescent="0.3">
      <c r="A34" s="14"/>
      <c r="B34" s="30"/>
      <c r="C34" s="27" t="s">
        <v>60</v>
      </c>
      <c r="D34" s="59" t="s">
        <v>35</v>
      </c>
      <c r="E34" s="75">
        <f t="shared" si="51"/>
        <v>2</v>
      </c>
      <c r="F34" s="28">
        <f t="shared" si="37"/>
        <v>0</v>
      </c>
      <c r="G34" s="37"/>
      <c r="H34" s="31">
        <f t="shared" ref="H34:H36" si="52">M34+R34+W34+AB34+AG34</f>
        <v>0</v>
      </c>
      <c r="I34" s="59"/>
      <c r="J34" s="75">
        <v>0</v>
      </c>
      <c r="K34" s="59"/>
      <c r="L34" s="31">
        <f t="shared" si="39"/>
        <v>0</v>
      </c>
      <c r="M34" s="31">
        <f t="shared" si="40"/>
        <v>0</v>
      </c>
      <c r="O34" s="75">
        <v>1</v>
      </c>
      <c r="P34" s="59"/>
      <c r="Q34" s="31">
        <f t="shared" si="41"/>
        <v>0</v>
      </c>
      <c r="R34" s="31">
        <f t="shared" si="42"/>
        <v>0</v>
      </c>
      <c r="T34" s="75">
        <v>1</v>
      </c>
      <c r="U34" s="59"/>
      <c r="V34" s="31">
        <f t="shared" si="43"/>
        <v>0</v>
      </c>
      <c r="W34" s="31">
        <f t="shared" si="44"/>
        <v>0</v>
      </c>
      <c r="Y34" s="75">
        <v>0</v>
      </c>
      <c r="Z34" s="59"/>
      <c r="AA34" s="31">
        <f t="shared" si="45"/>
        <v>0</v>
      </c>
      <c r="AB34" s="31">
        <f t="shared" si="46"/>
        <v>0</v>
      </c>
      <c r="AD34" s="75">
        <v>0</v>
      </c>
      <c r="AE34" s="59"/>
      <c r="AF34" s="31">
        <f t="shared" si="47"/>
        <v>0</v>
      </c>
      <c r="AG34" s="31">
        <f t="shared" si="48"/>
        <v>0</v>
      </c>
      <c r="AI34" s="21"/>
      <c r="AJ34" s="21"/>
      <c r="AK34" s="21"/>
    </row>
    <row r="35" spans="1:37" x14ac:dyDescent="0.3">
      <c r="A35" s="14"/>
      <c r="B35" s="30"/>
      <c r="C35" s="27" t="s">
        <v>61</v>
      </c>
      <c r="D35" s="59" t="s">
        <v>35</v>
      </c>
      <c r="E35" s="75">
        <f t="shared" si="51"/>
        <v>3</v>
      </c>
      <c r="F35" s="28">
        <f t="shared" si="37"/>
        <v>0</v>
      </c>
      <c r="G35" s="37"/>
      <c r="H35" s="31">
        <f t="shared" si="52"/>
        <v>0</v>
      </c>
      <c r="I35" s="59"/>
      <c r="J35" s="75">
        <v>0</v>
      </c>
      <c r="K35" s="59"/>
      <c r="L35" s="31">
        <f t="shared" si="39"/>
        <v>0</v>
      </c>
      <c r="M35" s="31">
        <f t="shared" si="40"/>
        <v>0</v>
      </c>
      <c r="O35" s="75">
        <v>1</v>
      </c>
      <c r="P35" s="59"/>
      <c r="Q35" s="31">
        <f t="shared" si="41"/>
        <v>0</v>
      </c>
      <c r="R35" s="31">
        <f t="shared" si="42"/>
        <v>0</v>
      </c>
      <c r="T35" s="75">
        <v>1</v>
      </c>
      <c r="U35" s="59"/>
      <c r="V35" s="31">
        <f t="shared" si="43"/>
        <v>0</v>
      </c>
      <c r="W35" s="31">
        <f t="shared" si="44"/>
        <v>0</v>
      </c>
      <c r="Y35" s="75">
        <v>1</v>
      </c>
      <c r="Z35" s="59"/>
      <c r="AA35" s="31">
        <f t="shared" si="45"/>
        <v>0</v>
      </c>
      <c r="AB35" s="31">
        <f t="shared" si="46"/>
        <v>0</v>
      </c>
      <c r="AD35" s="75">
        <v>0</v>
      </c>
      <c r="AE35" s="59"/>
      <c r="AF35" s="31">
        <f t="shared" si="47"/>
        <v>0</v>
      </c>
      <c r="AG35" s="31">
        <f t="shared" si="48"/>
        <v>0</v>
      </c>
      <c r="AI35" s="21"/>
      <c r="AJ35" s="21"/>
      <c r="AK35" s="21"/>
    </row>
    <row r="36" spans="1:37" x14ac:dyDescent="0.3">
      <c r="A36" s="14"/>
      <c r="B36" s="30"/>
      <c r="C36" s="27" t="s">
        <v>62</v>
      </c>
      <c r="D36" s="59" t="s">
        <v>35</v>
      </c>
      <c r="E36" s="75">
        <f t="shared" si="51"/>
        <v>1</v>
      </c>
      <c r="F36" s="28">
        <f t="shared" si="37"/>
        <v>0</v>
      </c>
      <c r="G36" s="37"/>
      <c r="H36" s="31">
        <f t="shared" si="52"/>
        <v>0</v>
      </c>
      <c r="I36" s="59"/>
      <c r="J36" s="75">
        <v>0</v>
      </c>
      <c r="K36" s="59"/>
      <c r="L36" s="31">
        <f t="shared" si="39"/>
        <v>0</v>
      </c>
      <c r="M36" s="31">
        <f t="shared" si="40"/>
        <v>0</v>
      </c>
      <c r="O36" s="75">
        <v>0</v>
      </c>
      <c r="P36" s="59"/>
      <c r="Q36" s="31">
        <f t="shared" si="41"/>
        <v>0</v>
      </c>
      <c r="R36" s="31">
        <f t="shared" si="42"/>
        <v>0</v>
      </c>
      <c r="T36" s="75">
        <v>1</v>
      </c>
      <c r="U36" s="59"/>
      <c r="V36" s="31">
        <f t="shared" si="43"/>
        <v>0</v>
      </c>
      <c r="W36" s="31">
        <f t="shared" si="44"/>
        <v>0</v>
      </c>
      <c r="Y36" s="75">
        <v>0</v>
      </c>
      <c r="Z36" s="59"/>
      <c r="AA36" s="31">
        <f t="shared" si="45"/>
        <v>0</v>
      </c>
      <c r="AB36" s="31">
        <f t="shared" si="46"/>
        <v>0</v>
      </c>
      <c r="AD36" s="75">
        <v>0</v>
      </c>
      <c r="AE36" s="59"/>
      <c r="AF36" s="31">
        <f t="shared" si="47"/>
        <v>0</v>
      </c>
      <c r="AG36" s="31">
        <f t="shared" si="48"/>
        <v>0</v>
      </c>
      <c r="AI36" s="21"/>
      <c r="AJ36" s="21"/>
      <c r="AK36" s="21"/>
    </row>
    <row r="37" spans="1:37" x14ac:dyDescent="0.3">
      <c r="A37" s="14"/>
      <c r="B37" s="30"/>
      <c r="C37" s="27" t="s">
        <v>63</v>
      </c>
      <c r="D37" s="59" t="s">
        <v>36</v>
      </c>
      <c r="E37" s="75">
        <f t="shared" ref="E37" si="53">J37+O37+T37+Y37+AD37</f>
        <v>147</v>
      </c>
      <c r="F37" s="28">
        <f t="shared" si="37"/>
        <v>0</v>
      </c>
      <c r="G37" s="37"/>
      <c r="H37" s="31">
        <f>M37+R37+W37+AB37+AG37</f>
        <v>0</v>
      </c>
      <c r="I37" s="59"/>
      <c r="J37" s="75">
        <v>0</v>
      </c>
      <c r="K37" s="59"/>
      <c r="L37" s="31">
        <f t="shared" si="39"/>
        <v>0</v>
      </c>
      <c r="M37" s="31">
        <f t="shared" si="40"/>
        <v>0</v>
      </c>
      <c r="O37" s="75">
        <v>0</v>
      </c>
      <c r="P37" s="59"/>
      <c r="Q37" s="31">
        <f t="shared" si="41"/>
        <v>0</v>
      </c>
      <c r="R37" s="31">
        <f t="shared" si="42"/>
        <v>0</v>
      </c>
      <c r="T37" s="75">
        <v>95</v>
      </c>
      <c r="U37" s="59"/>
      <c r="V37" s="31">
        <f t="shared" si="43"/>
        <v>0</v>
      </c>
      <c r="W37" s="31">
        <f t="shared" si="44"/>
        <v>0</v>
      </c>
      <c r="Y37" s="75">
        <v>52</v>
      </c>
      <c r="Z37" s="59"/>
      <c r="AA37" s="31">
        <f t="shared" si="45"/>
        <v>0</v>
      </c>
      <c r="AB37" s="31">
        <f t="shared" si="46"/>
        <v>0</v>
      </c>
      <c r="AD37" s="75">
        <v>0</v>
      </c>
      <c r="AE37" s="59"/>
      <c r="AF37" s="31">
        <f t="shared" si="47"/>
        <v>0</v>
      </c>
      <c r="AG37" s="31">
        <f t="shared" si="48"/>
        <v>0</v>
      </c>
      <c r="AI37" s="21"/>
      <c r="AJ37" s="21"/>
      <c r="AK37" s="21"/>
    </row>
    <row r="38" spans="1:37" x14ac:dyDescent="0.3">
      <c r="A38" s="14"/>
      <c r="B38" s="30"/>
      <c r="C38" s="27"/>
      <c r="D38" s="59"/>
      <c r="E38" s="75"/>
      <c r="F38" s="59"/>
      <c r="G38" s="31"/>
      <c r="H38" s="31"/>
      <c r="I38" s="59"/>
      <c r="J38" s="75"/>
      <c r="K38" s="59"/>
      <c r="L38" s="31"/>
      <c r="M38" s="31"/>
      <c r="O38" s="75"/>
      <c r="P38" s="59"/>
      <c r="Q38" s="31"/>
      <c r="R38" s="31"/>
      <c r="T38" s="75"/>
      <c r="U38" s="59"/>
      <c r="V38" s="31"/>
      <c r="W38" s="31"/>
      <c r="Y38" s="75"/>
      <c r="Z38" s="59"/>
      <c r="AA38" s="31"/>
      <c r="AB38" s="31"/>
      <c r="AD38" s="75"/>
      <c r="AE38" s="59"/>
      <c r="AF38" s="31"/>
      <c r="AG38" s="31"/>
      <c r="AI38" s="21"/>
      <c r="AJ38" s="21"/>
      <c r="AK38" s="21"/>
    </row>
    <row r="39" spans="1:37" x14ac:dyDescent="0.3">
      <c r="A39" s="34"/>
      <c r="B39" s="26"/>
      <c r="C39" s="36" t="s">
        <v>38</v>
      </c>
      <c r="D39" s="60"/>
      <c r="E39" s="76"/>
      <c r="F39" s="73"/>
      <c r="G39" s="32" t="s">
        <v>9</v>
      </c>
      <c r="H39" s="33">
        <f>M39+R39+W39+AB39+AG39</f>
        <v>0</v>
      </c>
      <c r="I39" s="60"/>
      <c r="J39" s="76"/>
      <c r="K39" s="73"/>
      <c r="L39" s="32" t="s">
        <v>9</v>
      </c>
      <c r="M39" s="33">
        <f>SUM(M29:M38)</f>
        <v>0</v>
      </c>
      <c r="O39" s="76"/>
      <c r="P39" s="73"/>
      <c r="Q39" s="32" t="s">
        <v>9</v>
      </c>
      <c r="R39" s="33">
        <f>SUM(R29:R38)</f>
        <v>0</v>
      </c>
      <c r="T39" s="76"/>
      <c r="U39" s="73"/>
      <c r="V39" s="32" t="s">
        <v>9</v>
      </c>
      <c r="W39" s="33">
        <f>SUM(W29:W38)</f>
        <v>0</v>
      </c>
      <c r="Y39" s="76"/>
      <c r="Z39" s="73"/>
      <c r="AA39" s="32" t="s">
        <v>9</v>
      </c>
      <c r="AB39" s="33">
        <f>SUM(AB29:AB38)</f>
        <v>0</v>
      </c>
      <c r="AD39" s="76"/>
      <c r="AE39" s="73"/>
      <c r="AF39" s="32" t="s">
        <v>9</v>
      </c>
      <c r="AG39" s="33">
        <f>SUM(AG29:AG38)</f>
        <v>0</v>
      </c>
    </row>
    <row r="40" spans="1:37" x14ac:dyDescent="0.3">
      <c r="A40" s="34"/>
      <c r="B40" s="26"/>
      <c r="C40" s="35"/>
      <c r="D40" s="60"/>
      <c r="E40" s="76"/>
      <c r="F40" s="73"/>
      <c r="G40" s="32"/>
      <c r="H40" s="33"/>
      <c r="I40" s="60"/>
      <c r="J40" s="76"/>
      <c r="K40" s="73"/>
      <c r="L40" s="32"/>
      <c r="M40" s="33"/>
      <c r="O40" s="76"/>
      <c r="P40" s="73"/>
      <c r="Q40" s="32"/>
      <c r="R40" s="33"/>
      <c r="T40" s="76"/>
      <c r="U40" s="73"/>
      <c r="V40" s="32"/>
      <c r="W40" s="33"/>
      <c r="Y40" s="76"/>
      <c r="Z40" s="73"/>
      <c r="AA40" s="32"/>
      <c r="AB40" s="33"/>
      <c r="AD40" s="76"/>
      <c r="AE40" s="73"/>
      <c r="AF40" s="32"/>
      <c r="AG40" s="33"/>
    </row>
    <row r="41" spans="1:37" x14ac:dyDescent="0.3">
      <c r="A41" s="14"/>
      <c r="B41" s="30"/>
      <c r="C41" s="36"/>
      <c r="D41" s="61"/>
      <c r="E41" s="76"/>
      <c r="F41" s="73"/>
      <c r="G41" s="29"/>
      <c r="H41" s="33"/>
      <c r="I41" s="61"/>
      <c r="J41" s="76"/>
      <c r="K41" s="73"/>
      <c r="L41" s="29"/>
      <c r="M41" s="33"/>
      <c r="O41" s="76"/>
      <c r="P41" s="73"/>
      <c r="Q41" s="29"/>
      <c r="R41" s="33"/>
      <c r="T41" s="76"/>
      <c r="U41" s="73"/>
      <c r="V41" s="29"/>
      <c r="W41" s="33"/>
      <c r="Y41" s="76"/>
      <c r="Z41" s="73"/>
      <c r="AA41" s="29"/>
      <c r="AB41" s="33"/>
      <c r="AD41" s="76"/>
      <c r="AE41" s="73"/>
      <c r="AF41" s="29"/>
      <c r="AG41" s="33"/>
    </row>
    <row r="42" spans="1:37" x14ac:dyDescent="0.3">
      <c r="A42" s="14"/>
      <c r="B42" s="30"/>
      <c r="C42" s="36"/>
      <c r="D42" s="61"/>
      <c r="E42" s="76"/>
      <c r="F42" s="73"/>
      <c r="G42" s="29"/>
      <c r="H42" s="33"/>
      <c r="I42" s="61"/>
      <c r="J42" s="76"/>
      <c r="K42" s="73"/>
      <c r="L42" s="29"/>
      <c r="M42" s="33"/>
      <c r="O42" s="76"/>
      <c r="P42" s="73"/>
      <c r="Q42" s="29"/>
      <c r="R42" s="33"/>
      <c r="T42" s="76"/>
      <c r="U42" s="73"/>
      <c r="V42" s="29"/>
      <c r="W42" s="33"/>
      <c r="Y42" s="76"/>
      <c r="Z42" s="73"/>
      <c r="AA42" s="29"/>
      <c r="AB42" s="33"/>
      <c r="AD42" s="76"/>
      <c r="AE42" s="73"/>
      <c r="AF42" s="29"/>
      <c r="AG42" s="33"/>
    </row>
    <row r="43" spans="1:37" ht="6" customHeight="1" x14ac:dyDescent="0.3">
      <c r="A43" s="62"/>
      <c r="B43" s="38"/>
      <c r="C43" s="39"/>
      <c r="D43" s="38"/>
      <c r="E43" s="38"/>
      <c r="F43" s="38"/>
      <c r="G43" s="41"/>
      <c r="H43" s="41"/>
      <c r="I43" s="38"/>
      <c r="J43" s="40"/>
      <c r="K43" s="40"/>
      <c r="L43" s="41"/>
      <c r="M43" s="41"/>
      <c r="N43" s="38"/>
      <c r="O43" s="40"/>
      <c r="P43" s="40"/>
      <c r="Q43" s="41"/>
      <c r="R43" s="41"/>
      <c r="S43" s="38"/>
      <c r="T43" s="40"/>
      <c r="U43" s="40"/>
      <c r="V43" s="41"/>
      <c r="W43" s="41"/>
      <c r="X43" s="38"/>
      <c r="Y43" s="40"/>
      <c r="Z43" s="40"/>
      <c r="AA43" s="41"/>
      <c r="AB43" s="41"/>
      <c r="AC43" s="38"/>
      <c r="AD43" s="40"/>
      <c r="AE43" s="40"/>
      <c r="AF43" s="41"/>
      <c r="AG43" s="41"/>
    </row>
    <row r="44" spans="1:37" s="52" customFormat="1" x14ac:dyDescent="0.3">
      <c r="A44" s="63"/>
      <c r="B44" s="64"/>
      <c r="C44" s="49" t="s">
        <v>6</v>
      </c>
      <c r="D44" s="48"/>
      <c r="E44" s="48"/>
      <c r="F44" s="48"/>
      <c r="G44" s="51"/>
      <c r="H44" s="51">
        <f>H26+H18+H11+H39</f>
        <v>0</v>
      </c>
      <c r="I44" s="48"/>
      <c r="J44" s="50"/>
      <c r="K44" s="50"/>
      <c r="L44" s="51"/>
      <c r="M44" s="51">
        <f>M26+M18+M11+M39</f>
        <v>0</v>
      </c>
      <c r="N44" s="48"/>
      <c r="O44" s="50"/>
      <c r="P44" s="50"/>
      <c r="Q44" s="51"/>
      <c r="R44" s="51">
        <f>R26+R18+R11+R39</f>
        <v>0</v>
      </c>
      <c r="S44" s="48"/>
      <c r="T44" s="50"/>
      <c r="U44" s="50"/>
      <c r="V44" s="51"/>
      <c r="W44" s="51">
        <f>W26+W18+W11+W39</f>
        <v>0</v>
      </c>
      <c r="X44" s="48"/>
      <c r="Y44" s="50"/>
      <c r="Z44" s="50"/>
      <c r="AA44" s="51"/>
      <c r="AB44" s="51">
        <f>AB26+AB18+AB11+AB39</f>
        <v>0</v>
      </c>
      <c r="AC44" s="48"/>
      <c r="AD44" s="50"/>
      <c r="AE44" s="50"/>
      <c r="AF44" s="51"/>
      <c r="AG44" s="51">
        <f>AG26+AG18+AG11+AG39</f>
        <v>0</v>
      </c>
    </row>
    <row r="45" spans="1:37" s="52" customFormat="1" x14ac:dyDescent="0.3">
      <c r="A45" s="63"/>
      <c r="B45" s="64"/>
      <c r="C45" s="49" t="s">
        <v>7</v>
      </c>
      <c r="D45" s="48"/>
      <c r="E45" s="48"/>
      <c r="F45" s="48"/>
      <c r="G45" s="51"/>
      <c r="H45" s="51">
        <f>H44*0.2</f>
        <v>0</v>
      </c>
      <c r="I45" s="48"/>
      <c r="J45" s="50"/>
      <c r="K45" s="50"/>
      <c r="L45" s="51"/>
      <c r="M45" s="51">
        <f>M44*0.2</f>
        <v>0</v>
      </c>
      <c r="N45" s="48"/>
      <c r="O45" s="50"/>
      <c r="P45" s="50"/>
      <c r="Q45" s="51"/>
      <c r="R45" s="51">
        <f>R44*0.2</f>
        <v>0</v>
      </c>
      <c r="S45" s="48"/>
      <c r="T45" s="50"/>
      <c r="U45" s="50"/>
      <c r="V45" s="51"/>
      <c r="W45" s="51">
        <f>W44*0.2</f>
        <v>0</v>
      </c>
      <c r="X45" s="48"/>
      <c r="Y45" s="50"/>
      <c r="Z45" s="50"/>
      <c r="AA45" s="51"/>
      <c r="AB45" s="51">
        <f>AB44*0.2</f>
        <v>0</v>
      </c>
      <c r="AC45" s="48"/>
      <c r="AD45" s="50"/>
      <c r="AE45" s="50"/>
      <c r="AF45" s="51"/>
      <c r="AG45" s="51">
        <f>AG44*0.2</f>
        <v>0</v>
      </c>
    </row>
    <row r="46" spans="1:37" s="52" customFormat="1" x14ac:dyDescent="0.3">
      <c r="A46" s="63"/>
      <c r="B46" s="64"/>
      <c r="C46" s="49" t="s">
        <v>8</v>
      </c>
      <c r="D46" s="48"/>
      <c r="E46" s="48"/>
      <c r="F46" s="48"/>
      <c r="G46" s="51"/>
      <c r="H46" s="51">
        <f>H45+H44</f>
        <v>0</v>
      </c>
      <c r="I46" s="48"/>
      <c r="J46" s="50"/>
      <c r="K46" s="50"/>
      <c r="L46" s="51"/>
      <c r="M46" s="51">
        <f>M45+M44</f>
        <v>0</v>
      </c>
      <c r="N46" s="48"/>
      <c r="O46" s="50"/>
      <c r="P46" s="50"/>
      <c r="Q46" s="51"/>
      <c r="R46" s="51">
        <f>R45+R44</f>
        <v>0</v>
      </c>
      <c r="S46" s="48"/>
      <c r="T46" s="50"/>
      <c r="U46" s="50"/>
      <c r="V46" s="51"/>
      <c r="W46" s="51">
        <f>W45+W44</f>
        <v>0</v>
      </c>
      <c r="X46" s="48"/>
      <c r="Y46" s="50"/>
      <c r="Z46" s="50"/>
      <c r="AA46" s="51"/>
      <c r="AB46" s="51">
        <f>AB45+AB44</f>
        <v>0</v>
      </c>
      <c r="AC46" s="48"/>
      <c r="AD46" s="50"/>
      <c r="AE46" s="50"/>
      <c r="AF46" s="51"/>
      <c r="AG46" s="51">
        <f>AG45+AG44</f>
        <v>0</v>
      </c>
    </row>
    <row r="47" spans="1:37" ht="6.6" customHeight="1" x14ac:dyDescent="0.3">
      <c r="A47" s="65"/>
      <c r="B47" s="66"/>
      <c r="C47" s="42"/>
      <c r="D47" s="43"/>
      <c r="E47" s="47"/>
      <c r="F47" s="43"/>
      <c r="G47" s="45"/>
      <c r="H47" s="45"/>
      <c r="I47" s="43"/>
      <c r="J47" s="44"/>
      <c r="K47" s="44"/>
      <c r="L47" s="45"/>
      <c r="M47" s="45"/>
      <c r="N47" s="46"/>
      <c r="O47" s="44"/>
      <c r="P47" s="74"/>
      <c r="Q47" s="45"/>
      <c r="R47" s="45"/>
      <c r="S47" s="46"/>
      <c r="T47" s="44"/>
      <c r="U47" s="74"/>
      <c r="V47" s="45"/>
      <c r="W47" s="45"/>
      <c r="X47" s="46"/>
      <c r="Y47" s="44"/>
      <c r="Z47" s="74"/>
      <c r="AA47" s="45"/>
      <c r="AB47" s="45"/>
      <c r="AC47" s="46"/>
      <c r="AD47" s="44"/>
      <c r="AE47" s="74"/>
      <c r="AF47" s="45"/>
      <c r="AG47" s="45"/>
    </row>
  </sheetData>
  <mergeCells count="8">
    <mergeCell ref="A4:B4"/>
    <mergeCell ref="A1:AG1"/>
    <mergeCell ref="E3:H3"/>
    <mergeCell ref="J3:M3"/>
    <mergeCell ref="O3:R3"/>
    <mergeCell ref="T3:W3"/>
    <mergeCell ref="Y3:AB3"/>
    <mergeCell ref="AD3:AG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66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LOT FACA</vt:lpstr>
      <vt:lpstr>'LOT FACA'!Impression_des_titres</vt:lpstr>
      <vt:lpstr>'LOT FACA'!Zone_d_impression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2025-02-03T13:37:00Z</dcterms:modified>
</cp:coreProperties>
</file>