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/>
  <xr:revisionPtr revIDLastSave="0" documentId="13_ncr:1_{6099D966-3456-40EE-A241-5E604F5F798E}" xr6:coauthVersionLast="47" xr6:coauthVersionMax="47" xr10:uidLastSave="{00000000-0000-0000-0000-000000000000}"/>
  <bookViews>
    <workbookView xWindow="-103" yWindow="-103" windowWidth="22149" windowHeight="13200" tabRatio="718" activeTab="1" xr2:uid="{00000000-000D-0000-FFFF-FFFF00000000}"/>
  </bookViews>
  <sheets>
    <sheet name="Page de garde" sheetId="6" r:id="rId1"/>
    <sheet name="LOT FOND" sheetId="17" r:id="rId2"/>
  </sheets>
  <definedNames>
    <definedName name="_xlnm.Print_Titles" localSheetId="1">'LOT FOND'!$1:$4</definedName>
    <definedName name="_xlnm.Print_Area" localSheetId="1">'LOT FOND'!$A$1:$AG$30</definedName>
    <definedName name="_xlnm.Print_Area" localSheetId="0">'Page de garde'!$B$2:$J$30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6" i="17" l="1"/>
  <c r="W26" i="17"/>
  <c r="R26" i="17"/>
  <c r="H26" i="17"/>
  <c r="M26" i="17"/>
  <c r="AA23" i="17"/>
  <c r="AB23" i="17" s="1"/>
  <c r="AA22" i="17"/>
  <c r="AB22" i="17" s="1"/>
  <c r="AA19" i="17"/>
  <c r="AB19" i="17" s="1"/>
  <c r="AA17" i="17"/>
  <c r="AB17" i="17" s="1"/>
  <c r="AA15" i="17"/>
  <c r="AB15" i="17" s="1"/>
  <c r="AA14" i="17"/>
  <c r="AB14" i="17" s="1"/>
  <c r="AA11" i="17"/>
  <c r="AB11" i="17" s="1"/>
  <c r="AA10" i="17"/>
  <c r="AB10" i="17" s="1"/>
  <c r="AA9" i="17"/>
  <c r="AB9" i="17" s="1"/>
  <c r="V23" i="17"/>
  <c r="W23" i="17" s="1"/>
  <c r="V22" i="17"/>
  <c r="W22" i="17" s="1"/>
  <c r="V19" i="17"/>
  <c r="W19" i="17" s="1"/>
  <c r="V17" i="17"/>
  <c r="W17" i="17" s="1"/>
  <c r="V15" i="17"/>
  <c r="W15" i="17" s="1"/>
  <c r="V14" i="17"/>
  <c r="W14" i="17" s="1"/>
  <c r="V11" i="17"/>
  <c r="W11" i="17" s="1"/>
  <c r="V10" i="17"/>
  <c r="W10" i="17" s="1"/>
  <c r="V9" i="17"/>
  <c r="W9" i="17" s="1"/>
  <c r="F15" i="17"/>
  <c r="F14" i="17"/>
  <c r="F11" i="17"/>
  <c r="Q23" i="17"/>
  <c r="R23" i="17" s="1"/>
  <c r="Q22" i="17"/>
  <c r="R22" i="17" s="1"/>
  <c r="Q19" i="17"/>
  <c r="R19" i="17" s="1"/>
  <c r="Q17" i="17"/>
  <c r="R17" i="17" s="1"/>
  <c r="Q15" i="17"/>
  <c r="R15" i="17" s="1"/>
  <c r="Q14" i="17"/>
  <c r="R14" i="17" s="1"/>
  <c r="Q11" i="17"/>
  <c r="R11" i="17" s="1"/>
  <c r="Q10" i="17"/>
  <c r="R10" i="17" s="1"/>
  <c r="Q9" i="17"/>
  <c r="R9" i="17" s="1"/>
  <c r="L23" i="17"/>
  <c r="M23" i="17" s="1"/>
  <c r="L22" i="17"/>
  <c r="M22" i="17" s="1"/>
  <c r="L19" i="17"/>
  <c r="M19" i="17" s="1"/>
  <c r="L17" i="17"/>
  <c r="M17" i="17" s="1"/>
  <c r="L15" i="17"/>
  <c r="M15" i="17" s="1"/>
  <c r="L14" i="17"/>
  <c r="M14" i="17" s="1"/>
  <c r="L11" i="17"/>
  <c r="M11" i="17" s="1"/>
  <c r="L10" i="17"/>
  <c r="M10" i="17" s="1"/>
  <c r="L9" i="17"/>
  <c r="M9" i="17" s="1"/>
  <c r="AA6" i="17"/>
  <c r="AB6" i="17" s="1"/>
  <c r="V6" i="17"/>
  <c r="W6" i="17" s="1"/>
  <c r="Q6" i="17"/>
  <c r="R6" i="17" s="1"/>
  <c r="L6" i="17"/>
  <c r="M6" i="17" s="1"/>
  <c r="E6" i="17"/>
  <c r="F6" i="17"/>
  <c r="E9" i="17"/>
  <c r="F9" i="17"/>
  <c r="E10" i="17"/>
  <c r="F10" i="17"/>
  <c r="E11" i="17"/>
  <c r="E14" i="17"/>
  <c r="E15" i="17"/>
  <c r="E17" i="17"/>
  <c r="E19" i="17"/>
  <c r="F19" i="17"/>
  <c r="E22" i="17"/>
  <c r="F22" i="17"/>
  <c r="E23" i="17"/>
  <c r="F23" i="17"/>
  <c r="C14" i="6"/>
  <c r="F17" i="17" l="1"/>
  <c r="H15" i="17"/>
  <c r="H9" i="17"/>
  <c r="H10" i="17"/>
  <c r="H11" i="17"/>
  <c r="H14" i="17"/>
  <c r="H17" i="17"/>
  <c r="H19" i="17"/>
  <c r="H22" i="17"/>
  <c r="H23" i="17"/>
  <c r="H6" i="17"/>
  <c r="AG26" i="17" l="1"/>
  <c r="C3" i="17" l="1"/>
  <c r="R27" i="17" l="1"/>
  <c r="R28" i="17" s="1"/>
  <c r="W27" i="17"/>
  <c r="W28" i="17" s="1"/>
  <c r="AB27" i="17"/>
  <c r="AB28" i="17" s="1"/>
  <c r="AG27" i="17"/>
  <c r="AG28" i="17" s="1"/>
  <c r="H27" i="17" l="1"/>
  <c r="H28" i="17" s="1"/>
  <c r="M27" i="17"/>
  <c r="M28" i="17" s="1"/>
</calcChain>
</file>

<file path=xl/sharedStrings.xml><?xml version="1.0" encoding="utf-8"?>
<sst xmlns="http://schemas.openxmlformats.org/spreadsheetml/2006/main" count="88" uniqueCount="56">
  <si>
    <t>Unité</t>
  </si>
  <si>
    <t>Article</t>
  </si>
  <si>
    <t>Désignation des travaux</t>
  </si>
  <si>
    <t>Prix unitaires
€ H.T.</t>
  </si>
  <si>
    <t xml:space="preserve">Total
€ H.T. </t>
  </si>
  <si>
    <t xml:space="preserve">MONTANT TOTAL HT € </t>
  </si>
  <si>
    <t>TVA 20 %</t>
  </si>
  <si>
    <t>MONTANT TOTAL TTC €</t>
  </si>
  <si>
    <t>TOTAL</t>
  </si>
  <si>
    <t>MAÎTRE D'OUVRAGE</t>
  </si>
  <si>
    <t>INGENIERIE</t>
  </si>
  <si>
    <t>TPF INGENIERIE</t>
  </si>
  <si>
    <t>55 rue de la Villette</t>
  </si>
  <si>
    <t>69 003 LYON</t>
  </si>
  <si>
    <t>ARCHITECTE</t>
  </si>
  <si>
    <t>II</t>
  </si>
  <si>
    <t>SEXTANT architecture</t>
  </si>
  <si>
    <t xml:space="preserve">80, Boulevard françois Mitterrand </t>
  </si>
  <si>
    <t xml:space="preserve">63 000 Clermont-Ferrand </t>
  </si>
  <si>
    <t>CHU St ETIENNE - ETABLISSEMENT SUPPORT GHT LOIRE</t>
  </si>
  <si>
    <t>19, Rue Victor Hugo</t>
  </si>
  <si>
    <t>42 400 Saint-Chamond</t>
  </si>
  <si>
    <t>Hôpital du GIER</t>
  </si>
  <si>
    <t>Phase 3</t>
  </si>
  <si>
    <t>Phase 5</t>
  </si>
  <si>
    <t>LOT 02 - Fondations</t>
  </si>
  <si>
    <r>
      <rPr>
        <b/>
        <sz val="24"/>
        <rFont val="Calibri"/>
        <family val="2"/>
      </rPr>
      <t>Restructuration des urgences et du hall d'accueil de</t>
    </r>
    <r>
      <rPr>
        <b/>
        <sz val="28"/>
        <rFont val="Calibri"/>
        <family val="2"/>
      </rPr>
      <t xml:space="preserve">
l'HOPITAL DU GIER à SAINT-CHAMOND (42)</t>
    </r>
    <r>
      <rPr>
        <b/>
        <sz val="12"/>
        <rFont val="Calibri"/>
        <family val="2"/>
      </rPr>
      <t/>
    </r>
  </si>
  <si>
    <t>U</t>
  </si>
  <si>
    <t>sextant63@sextant-architecture.com
T : 04 73 90 83 29</t>
  </si>
  <si>
    <t xml:space="preserve">T : 04 72 13 50 60 </t>
  </si>
  <si>
    <t>T : 04 77 75 24 39</t>
  </si>
  <si>
    <t>FONDATIONS</t>
  </si>
  <si>
    <t>II.</t>
  </si>
  <si>
    <t>Forf.</t>
  </si>
  <si>
    <t xml:space="preserve">Pieux forés injectés (tarière creuse) </t>
  </si>
  <si>
    <t>Amenée et repli du matériel pour pieux</t>
  </si>
  <si>
    <t>Pieux- diam 42 prof moyenne 6m</t>
  </si>
  <si>
    <t>Recepage de têtes de pieux</t>
  </si>
  <si>
    <t>Micro-Pieux</t>
  </si>
  <si>
    <t>Amenée et repli du matériel pour micropieux</t>
  </si>
  <si>
    <t>Remise en etat de la plate-forme</t>
  </si>
  <si>
    <t>Evacuation des déchets/déblais de forage</t>
  </si>
  <si>
    <t>IND 00 du 28/02/2025</t>
  </si>
  <si>
    <t>DPGF</t>
  </si>
  <si>
    <t>Quantités MOE</t>
  </si>
  <si>
    <t>Quantités Entreprise</t>
  </si>
  <si>
    <t>Etudes exécution mission G3</t>
  </si>
  <si>
    <t>2.1</t>
  </si>
  <si>
    <t>Micro pieux (prof 4m, Φ 25 max)</t>
  </si>
  <si>
    <t>Confortement du mur de soutènement par cloutage</t>
  </si>
  <si>
    <t>Réalisation du confortement par cloutage + mise en place des barbacanes</t>
  </si>
  <si>
    <t>m²</t>
  </si>
  <si>
    <t>Essais et contrôles</t>
  </si>
  <si>
    <t>Phase 1
SCCM + SAS Ambulance</t>
  </si>
  <si>
    <t xml:space="preserve">Phase 2
IAO + Galerie de liaison </t>
  </si>
  <si>
    <t>Phase 4
UHTCD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</si>
</sst>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_-;\-* #,##0.0_-;_-* &quot;-&quot;??_-;_-@_-"/>
    <numFmt numFmtId="165" formatCode="_-* #,##0.00\ [$€-1]_-;\-* #,##0.00\ [$€-1]_-;_-* &quot;-&quot;??\ [$€-1]_-"/>
    <numFmt numFmtId="166" formatCode="_-* #,##0.00\ _F_-;\-* #,##0.00\ _F_-;_-* &quot;-&quot;??\ _F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0"/>
      <name val="Arial"/>
      <family val="2"/>
    </font>
    <font>
      <u/>
      <sz val="12"/>
      <color indexed="12"/>
      <name val="Tms Rmn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rgb="FFFFFFFF"/>
      <name val="Calibri"/>
      <family val="2"/>
    </font>
    <font>
      <u/>
      <sz val="11"/>
      <color theme="10"/>
      <name val="Calibri"/>
      <family val="2"/>
      <scheme val="minor"/>
    </font>
    <font>
      <b/>
      <sz val="28"/>
      <name val="Calibri"/>
      <family val="2"/>
    </font>
    <font>
      <b/>
      <sz val="28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9"/>
      <color theme="1"/>
      <name val="Calibri"/>
      <family val="2"/>
    </font>
    <font>
      <b/>
      <sz val="10"/>
      <name val="Calibri"/>
      <family val="2"/>
    </font>
    <font>
      <b/>
      <sz val="24"/>
      <name val="Calibri"/>
      <family val="2"/>
    </font>
    <font>
      <sz val="10"/>
      <color rgb="FF000000"/>
      <name val="Times New Roman"/>
      <family val="1"/>
    </font>
    <font>
      <sz val="8"/>
      <name val="Calibri"/>
      <family val="2"/>
    </font>
    <font>
      <sz val="8.5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thin">
        <color auto="1"/>
      </right>
      <top style="hair">
        <color theme="0" tint="-0.34998626667073579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theme="0" tint="-0.34998626667073579"/>
      </top>
      <bottom/>
      <diagonal/>
    </border>
    <border>
      <left style="thin">
        <color indexed="64"/>
      </left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22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1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0" fillId="3" borderId="4" xfId="0" applyFill="1" applyBorder="1"/>
    <xf numFmtId="0" fontId="0" fillId="3" borderId="0" xfId="0" applyFill="1"/>
    <xf numFmtId="0" fontId="0" fillId="0" borderId="0" xfId="0" applyAlignment="1">
      <alignment vertical="center"/>
    </xf>
    <xf numFmtId="0" fontId="14" fillId="0" borderId="0" xfId="4"/>
    <xf numFmtId="0" fontId="0" fillId="3" borderId="9" xfId="0" applyFill="1" applyBorder="1"/>
    <xf numFmtId="0" fontId="3" fillId="3" borderId="9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3" borderId="9" xfId="0" applyFont="1" applyFill="1" applyBorder="1" applyAlignment="1">
      <alignment wrapText="1"/>
    </xf>
    <xf numFmtId="0" fontId="5" fillId="3" borderId="19" xfId="2" applyFont="1" applyFill="1" applyBorder="1" applyAlignment="1">
      <alignment horizontal="right" vertical="center" wrapText="1"/>
    </xf>
    <xf numFmtId="0" fontId="4" fillId="0" borderId="18" xfId="0" applyFont="1" applyBorder="1" applyAlignment="1">
      <alignment horizontal="left"/>
    </xf>
    <xf numFmtId="0" fontId="4" fillId="0" borderId="18" xfId="0" applyFont="1" applyBorder="1" applyAlignment="1">
      <alignment horizontal="right"/>
    </xf>
    <xf numFmtId="0" fontId="19" fillId="0" borderId="0" xfId="0" applyFont="1"/>
    <xf numFmtId="0" fontId="6" fillId="2" borderId="15" xfId="0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5" xfId="0" applyFont="1" applyBorder="1"/>
    <xf numFmtId="0" fontId="3" fillId="0" borderId="14" xfId="0" applyFont="1" applyBorder="1" applyAlignment="1">
      <alignment horizontal="left"/>
    </xf>
    <xf numFmtId="0" fontId="3" fillId="0" borderId="0" xfId="0" applyFont="1" applyAlignment="1">
      <alignment wrapText="1"/>
    </xf>
    <xf numFmtId="0" fontId="6" fillId="2" borderId="15" xfId="0" applyFont="1" applyFill="1" applyBorder="1" applyAlignment="1">
      <alignment horizontal="left" vertical="center" wrapText="1"/>
    </xf>
    <xf numFmtId="0" fontId="3" fillId="4" borderId="0" xfId="0" applyFont="1" applyFill="1"/>
    <xf numFmtId="4" fontId="5" fillId="3" borderId="2" xfId="2" applyNumberFormat="1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 wrapText="1"/>
    </xf>
    <xf numFmtId="165" fontId="20" fillId="3" borderId="2" xfId="2" applyNumberFormat="1" applyFont="1" applyFill="1" applyBorder="1" applyAlignment="1">
      <alignment horizontal="center" vertical="center" wrapText="1"/>
    </xf>
    <xf numFmtId="3" fontId="20" fillId="3" borderId="2" xfId="2" applyNumberFormat="1" applyFont="1" applyFill="1" applyBorder="1" applyAlignment="1">
      <alignment horizontal="left" vertical="center" wrapText="1"/>
    </xf>
    <xf numFmtId="165" fontId="5" fillId="0" borderId="2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vertical="center" wrapText="1"/>
    </xf>
    <xf numFmtId="164" fontId="10" fillId="0" borderId="21" xfId="2" applyNumberFormat="1" applyFont="1" applyBorder="1" applyAlignment="1">
      <alignment horizontal="center" vertical="center" wrapText="1"/>
    </xf>
    <xf numFmtId="44" fontId="10" fillId="0" borderId="21" xfId="1" applyFont="1" applyFill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10" fillId="0" borderId="27" xfId="3" applyFont="1" applyFill="1" applyBorder="1" applyAlignment="1" applyProtection="1">
      <alignment horizontal="center" vertical="top" wrapText="1"/>
    </xf>
    <xf numFmtId="164" fontId="10" fillId="0" borderId="27" xfId="5" applyNumberFormat="1" applyFont="1" applyFill="1" applyBorder="1" applyAlignment="1" applyProtection="1">
      <alignment vertical="top" wrapText="1"/>
    </xf>
    <xf numFmtId="44" fontId="10" fillId="0" borderId="27" xfId="1" applyFont="1" applyFill="1" applyBorder="1" applyAlignment="1" applyProtection="1">
      <alignment horizontal="center" vertical="top" wrapText="1"/>
    </xf>
    <xf numFmtId="0" fontId="3" fillId="0" borderId="22" xfId="0" applyFont="1" applyBorder="1"/>
    <xf numFmtId="0" fontId="10" fillId="0" borderId="26" xfId="3" applyFont="1" applyFill="1" applyBorder="1" applyAlignment="1" applyProtection="1">
      <alignment horizontal="center" vertical="top" wrapText="1"/>
    </xf>
    <xf numFmtId="49" fontId="9" fillId="0" borderId="2" xfId="2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44" fontId="9" fillId="0" borderId="2" xfId="1" applyFont="1" applyFill="1" applyBorder="1" applyAlignment="1">
      <alignment horizontal="center" vertical="center" wrapText="1"/>
    </xf>
    <xf numFmtId="0" fontId="17" fillId="0" borderId="0" xfId="0" applyFont="1"/>
    <xf numFmtId="0" fontId="5" fillId="3" borderId="18" xfId="2" applyFont="1" applyFill="1" applyBorder="1" applyAlignment="1">
      <alignment horizontal="right" vertical="center" wrapText="1"/>
    </xf>
    <xf numFmtId="0" fontId="20" fillId="4" borderId="0" xfId="2" applyFont="1" applyFill="1" applyAlignment="1">
      <alignment horizontal="left" vertical="center" wrapText="1"/>
    </xf>
    <xf numFmtId="49" fontId="20" fillId="4" borderId="14" xfId="2" applyNumberFormat="1" applyFont="1" applyFill="1" applyBorder="1" applyAlignment="1">
      <alignment horizontal="left" vertical="center" wrapText="1"/>
    </xf>
    <xf numFmtId="49" fontId="5" fillId="4" borderId="14" xfId="2" applyNumberFormat="1" applyFont="1" applyFill="1" applyBorder="1" applyAlignment="1">
      <alignment horizontal="center" vertical="center" wrapText="1"/>
    </xf>
    <xf numFmtId="1" fontId="5" fillId="4" borderId="28" xfId="2" applyNumberFormat="1" applyFont="1" applyFill="1" applyBorder="1" applyAlignment="1">
      <alignment horizontal="center" vertical="center" wrapText="1"/>
    </xf>
    <xf numFmtId="165" fontId="5" fillId="4" borderId="14" xfId="2" applyNumberFormat="1" applyFont="1" applyFill="1" applyBorder="1" applyAlignment="1">
      <alignment horizontal="center" vertical="center" wrapText="1"/>
    </xf>
    <xf numFmtId="49" fontId="5" fillId="3" borderId="2" xfId="2" applyNumberFormat="1" applyFont="1" applyFill="1" applyBorder="1" applyAlignment="1">
      <alignment horizontal="center" vertical="center" wrapText="1"/>
    </xf>
    <xf numFmtId="49" fontId="10" fillId="0" borderId="16" xfId="2" applyNumberFormat="1" applyFont="1" applyBorder="1" applyAlignment="1">
      <alignment horizontal="center" vertical="center" wrapText="1"/>
    </xf>
    <xf numFmtId="49" fontId="9" fillId="0" borderId="18" xfId="2" applyNumberFormat="1" applyFont="1" applyBorder="1" applyAlignment="1">
      <alignment horizontal="center" vertical="center" wrapText="1"/>
    </xf>
    <xf numFmtId="49" fontId="9" fillId="0" borderId="14" xfId="2" applyNumberFormat="1" applyFont="1" applyBorder="1" applyAlignment="1">
      <alignment horizontal="center" vertical="center" wrapText="1"/>
    </xf>
    <xf numFmtId="0" fontId="5" fillId="0" borderId="29" xfId="2" applyFont="1" applyBorder="1" applyAlignment="1">
      <alignment horizontal="right" vertical="center" wrapText="1"/>
    </xf>
    <xf numFmtId="0" fontId="10" fillId="0" borderId="30" xfId="0" applyFont="1" applyBorder="1" applyAlignment="1">
      <alignment horizontal="left" vertical="top" wrapText="1"/>
    </xf>
    <xf numFmtId="0" fontId="0" fillId="3" borderId="9" xfId="0" applyFill="1" applyBorder="1" applyAlignment="1">
      <alignment horizontal="left"/>
    </xf>
    <xf numFmtId="4" fontId="6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2" applyFont="1" applyBorder="1" applyAlignment="1">
      <alignment horizontal="center" vertical="center" wrapText="1"/>
    </xf>
    <xf numFmtId="44" fontId="3" fillId="0" borderId="0" xfId="0" applyNumberFormat="1" applyFont="1"/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right" vertical="center" wrapText="1"/>
    </xf>
    <xf numFmtId="1" fontId="5" fillId="0" borderId="20" xfId="2" applyNumberFormat="1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 indent="1"/>
    </xf>
    <xf numFmtId="1" fontId="5" fillId="4" borderId="14" xfId="2" applyNumberFormat="1" applyFont="1" applyFill="1" applyBorder="1" applyAlignment="1">
      <alignment horizontal="center" vertical="center" wrapText="1"/>
    </xf>
    <xf numFmtId="1" fontId="5" fillId="3" borderId="2" xfId="2" applyNumberFormat="1" applyFont="1" applyFill="1" applyBorder="1" applyAlignment="1">
      <alignment horizontal="center" vertical="center" wrapText="1"/>
    </xf>
    <xf numFmtId="164" fontId="10" fillId="0" borderId="27" xfId="5" applyNumberFormat="1" applyFont="1" applyFill="1" applyBorder="1" applyAlignment="1" applyProtection="1">
      <alignment horizontal="center" vertical="top" wrapText="1"/>
    </xf>
    <xf numFmtId="1" fontId="5" fillId="7" borderId="20" xfId="2" applyNumberFormat="1" applyFont="1" applyFill="1" applyBorder="1" applyAlignment="1">
      <alignment horizontal="center" vertical="center" wrapText="1"/>
    </xf>
    <xf numFmtId="2" fontId="5" fillId="0" borderId="2" xfId="2" applyNumberFormat="1" applyFont="1" applyBorder="1" applyAlignment="1">
      <alignment horizontal="center" vertical="center" wrapText="1"/>
    </xf>
    <xf numFmtId="2" fontId="5" fillId="7" borderId="20" xfId="2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5" fillId="7" borderId="20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13" fillId="5" borderId="5" xfId="0" applyFont="1" applyFill="1" applyBorder="1" applyAlignment="1">
      <alignment horizontal="center" vertical="center" textRotation="180" wrapText="1"/>
    </xf>
    <xf numFmtId="0" fontId="13" fillId="5" borderId="7" xfId="0" applyFont="1" applyFill="1" applyBorder="1" applyAlignment="1">
      <alignment horizontal="center" vertical="center" textRotation="180" wrapText="1"/>
    </xf>
    <xf numFmtId="0" fontId="13" fillId="5" borderId="10" xfId="0" applyFont="1" applyFill="1" applyBorder="1" applyAlignment="1">
      <alignment horizontal="center" vertical="center" textRotation="180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14" fillId="3" borderId="0" xfId="4" applyFill="1" applyAlignment="1">
      <alignment horizontal="left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/>
    </xf>
    <xf numFmtId="0" fontId="6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4" fontId="23" fillId="6" borderId="1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15" xfId="0" applyNumberFormat="1" applyFont="1" applyFill="1" applyBorder="1" applyAlignment="1" applyProtection="1">
      <alignment horizontal="center" vertical="center" wrapText="1"/>
      <protection locked="0"/>
    </xf>
    <xf numFmtId="4" fontId="24" fillId="7" borderId="15" xfId="0" applyNumberFormat="1" applyFont="1" applyFill="1" applyBorder="1" applyAlignment="1" applyProtection="1">
      <alignment horizontal="center" vertical="center" wrapText="1"/>
      <protection locked="0"/>
    </xf>
  </cellXfs>
  <cellStyles count="16">
    <cellStyle name="Euro" xfId="7" xr:uid="{00000000-0005-0000-0000-000000000000}"/>
    <cellStyle name="Euro 2" xfId="15" xr:uid="{00000000-0005-0000-0000-000001000000}"/>
    <cellStyle name="Lien hypertexte" xfId="4" builtinId="8"/>
    <cellStyle name="Lien hypertexte_G01291 - Estimations APD par lot" xfId="3" xr:uid="{00000000-0005-0000-0000-000003000000}"/>
    <cellStyle name="Milliers" xfId="5" builtinId="3"/>
    <cellStyle name="Milliers 2" xfId="10" xr:uid="{00000000-0005-0000-0000-000005000000}"/>
    <cellStyle name="Milliers 3" xfId="13" xr:uid="{00000000-0005-0000-0000-000006000000}"/>
    <cellStyle name="Monétaire" xfId="1" builtinId="4"/>
    <cellStyle name="Monétaire 2" xfId="6" xr:uid="{00000000-0005-0000-0000-000008000000}"/>
    <cellStyle name="Monétaire 2 2" xfId="14" xr:uid="{00000000-0005-0000-0000-000009000000}"/>
    <cellStyle name="Monétaire 3" xfId="12" xr:uid="{00000000-0005-0000-0000-00000A000000}"/>
    <cellStyle name="Normal" xfId="0" builtinId="0"/>
    <cellStyle name="Normal 2" xfId="8" xr:uid="{00000000-0005-0000-0000-00000C000000}"/>
    <cellStyle name="Normal 2 2 2" xfId="2" xr:uid="{00000000-0005-0000-0000-00000D000000}"/>
    <cellStyle name="Normal 3" xfId="11" xr:uid="{00000000-0005-0000-0000-00000E000000}"/>
    <cellStyle name="Pourcentage 2 2" xfId="9" xr:uid="{00000000-0005-0000-0000-00000F000000}"/>
  </cellStyles>
  <dxfs count="0"/>
  <tableStyles count="0" defaultTableStyle="TableStyleMedium2" defaultPivotStyle="PivotStyleLight16"/>
  <colors>
    <mruColors>
      <color rgb="FFC787B3"/>
      <color rgb="FFCC90B9"/>
      <color rgb="FFD5A3C6"/>
      <color rgb="FFDDB5D1"/>
      <color rgb="FFE6C8DD"/>
      <color rgb="FFEEDAE8"/>
      <color rgb="FFF3E5EF"/>
      <color rgb="FFF5E3F0"/>
      <color rgb="FFE9D6FA"/>
      <color rgb="FFB67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64422</xdr:colOff>
      <xdr:row>3</xdr:row>
      <xdr:rowOff>5127</xdr:rowOff>
    </xdr:from>
    <xdr:to>
      <xdr:col>5</xdr:col>
      <xdr:colOff>997986</xdr:colOff>
      <xdr:row>7</xdr:row>
      <xdr:rowOff>161367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15" b="15595"/>
        <a:stretch/>
      </xdr:blipFill>
      <xdr:spPr bwMode="auto">
        <a:xfrm>
          <a:off x="342328" y="525080"/>
          <a:ext cx="2556176" cy="89134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2" name="AutoShape 1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3" name="AutoShape 2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145246</xdr:colOff>
      <xdr:row>17</xdr:row>
      <xdr:rowOff>37540</xdr:rowOff>
    </xdr:from>
    <xdr:to>
      <xdr:col>5</xdr:col>
      <xdr:colOff>813426</xdr:colOff>
      <xdr:row>21</xdr:row>
      <xdr:rowOff>21030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675" y="6873769"/>
          <a:ext cx="2126865" cy="7672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1667437</xdr:colOff>
      <xdr:row>23</xdr:row>
      <xdr:rowOff>36684</xdr:rowOff>
    </xdr:from>
    <xdr:to>
      <xdr:col>5</xdr:col>
      <xdr:colOff>306979</xdr:colOff>
      <xdr:row>28</xdr:row>
      <xdr:rowOff>64096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7766" y="7226378"/>
          <a:ext cx="1039906" cy="1031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xtant63@sextant-architecture.comT%20:%2004%2073%2090%2083%202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C2:M29"/>
  <sheetViews>
    <sheetView view="pageBreakPreview" topLeftCell="A11" zoomScale="85" zoomScaleNormal="85" zoomScaleSheetLayoutView="85" workbookViewId="0">
      <selection activeCell="C15" sqref="C15:I15"/>
    </sheetView>
  </sheetViews>
  <sheetFormatPr baseColWidth="10" defaultRowHeight="14.6" x14ac:dyDescent="0.4"/>
  <cols>
    <col min="1" max="1" width="2.53515625" customWidth="1"/>
    <col min="2" max="2" width="1.4609375" customWidth="1"/>
    <col min="3" max="3" width="2.4609375" customWidth="1"/>
    <col min="4" max="5" width="10.53515625" customWidth="1"/>
    <col min="6" max="7" width="14.84375" customWidth="1"/>
    <col min="8" max="8" width="38" customWidth="1"/>
    <col min="9" max="9" width="5.4609375" customWidth="1"/>
    <col min="10" max="10" width="1.4609375" customWidth="1"/>
    <col min="12" max="23" width="11.53515625" customWidth="1"/>
  </cols>
  <sheetData>
    <row r="2" spans="3:13" ht="15" thickBot="1" x14ac:dyDescent="0.45"/>
    <row r="3" spans="3:13" ht="12" customHeight="1" x14ac:dyDescent="0.4">
      <c r="C3" s="77"/>
      <c r="D3" s="11"/>
      <c r="E3" s="4"/>
      <c r="F3" s="4"/>
      <c r="G3" s="4"/>
      <c r="H3" s="10"/>
      <c r="I3" s="80" t="s">
        <v>9</v>
      </c>
    </row>
    <row r="4" spans="3:13" x14ac:dyDescent="0.4">
      <c r="C4" s="78"/>
      <c r="D4" s="12"/>
      <c r="E4" s="5"/>
      <c r="F4" s="5"/>
      <c r="G4" s="95" t="s">
        <v>19</v>
      </c>
      <c r="H4" s="95"/>
      <c r="I4" s="81"/>
      <c r="L4" s="6"/>
    </row>
    <row r="5" spans="3:13" x14ac:dyDescent="0.4">
      <c r="C5" s="78"/>
      <c r="D5" s="12"/>
      <c r="E5" s="5"/>
      <c r="F5" s="5"/>
      <c r="G5" s="95" t="s">
        <v>22</v>
      </c>
      <c r="H5" s="95"/>
      <c r="I5" s="81"/>
      <c r="L5" s="6"/>
    </row>
    <row r="6" spans="3:13" ht="15" customHeight="1" x14ac:dyDescent="0.4">
      <c r="C6" s="78"/>
      <c r="D6" s="12"/>
      <c r="E6" s="5"/>
      <c r="F6" s="5"/>
      <c r="G6" s="96" t="s">
        <v>20</v>
      </c>
      <c r="H6" s="96"/>
      <c r="I6" s="81"/>
      <c r="L6" s="6"/>
    </row>
    <row r="7" spans="3:13" ht="15" customHeight="1" x14ac:dyDescent="0.4">
      <c r="C7" s="78"/>
      <c r="D7" s="12"/>
      <c r="E7" s="5"/>
      <c r="F7" s="5"/>
      <c r="G7" s="96" t="s">
        <v>21</v>
      </c>
      <c r="H7" s="96"/>
      <c r="I7" s="81"/>
      <c r="L7" s="6"/>
    </row>
    <row r="8" spans="3:13" ht="15" customHeight="1" x14ac:dyDescent="0.4">
      <c r="C8" s="78"/>
      <c r="D8" s="12"/>
      <c r="E8" s="5"/>
      <c r="F8" s="5"/>
      <c r="G8" s="97" t="s">
        <v>30</v>
      </c>
      <c r="H8" s="97"/>
      <c r="I8" s="81"/>
      <c r="L8" s="7"/>
      <c r="M8" s="6"/>
    </row>
    <row r="9" spans="3:13" ht="9.65" customHeight="1" thickBot="1" x14ac:dyDescent="0.45">
      <c r="C9" s="79"/>
      <c r="D9" s="13"/>
      <c r="E9" s="8"/>
      <c r="F9" s="8"/>
      <c r="G9" s="8"/>
      <c r="H9" s="9"/>
      <c r="I9" s="82"/>
      <c r="M9" s="6"/>
    </row>
    <row r="10" spans="3:13" ht="18" customHeight="1" thickBot="1" x14ac:dyDescent="0.45"/>
    <row r="11" spans="3:13" ht="227.4" customHeight="1" thickBot="1" x14ac:dyDescent="0.45">
      <c r="C11" s="83" t="s">
        <v>26</v>
      </c>
      <c r="D11" s="84"/>
      <c r="E11" s="84"/>
      <c r="F11" s="84"/>
      <c r="G11" s="84"/>
      <c r="H11" s="84"/>
      <c r="I11" s="85"/>
    </row>
    <row r="12" spans="3:13" ht="18" customHeight="1" thickBot="1" x14ac:dyDescent="0.45"/>
    <row r="13" spans="3:13" ht="41.4" customHeight="1" x14ac:dyDescent="0.4">
      <c r="C13" s="89" t="s">
        <v>43</v>
      </c>
      <c r="D13" s="90"/>
      <c r="E13" s="90"/>
      <c r="F13" s="90"/>
      <c r="G13" s="90"/>
      <c r="H13" s="90"/>
      <c r="I13" s="91"/>
    </row>
    <row r="14" spans="3:13" ht="41.4" customHeight="1" x14ac:dyDescent="0.4">
      <c r="C14" s="92" t="str">
        <f>'LOT FOND'!A1</f>
        <v>LOT 02 - Fondations</v>
      </c>
      <c r="D14" s="93"/>
      <c r="E14" s="93"/>
      <c r="F14" s="93"/>
      <c r="G14" s="93"/>
      <c r="H14" s="93"/>
      <c r="I14" s="94"/>
    </row>
    <row r="15" spans="3:13" ht="41.4" customHeight="1" thickBot="1" x14ac:dyDescent="0.45">
      <c r="C15" s="74" t="s">
        <v>42</v>
      </c>
      <c r="D15" s="75"/>
      <c r="E15" s="75"/>
      <c r="F15" s="75"/>
      <c r="G15" s="75"/>
      <c r="H15" s="75"/>
      <c r="I15" s="76"/>
    </row>
    <row r="16" spans="3:13" ht="18" customHeight="1" thickBot="1" x14ac:dyDescent="0.45"/>
    <row r="17" spans="3:9" ht="6.75" customHeight="1" x14ac:dyDescent="0.4">
      <c r="C17" s="77"/>
      <c r="D17" s="11"/>
      <c r="E17" s="4"/>
      <c r="F17" s="4"/>
      <c r="G17" s="4"/>
      <c r="H17" s="10"/>
      <c r="I17" s="80" t="s">
        <v>10</v>
      </c>
    </row>
    <row r="18" spans="3:9" ht="15" customHeight="1" x14ac:dyDescent="0.4">
      <c r="C18" s="78"/>
      <c r="D18" s="12"/>
      <c r="E18" s="5"/>
      <c r="F18" s="5"/>
      <c r="G18" s="86" t="s">
        <v>11</v>
      </c>
      <c r="H18" s="86"/>
      <c r="I18" s="81"/>
    </row>
    <row r="19" spans="3:9" ht="15" customHeight="1" x14ac:dyDescent="0.4">
      <c r="C19" s="78"/>
      <c r="D19" s="12"/>
      <c r="E19" s="5"/>
      <c r="F19" s="5"/>
      <c r="G19" s="87" t="s">
        <v>12</v>
      </c>
      <c r="H19" s="87"/>
      <c r="I19" s="81"/>
    </row>
    <row r="20" spans="3:9" ht="15" customHeight="1" x14ac:dyDescent="0.4">
      <c r="C20" s="78"/>
      <c r="D20" s="12"/>
      <c r="E20" s="5"/>
      <c r="F20" s="5"/>
      <c r="G20" s="87" t="s">
        <v>13</v>
      </c>
      <c r="H20" s="87"/>
      <c r="I20" s="81"/>
    </row>
    <row r="21" spans="3:9" ht="15" customHeight="1" x14ac:dyDescent="0.4">
      <c r="C21" s="78"/>
      <c r="D21" s="12"/>
      <c r="E21" s="5"/>
      <c r="F21" s="5"/>
      <c r="G21" s="87" t="s">
        <v>29</v>
      </c>
      <c r="H21" s="87"/>
      <c r="I21" s="81"/>
    </row>
    <row r="22" spans="3:9" ht="8.25" customHeight="1" thickBot="1" x14ac:dyDescent="0.45">
      <c r="C22" s="79"/>
      <c r="D22" s="13"/>
      <c r="E22" s="8"/>
      <c r="F22" s="8"/>
      <c r="G22" s="8"/>
      <c r="H22" s="9"/>
      <c r="I22" s="82"/>
    </row>
    <row r="23" spans="3:9" ht="18" customHeight="1" thickBot="1" x14ac:dyDescent="0.45"/>
    <row r="24" spans="3:9" ht="6.75" customHeight="1" x14ac:dyDescent="0.4">
      <c r="C24" s="77"/>
      <c r="D24" s="11"/>
      <c r="E24" s="4"/>
      <c r="F24" s="4"/>
      <c r="G24" s="4"/>
      <c r="H24" s="10"/>
      <c r="I24" s="80" t="s">
        <v>14</v>
      </c>
    </row>
    <row r="25" spans="3:9" ht="15" customHeight="1" x14ac:dyDescent="0.4">
      <c r="C25" s="78"/>
      <c r="D25" s="12"/>
      <c r="E25" s="5"/>
      <c r="F25" s="5"/>
      <c r="G25" s="86" t="s">
        <v>16</v>
      </c>
      <c r="H25" s="86"/>
      <c r="I25" s="81"/>
    </row>
    <row r="26" spans="3:9" ht="15" customHeight="1" x14ac:dyDescent="0.4">
      <c r="C26" s="78"/>
      <c r="D26" s="12"/>
      <c r="E26" s="5"/>
      <c r="F26" s="5"/>
      <c r="G26" s="87" t="s">
        <v>17</v>
      </c>
      <c r="H26" s="87"/>
      <c r="I26" s="81"/>
    </row>
    <row r="27" spans="3:9" ht="15" customHeight="1" x14ac:dyDescent="0.4">
      <c r="C27" s="78"/>
      <c r="D27" s="12"/>
      <c r="E27" s="5"/>
      <c r="F27" s="5"/>
      <c r="G27" s="87" t="s">
        <v>18</v>
      </c>
      <c r="H27" s="87"/>
      <c r="I27" s="81"/>
    </row>
    <row r="28" spans="3:9" ht="28.2" customHeight="1" x14ac:dyDescent="0.4">
      <c r="C28" s="78"/>
      <c r="D28" s="12"/>
      <c r="E28" s="5"/>
      <c r="F28" s="5"/>
      <c r="G28" s="88" t="s">
        <v>28</v>
      </c>
      <c r="H28" s="88"/>
      <c r="I28" s="81"/>
    </row>
    <row r="29" spans="3:9" ht="8.25" customHeight="1" thickBot="1" x14ac:dyDescent="0.45">
      <c r="C29" s="79"/>
      <c r="D29" s="13"/>
      <c r="E29" s="8"/>
      <c r="F29" s="8"/>
      <c r="G29" s="57"/>
      <c r="H29" s="9"/>
      <c r="I29" s="82"/>
    </row>
  </sheetData>
  <mergeCells count="23">
    <mergeCell ref="C3:C9"/>
    <mergeCell ref="I3:I9"/>
    <mergeCell ref="G4:H4"/>
    <mergeCell ref="G5:H5"/>
    <mergeCell ref="G6:H6"/>
    <mergeCell ref="G7:H7"/>
    <mergeCell ref="G8:H8"/>
    <mergeCell ref="C15:I15"/>
    <mergeCell ref="C24:C29"/>
    <mergeCell ref="I24:I29"/>
    <mergeCell ref="C11:I11"/>
    <mergeCell ref="C17:C22"/>
    <mergeCell ref="I17:I22"/>
    <mergeCell ref="G18:H18"/>
    <mergeCell ref="G19:H19"/>
    <mergeCell ref="G20:H20"/>
    <mergeCell ref="G21:H21"/>
    <mergeCell ref="G25:H25"/>
    <mergeCell ref="G26:H26"/>
    <mergeCell ref="G27:H27"/>
    <mergeCell ref="G28:H28"/>
    <mergeCell ref="C13:I13"/>
    <mergeCell ref="C14:I14"/>
  </mergeCells>
  <hyperlinks>
    <hyperlink ref="G28" r:id="rId1" xr:uid="{00000000-0004-0000-0000-000000000000}"/>
  </hyperlinks>
  <printOptions horizontalCentered="1" verticalCentered="1"/>
  <pageMargins left="0.25" right="0.25" top="0.75" bottom="0.75" header="0.3" footer="0.3"/>
  <pageSetup paperSize="9" scale="99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  <pageSetUpPr fitToPage="1"/>
  </sheetPr>
  <dimension ref="A1:AG38"/>
  <sheetViews>
    <sheetView showGridLines="0" tabSelected="1" view="pageBreakPreview" zoomScale="55" zoomScaleNormal="85" zoomScaleSheetLayoutView="55" workbookViewId="0">
      <pane ySplit="4" topLeftCell="A5" activePane="bottomLeft" state="frozen"/>
      <selection activeCell="Q40" sqref="Q40"/>
      <selection pane="bottomLeft" activeCell="P10" sqref="P10"/>
    </sheetView>
  </sheetViews>
  <sheetFormatPr baseColWidth="10" defaultColWidth="11.4609375" defaultRowHeight="14.6" x14ac:dyDescent="0.4"/>
  <cols>
    <col min="1" max="1" width="3.4609375" style="2" customWidth="1"/>
    <col min="2" max="2" width="3.23046875" style="3" customWidth="1"/>
    <col min="3" max="3" width="46.69140625" style="22" customWidth="1"/>
    <col min="4" max="4" width="4.53515625" style="1" bestFit="1" customWidth="1"/>
    <col min="5" max="5" width="8" style="1" bestFit="1" customWidth="1"/>
    <col min="6" max="6" width="8.23046875" style="1" bestFit="1" customWidth="1"/>
    <col min="7" max="7" width="12" style="1" bestFit="1" customWidth="1"/>
    <col min="8" max="8" width="14.53515625" style="1" bestFit="1" customWidth="1"/>
    <col min="9" max="9" width="2.69140625" style="1" customWidth="1"/>
    <col min="10" max="10" width="7.69140625" style="73" customWidth="1"/>
    <col min="11" max="11" width="8.23046875" style="1" bestFit="1" customWidth="1"/>
    <col min="12" max="12" width="12" style="1" bestFit="1" customWidth="1"/>
    <col min="13" max="13" width="14.53515625" style="1" customWidth="1"/>
    <col min="14" max="14" width="2.69140625" style="1" customWidth="1"/>
    <col min="15" max="15" width="7.69140625" style="1" customWidth="1"/>
    <col min="16" max="16" width="8.23046875" style="1" customWidth="1"/>
    <col min="17" max="17" width="12" style="1" bestFit="1" customWidth="1"/>
    <col min="18" max="18" width="14.4609375" style="1" bestFit="1" customWidth="1"/>
    <col min="19" max="19" width="2.69140625" style="1" customWidth="1"/>
    <col min="20" max="20" width="7.69140625" style="1" customWidth="1"/>
    <col min="21" max="21" width="8.23046875" style="1" bestFit="1" customWidth="1"/>
    <col min="22" max="22" width="12" style="1" bestFit="1" customWidth="1"/>
    <col min="23" max="23" width="14.4609375" style="1" bestFit="1" customWidth="1"/>
    <col min="24" max="24" width="2.69140625" style="1" customWidth="1"/>
    <col min="25" max="25" width="7.69140625" style="1" customWidth="1"/>
    <col min="26" max="26" width="8.23046875" style="1" bestFit="1" customWidth="1"/>
    <col min="27" max="27" width="12" style="1" bestFit="1" customWidth="1"/>
    <col min="28" max="28" width="14.4609375" style="1" bestFit="1" customWidth="1"/>
    <col min="29" max="29" width="2.69140625" style="1" customWidth="1"/>
    <col min="30" max="30" width="7.765625" style="1" customWidth="1"/>
    <col min="31" max="31" width="8.23046875" style="1" bestFit="1" customWidth="1"/>
    <col min="32" max="32" width="12" style="1" bestFit="1" customWidth="1"/>
    <col min="33" max="33" width="14.4609375" style="1" bestFit="1" customWidth="1"/>
    <col min="34" max="34" width="14.53515625" style="1" bestFit="1" customWidth="1"/>
    <col min="35" max="35" width="12.07421875" style="1" bestFit="1" customWidth="1"/>
    <col min="36" max="36" width="11.4609375" style="1"/>
    <col min="37" max="37" width="15" style="1" customWidth="1"/>
    <col min="38" max="16384" width="11.4609375" style="1"/>
  </cols>
  <sheetData>
    <row r="1" spans="1:33" ht="23.25" customHeight="1" x14ac:dyDescent="0.6">
      <c r="A1" s="99" t="s">
        <v>25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1"/>
    </row>
    <row r="2" spans="1:33" ht="8.4" customHeight="1" x14ac:dyDescent="0.4">
      <c r="A2" s="15"/>
      <c r="C2" s="3"/>
      <c r="D2" s="3"/>
      <c r="E2" s="3"/>
      <c r="F2" s="3"/>
      <c r="G2" s="3"/>
      <c r="H2" s="21"/>
      <c r="I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21"/>
    </row>
    <row r="3" spans="1:33" ht="31.3" customHeight="1" x14ac:dyDescent="0.4">
      <c r="A3" s="16"/>
      <c r="C3" s="71" t="str">
        <f>'Page de garde'!C15</f>
        <v>IND 00 du 28/02/2025</v>
      </c>
      <c r="E3" s="102" t="s">
        <v>8</v>
      </c>
      <c r="F3" s="103"/>
      <c r="G3" s="103"/>
      <c r="H3" s="104"/>
      <c r="J3" s="105" t="s">
        <v>53</v>
      </c>
      <c r="K3" s="106"/>
      <c r="L3" s="106"/>
      <c r="M3" s="107"/>
      <c r="O3" s="105" t="s">
        <v>54</v>
      </c>
      <c r="P3" s="106"/>
      <c r="Q3" s="106"/>
      <c r="R3" s="107"/>
      <c r="T3" s="105" t="s">
        <v>23</v>
      </c>
      <c r="U3" s="106"/>
      <c r="V3" s="106"/>
      <c r="W3" s="107"/>
      <c r="Y3" s="105" t="s">
        <v>55</v>
      </c>
      <c r="Z3" s="106"/>
      <c r="AA3" s="106"/>
      <c r="AB3" s="107"/>
      <c r="AD3" s="105" t="s">
        <v>24</v>
      </c>
      <c r="AE3" s="106"/>
      <c r="AF3" s="106"/>
      <c r="AG3" s="107"/>
    </row>
    <row r="4" spans="1:33" s="17" customFormat="1" ht="24" x14ac:dyDescent="0.35">
      <c r="A4" s="98" t="s">
        <v>1</v>
      </c>
      <c r="B4" s="98"/>
      <c r="C4" s="23" t="s">
        <v>2</v>
      </c>
      <c r="D4" s="18" t="s">
        <v>0</v>
      </c>
      <c r="E4" s="110" t="s">
        <v>44</v>
      </c>
      <c r="F4" s="108" t="s">
        <v>45</v>
      </c>
      <c r="G4" s="58" t="s">
        <v>3</v>
      </c>
      <c r="H4" s="58" t="s">
        <v>4</v>
      </c>
      <c r="I4" s="18"/>
      <c r="J4" s="110" t="s">
        <v>44</v>
      </c>
      <c r="K4" s="109" t="s">
        <v>45</v>
      </c>
      <c r="L4" s="19" t="s">
        <v>3</v>
      </c>
      <c r="M4" s="19" t="s">
        <v>4</v>
      </c>
      <c r="N4" s="20"/>
      <c r="O4" s="110" t="s">
        <v>44</v>
      </c>
      <c r="P4" s="109" t="s">
        <v>45</v>
      </c>
      <c r="Q4" s="19" t="s">
        <v>3</v>
      </c>
      <c r="R4" s="19" t="s">
        <v>4</v>
      </c>
      <c r="S4" s="20"/>
      <c r="T4" s="110" t="s">
        <v>44</v>
      </c>
      <c r="U4" s="109" t="s">
        <v>45</v>
      </c>
      <c r="V4" s="19" t="s">
        <v>3</v>
      </c>
      <c r="W4" s="19" t="s">
        <v>4</v>
      </c>
      <c r="X4" s="20"/>
      <c r="Y4" s="110" t="s">
        <v>44</v>
      </c>
      <c r="Z4" s="109" t="s">
        <v>45</v>
      </c>
      <c r="AA4" s="19" t="s">
        <v>3</v>
      </c>
      <c r="AB4" s="19" t="s">
        <v>4</v>
      </c>
      <c r="AC4" s="20"/>
      <c r="AD4" s="110" t="s">
        <v>44</v>
      </c>
      <c r="AE4" s="109" t="s">
        <v>45</v>
      </c>
      <c r="AF4" s="19" t="s">
        <v>3</v>
      </c>
      <c r="AG4" s="19" t="s">
        <v>4</v>
      </c>
    </row>
    <row r="5" spans="1:33" x14ac:dyDescent="0.4">
      <c r="A5" s="45"/>
      <c r="B5" s="46" t="s">
        <v>15</v>
      </c>
      <c r="C5" s="47" t="s">
        <v>31</v>
      </c>
      <c r="D5" s="48"/>
      <c r="E5" s="49"/>
      <c r="F5" s="65"/>
      <c r="G5" s="50"/>
      <c r="H5" s="50"/>
      <c r="I5" s="48"/>
      <c r="J5" s="49"/>
      <c r="K5" s="65"/>
      <c r="L5" s="50"/>
      <c r="M5" s="50"/>
      <c r="N5" s="24"/>
      <c r="O5" s="49"/>
      <c r="P5" s="65"/>
      <c r="Q5" s="50"/>
      <c r="R5" s="50"/>
      <c r="S5" s="24"/>
      <c r="T5" s="49"/>
      <c r="U5" s="65"/>
      <c r="V5" s="50"/>
      <c r="W5" s="50"/>
      <c r="X5" s="24"/>
      <c r="Y5" s="49"/>
      <c r="Z5" s="65"/>
      <c r="AA5" s="50"/>
      <c r="AB5" s="50"/>
      <c r="AC5" s="24"/>
      <c r="AD5" s="49"/>
      <c r="AE5" s="65"/>
      <c r="AF5" s="50"/>
      <c r="AG5" s="50"/>
    </row>
    <row r="6" spans="1:33" x14ac:dyDescent="0.4">
      <c r="A6" s="62" t="s">
        <v>32</v>
      </c>
      <c r="B6" s="61">
        <v>1</v>
      </c>
      <c r="C6" s="64" t="s">
        <v>46</v>
      </c>
      <c r="D6" s="59" t="s">
        <v>33</v>
      </c>
      <c r="E6" s="68">
        <f t="shared" ref="E6:E23" si="0">J6+O6+T6+Y6+AD6</f>
        <v>1</v>
      </c>
      <c r="F6" s="63">
        <f t="shared" ref="F6:F23" si="1">K6+P6+U6+Z6+AE6</f>
        <v>0</v>
      </c>
      <c r="G6" s="29"/>
      <c r="H6" s="29">
        <f t="shared" ref="H6:H23" si="2">M6+R6+W6+AB6+AG6</f>
        <v>0</v>
      </c>
      <c r="I6" s="59"/>
      <c r="J6" s="70">
        <v>0.33333333333333331</v>
      </c>
      <c r="K6" s="69"/>
      <c r="L6" s="29">
        <f>$G6</f>
        <v>0</v>
      </c>
      <c r="M6" s="29">
        <f>K6*L6</f>
        <v>0</v>
      </c>
      <c r="O6" s="70">
        <v>0.33333333333333331</v>
      </c>
      <c r="P6" s="69"/>
      <c r="Q6" s="29">
        <f>$G6</f>
        <v>0</v>
      </c>
      <c r="R6" s="29">
        <f>P6*Q6</f>
        <v>0</v>
      </c>
      <c r="T6" s="72">
        <v>0</v>
      </c>
      <c r="U6" s="69"/>
      <c r="V6" s="29">
        <f>$G6</f>
        <v>0</v>
      </c>
      <c r="W6" s="29">
        <f>U6*V6</f>
        <v>0</v>
      </c>
      <c r="Y6" s="70">
        <v>0.33333333333333331</v>
      </c>
      <c r="Z6" s="69"/>
      <c r="AA6" s="29">
        <f>$G6</f>
        <v>0</v>
      </c>
      <c r="AB6" s="29">
        <f>Z6*AA6</f>
        <v>0</v>
      </c>
      <c r="AD6" s="68"/>
      <c r="AE6" s="69"/>
      <c r="AF6" s="29"/>
      <c r="AG6" s="29"/>
    </row>
    <row r="7" spans="1:33" x14ac:dyDescent="0.4">
      <c r="A7" s="62"/>
      <c r="B7" s="61"/>
      <c r="C7" s="64"/>
      <c r="D7" s="59"/>
      <c r="E7" s="68"/>
      <c r="F7" s="63"/>
      <c r="G7" s="29"/>
      <c r="H7" s="29"/>
      <c r="I7" s="59"/>
      <c r="J7" s="72"/>
      <c r="K7" s="69"/>
      <c r="L7" s="29"/>
      <c r="M7" s="29"/>
      <c r="O7" s="72"/>
      <c r="P7" s="69"/>
      <c r="Q7" s="29"/>
      <c r="R7" s="29"/>
      <c r="T7" s="72"/>
      <c r="U7" s="69"/>
      <c r="V7" s="29"/>
      <c r="W7" s="29"/>
      <c r="Y7" s="72"/>
      <c r="Z7" s="69"/>
      <c r="AA7" s="29"/>
      <c r="AB7" s="29"/>
      <c r="AD7" s="68"/>
      <c r="AE7" s="69"/>
      <c r="AF7" s="29"/>
      <c r="AG7" s="29"/>
    </row>
    <row r="8" spans="1:33" x14ac:dyDescent="0.4">
      <c r="A8" s="62" t="s">
        <v>32</v>
      </c>
      <c r="B8" s="61">
        <v>2</v>
      </c>
      <c r="C8" s="64" t="s">
        <v>34</v>
      </c>
      <c r="D8" s="59"/>
      <c r="E8" s="68"/>
      <c r="F8" s="63"/>
      <c r="G8" s="29"/>
      <c r="H8" s="29"/>
      <c r="I8" s="59"/>
      <c r="J8" s="72"/>
      <c r="K8" s="69"/>
      <c r="L8" s="29"/>
      <c r="M8" s="29"/>
      <c r="O8" s="72"/>
      <c r="P8" s="69"/>
      <c r="Q8" s="29"/>
      <c r="R8" s="29"/>
      <c r="T8" s="72"/>
      <c r="U8" s="69"/>
      <c r="V8" s="29"/>
      <c r="W8" s="29"/>
      <c r="Y8" s="72"/>
      <c r="Z8" s="69"/>
      <c r="AA8" s="29"/>
      <c r="AB8" s="29"/>
      <c r="AD8" s="68"/>
      <c r="AE8" s="69"/>
      <c r="AF8" s="29"/>
      <c r="AG8" s="29"/>
    </row>
    <row r="9" spans="1:33" x14ac:dyDescent="0.4">
      <c r="A9" s="62"/>
      <c r="B9" s="61"/>
      <c r="C9" s="64" t="s">
        <v>35</v>
      </c>
      <c r="D9" s="59" t="s">
        <v>27</v>
      </c>
      <c r="E9" s="68">
        <f t="shared" si="0"/>
        <v>3</v>
      </c>
      <c r="F9" s="63">
        <f t="shared" si="1"/>
        <v>0</v>
      </c>
      <c r="G9" s="29"/>
      <c r="H9" s="29">
        <f t="shared" si="2"/>
        <v>0</v>
      </c>
      <c r="I9" s="59"/>
      <c r="J9" s="72">
        <v>1</v>
      </c>
      <c r="K9" s="69"/>
      <c r="L9" s="29">
        <f>$G9</f>
        <v>0</v>
      </c>
      <c r="M9" s="29">
        <f>K9*L9</f>
        <v>0</v>
      </c>
      <c r="O9" s="72">
        <v>1</v>
      </c>
      <c r="P9" s="69"/>
      <c r="Q9" s="29">
        <f>$G9</f>
        <v>0</v>
      </c>
      <c r="R9" s="29">
        <f>P9*Q9</f>
        <v>0</v>
      </c>
      <c r="T9" s="72">
        <v>0</v>
      </c>
      <c r="U9" s="69"/>
      <c r="V9" s="29">
        <f>$G9</f>
        <v>0</v>
      </c>
      <c r="W9" s="29">
        <f>U9*V9</f>
        <v>0</v>
      </c>
      <c r="Y9" s="72">
        <v>1</v>
      </c>
      <c r="Z9" s="69"/>
      <c r="AA9" s="29">
        <f>$G9</f>
        <v>0</v>
      </c>
      <c r="AB9" s="29">
        <f>Z9*AA9</f>
        <v>0</v>
      </c>
      <c r="AD9" s="68"/>
      <c r="AE9" s="69"/>
      <c r="AF9" s="29"/>
      <c r="AG9" s="29"/>
    </row>
    <row r="10" spans="1:33" x14ac:dyDescent="0.4">
      <c r="A10" s="62"/>
      <c r="B10" s="61"/>
      <c r="C10" s="64" t="s">
        <v>36</v>
      </c>
      <c r="D10" s="59" t="s">
        <v>27</v>
      </c>
      <c r="E10" s="68">
        <f t="shared" si="0"/>
        <v>55</v>
      </c>
      <c r="F10" s="63">
        <f t="shared" si="1"/>
        <v>0</v>
      </c>
      <c r="G10" s="29"/>
      <c r="H10" s="29">
        <f t="shared" si="2"/>
        <v>0</v>
      </c>
      <c r="I10" s="59"/>
      <c r="J10" s="72">
        <v>21</v>
      </c>
      <c r="K10" s="69"/>
      <c r="L10" s="29">
        <f>$G10</f>
        <v>0</v>
      </c>
      <c r="M10" s="29">
        <f>K10*L10</f>
        <v>0</v>
      </c>
      <c r="O10" s="72">
        <v>17</v>
      </c>
      <c r="P10" s="69"/>
      <c r="Q10" s="29">
        <f>$G10</f>
        <v>0</v>
      </c>
      <c r="R10" s="29">
        <f>P10*Q10</f>
        <v>0</v>
      </c>
      <c r="T10" s="72">
        <v>0</v>
      </c>
      <c r="U10" s="69"/>
      <c r="V10" s="29">
        <f>$G10</f>
        <v>0</v>
      </c>
      <c r="W10" s="29">
        <f>U10*V10</f>
        <v>0</v>
      </c>
      <c r="Y10" s="72">
        <v>17</v>
      </c>
      <c r="Z10" s="69"/>
      <c r="AA10" s="29">
        <f>$G10</f>
        <v>0</v>
      </c>
      <c r="AB10" s="29">
        <f>Z10*AA10</f>
        <v>0</v>
      </c>
      <c r="AD10" s="68"/>
      <c r="AE10" s="69"/>
      <c r="AF10" s="29"/>
      <c r="AG10" s="29"/>
    </row>
    <row r="11" spans="1:33" x14ac:dyDescent="0.4">
      <c r="A11" s="62"/>
      <c r="B11" s="61" t="s">
        <v>47</v>
      </c>
      <c r="C11" s="64" t="s">
        <v>37</v>
      </c>
      <c r="D11" s="59" t="s">
        <v>27</v>
      </c>
      <c r="E11" s="68">
        <f t="shared" si="0"/>
        <v>55</v>
      </c>
      <c r="F11" s="63">
        <f t="shared" si="1"/>
        <v>0</v>
      </c>
      <c r="G11" s="29"/>
      <c r="H11" s="29">
        <f t="shared" si="2"/>
        <v>0</v>
      </c>
      <c r="I11" s="59"/>
      <c r="J11" s="72">
        <v>21</v>
      </c>
      <c r="K11" s="69"/>
      <c r="L11" s="29">
        <f>$G11</f>
        <v>0</v>
      </c>
      <c r="M11" s="29">
        <f>K11*L11</f>
        <v>0</v>
      </c>
      <c r="O11" s="72">
        <v>17</v>
      </c>
      <c r="P11" s="69"/>
      <c r="Q11" s="29">
        <f>$G11</f>
        <v>0</v>
      </c>
      <c r="R11" s="29">
        <f>P11*Q11</f>
        <v>0</v>
      </c>
      <c r="T11" s="72">
        <v>0</v>
      </c>
      <c r="U11" s="69"/>
      <c r="V11" s="29">
        <f>$G11</f>
        <v>0</v>
      </c>
      <c r="W11" s="29">
        <f>U11*V11</f>
        <v>0</v>
      </c>
      <c r="Y11" s="72">
        <v>17</v>
      </c>
      <c r="Z11" s="69"/>
      <c r="AA11" s="29">
        <f>$G11</f>
        <v>0</v>
      </c>
      <c r="AB11" s="29">
        <f>Z11*AA11</f>
        <v>0</v>
      </c>
      <c r="AD11" s="68"/>
      <c r="AE11" s="69"/>
      <c r="AF11" s="29"/>
      <c r="AG11" s="29"/>
    </row>
    <row r="12" spans="1:33" x14ac:dyDescent="0.4">
      <c r="A12" s="62"/>
      <c r="B12" s="61"/>
      <c r="C12" s="64"/>
      <c r="D12" s="59"/>
      <c r="E12" s="68"/>
      <c r="F12" s="63"/>
      <c r="G12" s="29"/>
      <c r="H12" s="29"/>
      <c r="I12" s="59"/>
      <c r="J12" s="72"/>
      <c r="K12" s="69"/>
      <c r="L12" s="29"/>
      <c r="M12" s="29"/>
      <c r="O12" s="72"/>
      <c r="P12" s="69"/>
      <c r="Q12" s="29"/>
      <c r="R12" s="29"/>
      <c r="T12" s="72"/>
      <c r="U12" s="69"/>
      <c r="V12" s="29"/>
      <c r="W12" s="29"/>
      <c r="Y12" s="72"/>
      <c r="Z12" s="69"/>
      <c r="AA12" s="29"/>
      <c r="AB12" s="29"/>
      <c r="AD12" s="68"/>
      <c r="AE12" s="69"/>
      <c r="AF12" s="29"/>
      <c r="AG12" s="29"/>
    </row>
    <row r="13" spans="1:33" x14ac:dyDescent="0.4">
      <c r="A13" s="62" t="s">
        <v>32</v>
      </c>
      <c r="B13" s="61">
        <v>3</v>
      </c>
      <c r="C13" s="64" t="s">
        <v>38</v>
      </c>
      <c r="D13" s="59"/>
      <c r="E13" s="68"/>
      <c r="F13" s="63"/>
      <c r="G13" s="29"/>
      <c r="H13" s="29"/>
      <c r="I13" s="59"/>
      <c r="J13" s="72"/>
      <c r="K13" s="69"/>
      <c r="L13" s="29"/>
      <c r="M13" s="29"/>
      <c r="O13" s="72"/>
      <c r="P13" s="69"/>
      <c r="Q13" s="29"/>
      <c r="R13" s="29"/>
      <c r="T13" s="72"/>
      <c r="U13" s="69"/>
      <c r="V13" s="29"/>
      <c r="W13" s="29"/>
      <c r="Y13" s="72"/>
      <c r="Z13" s="69"/>
      <c r="AA13" s="29"/>
      <c r="AB13" s="29"/>
      <c r="AD13" s="68"/>
      <c r="AE13" s="69"/>
      <c r="AF13" s="29"/>
      <c r="AG13" s="29"/>
    </row>
    <row r="14" spans="1:33" x14ac:dyDescent="0.4">
      <c r="A14" s="62"/>
      <c r="B14" s="61"/>
      <c r="C14" s="64" t="s">
        <v>39</v>
      </c>
      <c r="D14" s="59" t="s">
        <v>27</v>
      </c>
      <c r="E14" s="68">
        <f t="shared" si="0"/>
        <v>1</v>
      </c>
      <c r="F14" s="63">
        <f t="shared" si="1"/>
        <v>0</v>
      </c>
      <c r="G14" s="29"/>
      <c r="H14" s="29">
        <f t="shared" si="2"/>
        <v>0</v>
      </c>
      <c r="I14" s="59"/>
      <c r="J14" s="72">
        <v>0</v>
      </c>
      <c r="K14" s="69"/>
      <c r="L14" s="29">
        <f>$G14</f>
        <v>0</v>
      </c>
      <c r="M14" s="29">
        <f>K14*L14</f>
        <v>0</v>
      </c>
      <c r="O14" s="72">
        <v>1</v>
      </c>
      <c r="P14" s="69"/>
      <c r="Q14" s="29">
        <f>$G14</f>
        <v>0</v>
      </c>
      <c r="R14" s="29">
        <f>P14*Q14</f>
        <v>0</v>
      </c>
      <c r="T14" s="72">
        <v>0</v>
      </c>
      <c r="U14" s="69"/>
      <c r="V14" s="29">
        <f>$G14</f>
        <v>0</v>
      </c>
      <c r="W14" s="29">
        <f>U14*V14</f>
        <v>0</v>
      </c>
      <c r="Y14" s="72">
        <v>0</v>
      </c>
      <c r="Z14" s="69"/>
      <c r="AA14" s="29">
        <f>$G14</f>
        <v>0</v>
      </c>
      <c r="AB14" s="29">
        <f>Z14*AA14</f>
        <v>0</v>
      </c>
      <c r="AD14" s="68"/>
      <c r="AE14" s="69"/>
      <c r="AF14" s="29"/>
      <c r="AG14" s="29"/>
    </row>
    <row r="15" spans="1:33" x14ac:dyDescent="0.4">
      <c r="A15" s="62"/>
      <c r="B15" s="61"/>
      <c r="C15" s="64" t="s">
        <v>48</v>
      </c>
      <c r="D15" s="59" t="s">
        <v>27</v>
      </c>
      <c r="E15" s="68">
        <f t="shared" si="0"/>
        <v>12</v>
      </c>
      <c r="F15" s="63">
        <f t="shared" si="1"/>
        <v>0</v>
      </c>
      <c r="G15" s="29"/>
      <c r="H15" s="29">
        <f t="shared" si="2"/>
        <v>0</v>
      </c>
      <c r="I15" s="59"/>
      <c r="J15" s="72">
        <v>0</v>
      </c>
      <c r="K15" s="69"/>
      <c r="L15" s="29">
        <f>$G15</f>
        <v>0</v>
      </c>
      <c r="M15" s="29">
        <f>K15*L15</f>
        <v>0</v>
      </c>
      <c r="O15" s="72">
        <v>12</v>
      </c>
      <c r="P15" s="69"/>
      <c r="Q15" s="29">
        <f>$G15</f>
        <v>0</v>
      </c>
      <c r="R15" s="29">
        <f>P15*Q15</f>
        <v>0</v>
      </c>
      <c r="T15" s="72">
        <v>0</v>
      </c>
      <c r="U15" s="69"/>
      <c r="V15" s="29">
        <f>$G15</f>
        <v>0</v>
      </c>
      <c r="W15" s="29">
        <f>U15*V15</f>
        <v>0</v>
      </c>
      <c r="Y15" s="72">
        <v>0</v>
      </c>
      <c r="Z15" s="69"/>
      <c r="AA15" s="29">
        <f>$G15</f>
        <v>0</v>
      </c>
      <c r="AB15" s="29">
        <f>Z15*AA15</f>
        <v>0</v>
      </c>
      <c r="AD15" s="68"/>
      <c r="AE15" s="69"/>
      <c r="AF15" s="29"/>
      <c r="AG15" s="29"/>
    </row>
    <row r="16" spans="1:33" x14ac:dyDescent="0.4">
      <c r="A16" s="62"/>
      <c r="B16" s="61"/>
      <c r="C16" s="64"/>
      <c r="D16" s="59"/>
      <c r="E16" s="68"/>
      <c r="F16" s="63"/>
      <c r="G16" s="29"/>
      <c r="H16" s="29"/>
      <c r="I16" s="59"/>
      <c r="J16" s="72"/>
      <c r="K16" s="69"/>
      <c r="L16" s="29"/>
      <c r="M16" s="29"/>
      <c r="O16" s="72"/>
      <c r="P16" s="69"/>
      <c r="Q16" s="29"/>
      <c r="R16" s="29"/>
      <c r="T16" s="72"/>
      <c r="U16" s="69"/>
      <c r="V16" s="29"/>
      <c r="W16" s="29"/>
      <c r="Y16" s="72"/>
      <c r="Z16" s="69"/>
      <c r="AA16" s="29"/>
      <c r="AB16" s="29"/>
      <c r="AD16" s="68"/>
      <c r="AE16" s="69"/>
      <c r="AF16" s="29"/>
      <c r="AG16" s="29"/>
    </row>
    <row r="17" spans="1:33" x14ac:dyDescent="0.4">
      <c r="A17" s="62" t="s">
        <v>32</v>
      </c>
      <c r="B17" s="61">
        <v>4</v>
      </c>
      <c r="C17" s="64" t="s">
        <v>40</v>
      </c>
      <c r="D17" s="59" t="s">
        <v>33</v>
      </c>
      <c r="E17" s="68">
        <f t="shared" si="0"/>
        <v>1</v>
      </c>
      <c r="F17" s="63">
        <f t="shared" si="1"/>
        <v>0</v>
      </c>
      <c r="G17" s="29"/>
      <c r="H17" s="29">
        <f t="shared" si="2"/>
        <v>0</v>
      </c>
      <c r="I17" s="59"/>
      <c r="J17" s="70">
        <v>0.33333333333333331</v>
      </c>
      <c r="K17" s="69"/>
      <c r="L17" s="29">
        <f>$G17</f>
        <v>0</v>
      </c>
      <c r="M17" s="29">
        <f>K17*L17</f>
        <v>0</v>
      </c>
      <c r="O17" s="70">
        <v>0.33333333333333331</v>
      </c>
      <c r="P17" s="69"/>
      <c r="Q17" s="29">
        <f>$G17</f>
        <v>0</v>
      </c>
      <c r="R17" s="29">
        <f>P17*Q17</f>
        <v>0</v>
      </c>
      <c r="T17" s="72">
        <v>0</v>
      </c>
      <c r="U17" s="69"/>
      <c r="V17" s="29">
        <f>$G17</f>
        <v>0</v>
      </c>
      <c r="W17" s="29">
        <f>U17*V17</f>
        <v>0</v>
      </c>
      <c r="Y17" s="70">
        <v>0.33333333333333331</v>
      </c>
      <c r="Z17" s="69"/>
      <c r="AA17" s="29">
        <f>$G17</f>
        <v>0</v>
      </c>
      <c r="AB17" s="29">
        <f>Z17*AA17</f>
        <v>0</v>
      </c>
      <c r="AD17" s="68"/>
      <c r="AE17" s="69"/>
      <c r="AF17" s="29"/>
      <c r="AG17" s="29"/>
    </row>
    <row r="18" spans="1:33" x14ac:dyDescent="0.4">
      <c r="A18" s="62"/>
      <c r="B18" s="61"/>
      <c r="C18" s="64"/>
      <c r="D18" s="59"/>
      <c r="E18" s="68"/>
      <c r="F18" s="63"/>
      <c r="G18" s="29"/>
      <c r="H18" s="29"/>
      <c r="I18" s="59"/>
      <c r="J18" s="72"/>
      <c r="K18" s="69"/>
      <c r="L18" s="29"/>
      <c r="M18" s="29"/>
      <c r="O18" s="72"/>
      <c r="P18" s="69"/>
      <c r="Q18" s="29"/>
      <c r="R18" s="29"/>
      <c r="T18" s="72"/>
      <c r="U18" s="69"/>
      <c r="V18" s="29"/>
      <c r="W18" s="29"/>
      <c r="Y18" s="72"/>
      <c r="Z18" s="69"/>
      <c r="AA18" s="29"/>
      <c r="AB18" s="29"/>
      <c r="AD18" s="68"/>
      <c r="AE18" s="69"/>
      <c r="AF18" s="29"/>
      <c r="AG18" s="29"/>
    </row>
    <row r="19" spans="1:33" x14ac:dyDescent="0.4">
      <c r="A19" s="62" t="s">
        <v>32</v>
      </c>
      <c r="B19" s="61">
        <v>5</v>
      </c>
      <c r="C19" s="64" t="s">
        <v>41</v>
      </c>
      <c r="D19" s="59" t="s">
        <v>33</v>
      </c>
      <c r="E19" s="68">
        <f t="shared" si="0"/>
        <v>1</v>
      </c>
      <c r="F19" s="63">
        <f t="shared" si="1"/>
        <v>0</v>
      </c>
      <c r="G19" s="29"/>
      <c r="H19" s="29">
        <f t="shared" si="2"/>
        <v>0</v>
      </c>
      <c r="I19" s="59"/>
      <c r="J19" s="70">
        <v>0.33333333333333331</v>
      </c>
      <c r="K19" s="69"/>
      <c r="L19" s="29">
        <f>$G19</f>
        <v>0</v>
      </c>
      <c r="M19" s="29">
        <f>K19*L19</f>
        <v>0</v>
      </c>
      <c r="O19" s="70">
        <v>0.33333333333333331</v>
      </c>
      <c r="P19" s="69"/>
      <c r="Q19" s="29">
        <f>$G19</f>
        <v>0</v>
      </c>
      <c r="R19" s="29">
        <f>P19*Q19</f>
        <v>0</v>
      </c>
      <c r="T19" s="72">
        <v>0</v>
      </c>
      <c r="U19" s="69"/>
      <c r="V19" s="29">
        <f>$G19</f>
        <v>0</v>
      </c>
      <c r="W19" s="29">
        <f>U19*V19</f>
        <v>0</v>
      </c>
      <c r="Y19" s="70">
        <v>0.33333333333333331</v>
      </c>
      <c r="Z19" s="69"/>
      <c r="AA19" s="29">
        <f>$G19</f>
        <v>0</v>
      </c>
      <c r="AB19" s="29">
        <f>Z19*AA19</f>
        <v>0</v>
      </c>
      <c r="AD19" s="68"/>
      <c r="AE19" s="69"/>
      <c r="AF19" s="29"/>
      <c r="AG19" s="29"/>
    </row>
    <row r="20" spans="1:33" x14ac:dyDescent="0.4">
      <c r="A20" s="62"/>
      <c r="B20" s="61"/>
      <c r="C20" s="64"/>
      <c r="D20" s="59"/>
      <c r="E20" s="68"/>
      <c r="F20" s="63"/>
      <c r="G20" s="29"/>
      <c r="H20" s="29"/>
      <c r="I20" s="59"/>
      <c r="J20" s="72"/>
      <c r="K20" s="69"/>
      <c r="L20" s="29"/>
      <c r="M20" s="29"/>
      <c r="O20" s="72"/>
      <c r="P20" s="69"/>
      <c r="Q20" s="29"/>
      <c r="R20" s="29"/>
      <c r="T20" s="72"/>
      <c r="U20" s="69"/>
      <c r="V20" s="29"/>
      <c r="W20" s="29"/>
      <c r="Y20" s="72"/>
      <c r="Z20" s="69"/>
      <c r="AA20" s="29"/>
      <c r="AB20" s="29"/>
      <c r="AD20" s="68"/>
      <c r="AE20" s="69"/>
      <c r="AF20" s="29"/>
      <c r="AG20" s="29"/>
    </row>
    <row r="21" spans="1:33" x14ac:dyDescent="0.4">
      <c r="A21" s="62" t="s">
        <v>32</v>
      </c>
      <c r="B21" s="61">
        <v>6</v>
      </c>
      <c r="C21" s="64" t="s">
        <v>49</v>
      </c>
      <c r="D21" s="59"/>
      <c r="E21" s="68"/>
      <c r="F21" s="63"/>
      <c r="G21" s="29"/>
      <c r="H21" s="29"/>
      <c r="I21" s="59"/>
      <c r="J21" s="72"/>
      <c r="K21" s="69"/>
      <c r="L21" s="29"/>
      <c r="M21" s="29"/>
      <c r="O21" s="72"/>
      <c r="P21" s="69"/>
      <c r="Q21" s="29"/>
      <c r="R21" s="29"/>
      <c r="T21" s="72"/>
      <c r="U21" s="69"/>
      <c r="V21" s="29"/>
      <c r="W21" s="29"/>
      <c r="Y21" s="72"/>
      <c r="Z21" s="69"/>
      <c r="AA21" s="29"/>
      <c r="AB21" s="29"/>
      <c r="AD21" s="68"/>
      <c r="AE21" s="69"/>
      <c r="AF21" s="29"/>
      <c r="AG21" s="29"/>
    </row>
    <row r="22" spans="1:33" ht="25.75" x14ac:dyDescent="0.4">
      <c r="A22" s="62"/>
      <c r="B22" s="61"/>
      <c r="C22" s="64" t="s">
        <v>50</v>
      </c>
      <c r="D22" s="59" t="s">
        <v>51</v>
      </c>
      <c r="E22" s="68">
        <f t="shared" si="0"/>
        <v>65</v>
      </c>
      <c r="F22" s="63">
        <f t="shared" si="1"/>
        <v>0</v>
      </c>
      <c r="G22" s="29"/>
      <c r="H22" s="29">
        <f t="shared" si="2"/>
        <v>0</v>
      </c>
      <c r="I22" s="59"/>
      <c r="J22" s="72">
        <v>65</v>
      </c>
      <c r="K22" s="69"/>
      <c r="L22" s="29">
        <f>$G22</f>
        <v>0</v>
      </c>
      <c r="M22" s="29">
        <f>K22*L22</f>
        <v>0</v>
      </c>
      <c r="O22" s="72">
        <v>0</v>
      </c>
      <c r="P22" s="69"/>
      <c r="Q22" s="29">
        <f>$G22</f>
        <v>0</v>
      </c>
      <c r="R22" s="29">
        <f>P22*Q22</f>
        <v>0</v>
      </c>
      <c r="T22" s="72">
        <v>0</v>
      </c>
      <c r="U22" s="69"/>
      <c r="V22" s="29">
        <f>$G22</f>
        <v>0</v>
      </c>
      <c r="W22" s="29">
        <f>U22*V22</f>
        <v>0</v>
      </c>
      <c r="Y22" s="72">
        <v>0</v>
      </c>
      <c r="Z22" s="69"/>
      <c r="AA22" s="29">
        <f>$G22</f>
        <v>0</v>
      </c>
      <c r="AB22" s="29">
        <f>Z22*AA22</f>
        <v>0</v>
      </c>
      <c r="AD22" s="68"/>
      <c r="AE22" s="69"/>
      <c r="AF22" s="29"/>
      <c r="AG22" s="29"/>
    </row>
    <row r="23" spans="1:33" x14ac:dyDescent="0.4">
      <c r="A23" s="62"/>
      <c r="B23" s="61"/>
      <c r="C23" s="64" t="s">
        <v>52</v>
      </c>
      <c r="D23" s="59" t="s">
        <v>33</v>
      </c>
      <c r="E23" s="68">
        <f t="shared" si="0"/>
        <v>1</v>
      </c>
      <c r="F23" s="63">
        <f t="shared" si="1"/>
        <v>0</v>
      </c>
      <c r="G23" s="29"/>
      <c r="H23" s="29">
        <f t="shared" si="2"/>
        <v>0</v>
      </c>
      <c r="I23" s="59"/>
      <c r="J23" s="72">
        <v>1</v>
      </c>
      <c r="K23" s="69"/>
      <c r="L23" s="29">
        <f>$G23</f>
        <v>0</v>
      </c>
      <c r="M23" s="29">
        <f>K23*L23</f>
        <v>0</v>
      </c>
      <c r="O23" s="72">
        <v>0</v>
      </c>
      <c r="P23" s="69"/>
      <c r="Q23" s="29">
        <f>$G23</f>
        <v>0</v>
      </c>
      <c r="R23" s="29">
        <f>P23*Q23</f>
        <v>0</v>
      </c>
      <c r="T23" s="72">
        <v>0</v>
      </c>
      <c r="U23" s="69"/>
      <c r="V23" s="29">
        <f>$G23</f>
        <v>0</v>
      </c>
      <c r="W23" s="29">
        <f>U23*V23</f>
        <v>0</v>
      </c>
      <c r="Y23" s="72">
        <v>0</v>
      </c>
      <c r="Z23" s="69"/>
      <c r="AA23" s="29">
        <f>$G23</f>
        <v>0</v>
      </c>
      <c r="AB23" s="29">
        <f>Z23*AA23</f>
        <v>0</v>
      </c>
      <c r="AD23" s="68"/>
      <c r="AE23" s="69"/>
      <c r="AF23" s="29"/>
      <c r="AG23" s="29"/>
    </row>
    <row r="24" spans="1:33" x14ac:dyDescent="0.4">
      <c r="A24" s="14"/>
      <c r="B24" s="26"/>
      <c r="C24" s="28"/>
      <c r="D24" s="51"/>
      <c r="E24" s="68"/>
      <c r="F24" s="66"/>
      <c r="G24" s="25"/>
      <c r="H24" s="27"/>
      <c r="I24" s="51"/>
      <c r="J24" s="68"/>
      <c r="K24" s="66"/>
      <c r="L24" s="25"/>
      <c r="M24" s="27"/>
      <c r="O24" s="68"/>
      <c r="P24" s="66"/>
      <c r="Q24" s="25"/>
      <c r="R24" s="27"/>
      <c r="T24" s="68"/>
      <c r="U24" s="66"/>
      <c r="V24" s="25"/>
      <c r="W24" s="27"/>
      <c r="Y24" s="68"/>
      <c r="Z24" s="66"/>
      <c r="AA24" s="25"/>
      <c r="AB24" s="27"/>
      <c r="AD24" s="68"/>
      <c r="AE24" s="66"/>
      <c r="AF24" s="25"/>
      <c r="AG24" s="27"/>
    </row>
    <row r="25" spans="1:33" ht="6" customHeight="1" x14ac:dyDescent="0.4">
      <c r="A25" s="52"/>
      <c r="B25" s="30"/>
      <c r="C25" s="31"/>
      <c r="D25" s="30"/>
      <c r="E25" s="30"/>
      <c r="F25" s="30"/>
      <c r="G25" s="33"/>
      <c r="H25" s="33"/>
      <c r="I25" s="30"/>
      <c r="J25" s="32"/>
      <c r="K25" s="32"/>
      <c r="L25" s="33"/>
      <c r="M25" s="33"/>
      <c r="N25" s="30"/>
      <c r="O25" s="32"/>
      <c r="P25" s="32"/>
      <c r="Q25" s="33"/>
      <c r="R25" s="33"/>
      <c r="S25" s="30"/>
      <c r="T25" s="32"/>
      <c r="U25" s="32"/>
      <c r="V25" s="33"/>
      <c r="W25" s="33"/>
      <c r="X25" s="30"/>
      <c r="Y25" s="32"/>
      <c r="Z25" s="32"/>
      <c r="AA25" s="33"/>
      <c r="AB25" s="33"/>
      <c r="AC25" s="30"/>
      <c r="AD25" s="32"/>
      <c r="AE25" s="32"/>
      <c r="AF25" s="33"/>
      <c r="AG25" s="33"/>
    </row>
    <row r="26" spans="1:33" s="44" customFormat="1" x14ac:dyDescent="0.4">
      <c r="A26" s="53"/>
      <c r="B26" s="54"/>
      <c r="C26" s="41" t="s">
        <v>5</v>
      </c>
      <c r="D26" s="40"/>
      <c r="E26" s="40"/>
      <c r="F26" s="40"/>
      <c r="G26" s="43"/>
      <c r="H26" s="43">
        <f>M26+R26+W26+AB26+AG26</f>
        <v>0</v>
      </c>
      <c r="I26" s="40"/>
      <c r="J26" s="42"/>
      <c r="K26" s="42"/>
      <c r="L26" s="43"/>
      <c r="M26" s="43">
        <f>SUM(M5:M25)</f>
        <v>0</v>
      </c>
      <c r="N26" s="40"/>
      <c r="O26" s="42"/>
      <c r="P26" s="42"/>
      <c r="Q26" s="43"/>
      <c r="R26" s="43">
        <f>SUM(R5:R25)</f>
        <v>0</v>
      </c>
      <c r="S26" s="40"/>
      <c r="T26" s="42"/>
      <c r="U26" s="42"/>
      <c r="V26" s="43"/>
      <c r="W26" s="43">
        <f>SUM(W5:W25)</f>
        <v>0</v>
      </c>
      <c r="X26" s="40"/>
      <c r="Y26" s="42"/>
      <c r="Z26" s="42"/>
      <c r="AA26" s="43"/>
      <c r="AB26" s="43">
        <f>SUM(AB5:AB25)</f>
        <v>0</v>
      </c>
      <c r="AC26" s="40"/>
      <c r="AD26" s="42"/>
      <c r="AE26" s="42"/>
      <c r="AF26" s="43"/>
      <c r="AG26" s="43">
        <f>SUM(AG5:AG25)</f>
        <v>0</v>
      </c>
    </row>
    <row r="27" spans="1:33" s="44" customFormat="1" x14ac:dyDescent="0.4">
      <c r="A27" s="53"/>
      <c r="B27" s="54"/>
      <c r="C27" s="41" t="s">
        <v>6</v>
      </c>
      <c r="D27" s="40"/>
      <c r="E27" s="40"/>
      <c r="F27" s="40"/>
      <c r="G27" s="43"/>
      <c r="H27" s="43">
        <f>H26*0.2</f>
        <v>0</v>
      </c>
      <c r="I27" s="40"/>
      <c r="J27" s="42"/>
      <c r="K27" s="42"/>
      <c r="L27" s="43"/>
      <c r="M27" s="43">
        <f>M26*0.2</f>
        <v>0</v>
      </c>
      <c r="N27" s="40"/>
      <c r="O27" s="42"/>
      <c r="P27" s="42"/>
      <c r="Q27" s="43"/>
      <c r="R27" s="43">
        <f>R26*0.2</f>
        <v>0</v>
      </c>
      <c r="S27" s="40"/>
      <c r="T27" s="42"/>
      <c r="U27" s="42"/>
      <c r="V27" s="43"/>
      <c r="W27" s="43">
        <f>W26*0.2</f>
        <v>0</v>
      </c>
      <c r="X27" s="40"/>
      <c r="Y27" s="42"/>
      <c r="Z27" s="42"/>
      <c r="AA27" s="43"/>
      <c r="AB27" s="43">
        <f>AB26*0.2</f>
        <v>0</v>
      </c>
      <c r="AC27" s="40"/>
      <c r="AD27" s="42"/>
      <c r="AE27" s="42"/>
      <c r="AF27" s="43"/>
      <c r="AG27" s="43">
        <f>AG26*0.2</f>
        <v>0</v>
      </c>
    </row>
    <row r="28" spans="1:33" s="44" customFormat="1" x14ac:dyDescent="0.4">
      <c r="A28" s="53"/>
      <c r="B28" s="54"/>
      <c r="C28" s="41" t="s">
        <v>7</v>
      </c>
      <c r="D28" s="40"/>
      <c r="E28" s="40"/>
      <c r="F28" s="40"/>
      <c r="G28" s="43"/>
      <c r="H28" s="43">
        <f>H27+H26</f>
        <v>0</v>
      </c>
      <c r="I28" s="40"/>
      <c r="J28" s="42"/>
      <c r="K28" s="42"/>
      <c r="L28" s="43"/>
      <c r="M28" s="43">
        <f>M27+M26</f>
        <v>0</v>
      </c>
      <c r="N28" s="40"/>
      <c r="O28" s="42"/>
      <c r="P28" s="42"/>
      <c r="Q28" s="43"/>
      <c r="R28" s="43">
        <f>R27+R26</f>
        <v>0</v>
      </c>
      <c r="S28" s="40"/>
      <c r="T28" s="42"/>
      <c r="U28" s="42"/>
      <c r="V28" s="43"/>
      <c r="W28" s="43">
        <f>W27+W26</f>
        <v>0</v>
      </c>
      <c r="X28" s="40"/>
      <c r="Y28" s="42"/>
      <c r="Z28" s="42"/>
      <c r="AA28" s="43"/>
      <c r="AB28" s="43">
        <f>AB27+AB26</f>
        <v>0</v>
      </c>
      <c r="AC28" s="40"/>
      <c r="AD28" s="42"/>
      <c r="AE28" s="42"/>
      <c r="AF28" s="43"/>
      <c r="AG28" s="43">
        <f>AG27+AG26</f>
        <v>0</v>
      </c>
    </row>
    <row r="29" spans="1:33" ht="6.65" customHeight="1" x14ac:dyDescent="0.4">
      <c r="A29" s="55"/>
      <c r="B29" s="56"/>
      <c r="C29" s="34"/>
      <c r="D29" s="35"/>
      <c r="E29" s="39"/>
      <c r="F29" s="35"/>
      <c r="G29" s="37"/>
      <c r="H29" s="37"/>
      <c r="I29" s="35"/>
      <c r="J29" s="67"/>
      <c r="K29" s="36"/>
      <c r="L29" s="37"/>
      <c r="M29" s="37"/>
      <c r="N29" s="38"/>
      <c r="O29" s="36"/>
      <c r="P29" s="67"/>
      <c r="Q29" s="37"/>
      <c r="R29" s="37"/>
      <c r="S29" s="38"/>
      <c r="T29" s="36"/>
      <c r="U29" s="67"/>
      <c r="V29" s="37"/>
      <c r="W29" s="37"/>
      <c r="X29" s="38"/>
      <c r="Y29" s="36"/>
      <c r="Z29" s="67"/>
      <c r="AA29" s="37"/>
      <c r="AB29" s="37"/>
      <c r="AC29" s="38"/>
      <c r="AD29" s="36"/>
      <c r="AE29" s="67"/>
      <c r="AF29" s="37"/>
      <c r="AG29" s="37"/>
    </row>
    <row r="38" spans="8:8" x14ac:dyDescent="0.4">
      <c r="H38" s="60"/>
    </row>
  </sheetData>
  <mergeCells count="8">
    <mergeCell ref="A4:B4"/>
    <mergeCell ref="A1:AG1"/>
    <mergeCell ref="E3:H3"/>
    <mergeCell ref="J3:M3"/>
    <mergeCell ref="O3:R3"/>
    <mergeCell ref="T3:W3"/>
    <mergeCell ref="Y3:AB3"/>
    <mergeCell ref="AD3:AG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FOND</vt:lpstr>
      <vt:lpstr>'LOT FOND'!Impression_des_titres</vt:lpstr>
      <vt:lpstr>'LOT FOND'!Zone_d_impression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2025-02-21T13:39:10Z</dcterms:modified>
</cp:coreProperties>
</file>