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Commun\bureau des marchés\3 - MARCHES - CONTRATS - CONVENTIONS\MARCHES EN COURS\2025\2025-001 TRAVAUX USN\1 - DCE\1 - DCE PREPARATOIRE\v2\"/>
    </mc:Choice>
  </mc:AlternateContent>
  <bookViews>
    <workbookView xWindow="0" yWindow="0" windowWidth="19200" windowHeight="6765"/>
  </bookViews>
  <sheets>
    <sheet name="Lot 3" sheetId="1" r:id="rId1"/>
  </sheets>
  <externalReferences>
    <externalReference r:id="rId2"/>
  </externalReferences>
  <definedNames>
    <definedName name="_xlnm._FilterDatabase" localSheetId="0" hidden="1">'Lot 3'!$A$9:$F$80</definedName>
    <definedName name="Print_Titles" localSheetId="0">'Lot 3'!#REF!</definedName>
    <definedName name="t" localSheetId="0">#REF!</definedName>
    <definedName name="t">#REF!</definedName>
    <definedName name="TABLE" localSheetId="0">#REF!</definedName>
    <definedName name="TABLE">#REF!</definedName>
    <definedName name="TABLE_2" localSheetId="0">#REF!</definedName>
    <definedName name="TABLE_2">#REF!</definedName>
    <definedName name="TABLE_3" localSheetId="0">#REF!</definedName>
    <definedName name="TABLE_3">#REF!</definedName>
    <definedName name="TABLE_4" localSheetId="0">#REF!</definedName>
    <definedName name="TABLE_4">#REF!</definedName>
    <definedName name="TABLE_5" localSheetId="0">#REF!</definedName>
    <definedName name="TABLE_5">#REF!</definedName>
    <definedName name="TABLE_6" localSheetId="0">#REF!</definedName>
    <definedName name="TABLE_6">#REF!</definedName>
    <definedName name="TABLE_7" localSheetId="0">#REF!</definedName>
    <definedName name="TABLE_7">#REF!</definedName>
    <definedName name="TABLE_8" localSheetId="0">#REF!</definedName>
    <definedName name="TABLE_8">#REF!</definedName>
    <definedName name="Z_353C0D4D_F4C2_4C76_B0B7_E6905EED124C_.wvu.PrintArea" localSheetId="0" hidden="1">'Lot 3'!$A$7:$E$93</definedName>
    <definedName name="Z_353C0D4D_F4C2_4C76_B0B7_E6905EED124C_.wvu.Rows" localSheetId="0" hidden="1">'Lot 3'!#REF!</definedName>
    <definedName name="Z_4B94E212_7915_4A1A_9D1D_AA73FCCB333A_.wvu.Rows" localSheetId="0" hidden="1">'Lot 3'!#REF!</definedName>
    <definedName name="_xlnm.Print_Area" localSheetId="0">'Lot 3'!$A$1:$F$99</definedName>
  </definedNames>
  <calcPr calcId="162913"/>
</workbook>
</file>

<file path=xl/calcChain.xml><?xml version="1.0" encoding="utf-8"?>
<calcChain xmlns="http://schemas.openxmlformats.org/spreadsheetml/2006/main">
  <c r="F77" i="1" l="1"/>
  <c r="F79" i="1" s="1"/>
  <c r="F21" i="1"/>
  <c r="F18" i="1"/>
  <c r="F11" i="1"/>
  <c r="F13" i="1"/>
  <c r="F14" i="1"/>
  <c r="F15" i="1"/>
  <c r="F16" i="1"/>
  <c r="F19" i="1"/>
  <c r="F22" i="1"/>
  <c r="F23" i="1"/>
  <c r="F24" i="1"/>
  <c r="F25" i="1"/>
  <c r="F26" i="1"/>
  <c r="F27" i="1"/>
  <c r="F28" i="1"/>
  <c r="F29" i="1"/>
  <c r="F30" i="1"/>
  <c r="F31" i="1"/>
  <c r="F32" i="1"/>
  <c r="F33" i="1"/>
  <c r="F34" i="1"/>
  <c r="F35" i="1"/>
  <c r="F36" i="1"/>
  <c r="F37" i="1"/>
  <c r="F38" i="1"/>
  <c r="F40" i="1"/>
  <c r="F41" i="1"/>
  <c r="F42" i="1"/>
  <c r="F43" i="1"/>
  <c r="F44" i="1"/>
  <c r="F45" i="1"/>
  <c r="F46" i="1"/>
  <c r="F47" i="1"/>
  <c r="F48" i="1"/>
  <c r="F49" i="1"/>
  <c r="F50" i="1"/>
  <c r="F51" i="1"/>
  <c r="F52" i="1"/>
  <c r="F53" i="1"/>
  <c r="F55" i="1"/>
  <c r="F56" i="1"/>
  <c r="F57" i="1"/>
  <c r="F59" i="1"/>
  <c r="F61" i="1"/>
  <c r="F63" i="1"/>
  <c r="F64" i="1"/>
  <c r="F66" i="1"/>
  <c r="F68" i="1"/>
  <c r="F69" i="1"/>
  <c r="F71" i="1"/>
  <c r="F72" i="1"/>
  <c r="F74" i="1"/>
  <c r="F75" i="1"/>
  <c r="F76" i="1"/>
  <c r="F10" i="1"/>
  <c r="D76" i="1" l="1"/>
  <c r="D75" i="1"/>
  <c r="D74" i="1"/>
  <c r="D72" i="1"/>
  <c r="D71" i="1"/>
  <c r="D69" i="1"/>
  <c r="D68" i="1"/>
  <c r="D59" i="1"/>
  <c r="D57" i="1"/>
  <c r="D52" i="1"/>
  <c r="D50" i="1"/>
  <c r="D49" i="1"/>
  <c r="D48" i="1"/>
  <c r="D47" i="1"/>
  <c r="D45" i="1"/>
  <c r="D43" i="1"/>
  <c r="D42" i="1"/>
  <c r="D41" i="1"/>
  <c r="D40" i="1"/>
  <c r="D37" i="1"/>
  <c r="D36" i="1"/>
  <c r="D35" i="1"/>
  <c r="D34" i="1"/>
  <c r="D33" i="1"/>
  <c r="D32" i="1"/>
  <c r="D31" i="1"/>
  <c r="D30" i="1"/>
  <c r="D29" i="1"/>
  <c r="D28" i="1"/>
  <c r="D27" i="1"/>
  <c r="D25" i="1"/>
  <c r="D24" i="1"/>
  <c r="D11" i="1"/>
  <c r="D13" i="1"/>
  <c r="D14" i="1"/>
  <c r="D15" i="1"/>
  <c r="D16" i="1"/>
  <c r="D18" i="1"/>
  <c r="D19" i="1"/>
  <c r="D21" i="1"/>
  <c r="D22" i="1"/>
  <c r="D23" i="1"/>
  <c r="D10" i="1"/>
</calcChain>
</file>

<file path=xl/sharedStrings.xml><?xml version="1.0" encoding="utf-8"?>
<sst xmlns="http://schemas.openxmlformats.org/spreadsheetml/2006/main" count="188" uniqueCount="141">
  <si>
    <t xml:space="preserve">Articles </t>
  </si>
  <si>
    <t xml:space="preserve">
FOURNITURE ET POSE DES MATERIAUX  DESIGNES CI-DESSOUS
 Y COMPRIS TOUTES SUJETION DE DEPLACEMENT,POSE,FIXATION,RACCORDEMENT,
LIVRAISON,PRISE DE COTES,JOINTS…
</t>
  </si>
  <si>
    <t>Unité</t>
  </si>
  <si>
    <t>TRAVAUX DE REPARATION</t>
  </si>
  <si>
    <t>03.001</t>
  </si>
  <si>
    <t>Forfait taux horaire comprenant le déplacement</t>
  </si>
  <si>
    <t>U</t>
  </si>
  <si>
    <t>03.005</t>
  </si>
  <si>
    <t>Châssis vitrés à 2  vantaux</t>
  </si>
  <si>
    <t>m²</t>
  </si>
  <si>
    <t>PORTES METALLIQUES</t>
  </si>
  <si>
    <t>03.009</t>
  </si>
  <si>
    <t xml:space="preserve">Blocs portes acier double face 1 vantail de 930 mm </t>
  </si>
  <si>
    <t>03.027</t>
  </si>
  <si>
    <t>Portes aluminium 1 vantail de 930 mm</t>
  </si>
  <si>
    <t>03.030</t>
  </si>
  <si>
    <t xml:space="preserve">Portes acier double face 1 vantail de 930 mm Coupe-feu 1h </t>
  </si>
  <si>
    <t>03.036</t>
  </si>
  <si>
    <t>Portes vitrée anti effraction 1 vantail de 930 mm</t>
  </si>
  <si>
    <t>FENETRES ALUMINIUM</t>
  </si>
  <si>
    <t>03.049</t>
  </si>
  <si>
    <t xml:space="preserve">Fenêtre à la française 115 ht x 80 cm  </t>
  </si>
  <si>
    <t>Fenêtre à la française 115 ht x 140 cm 2 vantaux</t>
  </si>
  <si>
    <t>03.057</t>
  </si>
  <si>
    <t>VITRERIE - MIROITERIE</t>
  </si>
  <si>
    <t>Double vitrage clair 4/16/4 épaisseur 24mm avec argon</t>
  </si>
  <si>
    <t>Double vitrage clair 4/12/4 épaisseur 20mm avec argon</t>
  </si>
  <si>
    <t>Double vitrage clair 4/6/33,1 climalit épaisseur 16,4mm</t>
  </si>
  <si>
    <t>Miroir argent</t>
  </si>
  <si>
    <t>03.075</t>
  </si>
  <si>
    <t>ml</t>
  </si>
  <si>
    <t>03.076</t>
  </si>
  <si>
    <t>Vitrage coupe-feu 1/2h y compris joint PF 1/2 h y compris certificats d'essai de résistance au feu pour l'ensemble installé.</t>
  </si>
  <si>
    <t>03.077</t>
  </si>
  <si>
    <t>TRAVAUX DE FACONNAGE + DIVERS</t>
  </si>
  <si>
    <t>03.078</t>
  </si>
  <si>
    <t>03.080</t>
  </si>
  <si>
    <t>03.081</t>
  </si>
  <si>
    <t>03.082</t>
  </si>
  <si>
    <t>03.083</t>
  </si>
  <si>
    <t>03.084</t>
  </si>
  <si>
    <t>03.085</t>
  </si>
  <si>
    <t>03.086</t>
  </si>
  <si>
    <t>03.087</t>
  </si>
  <si>
    <t>03.088</t>
  </si>
  <si>
    <t>03.089</t>
  </si>
  <si>
    <t>03.090</t>
  </si>
  <si>
    <t xml:space="preserve">Clôture en grillage simple torsion hauteur 2,00 m hors sol, entre-axes de 2,50 m, fil ø 2,7 mm galvanisé et plastifié maille 50 mm. </t>
  </si>
  <si>
    <t>03.091</t>
  </si>
  <si>
    <t>03.093</t>
  </si>
  <si>
    <t>03.095</t>
  </si>
  <si>
    <t>Portillon double</t>
  </si>
  <si>
    <t>03.109</t>
  </si>
  <si>
    <t xml:space="preserve">Garde-corps à barreaudage </t>
  </si>
  <si>
    <t xml:space="preserve">Échelle crinoline aluminium avec changement de volée. </t>
  </si>
  <si>
    <t>03.116</t>
  </si>
  <si>
    <t>Fermeture antipanique 1 point de type Push Barr</t>
  </si>
  <si>
    <t xml:space="preserve">Largeur 0,90m </t>
  </si>
  <si>
    <t>Fermeture antipanique 3 points de type Push Barr</t>
  </si>
  <si>
    <t>Largeur 0,90m</t>
  </si>
  <si>
    <t>03.128</t>
  </si>
  <si>
    <t>03.131</t>
  </si>
  <si>
    <t>Ferme porte à glissière coupe-feu 1≤ 950 mm</t>
  </si>
  <si>
    <t>Coffre à larder canon européen</t>
  </si>
  <si>
    <t>En aluminium</t>
  </si>
  <si>
    <t>03.143</t>
  </si>
  <si>
    <t>Paumelle à roulement, fourniture et pose y compris axe</t>
  </si>
  <si>
    <t>CYLINDRES ELECTRONIQUES</t>
  </si>
  <si>
    <t>03.146</t>
  </si>
  <si>
    <t>Cylindre à bouton Type BS04 MK 45x45 BT</t>
  </si>
  <si>
    <t>03.151</t>
  </si>
  <si>
    <t>Cylindre à bouton Type BS04 MK 60x30 BT</t>
  </si>
  <si>
    <t>03.154</t>
  </si>
  <si>
    <t>03.156</t>
  </si>
  <si>
    <t>Clée BSN blue smart anthracite ou clé standard</t>
  </si>
  <si>
    <t>03.160</t>
  </si>
  <si>
    <t>Fourniture et pose d'un rideau métallique microperforé laqué y compris moteur, caisson, coulisse, commande électrique sur cylindre européen et dispositif de déverrouillage.</t>
  </si>
  <si>
    <t>03.165</t>
  </si>
  <si>
    <t>J</t>
  </si>
  <si>
    <t>03.169</t>
  </si>
  <si>
    <t>03.172</t>
  </si>
  <si>
    <r>
      <t xml:space="preserve">Echafaudage </t>
    </r>
    <r>
      <rPr>
        <sz val="11"/>
        <rFont val="Arial"/>
        <family val="2"/>
      </rPr>
      <t xml:space="preserve">≤ 6 </t>
    </r>
    <r>
      <rPr>
        <sz val="11"/>
        <rFont val="Times New Roman"/>
        <family val="1"/>
      </rPr>
      <t>m</t>
    </r>
  </si>
  <si>
    <r>
      <t xml:space="preserve">Elévateur articulé </t>
    </r>
    <r>
      <rPr>
        <sz val="11"/>
        <rFont val="Arial"/>
        <family val="2"/>
      </rPr>
      <t>≤</t>
    </r>
    <r>
      <rPr>
        <sz val="11"/>
        <rFont val="Times New Roman"/>
        <family val="1"/>
      </rPr>
      <t xml:space="preserve"> 15 m</t>
    </r>
  </si>
  <si>
    <t>Echafaudage et nacelle</t>
  </si>
  <si>
    <t xml:space="preserve">Prestation hors BPU </t>
  </si>
  <si>
    <t>Heure</t>
  </si>
  <si>
    <t>03.179</t>
  </si>
  <si>
    <t>Niveau I (N1) : Ouvriers d’exécution</t>
  </si>
  <si>
    <t>Niveau II (N2) : Ouvriers professionnels</t>
  </si>
  <si>
    <t>Niveau III (N3) : Compagnons professionnels</t>
  </si>
  <si>
    <t>03.183</t>
  </si>
  <si>
    <t>Nom du candidat</t>
  </si>
  <si>
    <t>STORES VENITIENS</t>
  </si>
  <si>
    <t>STORES ENROULEURS INTERIEURS</t>
  </si>
  <si>
    <t>Fourniture et pose stores enrouleurs interieurs comprenant :
Tube d'enroulement supérieur, compris bouchons d'extrémité et supports de fixations
Manoeuvre manuelle par mécanisme à treuil et manivelle fixe ou décrochable
Toile en tissu classée au feu M1, avec barre de charge en acier gainée PVC et guidage latéral par coulisses</t>
  </si>
  <si>
    <t>STORES ENROULEURS EXTERIEURS</t>
  </si>
  <si>
    <t xml:space="preserve">Fourniture et pose stores à enrouleurs extérieurs comprenant :
Coffre 4 faces,
Toile en tissu classée au feu M1, avec barre de charge en acier gainée PVC et guidage latéral par coulisses
Les bords latéraux du tissu sont équipés d’une ½ fermeture à glissière qui maintient efficacement la toile dans les coulisses.
Manoeuvre électrique avec moteur asynchrone monophasé de puissance adaptée au poids du store y compris commande électrique individuelle assortie à l'appareillage, raccordement sur attente.
</t>
  </si>
  <si>
    <t>FILMS</t>
  </si>
  <si>
    <r>
      <t xml:space="preserve">Fourniture et pose film adhésif pour application </t>
    </r>
    <r>
      <rPr>
        <b/>
        <sz val="11"/>
        <rFont val="Arial"/>
        <family val="2"/>
      </rPr>
      <t>extérieur</t>
    </r>
    <r>
      <rPr>
        <sz val="11"/>
        <rFont val="Arial"/>
        <family val="2"/>
      </rPr>
      <t xml:space="preserve"> sur vitrage , non compris échafaudage, Film de protection solaire ≥ 70% avec une occultation confortable</t>
    </r>
  </si>
  <si>
    <r>
      <t>Fourniture et pose film adhésif pour application</t>
    </r>
    <r>
      <rPr>
        <b/>
        <sz val="11"/>
        <rFont val="Arial"/>
        <family val="2"/>
      </rPr>
      <t xml:space="preserve"> interieur</t>
    </r>
    <r>
      <rPr>
        <sz val="11"/>
        <rFont val="Arial"/>
        <family val="2"/>
      </rPr>
      <t xml:space="preserve"> sur vitrage, Film de protection solaire ≥ 70% avec une occultation confortable</t>
    </r>
  </si>
  <si>
    <t>Vitrage isolant PSA 55,6/16/6T transparent</t>
  </si>
  <si>
    <t>Vitrage feu 6/16/FC90 transparent</t>
  </si>
  <si>
    <t>Vitrage double peau isolant T6/16/6T transparent</t>
  </si>
  <si>
    <t>Vitrage 44,2T sérigraphié ral 9010 à 50% d'opacité #1</t>
  </si>
  <si>
    <t>Vitrage 6T émaillé ral 9010 #2</t>
  </si>
  <si>
    <t>Vitrage feuilleté 55,2 transparent</t>
  </si>
  <si>
    <t>Vitrage isolant 44,2/16/6T transparent</t>
  </si>
  <si>
    <t>Vitrage isolant 44,2/16/6T  ral 9010 #1</t>
  </si>
  <si>
    <t>Vitrage 6T/16/6t sérigraphié blanc à 50% d'opacité #2</t>
  </si>
  <si>
    <t>Vitrage isolant 1212,2/16/1010,2 transparent</t>
  </si>
  <si>
    <t>Vitrage isolant 55,2/16/6T transparent</t>
  </si>
  <si>
    <t>Vitrage 10/16/88,2 2MAILL2 RAL 9010 à 50% d'opacité #1</t>
  </si>
  <si>
    <t>Vitrage 10/16/88,2 émaillé ral 9010#1</t>
  </si>
  <si>
    <t xml:space="preserve">Crémone pompier encastré </t>
  </si>
  <si>
    <t>Fourniture et pose de stores vénitiens électriques à lames horizontales de 25mm encastrés dans chassis triple vitrage avec guidages latéraux en aluminium laqué au four coloris au choix du Maître d'Ouvrage, lame final en acier tubulaire laqué au four, coloris dito, orientation des lames par tiges à gauche ou à droite suivant les baies, manoeuvre par commande électrique.</t>
  </si>
  <si>
    <t xml:space="preserve">Fourniture et pose stores enrouleurs électrique sur mesure interieurs comprenant :
Tube d'enroulement supérieur, compris bouchons d'extrémité et supports de fixations
Manoeuvre manuelle par mécanisme électrique relié ou non à la GTB
Toile en tissu classée au feu M1, avec barre de charge en acier gainée PVC </t>
  </si>
  <si>
    <t>03.189</t>
  </si>
  <si>
    <t>03.191</t>
  </si>
  <si>
    <t>03.192</t>
  </si>
  <si>
    <t>03.193</t>
  </si>
  <si>
    <t>03.194</t>
  </si>
  <si>
    <t>03.195</t>
  </si>
  <si>
    <t>03.197</t>
  </si>
  <si>
    <t>03.200</t>
  </si>
  <si>
    <t>03.206</t>
  </si>
  <si>
    <t>03.207</t>
  </si>
  <si>
    <t>A</t>
  </si>
  <si>
    <t>Le</t>
  </si>
  <si>
    <t>Signature et cachet du prestataire</t>
  </si>
  <si>
    <t>DQE</t>
  </si>
  <si>
    <t>Prix unitaire</t>
  </si>
  <si>
    <t>Quantité</t>
  </si>
  <si>
    <t>Montant HT</t>
  </si>
  <si>
    <t>RIDEAUX METALLIQUES</t>
  </si>
  <si>
    <t>TOTAL HT</t>
  </si>
  <si>
    <t xml:space="preserve">TVA </t>
  </si>
  <si>
    <t>TOTAL TTC</t>
  </si>
  <si>
    <t>Poignée et rosace, fourniture et pose, de poignée de porte avec rosace, y compris toutes sujétions de montage et de réglage</t>
  </si>
  <si>
    <t>Accord-cadre USN AC TRAVAUX</t>
  </si>
  <si>
    <t>LOT N°3 / 2025-001-003
Serrurerie, métallerie, menuiseries extérieures, rideaux métalliques, rideaux, stores 
et films de protection</t>
  </si>
  <si>
    <t>03.208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</si>
</sst>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
    <numFmt numFmtId="165" formatCode="#,##0\4.000"/>
    <numFmt numFmtId="166" formatCode="&quot;01&quot;\.###,000"/>
  </numFmts>
  <fonts count="27" x14ac:knownFonts="1">
    <font>
      <sz val="10"/>
      <color theme="1"/>
      <name val="Arial"/>
    </font>
    <font>
      <sz val="10"/>
      <name val="Arial"/>
      <family val="2"/>
    </font>
    <font>
      <sz val="6"/>
      <name val="Arial"/>
      <family val="2"/>
    </font>
    <font>
      <sz val="8"/>
      <name val="Arial"/>
      <family val="2"/>
    </font>
    <font>
      <sz val="14"/>
      <name val="Arial"/>
      <family val="2"/>
    </font>
    <font>
      <b/>
      <sz val="20"/>
      <name val="Arial"/>
      <family val="2"/>
    </font>
    <font>
      <sz val="24"/>
      <name val="Arial"/>
      <family val="2"/>
    </font>
    <font>
      <b/>
      <sz val="10"/>
      <name val="Arial"/>
      <family val="2"/>
    </font>
    <font>
      <b/>
      <sz val="16"/>
      <name val="Arial"/>
      <family val="2"/>
    </font>
    <font>
      <b/>
      <sz val="11"/>
      <name val="Arial"/>
      <family val="2"/>
    </font>
    <font>
      <sz val="11"/>
      <name val="Arial"/>
      <family val="2"/>
    </font>
    <font>
      <b/>
      <sz val="14"/>
      <name val="Arial"/>
      <family val="2"/>
    </font>
    <font>
      <sz val="10"/>
      <color indexed="64"/>
      <name val="Arial"/>
      <family val="2"/>
    </font>
    <font>
      <b/>
      <sz val="10"/>
      <color indexed="64"/>
      <name val="Arial"/>
      <family val="2"/>
    </font>
    <font>
      <b/>
      <sz val="10"/>
      <color theme="1"/>
      <name val="Arial"/>
      <family val="2"/>
    </font>
    <font>
      <b/>
      <sz val="8"/>
      <color indexed="4"/>
      <name val="Arial"/>
      <family val="2"/>
    </font>
    <font>
      <sz val="10"/>
      <color theme="1"/>
      <name val="Arial"/>
      <family val="2"/>
    </font>
    <font>
      <sz val="10"/>
      <name val="Arial"/>
      <family val="2"/>
    </font>
    <font>
      <sz val="11"/>
      <name val="Arial"/>
      <family val="2"/>
    </font>
    <font>
      <sz val="11"/>
      <name val="Times New Roman"/>
      <family val="1"/>
    </font>
    <font>
      <b/>
      <sz val="16"/>
      <color theme="0"/>
      <name val="Arial"/>
      <family val="2"/>
    </font>
    <font>
      <b/>
      <sz val="10"/>
      <color theme="0"/>
      <name val="Arial"/>
      <family val="2"/>
    </font>
    <font>
      <sz val="14"/>
      <color theme="0"/>
      <name val="Arial"/>
      <family val="2"/>
    </font>
    <font>
      <b/>
      <sz val="14"/>
      <color theme="1"/>
      <name val="Calibri"/>
      <family val="2"/>
      <scheme val="minor"/>
    </font>
    <font>
      <sz val="16"/>
      <name val="Arial"/>
      <family val="2"/>
    </font>
    <font>
      <b/>
      <sz val="8"/>
      <name val="Arial"/>
      <family val="2"/>
    </font>
    <font>
      <b/>
      <sz val="24"/>
      <name val="Arial"/>
      <family val="2"/>
    </font>
  </fonts>
  <fills count="6">
    <fill>
      <patternFill patternType="none"/>
    </fill>
    <fill>
      <patternFill patternType="gray125"/>
    </fill>
    <fill>
      <patternFill patternType="solid">
        <fgColor theme="0"/>
        <bgColor indexed="64"/>
      </patternFill>
    </fill>
    <fill>
      <patternFill patternType="solid">
        <fgColor theme="1" tint="0.14999847407452621"/>
        <bgColor indexed="5"/>
      </patternFill>
    </fill>
    <fill>
      <patternFill patternType="solid">
        <fgColor theme="4"/>
        <bgColor indexed="5"/>
      </patternFill>
    </fill>
    <fill>
      <patternFill patternType="solid">
        <fgColor theme="8" tint="-0.499984740745262"/>
        <bgColor indexed="64"/>
      </patternFill>
    </fill>
  </fills>
  <borders count="19">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style="hair">
        <color indexed="64"/>
      </top>
      <bottom style="hair">
        <color indexed="64"/>
      </bottom>
      <diagonal/>
    </border>
    <border>
      <left style="thin">
        <color indexed="64"/>
      </left>
      <right/>
      <top/>
      <bottom/>
      <diagonal/>
    </border>
    <border>
      <left style="thin">
        <color auto="1"/>
      </left>
      <right style="thin">
        <color auto="1"/>
      </right>
      <top style="thin">
        <color auto="1"/>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6">
    <xf numFmtId="0" fontId="0" fillId="0" borderId="0"/>
    <xf numFmtId="0" fontId="1" fillId="0" borderId="0"/>
    <xf numFmtId="0" fontId="1" fillId="0" borderId="0"/>
    <xf numFmtId="0" fontId="1" fillId="0" borderId="0"/>
    <xf numFmtId="0" fontId="1" fillId="0" borderId="0"/>
    <xf numFmtId="9" fontId="1" fillId="0" borderId="0" applyFont="0" applyFill="0" applyBorder="0" applyProtection="0"/>
  </cellStyleXfs>
  <cellXfs count="70">
    <xf numFmtId="0" fontId="0" fillId="0" borderId="0" xfId="0"/>
    <xf numFmtId="0" fontId="1" fillId="0" borderId="0" xfId="0" applyFont="1" applyAlignment="1" applyProtection="1">
      <alignment wrapText="1"/>
    </xf>
    <xf numFmtId="164" fontId="2" fillId="0" borderId="0" xfId="0" applyNumberFormat="1" applyFont="1" applyAlignment="1" applyProtection="1">
      <alignment horizontal="center" vertical="top" wrapText="1"/>
    </xf>
    <xf numFmtId="0" fontId="3" fillId="0" borderId="0" xfId="0" applyFont="1" applyAlignment="1" applyProtection="1">
      <alignment vertical="top" wrapText="1"/>
    </xf>
    <xf numFmtId="0" fontId="4" fillId="0" borderId="0" xfId="0" applyFont="1" applyAlignment="1" applyProtection="1">
      <alignment horizontal="center" wrapText="1"/>
    </xf>
    <xf numFmtId="164" fontId="7" fillId="0" borderId="7" xfId="0" applyNumberFormat="1" applyFont="1" applyBorder="1" applyAlignment="1" applyProtection="1">
      <alignment horizontal="center" vertical="center" wrapText="1"/>
    </xf>
    <xf numFmtId="4" fontId="11" fillId="0" borderId="8" xfId="0" applyNumberFormat="1" applyFont="1" applyBorder="1" applyAlignment="1" applyProtection="1">
      <alignment horizontal="center" vertical="center" wrapText="1"/>
    </xf>
    <xf numFmtId="165" fontId="1" fillId="0" borderId="7" xfId="0" applyNumberFormat="1" applyFont="1" applyBorder="1" applyAlignment="1" applyProtection="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7" xfId="0" applyFont="1" applyBorder="1" applyAlignment="1" applyProtection="1">
      <alignment vertical="center" wrapText="1"/>
    </xf>
    <xf numFmtId="0" fontId="12" fillId="0" borderId="7" xfId="0" applyFont="1" applyBorder="1" applyAlignment="1">
      <alignment vertical="center" wrapText="1"/>
    </xf>
    <xf numFmtId="49" fontId="1" fillId="0" borderId="7" xfId="0" applyNumberFormat="1" applyFont="1" applyBorder="1" applyAlignment="1">
      <alignment horizontal="left" vertical="center" wrapText="1"/>
    </xf>
    <xf numFmtId="165" fontId="1" fillId="0" borderId="0" xfId="0" applyNumberFormat="1" applyFont="1" applyAlignment="1" applyProtection="1">
      <alignment horizontal="center" vertical="top" wrapText="1"/>
    </xf>
    <xf numFmtId="165" fontId="2" fillId="0" borderId="0" xfId="0" applyNumberFormat="1" applyFont="1" applyAlignment="1" applyProtection="1">
      <alignment horizontal="center" vertical="top" wrapText="1"/>
    </xf>
    <xf numFmtId="164" fontId="2" fillId="0" borderId="0" xfId="4" applyNumberFormat="1" applyFont="1" applyAlignment="1" applyProtection="1">
      <alignment horizontal="right" wrapText="1"/>
    </xf>
    <xf numFmtId="164" fontId="15" fillId="0" borderId="0" xfId="0" applyNumberFormat="1" applyFont="1" applyAlignment="1" applyProtection="1">
      <alignment horizontal="center" vertical="top" wrapText="1"/>
    </xf>
    <xf numFmtId="0" fontId="1" fillId="0" borderId="0" xfId="0" applyFont="1" applyFill="1" applyAlignment="1" applyProtection="1">
      <alignment wrapText="1"/>
    </xf>
    <xf numFmtId="165" fontId="17" fillId="0" borderId="7" xfId="0" applyNumberFormat="1" applyFont="1" applyBorder="1" applyAlignment="1" applyProtection="1">
      <alignment horizontal="center" vertical="center" wrapText="1"/>
    </xf>
    <xf numFmtId="0" fontId="18" fillId="0" borderId="10" xfId="1" applyFont="1" applyFill="1" applyBorder="1" applyAlignment="1">
      <alignment horizontal="justify" vertical="top" wrapText="1"/>
    </xf>
    <xf numFmtId="0" fontId="1" fillId="0" borderId="7" xfId="0" applyFont="1" applyBorder="1" applyAlignment="1">
      <alignment vertical="center" wrapText="1"/>
    </xf>
    <xf numFmtId="0" fontId="12" fillId="0" borderId="7" xfId="0" applyFont="1" applyBorder="1" applyAlignment="1">
      <alignment horizontal="justify" vertical="center" wrapText="1"/>
    </xf>
    <xf numFmtId="0" fontId="13" fillId="0" borderId="7" xfId="0" applyFont="1" applyBorder="1" applyAlignment="1">
      <alignment horizontal="justify" vertical="center" wrapText="1"/>
    </xf>
    <xf numFmtId="0" fontId="1" fillId="0" borderId="7" xfId="0" applyFont="1" applyBorder="1" applyAlignment="1">
      <alignment horizontal="justify" vertical="center" wrapText="1"/>
    </xf>
    <xf numFmtId="0" fontId="7" fillId="0" borderId="7" xfId="0" applyFont="1" applyBorder="1" applyAlignment="1">
      <alignment horizontal="center" vertical="center" wrapText="1"/>
    </xf>
    <xf numFmtId="0" fontId="16" fillId="0" borderId="0" xfId="0" applyFont="1" applyAlignment="1">
      <alignment horizontal="left" vertical="center" wrapText="1"/>
    </xf>
    <xf numFmtId="0" fontId="21" fillId="5" borderId="8" xfId="3" applyFont="1" applyFill="1" applyBorder="1" applyAlignment="1" applyProtection="1">
      <alignment vertical="center" wrapText="1"/>
    </xf>
    <xf numFmtId="0" fontId="21" fillId="5" borderId="9" xfId="3" applyFont="1" applyFill="1" applyBorder="1" applyAlignment="1" applyProtection="1">
      <alignment vertical="center" wrapText="1"/>
    </xf>
    <xf numFmtId="0" fontId="22" fillId="5" borderId="9" xfId="3" applyFont="1" applyFill="1" applyBorder="1" applyAlignment="1" applyProtection="1">
      <alignment horizontal="center" vertical="center" wrapText="1"/>
    </xf>
    <xf numFmtId="0" fontId="1" fillId="2" borderId="11" xfId="3" applyFont="1" applyFill="1" applyBorder="1" applyAlignment="1" applyProtection="1">
      <alignment horizontal="center" vertical="center" wrapText="1"/>
    </xf>
    <xf numFmtId="166" fontId="1" fillId="0" borderId="0" xfId="0" applyNumberFormat="1" applyFont="1" applyBorder="1" applyAlignment="1" applyProtection="1">
      <alignment wrapText="1"/>
    </xf>
    <xf numFmtId="0" fontId="1" fillId="0" borderId="0" xfId="0" applyFont="1" applyBorder="1" applyAlignment="1" applyProtection="1">
      <alignment wrapText="1"/>
    </xf>
    <xf numFmtId="0" fontId="18" fillId="0" borderId="7" xfId="1" applyFont="1" applyFill="1" applyBorder="1" applyAlignment="1">
      <alignment horizontal="justify" vertical="top" wrapText="1"/>
    </xf>
    <xf numFmtId="0" fontId="10" fillId="0" borderId="7" xfId="1" applyFont="1" applyFill="1" applyBorder="1" applyAlignment="1">
      <alignment horizontal="justify" vertical="top" wrapText="1"/>
    </xf>
    <xf numFmtId="0" fontId="0" fillId="0" borderId="0" xfId="0" applyAlignment="1">
      <alignment wrapText="1"/>
    </xf>
    <xf numFmtId="0" fontId="0" fillId="0" borderId="0" xfId="0" applyAlignment="1">
      <alignment horizontal="center" wrapText="1"/>
    </xf>
    <xf numFmtId="0" fontId="23" fillId="0" borderId="0" xfId="0" applyFont="1" applyAlignment="1">
      <alignment wrapText="1"/>
    </xf>
    <xf numFmtId="165" fontId="1" fillId="0" borderId="0" xfId="0" applyNumberFormat="1" applyFont="1" applyFill="1" applyAlignment="1" applyProtection="1">
      <alignment horizontal="center" vertical="top"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18" fillId="0" borderId="11" xfId="1" applyFont="1" applyFill="1" applyBorder="1" applyAlignment="1">
      <alignment horizontal="justify" vertical="top" wrapText="1"/>
    </xf>
    <xf numFmtId="4" fontId="11" fillId="0" borderId="7" xfId="0" applyNumberFormat="1" applyFont="1" applyBorder="1" applyAlignment="1" applyProtection="1">
      <alignment horizontal="center" vertical="center" wrapText="1"/>
    </xf>
    <xf numFmtId="0" fontId="21" fillId="5" borderId="9" xfId="3" applyFont="1" applyFill="1" applyBorder="1" applyAlignment="1" applyProtection="1">
      <alignment horizontal="center" vertical="center" wrapText="1"/>
    </xf>
    <xf numFmtId="0" fontId="23" fillId="0" borderId="0" xfId="0" applyFont="1" applyAlignment="1">
      <alignment horizontal="center" wrapText="1"/>
    </xf>
    <xf numFmtId="0" fontId="24" fillId="0" borderId="6" xfId="0" applyFont="1" applyFill="1" applyBorder="1" applyAlignment="1">
      <alignment horizontal="center" vertical="center" wrapText="1"/>
    </xf>
    <xf numFmtId="4" fontId="4" fillId="0" borderId="7" xfId="0" applyNumberFormat="1" applyFont="1" applyBorder="1" applyAlignment="1" applyProtection="1">
      <alignment horizontal="center" vertical="center" wrapText="1"/>
    </xf>
    <xf numFmtId="0" fontId="16" fillId="0" borderId="0" xfId="0" applyFont="1" applyAlignment="1">
      <alignment horizontal="center" wrapText="1"/>
    </xf>
    <xf numFmtId="0" fontId="25" fillId="0" borderId="0" xfId="0" applyFont="1" applyAlignment="1" applyProtection="1">
      <alignment horizontal="center" vertical="top" wrapText="1"/>
    </xf>
    <xf numFmtId="0" fontId="14" fillId="0" borderId="0" xfId="0" applyFont="1" applyAlignment="1">
      <alignment horizontal="center" wrapText="1"/>
    </xf>
    <xf numFmtId="0" fontId="14" fillId="0" borderId="0" xfId="0" applyFont="1" applyAlignment="1">
      <alignment horizontal="center" vertical="center" wrapText="1"/>
    </xf>
    <xf numFmtId="0" fontId="8" fillId="0" borderId="0" xfId="0" applyFont="1" applyFill="1" applyBorder="1" applyAlignment="1">
      <alignment horizontal="center" vertical="center" wrapText="1"/>
    </xf>
    <xf numFmtId="0" fontId="0" fillId="0" borderId="14" xfId="0" applyBorder="1" applyAlignment="1">
      <alignment horizontal="center" wrapText="1"/>
    </xf>
    <xf numFmtId="0" fontId="0" fillId="0" borderId="18" xfId="0" applyBorder="1" applyAlignment="1">
      <alignment horizontal="center" wrapText="1"/>
    </xf>
    <xf numFmtId="0" fontId="10" fillId="0" borderId="12"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 fillId="0" borderId="13" xfId="4" applyFont="1" applyBorder="1" applyAlignment="1" applyProtection="1">
      <alignment horizontal="center" wrapText="1"/>
    </xf>
    <xf numFmtId="0" fontId="1" fillId="0" borderId="15" xfId="4" applyFont="1" applyBorder="1" applyAlignment="1" applyProtection="1">
      <alignment horizontal="center" wrapText="1"/>
    </xf>
    <xf numFmtId="0" fontId="1" fillId="0" borderId="17" xfId="4" applyFont="1" applyBorder="1" applyAlignment="1" applyProtection="1">
      <alignment horizontal="center" wrapText="1"/>
    </xf>
    <xf numFmtId="0" fontId="18" fillId="0" borderId="7" xfId="0" applyFont="1" applyBorder="1" applyAlignment="1">
      <alignment horizontal="justify" vertical="center" wrapText="1"/>
    </xf>
    <xf numFmtId="9" fontId="0" fillId="0" borderId="16" xfId="0" applyNumberFormat="1" applyBorder="1" applyAlignment="1">
      <alignment horizontal="center" wrapText="1"/>
    </xf>
    <xf numFmtId="164" fontId="5" fillId="4" borderId="1" xfId="0" applyNumberFormat="1" applyFont="1" applyFill="1" applyBorder="1" applyAlignment="1" applyProtection="1">
      <alignment horizontal="center" vertical="center" wrapText="1"/>
    </xf>
    <xf numFmtId="164" fontId="5" fillId="4" borderId="2" xfId="0" applyNumberFormat="1" applyFont="1" applyFill="1" applyBorder="1" applyAlignment="1" applyProtection="1">
      <alignment horizontal="center" vertical="center" wrapText="1"/>
    </xf>
    <xf numFmtId="164" fontId="6" fillId="0" borderId="3" xfId="0" applyNumberFormat="1" applyFont="1" applyBorder="1" applyAlignment="1" applyProtection="1">
      <alignment horizontal="center" vertical="center" wrapText="1"/>
    </xf>
    <xf numFmtId="164" fontId="6" fillId="0" borderId="4" xfId="0" applyNumberFormat="1" applyFont="1" applyBorder="1" applyAlignment="1" applyProtection="1">
      <alignment horizontal="center" vertical="center" wrapText="1"/>
    </xf>
    <xf numFmtId="164" fontId="26" fillId="0" borderId="4" xfId="0" applyNumberFormat="1" applyFont="1" applyBorder="1" applyAlignment="1" applyProtection="1">
      <alignment horizontal="center" vertical="center" wrapText="1"/>
    </xf>
    <xf numFmtId="0" fontId="8" fillId="4" borderId="5" xfId="0" applyFont="1" applyFill="1" applyBorder="1" applyAlignment="1">
      <alignment horizontal="left" vertical="center" wrapText="1"/>
    </xf>
    <xf numFmtId="0" fontId="8" fillId="4" borderId="6" xfId="0" applyFont="1" applyFill="1" applyBorder="1" applyAlignment="1">
      <alignment horizontal="left" vertical="center" wrapText="1"/>
    </xf>
    <xf numFmtId="0" fontId="20" fillId="3" borderId="5" xfId="0" applyFont="1" applyFill="1" applyBorder="1" applyAlignment="1">
      <alignment horizontal="center" vertical="center" wrapText="1"/>
    </xf>
    <xf numFmtId="0" fontId="20" fillId="3" borderId="6" xfId="0" applyFont="1" applyFill="1" applyBorder="1" applyAlignment="1">
      <alignment horizontal="center" vertical="center" wrapText="1"/>
    </xf>
    <xf numFmtId="0" fontId="7" fillId="0" borderId="7" xfId="0" applyFont="1" applyFill="1" applyBorder="1" applyAlignment="1">
      <alignment horizontal="center" vertical="center" wrapText="1"/>
    </xf>
  </cellXfs>
  <cellStyles count="6">
    <cellStyle name="Normal" xfId="0" builtinId="0"/>
    <cellStyle name="Normal 2" xfId="1"/>
    <cellStyle name="Normal 2 2" xfId="2"/>
    <cellStyle name="Normal 3" xfId="3"/>
    <cellStyle name="Normal_Lot 01 Charpente Couv Zing" xfId="4"/>
    <cellStyle name="Pourcentage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nguon\AppData\Local\Temp\Temp1_dqe.zip\_DQE_Lot%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 03"/>
    </sheetNames>
    <sheetDataSet>
      <sheetData sheetId="0">
        <row r="9">
          <cell r="A9" t="str">
            <v>03.001</v>
          </cell>
          <cell r="B9" t="str">
            <v>Forfait taux horaire comprenant le déplacement</v>
          </cell>
          <cell r="D9">
            <v>1</v>
          </cell>
        </row>
        <row r="10">
          <cell r="A10" t="str">
            <v>03.005</v>
          </cell>
          <cell r="B10" t="str">
            <v>Châssis vitrés à 2  vantaux</v>
          </cell>
          <cell r="D10">
            <v>1</v>
          </cell>
        </row>
        <row r="11">
          <cell r="B11" t="str">
            <v>PORTES METALLIQUES</v>
          </cell>
        </row>
        <row r="12">
          <cell r="A12" t="str">
            <v>03.009</v>
          </cell>
          <cell r="B12" t="str">
            <v xml:space="preserve">Blocs portes acier double face 1 vantail de 930 mm </v>
          </cell>
          <cell r="D12">
            <v>1</v>
          </cell>
        </row>
        <row r="13">
          <cell r="A13" t="str">
            <v>03.027</v>
          </cell>
          <cell r="B13" t="str">
            <v>Portes aluminium 1 vantail de 930 mm</v>
          </cell>
          <cell r="D13">
            <v>2</v>
          </cell>
        </row>
        <row r="14">
          <cell r="A14" t="str">
            <v>03.030</v>
          </cell>
          <cell r="B14" t="str">
            <v xml:space="preserve">Portes acier double face 1 vantail de 930 mm Coupe-feu 1h </v>
          </cell>
          <cell r="D14">
            <v>1</v>
          </cell>
        </row>
        <row r="15">
          <cell r="A15" t="str">
            <v>03.036</v>
          </cell>
          <cell r="B15" t="str">
            <v>Portes vitrée anti effraction 1 vantail de 930 mm</v>
          </cell>
          <cell r="D15">
            <v>2</v>
          </cell>
        </row>
        <row r="16">
          <cell r="B16" t="str">
            <v>FENETRES ALUMINIUM</v>
          </cell>
        </row>
        <row r="17">
          <cell r="A17" t="str">
            <v>03.049</v>
          </cell>
          <cell r="B17" t="str">
            <v xml:space="preserve">Fenêtre à la française 115 ht x 80 cm  </v>
          </cell>
          <cell r="D17">
            <v>6</v>
          </cell>
        </row>
        <row r="18">
          <cell r="A18" t="str">
            <v>03.057</v>
          </cell>
          <cell r="B18" t="str">
            <v>Fenêtre à la française 115 ht x 140 cm 2 vantaux</v>
          </cell>
          <cell r="D18">
            <v>5</v>
          </cell>
        </row>
        <row r="19">
          <cell r="B19" t="str">
            <v>VITRERIE - MIROITERIE</v>
          </cell>
        </row>
        <row r="20">
          <cell r="A20" t="str">
            <v>03.075</v>
          </cell>
          <cell r="B20" t="str">
            <v>Double vitrage clair 4/16/4 épaisseur 24mm avec argon</v>
          </cell>
          <cell r="D20">
            <v>5</v>
          </cell>
        </row>
        <row r="21">
          <cell r="A21" t="str">
            <v>03.076</v>
          </cell>
          <cell r="B21" t="str">
            <v>Double vitrage clair 4/12/4 épaisseur 20mm avec argon</v>
          </cell>
          <cell r="D21">
            <v>5</v>
          </cell>
        </row>
        <row r="22">
          <cell r="A22" t="str">
            <v>03.077</v>
          </cell>
          <cell r="B22" t="str">
            <v>Double vitrage clair 4/6/33,1 climalit épaisseur 16,4mm</v>
          </cell>
          <cell r="D22">
            <v>5</v>
          </cell>
        </row>
        <row r="23">
          <cell r="B23" t="str">
            <v>Vitrage isolant PSA 55,6/16/6T transparent</v>
          </cell>
          <cell r="D23">
            <v>5</v>
          </cell>
        </row>
        <row r="24">
          <cell r="B24" t="str">
            <v>Vitrage feu 6/16/FC90 transparent</v>
          </cell>
          <cell r="D24">
            <v>10</v>
          </cell>
        </row>
        <row r="25">
          <cell r="B25" t="str">
            <v>Vitrage double peau isolant T6/16/6T transparent</v>
          </cell>
          <cell r="D25">
            <v>10</v>
          </cell>
        </row>
        <row r="26">
          <cell r="B26" t="str">
            <v>Vitrage 44,2T sérigraphié ral 9010 à 50% d'opacité #1</v>
          </cell>
          <cell r="D26">
            <v>10</v>
          </cell>
        </row>
        <row r="27">
          <cell r="B27" t="str">
            <v>Vitrage feuilleté 55,2 transparent</v>
          </cell>
          <cell r="D27">
            <v>10</v>
          </cell>
        </row>
        <row r="28">
          <cell r="B28" t="str">
            <v>Vitrage isolant 44,2/16/6T transparent</v>
          </cell>
          <cell r="D28">
            <v>10</v>
          </cell>
        </row>
        <row r="29">
          <cell r="B29" t="str">
            <v>Vitrage isolant 44,2/16/6T  ral 9010 #1</v>
          </cell>
          <cell r="D29">
            <v>10</v>
          </cell>
        </row>
        <row r="30">
          <cell r="B30" t="str">
            <v>Vitrage 6T/16/6t sérigraphié blanc à 50% d'opacité #2</v>
          </cell>
          <cell r="D30">
            <v>10</v>
          </cell>
        </row>
        <row r="31">
          <cell r="B31" t="str">
            <v>Vitrage isolant 1212,2/16/1010,2 transparent</v>
          </cell>
          <cell r="D31">
            <v>10</v>
          </cell>
        </row>
        <row r="32">
          <cell r="B32" t="str">
            <v>Vitrage 6T émaillé ral 9010 #2</v>
          </cell>
          <cell r="D32">
            <v>10</v>
          </cell>
        </row>
        <row r="33">
          <cell r="B33" t="str">
            <v>Vitrage 10/16/88,2 2MAILL2 RAL 9010 à 50% d'opacité #1</v>
          </cell>
          <cell r="D33">
            <v>10</v>
          </cell>
        </row>
        <row r="34">
          <cell r="B34" t="str">
            <v>Vitrage isolant 55,2/16/6T transparent</v>
          </cell>
          <cell r="D34">
            <v>10</v>
          </cell>
        </row>
        <row r="35">
          <cell r="B35" t="str">
            <v>Vitrage 10/16/88,2 émaillé ral 9010#1</v>
          </cell>
          <cell r="D35">
            <v>10</v>
          </cell>
        </row>
        <row r="36">
          <cell r="A36" t="str">
            <v>03.079</v>
          </cell>
          <cell r="B36" t="str">
            <v>Miroir argent</v>
          </cell>
          <cell r="D36">
            <v>6</v>
          </cell>
        </row>
        <row r="37">
          <cell r="A37" t="str">
            <v>03.081</v>
          </cell>
          <cell r="B37" t="str">
            <v>Vitrage coupe-feu 1/2h y compris joint PF 1/2 h y compris certificats d'essai de résistance au feu pour l'ensemble installé.</v>
          </cell>
          <cell r="D37">
            <v>5</v>
          </cell>
        </row>
        <row r="38">
          <cell r="B38" t="str">
            <v>TRAVAUX DE FACONNAGE + DIVERS</v>
          </cell>
        </row>
        <row r="39">
          <cell r="A39" t="str">
            <v>03.095</v>
          </cell>
          <cell r="B39" t="str">
            <v xml:space="preserve">Clôture en grillage simple torsion hauteur 2,00 m hors sol, entre-axes de 2,50 m, fil ø 2,7 mm galvanisé et plastifié maille 50 mm. </v>
          </cell>
          <cell r="D39">
            <v>50</v>
          </cell>
        </row>
        <row r="40">
          <cell r="A40" t="str">
            <v>03.102</v>
          </cell>
          <cell r="B40" t="str">
            <v>Portillon double</v>
          </cell>
          <cell r="D40">
            <v>5</v>
          </cell>
        </row>
        <row r="41">
          <cell r="A41" t="str">
            <v>03.114</v>
          </cell>
          <cell r="B41" t="str">
            <v xml:space="preserve">Garde-corps à barreaudage </v>
          </cell>
          <cell r="D41">
            <v>5</v>
          </cell>
        </row>
        <row r="42">
          <cell r="A42" t="str">
            <v>03.117</v>
          </cell>
          <cell r="B42" t="str">
            <v xml:space="preserve">Échelle crinoline aluminium avec changement de volée. </v>
          </cell>
          <cell r="D42">
            <v>2</v>
          </cell>
        </row>
        <row r="43">
          <cell r="A43" t="str">
            <v>03.129</v>
          </cell>
          <cell r="B43" t="str">
            <v xml:space="preserve">Largeur 0,90m </v>
          </cell>
          <cell r="D43">
            <v>5</v>
          </cell>
        </row>
        <row r="44">
          <cell r="A44" t="str">
            <v>03.132</v>
          </cell>
          <cell r="B44" t="str">
            <v>Largeur 0,90m</v>
          </cell>
          <cell r="D44">
            <v>5</v>
          </cell>
        </row>
        <row r="45">
          <cell r="A45" t="str">
            <v>03.137</v>
          </cell>
          <cell r="B45" t="str">
            <v>Ferme porte à glissière coupe-feu 1≤ 950 mm</v>
          </cell>
          <cell r="D45">
            <v>5</v>
          </cell>
        </row>
        <row r="46">
          <cell r="B46" t="str">
            <v xml:space="preserve">Crémone pompier encastré </v>
          </cell>
          <cell r="D46">
            <v>10</v>
          </cell>
        </row>
        <row r="47">
          <cell r="A47" t="str">
            <v>03.141</v>
          </cell>
          <cell r="B47" t="str">
            <v>Coffre à larder canon européen</v>
          </cell>
          <cell r="D47">
            <v>5</v>
          </cell>
        </row>
        <row r="48">
          <cell r="A48" t="str">
            <v>03.145</v>
          </cell>
          <cell r="B48" t="str">
            <v>En aluminium</v>
          </cell>
          <cell r="D48">
            <v>1</v>
          </cell>
        </row>
        <row r="49">
          <cell r="A49" t="str">
            <v>03.150</v>
          </cell>
          <cell r="B49" t="str">
            <v>Paumelle à roulement, fourniture et pose y compris axe</v>
          </cell>
          <cell r="D49">
            <v>3</v>
          </cell>
        </row>
        <row r="50">
          <cell r="B50" t="str">
            <v>CYLINDRES ELECTRONIQUES</v>
          </cell>
        </row>
        <row r="51">
          <cell r="A51" t="str">
            <v>03.154</v>
          </cell>
          <cell r="B51" t="str">
            <v>Cylindre à bouton Type BS04 MK 45x45 BT</v>
          </cell>
          <cell r="D51">
            <v>2</v>
          </cell>
        </row>
        <row r="52">
          <cell r="A52" t="str">
            <v>03.157</v>
          </cell>
          <cell r="B52" t="str">
            <v>Cylindre à bouton Type BS04 MK 60x30 BT</v>
          </cell>
          <cell r="D52">
            <v>2</v>
          </cell>
        </row>
        <row r="53">
          <cell r="A53" t="str">
            <v>03.164</v>
          </cell>
          <cell r="B53" t="str">
            <v>Clée BSN blue smart anthracite ou clé standard</v>
          </cell>
          <cell r="D53">
            <v>5</v>
          </cell>
        </row>
        <row r="54">
          <cell r="B54" t="str">
            <v>RIDEAUX METALLIQUE</v>
          </cell>
        </row>
        <row r="55">
          <cell r="A55" t="str">
            <v>03.168</v>
          </cell>
          <cell r="B55" t="str">
            <v>Fourniture et pose d'un rideau métallique microperforé laqué y compris moteur, caisson, coulisse, commande électrique sur cylindre européen et dispositif de déverrouillage.</v>
          </cell>
          <cell r="D55">
            <v>1</v>
          </cell>
        </row>
        <row r="56">
          <cell r="B56" t="str">
            <v>STORES VENITIENS</v>
          </cell>
        </row>
        <row r="57">
          <cell r="B57" t="str">
            <v>Fourniture et pose de stores vénitiens électriques à lames horizontales de 25mm encastrés dans chassis triple vitrage avec guidages latéraux en aluminium laqué au four coloris au choix du Maître d'Ouvrage, lame final en acier tubulaire laqué au four, coloris dito, orientation des lames par tiges à gauche ou à droite suivant les baies, manoeuvre par commande électrique.</v>
          </cell>
          <cell r="D57">
            <v>30</v>
          </cell>
        </row>
        <row r="58">
          <cell r="B58" t="str">
            <v>STORES ENROULEURS INTERIEURS</v>
          </cell>
        </row>
        <row r="59">
          <cell r="A59" t="str">
            <v>07.006</v>
          </cell>
          <cell r="B59" t="str">
            <v>Fourniture et pose stores enrouleurs interieurs comprenant :
Tube d'enroulement supérieur, compris bouchons d'extrémité et supports de fixations
Manoeuvre manuelle par mécanisme à treuil et manivelle fixe ou décrochable
Toile en tissu classée au feu M1, avec barre de charge en acier gainée PVC et guidage latéral par coulisses</v>
          </cell>
          <cell r="D59">
            <v>15</v>
          </cell>
        </row>
        <row r="60">
          <cell r="B60" t="str">
            <v xml:space="preserve">Fourniture et pose stores enrouleurs électrique sur mesure interieurs comprenant :
Tube d'enroulement supérieur, compris bouchons d'extrémité et supports de fixations
Manoeuvre manuelle par mécanisme électrique relié ou non à la GTB
Toile en tissu classée au feu M1, avec barre de charge en acier gainée PVC </v>
          </cell>
          <cell r="D60">
            <v>15</v>
          </cell>
        </row>
        <row r="61">
          <cell r="B61" t="str">
            <v>STORES ENROULEURS EXTERIEURS</v>
          </cell>
        </row>
        <row r="62">
          <cell r="A62" t="str">
            <v>07.007</v>
          </cell>
          <cell r="B62" t="str">
            <v xml:space="preserve">Fourniture et pose stores à enrouleurs extérieurs comprenant :
Coffre 4 faces,
Toile en tissu classée au feu M1, avec barre de charge en acier gainée PVC et guidage latéral par coulisses
Les bords latéraux du tissu sont équipés d’une ½ fermeture à glissière qui maintient efficacement la toile dans les coulisses.
Manoeuvre électrique avec moteur asynchrone monophasé de puissance adaptée au poids du store y compris commande électrique individuelle assortie à l'appareillage, raccordement sur attente.
</v>
          </cell>
          <cell r="D62">
            <v>20</v>
          </cell>
        </row>
        <row r="63">
          <cell r="B63" t="str">
            <v>FILMS</v>
          </cell>
        </row>
        <row r="64">
          <cell r="A64" t="str">
            <v>07.008</v>
          </cell>
          <cell r="B64" t="str">
            <v>Fourniture et pose film adhésif pour application extérieur sur vitrage , non compris échafaudage, Film de protection solaire ≥ 70% avec une occultation confortable</v>
          </cell>
          <cell r="D64">
            <v>20</v>
          </cell>
        </row>
        <row r="65">
          <cell r="A65" t="str">
            <v>07.009</v>
          </cell>
          <cell r="B65" t="str">
            <v>Fourniture et pose film adhésif pour application interieur sur vitrage, Film de protection solaire ≥ 70% avec une occultation confortable</v>
          </cell>
          <cell r="D65">
            <v>20</v>
          </cell>
        </row>
        <row r="67">
          <cell r="B67" t="str">
            <v>Echafaudage et nacelle</v>
          </cell>
        </row>
        <row r="68">
          <cell r="A68" t="str">
            <v>03.171</v>
          </cell>
          <cell r="B68" t="str">
            <v>Echafaudage ≤ 6 m</v>
          </cell>
          <cell r="D68">
            <v>5</v>
          </cell>
        </row>
        <row r="69">
          <cell r="A69" t="str">
            <v>03.174</v>
          </cell>
          <cell r="B69" t="str">
            <v>Elévateur articulé ≤ 15 m</v>
          </cell>
          <cell r="D69">
            <v>1</v>
          </cell>
        </row>
        <row r="70">
          <cell r="B70" t="str">
            <v xml:space="preserve">Prestation hors BPU </v>
          </cell>
        </row>
        <row r="71">
          <cell r="A71" t="str">
            <v>03.179</v>
          </cell>
          <cell r="B71" t="str">
            <v>Niveau I (N1) : Ouvriers d’exécution</v>
          </cell>
          <cell r="D71">
            <v>100</v>
          </cell>
        </row>
        <row r="72">
          <cell r="A72" t="str">
            <v>03.180</v>
          </cell>
          <cell r="B72" t="str">
            <v>Niveau II (N2) : Ouvriers professionnels</v>
          </cell>
          <cell r="D72">
            <v>50</v>
          </cell>
        </row>
        <row r="73">
          <cell r="A73" t="str">
            <v>03.181</v>
          </cell>
          <cell r="B73" t="str">
            <v>Niveau III (N3) : Compagnons professionnels</v>
          </cell>
          <cell r="D73">
            <v>50</v>
          </cell>
        </row>
        <row r="74">
          <cell r="A74" t="str">
            <v>03.183</v>
          </cell>
          <cell r="B74" t="str">
            <v>Frais de déplacement (travaux inférieurs à 500€)</v>
          </cell>
          <cell r="D74">
            <v>2</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117"/>
  <sheetViews>
    <sheetView tabSelected="1" topLeftCell="A48" zoomScale="59" zoomScaleNormal="59" zoomScaleSheetLayoutView="100" workbookViewId="0">
      <selection activeCell="D74" sqref="D74:D76"/>
    </sheetView>
  </sheetViews>
  <sheetFormatPr baseColWidth="10" defaultColWidth="11.42578125" defaultRowHeight="18" x14ac:dyDescent="0.25"/>
  <cols>
    <col min="1" max="1" width="10.5703125" style="2" bestFit="1" customWidth="1"/>
    <col min="2" max="2" width="107" style="3" customWidth="1"/>
    <col min="3" max="3" width="19.42578125" style="3" customWidth="1"/>
    <col min="4" max="4" width="19.42578125" style="47" customWidth="1"/>
    <col min="5" max="5" width="11.140625" style="4" bestFit="1" customWidth="1"/>
    <col min="6" max="6" width="19.42578125" style="4" customWidth="1"/>
    <col min="7" max="16384" width="11.42578125" style="1"/>
  </cols>
  <sheetData>
    <row r="3" spans="1:8" ht="25.9" customHeight="1" thickBot="1" x14ac:dyDescent="0.25">
      <c r="A3" s="67" t="s">
        <v>138</v>
      </c>
      <c r="B3" s="68"/>
      <c r="C3" s="68"/>
      <c r="D3" s="68"/>
      <c r="E3" s="68"/>
      <c r="F3" s="68"/>
    </row>
    <row r="4" spans="1:8" ht="57.6" customHeight="1" thickBot="1" x14ac:dyDescent="0.25">
      <c r="A4" s="60" t="s">
        <v>129</v>
      </c>
      <c r="B4" s="61"/>
      <c r="C4" s="61"/>
      <c r="D4" s="61"/>
      <c r="E4" s="61"/>
      <c r="F4" s="61"/>
    </row>
    <row r="5" spans="1:8" ht="96.6" customHeight="1" x14ac:dyDescent="0.2">
      <c r="A5" s="62" t="s">
        <v>139</v>
      </c>
      <c r="B5" s="63"/>
      <c r="C5" s="63"/>
      <c r="D5" s="64"/>
      <c r="E5" s="63"/>
      <c r="F5" s="63"/>
    </row>
    <row r="6" spans="1:8" ht="41.45" customHeight="1" x14ac:dyDescent="0.2">
      <c r="A6" s="65" t="s">
        <v>91</v>
      </c>
      <c r="B6" s="66"/>
      <c r="C6" s="66"/>
      <c r="D6" s="66"/>
      <c r="E6" s="66"/>
      <c r="F6" s="66"/>
      <c r="G6" s="31"/>
      <c r="H6" s="31"/>
    </row>
    <row r="7" spans="1:8" s="17" customFormat="1" ht="20.25" x14ac:dyDescent="0.2">
      <c r="A7" s="38"/>
      <c r="B7" s="39"/>
      <c r="C7" s="39"/>
      <c r="D7" s="39"/>
      <c r="E7" s="44"/>
      <c r="F7" s="39"/>
      <c r="G7" s="50"/>
      <c r="H7" s="50"/>
    </row>
    <row r="8" spans="1:8" ht="108" x14ac:dyDescent="0.2">
      <c r="A8" s="5" t="s">
        <v>0</v>
      </c>
      <c r="B8" s="6" t="s">
        <v>1</v>
      </c>
      <c r="C8" s="41" t="s">
        <v>130</v>
      </c>
      <c r="D8" s="41" t="s">
        <v>131</v>
      </c>
      <c r="E8" s="45" t="s">
        <v>2</v>
      </c>
      <c r="F8" s="41" t="s">
        <v>132</v>
      </c>
      <c r="G8" s="31"/>
      <c r="H8" s="31"/>
    </row>
    <row r="9" spans="1:8" s="31" customFormat="1" ht="18.600000000000001" customHeight="1" x14ac:dyDescent="0.2">
      <c r="A9" s="26"/>
      <c r="B9" s="27" t="s">
        <v>3</v>
      </c>
      <c r="C9" s="27"/>
      <c r="D9" s="42"/>
      <c r="E9" s="28"/>
      <c r="F9" s="28"/>
      <c r="G9" s="29"/>
      <c r="H9" s="30"/>
    </row>
    <row r="10" spans="1:8" ht="18.600000000000001" customHeight="1" x14ac:dyDescent="0.2">
      <c r="A10" s="7" t="s">
        <v>4</v>
      </c>
      <c r="B10" s="20" t="s">
        <v>5</v>
      </c>
      <c r="C10" s="20"/>
      <c r="D10" s="24">
        <f>VLOOKUP($A10, '[1]LOT 03'!$A$9:$D$74, 4, FALSE)</f>
        <v>1</v>
      </c>
      <c r="E10" s="8" t="s">
        <v>6</v>
      </c>
      <c r="F10" s="8">
        <f>C10*D10</f>
        <v>0</v>
      </c>
    </row>
    <row r="11" spans="1:8" ht="18.600000000000001" customHeight="1" x14ac:dyDescent="0.2">
      <c r="A11" s="7" t="s">
        <v>7</v>
      </c>
      <c r="B11" s="9" t="s">
        <v>8</v>
      </c>
      <c r="C11" s="9"/>
      <c r="D11" s="24">
        <f>VLOOKUP($A11, '[1]LOT 03'!$A$9:$D$74, 4, FALSE)</f>
        <v>1</v>
      </c>
      <c r="E11" s="8" t="s">
        <v>6</v>
      </c>
      <c r="F11" s="8">
        <f t="shared" ref="F11:F74" si="0">C11*D11</f>
        <v>0</v>
      </c>
    </row>
    <row r="12" spans="1:8" s="31" customFormat="1" ht="18.600000000000001" customHeight="1" x14ac:dyDescent="0.2">
      <c r="A12" s="26"/>
      <c r="B12" s="27" t="s">
        <v>10</v>
      </c>
      <c r="C12" s="27"/>
      <c r="D12" s="42"/>
      <c r="E12" s="28"/>
      <c r="F12" s="28"/>
      <c r="G12" s="29"/>
      <c r="H12" s="30"/>
    </row>
    <row r="13" spans="1:8" ht="18.600000000000001" customHeight="1" x14ac:dyDescent="0.2">
      <c r="A13" s="7" t="s">
        <v>11</v>
      </c>
      <c r="B13" s="21" t="s">
        <v>12</v>
      </c>
      <c r="C13" s="21"/>
      <c r="D13" s="24">
        <f>VLOOKUP($A13, '[1]LOT 03'!$A$9:$D$74, 4, FALSE)</f>
        <v>1</v>
      </c>
      <c r="E13" s="8" t="s">
        <v>6</v>
      </c>
      <c r="F13" s="8">
        <f t="shared" si="0"/>
        <v>0</v>
      </c>
    </row>
    <row r="14" spans="1:8" ht="18.600000000000001" customHeight="1" x14ac:dyDescent="0.2">
      <c r="A14" s="7" t="s">
        <v>13</v>
      </c>
      <c r="B14" s="21" t="s">
        <v>14</v>
      </c>
      <c r="C14" s="21"/>
      <c r="D14" s="24">
        <f>VLOOKUP($A14, '[1]LOT 03'!$A$9:$D$74, 4, FALSE)</f>
        <v>2</v>
      </c>
      <c r="E14" s="8" t="s">
        <v>6</v>
      </c>
      <c r="F14" s="8">
        <f t="shared" si="0"/>
        <v>0</v>
      </c>
    </row>
    <row r="15" spans="1:8" ht="18.600000000000001" customHeight="1" x14ac:dyDescent="0.2">
      <c r="A15" s="7" t="s">
        <v>15</v>
      </c>
      <c r="B15" s="21" t="s">
        <v>16</v>
      </c>
      <c r="C15" s="21"/>
      <c r="D15" s="24">
        <f>VLOOKUP($A15, '[1]LOT 03'!$A$9:$D$74, 4, FALSE)</f>
        <v>1</v>
      </c>
      <c r="E15" s="8" t="s">
        <v>6</v>
      </c>
      <c r="F15" s="8">
        <f t="shared" si="0"/>
        <v>0</v>
      </c>
    </row>
    <row r="16" spans="1:8" ht="18.600000000000001" customHeight="1" x14ac:dyDescent="0.2">
      <c r="A16" s="7" t="s">
        <v>17</v>
      </c>
      <c r="B16" s="21" t="s">
        <v>18</v>
      </c>
      <c r="C16" s="21"/>
      <c r="D16" s="24">
        <f>VLOOKUP($A16, '[1]LOT 03'!$A$9:$D$74, 4, FALSE)</f>
        <v>2</v>
      </c>
      <c r="E16" s="8" t="s">
        <v>6</v>
      </c>
      <c r="F16" s="8">
        <f t="shared" si="0"/>
        <v>0</v>
      </c>
    </row>
    <row r="17" spans="1:8" s="31" customFormat="1" ht="18.600000000000001" customHeight="1" x14ac:dyDescent="0.2">
      <c r="A17" s="26"/>
      <c r="B17" s="27" t="s">
        <v>19</v>
      </c>
      <c r="C17" s="27"/>
      <c r="D17" s="42"/>
      <c r="E17" s="28"/>
      <c r="F17" s="28"/>
      <c r="G17" s="29"/>
      <c r="H17" s="30"/>
    </row>
    <row r="18" spans="1:8" ht="18.600000000000001" customHeight="1" x14ac:dyDescent="0.2">
      <c r="A18" s="7" t="s">
        <v>20</v>
      </c>
      <c r="B18" s="23" t="s">
        <v>21</v>
      </c>
      <c r="C18" s="23"/>
      <c r="D18" s="24">
        <f>VLOOKUP($A18, '[1]LOT 03'!$A$9:$D$74, 4, FALSE)</f>
        <v>6</v>
      </c>
      <c r="E18" s="8" t="s">
        <v>6</v>
      </c>
      <c r="F18" s="8">
        <f>C18*D18</f>
        <v>0</v>
      </c>
    </row>
    <row r="19" spans="1:8" ht="18.600000000000001" customHeight="1" x14ac:dyDescent="0.2">
      <c r="A19" s="18" t="s">
        <v>23</v>
      </c>
      <c r="B19" s="23" t="s">
        <v>22</v>
      </c>
      <c r="C19" s="23"/>
      <c r="D19" s="24">
        <f>VLOOKUP($A19, '[1]LOT 03'!$A$9:$D$74, 4, FALSE)</f>
        <v>5</v>
      </c>
      <c r="E19" s="8" t="s">
        <v>6</v>
      </c>
      <c r="F19" s="8">
        <f t="shared" si="0"/>
        <v>0</v>
      </c>
    </row>
    <row r="20" spans="1:8" s="31" customFormat="1" ht="18.600000000000001" customHeight="1" x14ac:dyDescent="0.2">
      <c r="A20" s="26"/>
      <c r="B20" s="27" t="s">
        <v>24</v>
      </c>
      <c r="C20" s="27"/>
      <c r="D20" s="42"/>
      <c r="E20" s="28"/>
      <c r="F20" s="28"/>
      <c r="G20" s="29"/>
      <c r="H20" s="30"/>
    </row>
    <row r="21" spans="1:8" ht="18.600000000000001" customHeight="1" x14ac:dyDescent="0.2">
      <c r="A21" s="18" t="s">
        <v>29</v>
      </c>
      <c r="B21" s="9" t="s">
        <v>25</v>
      </c>
      <c r="C21" s="9"/>
      <c r="D21" s="24">
        <f>VLOOKUP($A21, '[1]LOT 03'!$A$9:$D$74, 4, FALSE)</f>
        <v>5</v>
      </c>
      <c r="E21" s="8" t="s">
        <v>9</v>
      </c>
      <c r="F21" s="8">
        <f>C21*D21</f>
        <v>0</v>
      </c>
    </row>
    <row r="22" spans="1:8" ht="18.600000000000001" customHeight="1" x14ac:dyDescent="0.2">
      <c r="A22" s="18" t="s">
        <v>31</v>
      </c>
      <c r="B22" s="9" t="s">
        <v>26</v>
      </c>
      <c r="C22" s="9"/>
      <c r="D22" s="24">
        <f>VLOOKUP($A22, '[1]LOT 03'!$A$9:$D$74, 4, FALSE)</f>
        <v>5</v>
      </c>
      <c r="E22" s="8" t="s">
        <v>9</v>
      </c>
      <c r="F22" s="8">
        <f t="shared" si="0"/>
        <v>0</v>
      </c>
    </row>
    <row r="23" spans="1:8" ht="18.600000000000001" customHeight="1" x14ac:dyDescent="0.2">
      <c r="A23" s="18" t="s">
        <v>33</v>
      </c>
      <c r="B23" s="9" t="s">
        <v>27</v>
      </c>
      <c r="C23" s="9"/>
      <c r="D23" s="24">
        <f>VLOOKUP($A23, '[1]LOT 03'!$A$9:$D$74, 4, FALSE)</f>
        <v>5</v>
      </c>
      <c r="E23" s="8" t="s">
        <v>9</v>
      </c>
      <c r="F23" s="8">
        <f t="shared" si="0"/>
        <v>0</v>
      </c>
    </row>
    <row r="24" spans="1:8" ht="18.600000000000001" customHeight="1" x14ac:dyDescent="0.2">
      <c r="A24" s="18" t="s">
        <v>35</v>
      </c>
      <c r="B24" s="9" t="s">
        <v>100</v>
      </c>
      <c r="C24" s="9"/>
      <c r="D24" s="24">
        <f>VLOOKUP($B24, '[1]LOT 03'!$B$9:$D$74, 3, FALSE)</f>
        <v>5</v>
      </c>
      <c r="E24" s="8" t="s">
        <v>9</v>
      </c>
      <c r="F24" s="8">
        <f t="shared" si="0"/>
        <v>0</v>
      </c>
    </row>
    <row r="25" spans="1:8" ht="18.600000000000001" customHeight="1" x14ac:dyDescent="0.2">
      <c r="A25" s="18" t="s">
        <v>36</v>
      </c>
      <c r="B25" s="9" t="s">
        <v>101</v>
      </c>
      <c r="C25" s="9"/>
      <c r="D25" s="24">
        <f>VLOOKUP($B25, '[1]LOT 03'!$B$9:$D$74, 3, FALSE)</f>
        <v>10</v>
      </c>
      <c r="E25" s="8" t="s">
        <v>9</v>
      </c>
      <c r="F25" s="8">
        <f t="shared" si="0"/>
        <v>0</v>
      </c>
    </row>
    <row r="26" spans="1:8" ht="18.600000000000001" customHeight="1" x14ac:dyDescent="0.2">
      <c r="A26" s="18" t="s">
        <v>37</v>
      </c>
      <c r="B26" s="9" t="s">
        <v>102</v>
      </c>
      <c r="C26" s="9"/>
      <c r="D26" s="24">
        <v>10</v>
      </c>
      <c r="E26" s="8" t="s">
        <v>9</v>
      </c>
      <c r="F26" s="8">
        <f t="shared" si="0"/>
        <v>0</v>
      </c>
    </row>
    <row r="27" spans="1:8" ht="18.600000000000001" customHeight="1" x14ac:dyDescent="0.2">
      <c r="A27" s="18" t="s">
        <v>38</v>
      </c>
      <c r="B27" s="9" t="s">
        <v>103</v>
      </c>
      <c r="C27" s="9"/>
      <c r="D27" s="24">
        <f>VLOOKUP($B27, '[1]LOT 03'!$B$9:$D$74, 3, FALSE)</f>
        <v>10</v>
      </c>
      <c r="E27" s="8" t="s">
        <v>9</v>
      </c>
      <c r="F27" s="8">
        <f t="shared" si="0"/>
        <v>0</v>
      </c>
    </row>
    <row r="28" spans="1:8" ht="18.600000000000001" customHeight="1" x14ac:dyDescent="0.2">
      <c r="A28" s="18" t="s">
        <v>39</v>
      </c>
      <c r="B28" s="9" t="s">
        <v>105</v>
      </c>
      <c r="C28" s="9"/>
      <c r="D28" s="24">
        <f>VLOOKUP($B28, '[1]LOT 03'!$B$9:$D$74, 3, FALSE)</f>
        <v>10</v>
      </c>
      <c r="E28" s="8" t="s">
        <v>9</v>
      </c>
      <c r="F28" s="8">
        <f t="shared" si="0"/>
        <v>0</v>
      </c>
    </row>
    <row r="29" spans="1:8" ht="18.600000000000001" customHeight="1" x14ac:dyDescent="0.2">
      <c r="A29" s="18" t="s">
        <v>40</v>
      </c>
      <c r="B29" s="9" t="s">
        <v>106</v>
      </c>
      <c r="C29" s="9"/>
      <c r="D29" s="24">
        <f>VLOOKUP($B29, '[1]LOT 03'!$B$9:$D$74, 3, FALSE)</f>
        <v>10</v>
      </c>
      <c r="E29" s="8" t="s">
        <v>9</v>
      </c>
      <c r="F29" s="8">
        <f t="shared" si="0"/>
        <v>0</v>
      </c>
    </row>
    <row r="30" spans="1:8" ht="18.600000000000001" customHeight="1" x14ac:dyDescent="0.2">
      <c r="A30" s="18" t="s">
        <v>41</v>
      </c>
      <c r="B30" s="9" t="s">
        <v>107</v>
      </c>
      <c r="C30" s="9"/>
      <c r="D30" s="24">
        <f>VLOOKUP($B30, '[1]LOT 03'!$B$9:$D$74, 3, FALSE)</f>
        <v>10</v>
      </c>
      <c r="E30" s="8" t="s">
        <v>9</v>
      </c>
      <c r="F30" s="8">
        <f t="shared" si="0"/>
        <v>0</v>
      </c>
    </row>
    <row r="31" spans="1:8" ht="18.600000000000001" customHeight="1" x14ac:dyDescent="0.2">
      <c r="A31" s="18" t="s">
        <v>42</v>
      </c>
      <c r="B31" s="9" t="s">
        <v>108</v>
      </c>
      <c r="C31" s="9"/>
      <c r="D31" s="24">
        <f>VLOOKUP($B31, '[1]LOT 03'!$B$9:$D$74, 3, FALSE)</f>
        <v>10</v>
      </c>
      <c r="E31" s="8" t="s">
        <v>9</v>
      </c>
      <c r="F31" s="8">
        <f t="shared" si="0"/>
        <v>0</v>
      </c>
    </row>
    <row r="32" spans="1:8" ht="18.600000000000001" customHeight="1" x14ac:dyDescent="0.2">
      <c r="A32" s="18" t="s">
        <v>43</v>
      </c>
      <c r="B32" s="9" t="s">
        <v>109</v>
      </c>
      <c r="C32" s="9"/>
      <c r="D32" s="24">
        <f>VLOOKUP($B32, '[1]LOT 03'!$B$9:$D$74, 3, FALSE)</f>
        <v>10</v>
      </c>
      <c r="E32" s="8" t="s">
        <v>9</v>
      </c>
      <c r="F32" s="8">
        <f t="shared" si="0"/>
        <v>0</v>
      </c>
    </row>
    <row r="33" spans="1:8" ht="18.600000000000001" customHeight="1" x14ac:dyDescent="0.2">
      <c r="A33" s="18" t="s">
        <v>44</v>
      </c>
      <c r="B33" s="9" t="s">
        <v>104</v>
      </c>
      <c r="C33" s="9"/>
      <c r="D33" s="24">
        <f>VLOOKUP($B33, '[1]LOT 03'!$B$9:$D$74, 3, FALSE)</f>
        <v>10</v>
      </c>
      <c r="E33" s="8" t="s">
        <v>9</v>
      </c>
      <c r="F33" s="8">
        <f t="shared" si="0"/>
        <v>0</v>
      </c>
    </row>
    <row r="34" spans="1:8" ht="18.600000000000001" customHeight="1" x14ac:dyDescent="0.2">
      <c r="A34" s="18" t="s">
        <v>45</v>
      </c>
      <c r="B34" s="9" t="s">
        <v>111</v>
      </c>
      <c r="C34" s="9"/>
      <c r="D34" s="24">
        <f>VLOOKUP($B34, '[1]LOT 03'!$B$9:$D$74, 3, FALSE)</f>
        <v>10</v>
      </c>
      <c r="E34" s="8" t="s">
        <v>9</v>
      </c>
      <c r="F34" s="8">
        <f t="shared" si="0"/>
        <v>0</v>
      </c>
    </row>
    <row r="35" spans="1:8" ht="18.600000000000001" customHeight="1" x14ac:dyDescent="0.2">
      <c r="A35" s="18" t="s">
        <v>46</v>
      </c>
      <c r="B35" s="9" t="s">
        <v>110</v>
      </c>
      <c r="C35" s="9"/>
      <c r="D35" s="24">
        <f>VLOOKUP($B35, '[1]LOT 03'!$B$9:$D$74, 3, FALSE)</f>
        <v>10</v>
      </c>
      <c r="E35" s="8" t="s">
        <v>9</v>
      </c>
      <c r="F35" s="8">
        <f t="shared" si="0"/>
        <v>0</v>
      </c>
    </row>
    <row r="36" spans="1:8" ht="18.600000000000001" customHeight="1" x14ac:dyDescent="0.2">
      <c r="A36" s="18" t="s">
        <v>48</v>
      </c>
      <c r="B36" s="9" t="s">
        <v>112</v>
      </c>
      <c r="C36" s="9"/>
      <c r="D36" s="24">
        <f>VLOOKUP($B36, '[1]LOT 03'!$B$9:$D$74, 3, FALSE)</f>
        <v>10</v>
      </c>
      <c r="E36" s="8" t="s">
        <v>9</v>
      </c>
      <c r="F36" s="8">
        <f t="shared" si="0"/>
        <v>0</v>
      </c>
    </row>
    <row r="37" spans="1:8" ht="18.600000000000001" customHeight="1" x14ac:dyDescent="0.2">
      <c r="A37" s="18" t="s">
        <v>49</v>
      </c>
      <c r="B37" s="9" t="s">
        <v>28</v>
      </c>
      <c r="C37" s="9"/>
      <c r="D37" s="24">
        <f>VLOOKUP($B37, '[1]LOT 03'!$B$9:$D$74, 3, FALSE)</f>
        <v>6</v>
      </c>
      <c r="E37" s="8" t="s">
        <v>9</v>
      </c>
      <c r="F37" s="8">
        <f t="shared" si="0"/>
        <v>0</v>
      </c>
    </row>
    <row r="38" spans="1:8" ht="18.600000000000001" customHeight="1" x14ac:dyDescent="0.2">
      <c r="A38" s="18" t="s">
        <v>50</v>
      </c>
      <c r="B38" s="9" t="s">
        <v>32</v>
      </c>
      <c r="C38" s="9"/>
      <c r="D38" s="24">
        <v>5</v>
      </c>
      <c r="E38" s="8" t="s">
        <v>9</v>
      </c>
      <c r="F38" s="8">
        <f t="shared" si="0"/>
        <v>0</v>
      </c>
    </row>
    <row r="39" spans="1:8" s="31" customFormat="1" ht="18.600000000000001" customHeight="1" x14ac:dyDescent="0.2">
      <c r="A39" s="26"/>
      <c r="B39" s="27" t="s">
        <v>34</v>
      </c>
      <c r="C39" s="27"/>
      <c r="D39" s="42"/>
      <c r="E39" s="28"/>
      <c r="F39" s="28"/>
      <c r="G39" s="29"/>
      <c r="H39" s="30"/>
    </row>
    <row r="40" spans="1:8" ht="18.600000000000001" customHeight="1" x14ac:dyDescent="0.2">
      <c r="A40" s="7" t="s">
        <v>52</v>
      </c>
      <c r="B40" s="21" t="s">
        <v>47</v>
      </c>
      <c r="C40" s="21"/>
      <c r="D40" s="24">
        <f>VLOOKUP($B40, '[1]LOT 03'!$B$9:$D$74, 3, FALSE)</f>
        <v>50</v>
      </c>
      <c r="E40" s="8" t="s">
        <v>9</v>
      </c>
      <c r="F40" s="8">
        <f t="shared" si="0"/>
        <v>0</v>
      </c>
    </row>
    <row r="41" spans="1:8" ht="18.600000000000001" customHeight="1" x14ac:dyDescent="0.2">
      <c r="A41" s="7" t="s">
        <v>55</v>
      </c>
      <c r="B41" s="21" t="s">
        <v>51</v>
      </c>
      <c r="C41" s="21"/>
      <c r="D41" s="24">
        <f>VLOOKUP($B41, '[1]LOT 03'!$B$9:$D$74, 3, FALSE)</f>
        <v>5</v>
      </c>
      <c r="E41" s="8" t="s">
        <v>9</v>
      </c>
      <c r="F41" s="8">
        <f t="shared" si="0"/>
        <v>0</v>
      </c>
    </row>
    <row r="42" spans="1:8" ht="18.600000000000001" customHeight="1" x14ac:dyDescent="0.2">
      <c r="A42" s="7" t="s">
        <v>60</v>
      </c>
      <c r="B42" s="21" t="s">
        <v>53</v>
      </c>
      <c r="C42" s="21"/>
      <c r="D42" s="24">
        <f>VLOOKUP($B42, '[1]LOT 03'!$B$9:$D$74, 3, FALSE)</f>
        <v>5</v>
      </c>
      <c r="E42" s="8" t="s">
        <v>30</v>
      </c>
      <c r="F42" s="8">
        <f t="shared" si="0"/>
        <v>0</v>
      </c>
    </row>
    <row r="43" spans="1:8" ht="18.600000000000001" customHeight="1" x14ac:dyDescent="0.2">
      <c r="A43" s="7" t="s">
        <v>61</v>
      </c>
      <c r="B43" s="21" t="s">
        <v>54</v>
      </c>
      <c r="C43" s="21"/>
      <c r="D43" s="24">
        <f>VLOOKUP($B43, '[1]LOT 03'!$B$9:$D$74, 3, FALSE)</f>
        <v>2</v>
      </c>
      <c r="E43" s="8" t="s">
        <v>30</v>
      </c>
      <c r="F43" s="8">
        <f t="shared" si="0"/>
        <v>0</v>
      </c>
    </row>
    <row r="44" spans="1:8" ht="18.600000000000001" customHeight="1" x14ac:dyDescent="0.2">
      <c r="A44" s="10"/>
      <c r="B44" s="22" t="s">
        <v>56</v>
      </c>
      <c r="C44" s="21"/>
      <c r="D44" s="24"/>
      <c r="E44" s="8"/>
      <c r="F44" s="8">
        <f t="shared" si="0"/>
        <v>0</v>
      </c>
    </row>
    <row r="45" spans="1:8" ht="18.600000000000001" customHeight="1" x14ac:dyDescent="0.2">
      <c r="A45" s="7" t="s">
        <v>65</v>
      </c>
      <c r="B45" s="21" t="s">
        <v>57</v>
      </c>
      <c r="C45" s="21"/>
      <c r="D45" s="24">
        <f>VLOOKUP($B45, '[1]LOT 03'!$B$9:$D$74, 3, FALSE)</f>
        <v>5</v>
      </c>
      <c r="E45" s="8" t="s">
        <v>6</v>
      </c>
      <c r="F45" s="8">
        <f t="shared" si="0"/>
        <v>0</v>
      </c>
    </row>
    <row r="46" spans="1:8" ht="18.600000000000001" customHeight="1" x14ac:dyDescent="0.2">
      <c r="A46" s="7"/>
      <c r="B46" s="22" t="s">
        <v>58</v>
      </c>
      <c r="C46" s="21"/>
      <c r="D46" s="24"/>
      <c r="E46" s="8"/>
      <c r="F46" s="8">
        <f t="shared" si="0"/>
        <v>0</v>
      </c>
    </row>
    <row r="47" spans="1:8" ht="18.600000000000001" customHeight="1" x14ac:dyDescent="0.2">
      <c r="A47" s="7" t="s">
        <v>68</v>
      </c>
      <c r="B47" s="21" t="s">
        <v>59</v>
      </c>
      <c r="C47" s="21"/>
      <c r="D47" s="24">
        <f>VLOOKUP($B47, '[1]LOT 03'!$B$9:$D$74, 3, FALSE)</f>
        <v>5</v>
      </c>
      <c r="E47" s="8" t="s">
        <v>6</v>
      </c>
      <c r="F47" s="8">
        <f t="shared" si="0"/>
        <v>0</v>
      </c>
    </row>
    <row r="48" spans="1:8" ht="18.600000000000001" customHeight="1" x14ac:dyDescent="0.2">
      <c r="A48" s="7" t="s">
        <v>70</v>
      </c>
      <c r="B48" s="21" t="s">
        <v>62</v>
      </c>
      <c r="C48" s="21"/>
      <c r="D48" s="24">
        <f>VLOOKUP($B48, '[1]LOT 03'!$B$9:$D$74, 3, FALSE)</f>
        <v>5</v>
      </c>
      <c r="E48" s="8" t="s">
        <v>6</v>
      </c>
      <c r="F48" s="8">
        <f t="shared" si="0"/>
        <v>0</v>
      </c>
    </row>
    <row r="49" spans="1:8" ht="18.600000000000001" customHeight="1" x14ac:dyDescent="0.2">
      <c r="A49" s="7" t="s">
        <v>72</v>
      </c>
      <c r="B49" s="11" t="s">
        <v>113</v>
      </c>
      <c r="C49" s="11"/>
      <c r="D49" s="24">
        <f>VLOOKUP($B49, '[1]LOT 03'!$B$9:$D$74, 3, FALSE)</f>
        <v>10</v>
      </c>
      <c r="E49" s="8" t="s">
        <v>6</v>
      </c>
      <c r="F49" s="8">
        <f t="shared" si="0"/>
        <v>0</v>
      </c>
    </row>
    <row r="50" spans="1:8" ht="18.600000000000001" customHeight="1" x14ac:dyDescent="0.2">
      <c r="A50" s="7" t="s">
        <v>73</v>
      </c>
      <c r="B50" s="21" t="s">
        <v>63</v>
      </c>
      <c r="C50" s="21"/>
      <c r="D50" s="24">
        <f>VLOOKUP($B50, '[1]LOT 03'!$B$9:$D$74, 3, FALSE)</f>
        <v>5</v>
      </c>
      <c r="E50" s="8" t="s">
        <v>6</v>
      </c>
      <c r="F50" s="8">
        <f t="shared" si="0"/>
        <v>0</v>
      </c>
    </row>
    <row r="51" spans="1:8" ht="25.5" x14ac:dyDescent="0.2">
      <c r="A51" s="7"/>
      <c r="B51" s="22" t="s">
        <v>137</v>
      </c>
      <c r="C51" s="21"/>
      <c r="D51" s="24"/>
      <c r="E51" s="8"/>
      <c r="F51" s="8">
        <f t="shared" si="0"/>
        <v>0</v>
      </c>
    </row>
    <row r="52" spans="1:8" ht="18.600000000000001" customHeight="1" x14ac:dyDescent="0.2">
      <c r="A52" s="7" t="s">
        <v>75</v>
      </c>
      <c r="B52" s="21" t="s">
        <v>64</v>
      </c>
      <c r="C52" s="21"/>
      <c r="D52" s="24">
        <f>VLOOKUP($B52, '[1]LOT 03'!$B$9:$D$74, 3, FALSE)</f>
        <v>1</v>
      </c>
      <c r="E52" s="8" t="s">
        <v>6</v>
      </c>
      <c r="F52" s="8">
        <f t="shared" si="0"/>
        <v>0</v>
      </c>
    </row>
    <row r="53" spans="1:8" ht="18.600000000000001" customHeight="1" x14ac:dyDescent="0.2">
      <c r="A53" s="7" t="s">
        <v>77</v>
      </c>
      <c r="B53" s="21" t="s">
        <v>66</v>
      </c>
      <c r="C53" s="22"/>
      <c r="D53" s="24">
        <v>3</v>
      </c>
      <c r="E53" s="8" t="s">
        <v>6</v>
      </c>
      <c r="F53" s="8">
        <f t="shared" si="0"/>
        <v>0</v>
      </c>
    </row>
    <row r="54" spans="1:8" s="31" customFormat="1" ht="18.600000000000001" customHeight="1" x14ac:dyDescent="0.2">
      <c r="A54" s="26"/>
      <c r="B54" s="27" t="s">
        <v>67</v>
      </c>
      <c r="C54" s="27"/>
      <c r="D54" s="42"/>
      <c r="E54" s="28"/>
      <c r="F54" s="28"/>
      <c r="G54" s="29"/>
      <c r="H54" s="30"/>
    </row>
    <row r="55" spans="1:8" ht="18.600000000000001" customHeight="1" x14ac:dyDescent="0.2">
      <c r="A55" s="7" t="s">
        <v>79</v>
      </c>
      <c r="B55" s="9" t="s">
        <v>69</v>
      </c>
      <c r="C55" s="9"/>
      <c r="D55" s="24">
        <v>2</v>
      </c>
      <c r="E55" s="8" t="s">
        <v>6</v>
      </c>
      <c r="F55" s="8">
        <f t="shared" si="0"/>
        <v>0</v>
      </c>
    </row>
    <row r="56" spans="1:8" ht="18.600000000000001" customHeight="1" x14ac:dyDescent="0.2">
      <c r="A56" s="7" t="s">
        <v>80</v>
      </c>
      <c r="B56" s="9" t="s">
        <v>71</v>
      </c>
      <c r="C56" s="9"/>
      <c r="D56" s="24">
        <v>2</v>
      </c>
      <c r="E56" s="8" t="s">
        <v>6</v>
      </c>
      <c r="F56" s="8">
        <f t="shared" si="0"/>
        <v>0</v>
      </c>
    </row>
    <row r="57" spans="1:8" ht="18.600000000000001" customHeight="1" x14ac:dyDescent="0.2">
      <c r="A57" s="7" t="s">
        <v>86</v>
      </c>
      <c r="B57" s="9" t="s">
        <v>74</v>
      </c>
      <c r="C57" s="9"/>
      <c r="D57" s="24">
        <f>VLOOKUP($B57, '[1]LOT 03'!$B$9:$D$74, 3, FALSE)</f>
        <v>5</v>
      </c>
      <c r="E57" s="8" t="s">
        <v>6</v>
      </c>
      <c r="F57" s="8">
        <f t="shared" si="0"/>
        <v>0</v>
      </c>
    </row>
    <row r="58" spans="1:8" s="31" customFormat="1" x14ac:dyDescent="0.2">
      <c r="A58" s="26"/>
      <c r="B58" s="27" t="s">
        <v>133</v>
      </c>
      <c r="C58" s="27"/>
      <c r="D58" s="42"/>
      <c r="E58" s="28"/>
      <c r="F58" s="28"/>
      <c r="G58" s="29"/>
      <c r="H58" s="30"/>
    </row>
    <row r="59" spans="1:8" ht="25.5" x14ac:dyDescent="0.2">
      <c r="A59" s="7" t="s">
        <v>90</v>
      </c>
      <c r="B59" s="12" t="s">
        <v>76</v>
      </c>
      <c r="C59" s="12"/>
      <c r="D59" s="24">
        <f>VLOOKUP($B59, '[1]LOT 03'!$B$9:$D$74, 3, FALSE)</f>
        <v>1</v>
      </c>
      <c r="E59" s="8" t="s">
        <v>9</v>
      </c>
      <c r="F59" s="8">
        <f t="shared" si="0"/>
        <v>0</v>
      </c>
    </row>
    <row r="60" spans="1:8" s="31" customFormat="1" x14ac:dyDescent="0.2">
      <c r="A60" s="26"/>
      <c r="B60" s="27" t="s">
        <v>92</v>
      </c>
      <c r="C60" s="27"/>
      <c r="D60" s="42"/>
      <c r="E60" s="28"/>
      <c r="F60" s="28"/>
      <c r="G60" s="29"/>
      <c r="H60" s="30"/>
    </row>
    <row r="61" spans="1:8" s="17" customFormat="1" ht="57" x14ac:dyDescent="0.2">
      <c r="A61" s="7" t="s">
        <v>116</v>
      </c>
      <c r="B61" s="33" t="s">
        <v>114</v>
      </c>
      <c r="C61" s="33"/>
      <c r="D61" s="24">
        <v>30</v>
      </c>
      <c r="E61" s="53" t="s">
        <v>9</v>
      </c>
      <c r="F61" s="53">
        <f t="shared" si="0"/>
        <v>0</v>
      </c>
    </row>
    <row r="62" spans="1:8" s="31" customFormat="1" x14ac:dyDescent="0.2">
      <c r="A62" s="26"/>
      <c r="B62" s="27" t="s">
        <v>93</v>
      </c>
      <c r="C62" s="27"/>
      <c r="D62" s="42"/>
      <c r="E62" s="28"/>
      <c r="F62" s="28"/>
      <c r="G62" s="29"/>
      <c r="H62" s="30"/>
    </row>
    <row r="63" spans="1:8" s="17" customFormat="1" ht="57" x14ac:dyDescent="0.2">
      <c r="A63" s="7" t="s">
        <v>117</v>
      </c>
      <c r="B63" s="32" t="s">
        <v>94</v>
      </c>
      <c r="C63" s="32"/>
      <c r="D63" s="24">
        <v>15</v>
      </c>
      <c r="E63" s="54" t="s">
        <v>9</v>
      </c>
      <c r="F63" s="54">
        <f t="shared" si="0"/>
        <v>0</v>
      </c>
    </row>
    <row r="64" spans="1:8" s="17" customFormat="1" ht="57" x14ac:dyDescent="0.2">
      <c r="A64" s="7" t="s">
        <v>118</v>
      </c>
      <c r="B64" s="33" t="s">
        <v>115</v>
      </c>
      <c r="C64" s="33"/>
      <c r="D64" s="24">
        <v>15</v>
      </c>
      <c r="E64" s="54" t="s">
        <v>9</v>
      </c>
      <c r="F64" s="54">
        <f t="shared" si="0"/>
        <v>0</v>
      </c>
    </row>
    <row r="65" spans="1:8" s="31" customFormat="1" x14ac:dyDescent="0.2">
      <c r="A65" s="26"/>
      <c r="B65" s="27" t="s">
        <v>95</v>
      </c>
      <c r="C65" s="27"/>
      <c r="D65" s="42"/>
      <c r="E65" s="28"/>
      <c r="F65" s="28"/>
      <c r="G65" s="29"/>
      <c r="H65" s="30"/>
    </row>
    <row r="66" spans="1:8" s="17" customFormat="1" ht="114" x14ac:dyDescent="0.2">
      <c r="A66" s="7" t="s">
        <v>119</v>
      </c>
      <c r="B66" s="19" t="s">
        <v>96</v>
      </c>
      <c r="C66" s="40"/>
      <c r="D66" s="24">
        <v>20</v>
      </c>
      <c r="E66" s="54" t="s">
        <v>9</v>
      </c>
      <c r="F66" s="54">
        <f t="shared" si="0"/>
        <v>0</v>
      </c>
    </row>
    <row r="67" spans="1:8" s="31" customFormat="1" x14ac:dyDescent="0.2">
      <c r="A67" s="26"/>
      <c r="B67" s="27" t="s">
        <v>97</v>
      </c>
      <c r="C67" s="27"/>
      <c r="D67" s="42"/>
      <c r="E67" s="28"/>
      <c r="F67" s="28"/>
      <c r="G67" s="29"/>
      <c r="H67" s="30"/>
    </row>
    <row r="68" spans="1:8" ht="29.25" x14ac:dyDescent="0.2">
      <c r="A68" s="7" t="s">
        <v>120</v>
      </c>
      <c r="B68" s="58" t="s">
        <v>98</v>
      </c>
      <c r="C68" s="58"/>
      <c r="D68" s="24">
        <f>VLOOKUP($B68, '[1]LOT 03'!$B$9:$D$74, 3, FALSE)</f>
        <v>20</v>
      </c>
      <c r="E68" s="54" t="s">
        <v>9</v>
      </c>
      <c r="F68" s="54">
        <f t="shared" si="0"/>
        <v>0</v>
      </c>
    </row>
    <row r="69" spans="1:8" ht="29.25" x14ac:dyDescent="0.2">
      <c r="A69" s="7" t="s">
        <v>121</v>
      </c>
      <c r="B69" s="58" t="s">
        <v>99</v>
      </c>
      <c r="C69" s="58"/>
      <c r="D69" s="24">
        <f>VLOOKUP($B69, '[1]LOT 03'!$B$9:$D$74, 3, FALSE)</f>
        <v>20</v>
      </c>
      <c r="E69" s="54" t="s">
        <v>9</v>
      </c>
      <c r="F69" s="54">
        <f t="shared" si="0"/>
        <v>0</v>
      </c>
    </row>
    <row r="70" spans="1:8" s="31" customFormat="1" x14ac:dyDescent="0.2">
      <c r="A70" s="26"/>
      <c r="B70" s="27" t="s">
        <v>83</v>
      </c>
      <c r="C70" s="27"/>
      <c r="D70" s="42"/>
      <c r="E70" s="28"/>
      <c r="F70" s="28"/>
      <c r="G70" s="29"/>
      <c r="H70" s="30"/>
    </row>
    <row r="71" spans="1:8" ht="18.600000000000001" customHeight="1" x14ac:dyDescent="0.2">
      <c r="A71" s="7" t="s">
        <v>122</v>
      </c>
      <c r="B71" s="9" t="s">
        <v>81</v>
      </c>
      <c r="C71" s="9"/>
      <c r="D71" s="24">
        <f>VLOOKUP($B71, '[1]LOT 03'!$B$9:$D$74, 3, FALSE)</f>
        <v>5</v>
      </c>
      <c r="E71" s="8" t="s">
        <v>78</v>
      </c>
      <c r="F71" s="8">
        <f t="shared" si="0"/>
        <v>0</v>
      </c>
    </row>
    <row r="72" spans="1:8" ht="18.600000000000001" customHeight="1" x14ac:dyDescent="0.2">
      <c r="A72" s="7" t="s">
        <v>123</v>
      </c>
      <c r="B72" s="9" t="s">
        <v>82</v>
      </c>
      <c r="C72" s="9"/>
      <c r="D72" s="24">
        <f>VLOOKUP($B72, '[1]LOT 03'!$B$9:$D$74, 3, FALSE)</f>
        <v>1</v>
      </c>
      <c r="E72" s="8" t="s">
        <v>78</v>
      </c>
      <c r="F72" s="8">
        <f t="shared" si="0"/>
        <v>0</v>
      </c>
    </row>
    <row r="73" spans="1:8" s="31" customFormat="1" x14ac:dyDescent="0.2">
      <c r="A73" s="26"/>
      <c r="B73" s="27" t="s">
        <v>84</v>
      </c>
      <c r="C73" s="27"/>
      <c r="D73" s="42"/>
      <c r="E73" s="28"/>
      <c r="F73" s="28"/>
      <c r="G73" s="29"/>
      <c r="H73" s="30"/>
    </row>
    <row r="74" spans="1:8" ht="18.600000000000001" customHeight="1" x14ac:dyDescent="0.2">
      <c r="A74" s="7" t="s">
        <v>124</v>
      </c>
      <c r="B74" s="9" t="s">
        <v>87</v>
      </c>
      <c r="C74" s="9"/>
      <c r="D74" s="69">
        <f>VLOOKUP($B74, '[1]LOT 03'!$B$9:$D$74, 3, FALSE)</f>
        <v>100</v>
      </c>
      <c r="E74" s="8" t="s">
        <v>85</v>
      </c>
      <c r="F74" s="8">
        <f t="shared" si="0"/>
        <v>0</v>
      </c>
    </row>
    <row r="75" spans="1:8" ht="18.600000000000001" customHeight="1" x14ac:dyDescent="0.2">
      <c r="A75" s="7" t="s">
        <v>125</v>
      </c>
      <c r="B75" s="9" t="s">
        <v>88</v>
      </c>
      <c r="C75" s="9"/>
      <c r="D75" s="69">
        <f>VLOOKUP($B75, '[1]LOT 03'!$B$9:$D$74, 3, FALSE)</f>
        <v>50</v>
      </c>
      <c r="E75" s="8" t="s">
        <v>85</v>
      </c>
      <c r="F75" s="8">
        <f t="shared" ref="F75:F76" si="1">C75*D75</f>
        <v>0</v>
      </c>
    </row>
    <row r="76" spans="1:8" ht="18.600000000000001" customHeight="1" thickBot="1" x14ac:dyDescent="0.25">
      <c r="A76" s="7" t="s">
        <v>140</v>
      </c>
      <c r="B76" s="9" t="s">
        <v>89</v>
      </c>
      <c r="C76" s="9"/>
      <c r="D76" s="69">
        <f>VLOOKUP($B76, '[1]LOT 03'!$B$9:$D$74, 3, FALSE)</f>
        <v>50</v>
      </c>
      <c r="E76" s="8" t="s">
        <v>85</v>
      </c>
      <c r="F76" s="8">
        <f t="shared" si="1"/>
        <v>0</v>
      </c>
    </row>
    <row r="77" spans="1:8" s="34" customFormat="1" ht="23.45" customHeight="1" thickBot="1" x14ac:dyDescent="0.25">
      <c r="D77" s="48"/>
      <c r="E77" s="55" t="s">
        <v>134</v>
      </c>
      <c r="F77" s="51">
        <f>SUM(F9:F76)</f>
        <v>0</v>
      </c>
    </row>
    <row r="78" spans="1:8" s="34" customFormat="1" ht="23.45" customHeight="1" thickBot="1" x14ac:dyDescent="0.25">
      <c r="D78" s="48"/>
      <c r="E78" s="56" t="s">
        <v>135</v>
      </c>
      <c r="F78" s="59">
        <v>0.2</v>
      </c>
    </row>
    <row r="79" spans="1:8" s="34" customFormat="1" ht="23.45" customHeight="1" thickBot="1" x14ac:dyDescent="0.25">
      <c r="D79" s="48"/>
      <c r="E79" s="57" t="s">
        <v>136</v>
      </c>
      <c r="F79" s="52">
        <f>F77*1.2</f>
        <v>0</v>
      </c>
    </row>
    <row r="80" spans="1:8" s="34" customFormat="1" ht="18.75" x14ac:dyDescent="0.3">
      <c r="B80" s="36" t="s">
        <v>126</v>
      </c>
      <c r="C80" s="36"/>
      <c r="D80" s="43"/>
      <c r="E80" s="46"/>
      <c r="F80" s="35"/>
    </row>
    <row r="81" spans="1:6" s="34" customFormat="1" ht="18.75" x14ac:dyDescent="0.3">
      <c r="B81" s="36"/>
      <c r="C81" s="36"/>
      <c r="D81" s="43"/>
      <c r="E81" s="46"/>
      <c r="F81" s="35"/>
    </row>
    <row r="82" spans="1:6" s="34" customFormat="1" ht="18.75" x14ac:dyDescent="0.3">
      <c r="B82" s="36" t="s">
        <v>127</v>
      </c>
      <c r="C82" s="36"/>
      <c r="D82" s="43"/>
      <c r="E82" s="46"/>
      <c r="F82" s="35"/>
    </row>
    <row r="83" spans="1:6" s="34" customFormat="1" ht="18.75" x14ac:dyDescent="0.3">
      <c r="B83" s="36"/>
      <c r="C83" s="36"/>
      <c r="D83" s="43"/>
      <c r="E83" s="46"/>
      <c r="F83" s="35"/>
    </row>
    <row r="84" spans="1:6" s="34" customFormat="1" ht="18.75" x14ac:dyDescent="0.3">
      <c r="B84" s="36" t="s">
        <v>128</v>
      </c>
      <c r="C84" s="36"/>
      <c r="D84" s="43"/>
      <c r="E84" s="46"/>
      <c r="F84" s="35"/>
    </row>
    <row r="85" spans="1:6" x14ac:dyDescent="0.25">
      <c r="A85" s="13"/>
      <c r="B85" s="25"/>
      <c r="C85" s="25"/>
      <c r="D85" s="49"/>
    </row>
    <row r="86" spans="1:6" x14ac:dyDescent="0.25">
      <c r="A86" s="13"/>
      <c r="B86" s="25"/>
      <c r="C86" s="25"/>
      <c r="D86" s="49"/>
    </row>
    <row r="87" spans="1:6" x14ac:dyDescent="0.25">
      <c r="A87" s="13"/>
      <c r="B87" s="25"/>
      <c r="C87" s="25"/>
      <c r="D87" s="49"/>
    </row>
    <row r="88" spans="1:6" x14ac:dyDescent="0.25">
      <c r="A88" s="13"/>
    </row>
    <row r="89" spans="1:6" x14ac:dyDescent="0.25">
      <c r="A89" s="13"/>
    </row>
    <row r="90" spans="1:6" x14ac:dyDescent="0.25">
      <c r="A90" s="13"/>
    </row>
    <row r="91" spans="1:6" x14ac:dyDescent="0.25">
      <c r="A91" s="13"/>
    </row>
    <row r="92" spans="1:6" x14ac:dyDescent="0.25">
      <c r="A92" s="13"/>
    </row>
    <row r="93" spans="1:6" x14ac:dyDescent="0.25">
      <c r="A93" s="13"/>
    </row>
    <row r="94" spans="1:6" x14ac:dyDescent="0.25">
      <c r="A94" s="13"/>
    </row>
    <row r="95" spans="1:6" x14ac:dyDescent="0.25">
      <c r="A95" s="13"/>
    </row>
    <row r="96" spans="1:6" x14ac:dyDescent="0.25">
      <c r="A96" s="13"/>
    </row>
    <row r="97" spans="1:1" x14ac:dyDescent="0.25">
      <c r="A97" s="13"/>
    </row>
    <row r="98" spans="1:1" x14ac:dyDescent="0.25">
      <c r="A98" s="13"/>
    </row>
    <row r="99" spans="1:1" x14ac:dyDescent="0.25">
      <c r="A99" s="13"/>
    </row>
    <row r="100" spans="1:1" x14ac:dyDescent="0.25">
      <c r="A100" s="37"/>
    </row>
    <row r="101" spans="1:1" x14ac:dyDescent="0.25">
      <c r="A101" s="13"/>
    </row>
    <row r="102" spans="1:1" x14ac:dyDescent="0.25">
      <c r="A102" s="14"/>
    </row>
    <row r="103" spans="1:1" x14ac:dyDescent="0.25">
      <c r="A103" s="14"/>
    </row>
    <row r="104" spans="1:1" x14ac:dyDescent="0.25">
      <c r="A104" s="14"/>
    </row>
    <row r="105" spans="1:1" x14ac:dyDescent="0.25">
      <c r="A105" s="14"/>
    </row>
    <row r="106" spans="1:1" x14ac:dyDescent="0.25">
      <c r="A106" s="14"/>
    </row>
    <row r="107" spans="1:1" x14ac:dyDescent="0.25">
      <c r="A107" s="14"/>
    </row>
    <row r="108" spans="1:1" x14ac:dyDescent="0.25">
      <c r="A108" s="14"/>
    </row>
    <row r="109" spans="1:1" x14ac:dyDescent="0.25">
      <c r="A109" s="14"/>
    </row>
    <row r="111" spans="1:1" x14ac:dyDescent="0.25">
      <c r="A111" s="15"/>
    </row>
    <row r="112" spans="1:1" x14ac:dyDescent="0.25">
      <c r="A112" s="15"/>
    </row>
    <row r="113" spans="1:1" x14ac:dyDescent="0.25">
      <c r="A113" s="15"/>
    </row>
    <row r="114" spans="1:1" x14ac:dyDescent="0.25">
      <c r="A114" s="15"/>
    </row>
    <row r="115" spans="1:1" x14ac:dyDescent="0.25">
      <c r="A115" s="15"/>
    </row>
    <row r="116" spans="1:1" x14ac:dyDescent="0.25">
      <c r="A116" s="15"/>
    </row>
    <row r="117" spans="1:1" x14ac:dyDescent="0.25">
      <c r="A117" s="16"/>
    </row>
  </sheetData>
  <sheetProtection sort="0" autoFilter="0" pivotTables="0"/>
  <autoFilter ref="A9:F80"/>
  <mergeCells count="4">
    <mergeCell ref="A4:F4"/>
    <mergeCell ref="A5:F5"/>
    <mergeCell ref="A6:F6"/>
    <mergeCell ref="A3:F3"/>
  </mergeCells>
  <pageMargins left="0.25" right="0.25" top="0.75" bottom="0.75" header="0.3" footer="0.3"/>
  <pageSetup paperSize="9" scale="54" fitToHeight="0" orientation="portrait" r:id="rId1"/>
  <headerFooter>
    <oddFooter>&amp;L&amp;8HUS/PGIL/DIT/DMTC Lot 19&amp;CPage &amp;P/&amp;N&amp;RV. 2020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3</vt:lpstr>
      <vt:lpstr>'Lot 3'!Zone_d_impression</vt:lpstr>
    </vt:vector>
  </TitlesOfParts>
  <Company>UP8</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MM</dc:creator>
  <cp:lastModifiedBy>Utilisateur-P3</cp:lastModifiedBy>
  <cp:revision>1</cp:revision>
  <dcterms:created xsi:type="dcterms:W3CDTF">2017-02-27T14:48:39Z</dcterms:created>
  <dcterms:modified xsi:type="dcterms:W3CDTF">2025-02-25T15:59:26Z</dcterms:modified>
</cp:coreProperties>
</file>