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Commun\bureau des marchés\3 - MARCHES - CONTRATS - CONVENTIONS\MARCHES EN COURS\2025\2025-001 TRAVAUX USN\1 - DCE\1 - DCE PREPARATOIRE\v2\"/>
    </mc:Choice>
  </mc:AlternateContent>
  <bookViews>
    <workbookView xWindow="0" yWindow="0" windowWidth="19200" windowHeight="6765"/>
  </bookViews>
  <sheets>
    <sheet name="Lot 2" sheetId="1" r:id="rId1"/>
  </sheets>
  <externalReferences>
    <externalReference r:id="rId2"/>
  </externalReferences>
  <definedNames>
    <definedName name="Print_Titles" localSheetId="0">'Lot 2'!#REF!</definedName>
    <definedName name="t" localSheetId="0">#REF!</definedName>
    <definedName name="t">#REF!</definedName>
    <definedName name="TABLE" localSheetId="0">#REF!</definedName>
    <definedName name="TABLE">#REF!</definedName>
    <definedName name="TABLE_2" localSheetId="0">#REF!</definedName>
    <definedName name="TABLE_2">#REF!</definedName>
    <definedName name="TABLE_3" localSheetId="0">#REF!</definedName>
    <definedName name="TABLE_3">#REF!</definedName>
    <definedName name="TABLE_4" localSheetId="0">#REF!</definedName>
    <definedName name="TABLE_4">#REF!</definedName>
    <definedName name="TABLE_5" localSheetId="0">#REF!</definedName>
    <definedName name="TABLE_5">#REF!</definedName>
    <definedName name="TABLE_6" localSheetId="0">#REF!</definedName>
    <definedName name="TABLE_6">#REF!</definedName>
    <definedName name="TABLE_7" localSheetId="0">#REF!</definedName>
    <definedName name="TABLE_7">#REF!</definedName>
    <definedName name="TABLE_8" localSheetId="0">#REF!</definedName>
    <definedName name="TABLE_8">#REF!</definedName>
    <definedName name="Z_353C0D4D_F4C2_4C76_B0B7_E6905EED124C_.wvu.PrintArea" localSheetId="0" hidden="1">'Lot 2'!$A$7:$E$57</definedName>
    <definedName name="Z_353C0D4D_F4C2_4C76_B0B7_E6905EED124C_.wvu.Rows" localSheetId="0" hidden="1">'Lot 2'!#REF!</definedName>
    <definedName name="Z_4B94E212_7915_4A1A_9D1D_AA73FCCB333A_.wvu.Rows" localSheetId="0" hidden="1">'Lot 2'!#REF!</definedName>
    <definedName name="_xlnm.Print_Area" localSheetId="0">'Lot 2'!$A$1:$F$63</definedName>
  </definedNames>
  <calcPr calcId="162913"/>
</workbook>
</file>

<file path=xl/calcChain.xml><?xml version="1.0" encoding="utf-8"?>
<calcChain xmlns="http://schemas.openxmlformats.org/spreadsheetml/2006/main">
  <c r="F8" i="1" l="1"/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D8" i="1" l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F37" i="1"/>
  <c r="F38" i="1"/>
  <c r="F39" i="1"/>
  <c r="F40" i="1"/>
  <c r="F41" i="1" l="1"/>
  <c r="F43" i="1" s="1"/>
</calcChain>
</file>

<file path=xl/sharedStrings.xml><?xml version="1.0" encoding="utf-8"?>
<sst xmlns="http://schemas.openxmlformats.org/spreadsheetml/2006/main" count="113" uniqueCount="85">
  <si>
    <t xml:space="preserve">Articles </t>
  </si>
  <si>
    <t xml:space="preserve">
FOURNITURE ET POSE DES MATERIAUX  DESIGNES CI-DESSOUS
 Y COMPRIS TOUTES SUJETION DE DEPLACEMENT,POSE,FIXATION,RACCORDEMENT,
LIVRAISON,PRISE DE COTES,JOINTS…
</t>
  </si>
  <si>
    <t>Unité</t>
  </si>
  <si>
    <t>m²</t>
  </si>
  <si>
    <t>ml</t>
  </si>
  <si>
    <t>J</t>
  </si>
  <si>
    <r>
      <t xml:space="preserve">Echafaudage </t>
    </r>
    <r>
      <rPr>
        <sz val="11"/>
        <rFont val="Arial"/>
        <family val="2"/>
      </rPr>
      <t xml:space="preserve">≤ 6 </t>
    </r>
    <r>
      <rPr>
        <sz val="11"/>
        <rFont val="Times New Roman"/>
        <family val="1"/>
      </rPr>
      <t>m</t>
    </r>
  </si>
  <si>
    <t>Coûts de la main d'œuvre</t>
  </si>
  <si>
    <t>Heure</t>
  </si>
  <si>
    <t>Niveau I (N1) : Ouvriers d’exécution</t>
  </si>
  <si>
    <t>Niveau II (N2) : Ouvriers professionnels</t>
  </si>
  <si>
    <t>Niveau III (N3) : Compagnons professionnels</t>
  </si>
  <si>
    <t>Niveau IV (N4) : Maîtres ouvriers ou chefs d’équipe</t>
  </si>
  <si>
    <t>Fourniture et pose de plinthes droite en medium, ht jusque 10cm, y compris coupes d'onglets et fixation, deux couches de peinture, coloris au choix de la maitrise d'ouvrage</t>
  </si>
  <si>
    <t xml:space="preserve"> - Mate</t>
  </si>
  <si>
    <t xml:space="preserve"> - Satinée</t>
  </si>
  <si>
    <t xml:space="preserve"> - Permettant d'assurer une résistance au feu de 60 minutes</t>
  </si>
  <si>
    <t xml:space="preserve"> - Finition satinée</t>
  </si>
  <si>
    <t xml:space="preserve"> - Lasure sur boiseries neuves ou anciennes</t>
  </si>
  <si>
    <t>Une couche de fixateur et 2 couches de peinture à la pliolithe sur support ancien, y compris travaux préparatoires conformes au D.T.U. n°59.1 et 59.2 brossage, raclage, lavage des anciens fonds, neutralisation fongicide des mousses, ouverture et rengorgement des fissures au mastic type SIKATOP ou équivalent , tronçonnage des fissures supérieures à 10/10, pose d'un fond de joint et rengorgement au mastic type ROBSON A1ou équivalent.</t>
  </si>
  <si>
    <t xml:space="preserve"> - Pour une classe de performances I3 (fissures existantes ou à venir jusqu'à 1 mm)</t>
  </si>
  <si>
    <t xml:space="preserve"> - Lavage haute pression : Exécution d'un lavage de façades ciment, béton  ou pierres dures</t>
  </si>
  <si>
    <t xml:space="preserve"> - Mise en oeuvre d'un nettoyant anti-graffitis sur support préalablement traité par système de protection anti-graffitis</t>
  </si>
  <si>
    <t>Dépose sans réemploi de revêtements de sols, en dalles ou lés, dépose des barres de seuil collées ou vissées, grattage des résidus,  enlèvement des déchets à la décharge publique</t>
  </si>
  <si>
    <t>Couche primaire d'accrochage sur support peu absorbant.</t>
  </si>
  <si>
    <t xml:space="preserve"> - Ragréage P3 de 4 à 6 mm</t>
  </si>
  <si>
    <t>u</t>
  </si>
  <si>
    <t xml:space="preserve"> - Pose en lés, U4P3, 19dB</t>
  </si>
  <si>
    <t xml:space="preserve"> - Joint à chaud</t>
  </si>
  <si>
    <t xml:space="preserve"> - En inox de 35 mm, collée</t>
  </si>
  <si>
    <t xml:space="preserve"> - Profil vissé, compris trous chevillés et vis</t>
  </si>
  <si>
    <t xml:space="preserve"> - Parquet collé </t>
  </si>
  <si>
    <t xml:space="preserve"> - Sous couche acoustique de 3,00 mm y compris fixateur</t>
  </si>
  <si>
    <t xml:space="preserve"> - Lames en chêne massif de 14mm à coller, largeur 65-70mm</t>
  </si>
  <si>
    <t>Ponçage de vieux parquet ou parquet neuf</t>
  </si>
  <si>
    <t>Ponçage de marche et contre marche</t>
  </si>
  <si>
    <t xml:space="preserve"> - Chêne de 110x10 mm avec rive droite</t>
  </si>
  <si>
    <t>Bande adhésive translucide colorée de largeur 10cm pour repérage sur surface vitrée</t>
  </si>
  <si>
    <t xml:space="preserve"> - Dimensions 600 x 900 mm</t>
  </si>
  <si>
    <t>Nettoyage des pièces</t>
  </si>
  <si>
    <t>02.014</t>
  </si>
  <si>
    <t>02.015</t>
  </si>
  <si>
    <t>02.016</t>
  </si>
  <si>
    <t>02.025</t>
  </si>
  <si>
    <t>02.028</t>
  </si>
  <si>
    <t>02.031</t>
  </si>
  <si>
    <t>02.034</t>
  </si>
  <si>
    <t>02.044</t>
  </si>
  <si>
    <t>02.046</t>
  </si>
  <si>
    <t>02.052</t>
  </si>
  <si>
    <t>02.055</t>
  </si>
  <si>
    <t>02.057</t>
  </si>
  <si>
    <t>02.058</t>
  </si>
  <si>
    <t>02.064</t>
  </si>
  <si>
    <t>02.076</t>
  </si>
  <si>
    <t>02.079</t>
  </si>
  <si>
    <t>02.087</t>
  </si>
  <si>
    <t>02.092</t>
  </si>
  <si>
    <t>02.104</t>
  </si>
  <si>
    <t>02.115</t>
  </si>
  <si>
    <t>02.122</t>
  </si>
  <si>
    <t>02.130</t>
  </si>
  <si>
    <t>02.131</t>
  </si>
  <si>
    <t>02.142</t>
  </si>
  <si>
    <t>02.158</t>
  </si>
  <si>
    <t>02.164</t>
  </si>
  <si>
    <t>02.171</t>
  </si>
  <si>
    <t>02.177</t>
  </si>
  <si>
    <t>02.186</t>
  </si>
  <si>
    <t>02.187</t>
  </si>
  <si>
    <t>02.188</t>
  </si>
  <si>
    <t>Nom du candidat</t>
  </si>
  <si>
    <t>A</t>
  </si>
  <si>
    <t>Le</t>
  </si>
  <si>
    <t>Signature et cachet du prestataire</t>
  </si>
  <si>
    <t>DQE</t>
  </si>
  <si>
    <t>Prix unitaire</t>
  </si>
  <si>
    <t>Quantité</t>
  </si>
  <si>
    <t>Prix HT</t>
  </si>
  <si>
    <t>TOTAL HT</t>
  </si>
  <si>
    <t xml:space="preserve">TVA </t>
  </si>
  <si>
    <t>TOTAL TTC</t>
  </si>
  <si>
    <t>Accord-cadre USN AC TRAVAUX</t>
  </si>
  <si>
    <t>LOT N°2 / 2025-001-002
Peintures, revêtements, sols souples et parquets</t>
  </si>
  <si>
    <t>02.189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</si>
</sst>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.##0"/>
    <numFmt numFmtId="165" formatCode="#,##0\4.000"/>
  </numFmts>
  <fonts count="20" x14ac:knownFonts="1">
    <font>
      <sz val="10"/>
      <color theme="1"/>
      <name val="Arial"/>
    </font>
    <font>
      <sz val="10"/>
      <name val="Arial"/>
      <family val="2"/>
    </font>
    <font>
      <sz val="6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20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4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b/>
      <u/>
      <sz val="10"/>
      <name val="Arial"/>
      <family val="2"/>
    </font>
    <font>
      <b/>
      <sz val="16"/>
      <color theme="0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theme="0" tint="-0.499984740745262"/>
      </patternFill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5"/>
      </patternFill>
    </fill>
    <fill>
      <patternFill patternType="solid">
        <fgColor theme="4"/>
        <bgColor indexed="5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Protection="0"/>
  </cellStyleXfs>
  <cellXfs count="56">
    <xf numFmtId="0" fontId="0" fillId="0" borderId="0" xfId="0"/>
    <xf numFmtId="0" fontId="1" fillId="0" borderId="0" xfId="0" applyFont="1" applyAlignment="1" applyProtection="1">
      <alignment wrapText="1"/>
    </xf>
    <xf numFmtId="164" fontId="2" fillId="0" borderId="0" xfId="0" applyNumberFormat="1" applyFont="1" applyAlignment="1" applyProtection="1">
      <alignment horizontal="center" vertical="top" wrapText="1"/>
    </xf>
    <xf numFmtId="0" fontId="3" fillId="0" borderId="0" xfId="0" applyFont="1" applyAlignment="1" applyProtection="1">
      <alignment vertical="top" wrapText="1"/>
    </xf>
    <xf numFmtId="0" fontId="4" fillId="0" borderId="0" xfId="0" applyFont="1" applyAlignment="1" applyProtection="1">
      <alignment horizontal="center" wrapText="1"/>
    </xf>
    <xf numFmtId="164" fontId="7" fillId="0" borderId="7" xfId="0" applyNumberFormat="1" applyFont="1" applyBorder="1" applyAlignment="1" applyProtection="1">
      <alignment horizontal="center" vertical="center" wrapText="1"/>
    </xf>
    <xf numFmtId="4" fontId="10" fillId="0" borderId="8" xfId="0" applyNumberFormat="1" applyFont="1" applyBorder="1" applyAlignment="1" applyProtection="1">
      <alignment horizontal="center" vertical="center" wrapText="1"/>
    </xf>
    <xf numFmtId="0" fontId="1" fillId="0" borderId="7" xfId="3" applyFont="1" applyBorder="1" applyAlignment="1" applyProtection="1">
      <alignment horizontal="center" vertical="center" wrapText="1"/>
    </xf>
    <xf numFmtId="165" fontId="1" fillId="0" borderId="0" xfId="0" applyNumberFormat="1" applyFont="1" applyAlignment="1" applyProtection="1">
      <alignment horizontal="center" vertical="top" wrapText="1"/>
    </xf>
    <xf numFmtId="165" fontId="1" fillId="2" borderId="0" xfId="0" applyNumberFormat="1" applyFont="1" applyFill="1" applyAlignment="1" applyProtection="1">
      <alignment horizontal="center" vertical="top" wrapText="1"/>
    </xf>
    <xf numFmtId="165" fontId="2" fillId="0" borderId="0" xfId="0" applyNumberFormat="1" applyFont="1" applyAlignment="1" applyProtection="1">
      <alignment horizontal="center" vertical="top" wrapText="1"/>
    </xf>
    <xf numFmtId="164" fontId="2" fillId="0" borderId="0" xfId="4" applyNumberFormat="1" applyFont="1" applyAlignment="1" applyProtection="1">
      <alignment horizontal="right" wrapText="1"/>
    </xf>
    <xf numFmtId="164" fontId="11" fillId="0" borderId="0" xfId="0" applyNumberFormat="1" applyFont="1" applyAlignment="1" applyProtection="1">
      <alignment horizontal="center" vertical="top" wrapText="1"/>
    </xf>
    <xf numFmtId="0" fontId="13" fillId="0" borderId="7" xfId="0" applyFont="1" applyBorder="1" applyAlignment="1" applyProtection="1">
      <alignment vertical="center" wrapText="1"/>
    </xf>
    <xf numFmtId="165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3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</xf>
    <xf numFmtId="165" fontId="13" fillId="0" borderId="7" xfId="0" applyNumberFormat="1" applyFont="1" applyBorder="1" applyAlignment="1" applyProtection="1">
      <alignment horizontal="center" vertical="center" wrapText="1"/>
    </xf>
    <xf numFmtId="0" fontId="15" fillId="0" borderId="7" xfId="3" applyFont="1" applyFill="1" applyBorder="1" applyAlignment="1" applyProtection="1">
      <alignment vertical="center" wrapText="1"/>
    </xf>
    <xf numFmtId="0" fontId="13" fillId="3" borderId="7" xfId="0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justify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7" xfId="2" applyFont="1" applyFill="1" applyBorder="1" applyAlignment="1">
      <alignment horizontal="justify" vertical="center" wrapText="1"/>
    </xf>
    <xf numFmtId="0" fontId="13" fillId="0" borderId="7" xfId="0" applyFont="1" applyFill="1" applyBorder="1" applyAlignment="1">
      <alignment horizontal="justify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7" xfId="2" applyFont="1" applyFill="1" applyBorder="1" applyAlignment="1">
      <alignment horizontal="center" vertical="center" wrapText="1"/>
    </xf>
    <xf numFmtId="0" fontId="13" fillId="0" borderId="7" xfId="2" applyFont="1" applyFill="1" applyBorder="1" applyAlignment="1">
      <alignment horizontal="left" vertical="center" wrapText="1"/>
    </xf>
    <xf numFmtId="0" fontId="1" fillId="0" borderId="0" xfId="0" applyFont="1" applyAlignment="1" applyProtection="1">
      <alignment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7" fillId="0" borderId="0" xfId="0" applyFont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7" fillId="0" borderId="9" xfId="4" applyFont="1" applyBorder="1" applyAlignment="1" applyProtection="1">
      <alignment horizontal="center" wrapText="1"/>
    </xf>
    <xf numFmtId="0" fontId="0" fillId="0" borderId="10" xfId="0" applyBorder="1" applyAlignment="1">
      <alignment horizontal="center" wrapText="1"/>
    </xf>
    <xf numFmtId="0" fontId="7" fillId="0" borderId="11" xfId="4" applyFont="1" applyBorder="1" applyAlignment="1" applyProtection="1">
      <alignment horizontal="center" wrapText="1"/>
    </xf>
    <xf numFmtId="0" fontId="7" fillId="0" borderId="13" xfId="4" applyFont="1" applyBorder="1" applyAlignment="1" applyProtection="1">
      <alignment horizontal="center" wrapText="1"/>
    </xf>
    <xf numFmtId="0" fontId="0" fillId="0" borderId="14" xfId="0" applyBorder="1" applyAlignment="1">
      <alignment horizontal="center" wrapText="1"/>
    </xf>
    <xf numFmtId="0" fontId="7" fillId="0" borderId="7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9" fillId="0" borderId="0" xfId="0" applyFont="1" applyAlignment="1" applyProtection="1">
      <alignment vertical="top" wrapText="1"/>
    </xf>
    <xf numFmtId="9" fontId="0" fillId="0" borderId="12" xfId="0" applyNumberFormat="1" applyBorder="1" applyAlignment="1">
      <alignment horizontal="center" wrapText="1"/>
    </xf>
    <xf numFmtId="4" fontId="10" fillId="0" borderId="7" xfId="0" applyNumberFormat="1" applyFont="1" applyBorder="1" applyAlignment="1" applyProtection="1">
      <alignment horizontal="center" vertical="center" wrapText="1"/>
    </xf>
    <xf numFmtId="165" fontId="1" fillId="0" borderId="7" xfId="0" applyNumberFormat="1" applyFont="1" applyBorder="1" applyAlignment="1" applyProtection="1">
      <alignment horizontal="center"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164" fontId="5" fillId="5" borderId="1" xfId="0" applyNumberFormat="1" applyFont="1" applyFill="1" applyBorder="1" applyAlignment="1" applyProtection="1">
      <alignment horizontal="center" vertical="center" wrapText="1"/>
    </xf>
    <xf numFmtId="164" fontId="5" fillId="5" borderId="2" xfId="0" applyNumberFormat="1" applyFont="1" applyFill="1" applyBorder="1" applyAlignment="1" applyProtection="1">
      <alignment horizontal="center" vertical="center" wrapText="1"/>
    </xf>
    <xf numFmtId="164" fontId="6" fillId="0" borderId="3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</cellXfs>
  <cellStyles count="6">
    <cellStyle name="Normal" xfId="0" builtinId="0"/>
    <cellStyle name="Normal 2" xfId="1"/>
    <cellStyle name="Normal 2 2" xfId="2"/>
    <cellStyle name="Normal 3" xfId="3"/>
    <cellStyle name="Normal_Lot 01 Charpente Couv Zing" xfId="4"/>
    <cellStyle name="Pourcentag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nguon\AppData\Local\Temp\Temp1_dqe.zip\DQE%20Lot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 02"/>
    </sheetNames>
    <sheetDataSet>
      <sheetData sheetId="0">
        <row r="8">
          <cell r="A8" t="str">
            <v>02.014</v>
          </cell>
          <cell r="B8" t="str">
            <v>Fourniture et pose de plinthes droite en medium, ht jusque 10cm, y compris coupes d'onglets et fixation, deux couches de peinture, coloris au choix de la maitrise d'ouvrage</v>
          </cell>
          <cell r="D8">
            <v>40</v>
          </cell>
        </row>
        <row r="9">
          <cell r="A9" t="str">
            <v>02.015</v>
          </cell>
          <cell r="B9" t="str">
            <v xml:space="preserve"> - Mate</v>
          </cell>
          <cell r="D9">
            <v>100</v>
          </cell>
        </row>
        <row r="10">
          <cell r="A10" t="str">
            <v>02.016</v>
          </cell>
          <cell r="B10" t="str">
            <v xml:space="preserve"> - Satinée</v>
          </cell>
          <cell r="D10">
            <v>250</v>
          </cell>
        </row>
        <row r="11">
          <cell r="A11" t="str">
            <v>02.025</v>
          </cell>
          <cell r="B11" t="str">
            <v xml:space="preserve"> - Permettant d'assurer une résistance au feu de 60 minutes</v>
          </cell>
          <cell r="D11">
            <v>10</v>
          </cell>
        </row>
        <row r="12">
          <cell r="A12" t="str">
            <v>02.028</v>
          </cell>
          <cell r="B12" t="str">
            <v xml:space="preserve"> - Finition satinée</v>
          </cell>
          <cell r="D12">
            <v>5</v>
          </cell>
        </row>
        <row r="13">
          <cell r="A13" t="str">
            <v>02.031</v>
          </cell>
          <cell r="B13" t="str">
            <v xml:space="preserve"> - Finition satinée</v>
          </cell>
          <cell r="D13">
            <v>25</v>
          </cell>
        </row>
        <row r="14">
          <cell r="A14" t="str">
            <v>02.034</v>
          </cell>
          <cell r="B14" t="str">
            <v xml:space="preserve"> - Lasure sur boiseries neuves ou anciennes</v>
          </cell>
          <cell r="D14">
            <v>10</v>
          </cell>
        </row>
        <row r="15">
          <cell r="A15" t="str">
            <v>02.044</v>
          </cell>
          <cell r="B15" t="str">
            <v>Une couche de fixateur et 2 couches de peinture à la pliolithe sur support ancien, y compris travaux préparatoires conformes au D.T.U. n°59.1 et 59.2 brossage, raclage, lavage des anciens fonds, neutralisation fongicide des mousses, ouverture et rengorgement des fissures au mastic type SIKATOP ou équivalent , tronçonnage des fissures supérieures à 10/10, pose d'un fond de joint et rengorgement au mastic type ROBSON A1ou équivalent.</v>
          </cell>
          <cell r="D15">
            <v>25</v>
          </cell>
        </row>
        <row r="16">
          <cell r="A16" t="str">
            <v>02.046</v>
          </cell>
          <cell r="B16" t="str">
            <v xml:space="preserve"> - Pour une classe de performances I3 (fissures existantes ou à venir jusqu'à 1 mm)</v>
          </cell>
          <cell r="D16">
            <v>25</v>
          </cell>
        </row>
        <row r="17">
          <cell r="A17" t="str">
            <v>02.052</v>
          </cell>
          <cell r="B17" t="str">
            <v xml:space="preserve"> - Lavage haute pression : Exécution d'un lavage de façades ciment, béton  ou pierres dures</v>
          </cell>
          <cell r="D17">
            <v>150</v>
          </cell>
        </row>
        <row r="18">
          <cell r="A18" t="str">
            <v>02.055</v>
          </cell>
          <cell r="B18" t="str">
            <v xml:space="preserve"> - Mise en oeuvre d'un nettoyant anti-graffitis sur support préalablement traité par système de protection anti-graffitis</v>
          </cell>
          <cell r="D18">
            <v>150</v>
          </cell>
        </row>
        <row r="19">
          <cell r="A19" t="str">
            <v>02.057</v>
          </cell>
          <cell r="B19" t="str">
            <v>Dépose sans réemploi de revêtements de sols, en dalles ou lés, dépose des barres de seuil collées ou vissées, grattage des résidus,  enlèvement des déchets à la décharge publique</v>
          </cell>
          <cell r="D19">
            <v>100</v>
          </cell>
        </row>
        <row r="20">
          <cell r="A20" t="str">
            <v>02.058</v>
          </cell>
          <cell r="B20" t="str">
            <v>Couche primaire d'accrochage sur support peu absorbant.</v>
          </cell>
          <cell r="D20">
            <v>100</v>
          </cell>
        </row>
        <row r="21">
          <cell r="A21" t="str">
            <v>02.064</v>
          </cell>
          <cell r="B21" t="str">
            <v xml:space="preserve"> - Ragréage P3 de 4 à 6 mm</v>
          </cell>
          <cell r="D21">
            <v>100</v>
          </cell>
        </row>
        <row r="22">
          <cell r="A22" t="str">
            <v>02.076</v>
          </cell>
          <cell r="B22" t="str">
            <v xml:space="preserve"> - Pose en lés, U4P3, 19dB</v>
          </cell>
          <cell r="D22">
            <v>100</v>
          </cell>
        </row>
        <row r="23">
          <cell r="A23" t="str">
            <v>02.079</v>
          </cell>
          <cell r="B23" t="str">
            <v xml:space="preserve"> - Joint à chaud</v>
          </cell>
          <cell r="D23">
            <v>50</v>
          </cell>
        </row>
        <row r="24">
          <cell r="A24" t="str">
            <v>02.087</v>
          </cell>
          <cell r="B24" t="str">
            <v xml:space="preserve"> - En inox de 35 mm, collée</v>
          </cell>
          <cell r="D24">
            <v>6</v>
          </cell>
        </row>
        <row r="25">
          <cell r="A25" t="str">
            <v>02.092</v>
          </cell>
          <cell r="B25" t="str">
            <v xml:space="preserve"> - Profil vissé, compris trous chevillés et vis</v>
          </cell>
          <cell r="D25">
            <v>30</v>
          </cell>
        </row>
        <row r="26">
          <cell r="A26" t="str">
            <v>02.104</v>
          </cell>
          <cell r="B26" t="str">
            <v xml:space="preserve"> - Parquet collé </v>
          </cell>
          <cell r="D26">
            <v>50</v>
          </cell>
        </row>
        <row r="27">
          <cell r="A27" t="str">
            <v>02.115</v>
          </cell>
          <cell r="B27" t="str">
            <v xml:space="preserve"> - Sous couche acoustique de 3,00 mm y compris fixateur</v>
          </cell>
          <cell r="D27">
            <v>50</v>
          </cell>
        </row>
        <row r="28">
          <cell r="A28" t="str">
            <v>02.122</v>
          </cell>
          <cell r="B28" t="str">
            <v xml:space="preserve"> - Lames en chêne massif de 14mm à coller, largeur 65-70mm</v>
          </cell>
          <cell r="D28">
            <v>50</v>
          </cell>
        </row>
        <row r="29">
          <cell r="A29" t="str">
            <v>02.130</v>
          </cell>
          <cell r="B29" t="str">
            <v>Ponçage de vieux parquet ou parquet neuf</v>
          </cell>
          <cell r="D29">
            <v>20</v>
          </cell>
        </row>
        <row r="30">
          <cell r="A30" t="str">
            <v>02.131</v>
          </cell>
          <cell r="B30" t="str">
            <v>Ponçage de marche et contre marche</v>
          </cell>
          <cell r="D30">
            <v>20</v>
          </cell>
        </row>
        <row r="31">
          <cell r="A31" t="str">
            <v>02.142</v>
          </cell>
          <cell r="B31" t="str">
            <v xml:space="preserve"> - Chêne de 110x10 mm avec rive droite</v>
          </cell>
          <cell r="D31">
            <v>30</v>
          </cell>
        </row>
        <row r="32">
          <cell r="A32" t="str">
            <v>02.158</v>
          </cell>
          <cell r="B32" t="str">
            <v>Bande adhésive translucide colorée de largeur 10cm pour repérage sur surface vitrée</v>
          </cell>
          <cell r="D32">
            <v>5</v>
          </cell>
        </row>
        <row r="33">
          <cell r="A33" t="str">
            <v>02.164</v>
          </cell>
          <cell r="B33" t="str">
            <v xml:space="preserve"> - Dimensions 600 x 900 mm</v>
          </cell>
          <cell r="D33">
            <v>4</v>
          </cell>
        </row>
        <row r="34">
          <cell r="A34" t="str">
            <v>02.171</v>
          </cell>
          <cell r="B34" t="str">
            <v>Nettoyage des pièces</v>
          </cell>
          <cell r="D34">
            <v>200</v>
          </cell>
        </row>
        <row r="35">
          <cell r="A35" t="str">
            <v>02.177</v>
          </cell>
          <cell r="B35" t="str">
            <v>Echafaudage ≤ 6 m</v>
          </cell>
          <cell r="D35">
            <v>20</v>
          </cell>
        </row>
        <row r="36">
          <cell r="B36" t="str">
            <v>Coûts de la main d'œuvre</v>
          </cell>
        </row>
        <row r="37">
          <cell r="A37" t="str">
            <v>02.185</v>
          </cell>
          <cell r="B37" t="str">
            <v>Niveau I (N1) : Ouvriers d’exécution</v>
          </cell>
          <cell r="D37">
            <v>400</v>
          </cell>
        </row>
        <row r="38">
          <cell r="A38" t="str">
            <v>02.186</v>
          </cell>
          <cell r="B38" t="str">
            <v>Niveau II (N2) : Ouvriers professionnels</v>
          </cell>
          <cell r="D38">
            <v>200</v>
          </cell>
        </row>
        <row r="39">
          <cell r="A39" t="str">
            <v>02.187</v>
          </cell>
          <cell r="B39" t="str">
            <v>Niveau III (N3) : Compagnons professionnels</v>
          </cell>
          <cell r="D39">
            <v>100</v>
          </cell>
        </row>
        <row r="40">
          <cell r="A40" t="str">
            <v>02.188</v>
          </cell>
          <cell r="B40" t="str">
            <v>Niveau IV (N4) : Maîtres ouvriers ou chefs d’équipe</v>
          </cell>
          <cell r="D40">
            <v>150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81"/>
  <sheetViews>
    <sheetView tabSelected="1" topLeftCell="A26" zoomScaleNormal="100" zoomScaleSheetLayoutView="100" workbookViewId="0">
      <selection activeCell="B47" sqref="B47"/>
    </sheetView>
  </sheetViews>
  <sheetFormatPr baseColWidth="10" defaultColWidth="11.42578125" defaultRowHeight="18" x14ac:dyDescent="0.25"/>
  <cols>
    <col min="1" max="1" width="10.5703125" style="2" bestFit="1" customWidth="1"/>
    <col min="2" max="2" width="107" style="3" customWidth="1"/>
    <col min="3" max="3" width="19.85546875" style="3" customWidth="1"/>
    <col min="4" max="4" width="19.85546875" style="43" customWidth="1"/>
    <col min="5" max="5" width="11.140625" style="4" bestFit="1" customWidth="1"/>
    <col min="6" max="6" width="19.85546875" style="4" customWidth="1"/>
    <col min="7" max="16384" width="11.42578125" style="1"/>
  </cols>
  <sheetData>
    <row r="2" spans="1:6" ht="25.9" customHeight="1" thickBot="1" x14ac:dyDescent="0.25">
      <c r="A2" s="47" t="s">
        <v>82</v>
      </c>
      <c r="B2" s="48"/>
      <c r="C2" s="48"/>
      <c r="D2" s="48"/>
      <c r="E2" s="48"/>
      <c r="F2" s="48"/>
    </row>
    <row r="3" spans="1:6" ht="57.6" customHeight="1" thickBot="1" x14ac:dyDescent="0.25">
      <c r="A3" s="51" t="s">
        <v>75</v>
      </c>
      <c r="B3" s="52"/>
      <c r="C3" s="52"/>
      <c r="D3" s="52"/>
      <c r="E3" s="52"/>
      <c r="F3" s="52"/>
    </row>
    <row r="4" spans="1:6" ht="73.900000000000006" customHeight="1" x14ac:dyDescent="0.2">
      <c r="A4" s="53" t="s">
        <v>83</v>
      </c>
      <c r="B4" s="54"/>
      <c r="C4" s="54"/>
      <c r="D4" s="54"/>
      <c r="E4" s="54"/>
      <c r="F4" s="54"/>
    </row>
    <row r="5" spans="1:6" ht="41.45" customHeight="1" x14ac:dyDescent="0.2">
      <c r="A5" s="49" t="s">
        <v>71</v>
      </c>
      <c r="B5" s="50"/>
      <c r="C5" s="50"/>
      <c r="D5" s="50"/>
      <c r="E5" s="50"/>
      <c r="F5" s="50"/>
    </row>
    <row r="6" spans="1:6" s="16" customFormat="1" ht="20.25" x14ac:dyDescent="0.2">
      <c r="A6" s="33"/>
      <c r="B6" s="34"/>
      <c r="C6" s="34"/>
      <c r="D6" s="34"/>
      <c r="E6" s="34"/>
      <c r="F6" s="34"/>
    </row>
    <row r="7" spans="1:6" ht="108" x14ac:dyDescent="0.2">
      <c r="A7" s="5" t="s">
        <v>0</v>
      </c>
      <c r="B7" s="6" t="s">
        <v>1</v>
      </c>
      <c r="C7" s="6" t="s">
        <v>76</v>
      </c>
      <c r="D7" s="6" t="s">
        <v>77</v>
      </c>
      <c r="E7" s="6" t="s">
        <v>2</v>
      </c>
      <c r="F7" s="45" t="s">
        <v>78</v>
      </c>
    </row>
    <row r="8" spans="1:6" ht="25.5" x14ac:dyDescent="0.2">
      <c r="A8" s="17" t="s">
        <v>40</v>
      </c>
      <c r="B8" s="20" t="s">
        <v>13</v>
      </c>
      <c r="C8" s="20"/>
      <c r="D8" s="41">
        <f>VLOOKUP($A8, '[1]LOT 02'!$A$8:$D$40, 4, FALSE)</f>
        <v>40</v>
      </c>
      <c r="E8" s="21" t="s">
        <v>4</v>
      </c>
      <c r="F8" s="21">
        <f>C8*D8</f>
        <v>0</v>
      </c>
    </row>
    <row r="9" spans="1:6" ht="16.899999999999999" customHeight="1" x14ac:dyDescent="0.2">
      <c r="A9" s="17" t="s">
        <v>41</v>
      </c>
      <c r="B9" s="20" t="s">
        <v>14</v>
      </c>
      <c r="C9" s="20"/>
      <c r="D9" s="41">
        <f>VLOOKUP($A9, '[1]LOT 02'!$A$8:$D$40, 4, FALSE)</f>
        <v>100</v>
      </c>
      <c r="E9" s="21" t="s">
        <v>3</v>
      </c>
      <c r="F9" s="21">
        <f t="shared" ref="F9:F40" si="0">C9*D9</f>
        <v>0</v>
      </c>
    </row>
    <row r="10" spans="1:6" ht="16.899999999999999" customHeight="1" x14ac:dyDescent="0.2">
      <c r="A10" s="17" t="s">
        <v>42</v>
      </c>
      <c r="B10" s="20" t="s">
        <v>15</v>
      </c>
      <c r="C10" s="20"/>
      <c r="D10" s="41">
        <f>VLOOKUP($A10, '[1]LOT 02'!$A$8:$D$40, 4, FALSE)</f>
        <v>250</v>
      </c>
      <c r="E10" s="21" t="s">
        <v>3</v>
      </c>
      <c r="F10" s="21">
        <f t="shared" si="0"/>
        <v>0</v>
      </c>
    </row>
    <row r="11" spans="1:6" ht="16.899999999999999" customHeight="1" x14ac:dyDescent="0.2">
      <c r="A11" s="17" t="s">
        <v>43</v>
      </c>
      <c r="B11" s="23" t="s">
        <v>16</v>
      </c>
      <c r="C11" s="23"/>
      <c r="D11" s="41">
        <f>VLOOKUP($A11, '[1]LOT 02'!$A$8:$D$40, 4, FALSE)</f>
        <v>10</v>
      </c>
      <c r="E11" s="24" t="s">
        <v>3</v>
      </c>
      <c r="F11" s="21">
        <f t="shared" si="0"/>
        <v>0</v>
      </c>
    </row>
    <row r="12" spans="1:6" ht="16.899999999999999" customHeight="1" x14ac:dyDescent="0.2">
      <c r="A12" s="17" t="s">
        <v>44</v>
      </c>
      <c r="B12" s="23" t="s">
        <v>17</v>
      </c>
      <c r="C12" s="23"/>
      <c r="D12" s="41">
        <f>VLOOKUP($A12, '[1]LOT 02'!$A$8:$D$40, 4, FALSE)</f>
        <v>5</v>
      </c>
      <c r="E12" s="24" t="s">
        <v>3</v>
      </c>
      <c r="F12" s="21">
        <f t="shared" si="0"/>
        <v>0</v>
      </c>
    </row>
    <row r="13" spans="1:6" ht="16.899999999999999" customHeight="1" x14ac:dyDescent="0.2">
      <c r="A13" s="17" t="s">
        <v>45</v>
      </c>
      <c r="B13" s="23" t="s">
        <v>17</v>
      </c>
      <c r="C13" s="23"/>
      <c r="D13" s="41">
        <f>VLOOKUP($A13, '[1]LOT 02'!$A$8:$D$40, 4, FALSE)</f>
        <v>25</v>
      </c>
      <c r="E13" s="24" t="s">
        <v>3</v>
      </c>
      <c r="F13" s="21">
        <f t="shared" si="0"/>
        <v>0</v>
      </c>
    </row>
    <row r="14" spans="1:6" ht="16.899999999999999" customHeight="1" x14ac:dyDescent="0.2">
      <c r="A14" s="17" t="s">
        <v>46</v>
      </c>
      <c r="B14" s="22" t="s">
        <v>18</v>
      </c>
      <c r="C14" s="22"/>
      <c r="D14" s="41">
        <f>VLOOKUP($A14, '[1]LOT 02'!$A$8:$D$40, 4, FALSE)</f>
        <v>10</v>
      </c>
      <c r="E14" s="25" t="s">
        <v>3</v>
      </c>
      <c r="F14" s="21">
        <f t="shared" si="0"/>
        <v>0</v>
      </c>
    </row>
    <row r="15" spans="1:6" ht="51" x14ac:dyDescent="0.2">
      <c r="A15" s="17" t="s">
        <v>47</v>
      </c>
      <c r="B15" s="22" t="s">
        <v>19</v>
      </c>
      <c r="C15" s="22"/>
      <c r="D15" s="41">
        <f>VLOOKUP($A15, '[1]LOT 02'!$A$8:$D$40, 4, FALSE)</f>
        <v>25</v>
      </c>
      <c r="E15" s="25" t="s">
        <v>3</v>
      </c>
      <c r="F15" s="21">
        <f t="shared" si="0"/>
        <v>0</v>
      </c>
    </row>
    <row r="16" spans="1:6" ht="16.899999999999999" customHeight="1" x14ac:dyDescent="0.2">
      <c r="A16" s="17" t="s">
        <v>48</v>
      </c>
      <c r="B16" s="22" t="s">
        <v>20</v>
      </c>
      <c r="C16" s="22"/>
      <c r="D16" s="41">
        <f>VLOOKUP($A16, '[1]LOT 02'!$A$8:$D$40, 4, FALSE)</f>
        <v>25</v>
      </c>
      <c r="E16" s="25" t="s">
        <v>3</v>
      </c>
      <c r="F16" s="21">
        <f t="shared" si="0"/>
        <v>0</v>
      </c>
    </row>
    <row r="17" spans="1:6" ht="16.899999999999999" customHeight="1" x14ac:dyDescent="0.2">
      <c r="A17" s="17" t="s">
        <v>49</v>
      </c>
      <c r="B17" s="22" t="s">
        <v>21</v>
      </c>
      <c r="C17" s="22"/>
      <c r="D17" s="41">
        <f>VLOOKUP($A17, '[1]LOT 02'!$A$8:$D$40, 4, FALSE)</f>
        <v>150</v>
      </c>
      <c r="E17" s="25" t="s">
        <v>3</v>
      </c>
      <c r="F17" s="21">
        <f t="shared" si="0"/>
        <v>0</v>
      </c>
    </row>
    <row r="18" spans="1:6" ht="16.899999999999999" customHeight="1" x14ac:dyDescent="0.2">
      <c r="A18" s="17" t="s">
        <v>50</v>
      </c>
      <c r="B18" s="22" t="s">
        <v>22</v>
      </c>
      <c r="C18" s="22"/>
      <c r="D18" s="41">
        <f>VLOOKUP($A18, '[1]LOT 02'!$A$8:$D$40, 4, FALSE)</f>
        <v>150</v>
      </c>
      <c r="E18" s="25" t="s">
        <v>3</v>
      </c>
      <c r="F18" s="21">
        <f t="shared" si="0"/>
        <v>0</v>
      </c>
    </row>
    <row r="19" spans="1:6" ht="25.5" x14ac:dyDescent="0.2">
      <c r="A19" s="17" t="s">
        <v>51</v>
      </c>
      <c r="B19" s="20" t="s">
        <v>23</v>
      </c>
      <c r="C19" s="20"/>
      <c r="D19" s="41">
        <f>VLOOKUP($A19, '[1]LOT 02'!$A$8:$D$40, 4, FALSE)</f>
        <v>100</v>
      </c>
      <c r="E19" s="25" t="s">
        <v>3</v>
      </c>
      <c r="F19" s="21">
        <f t="shared" si="0"/>
        <v>0</v>
      </c>
    </row>
    <row r="20" spans="1:6" ht="16.899999999999999" customHeight="1" x14ac:dyDescent="0.2">
      <c r="A20" s="17" t="s">
        <v>52</v>
      </c>
      <c r="B20" s="22" t="s">
        <v>24</v>
      </c>
      <c r="C20" s="22"/>
      <c r="D20" s="41">
        <f>VLOOKUP($A20, '[1]LOT 02'!$A$8:$D$40, 4, FALSE)</f>
        <v>100</v>
      </c>
      <c r="E20" s="25" t="s">
        <v>3</v>
      </c>
      <c r="F20" s="21">
        <f t="shared" si="0"/>
        <v>0</v>
      </c>
    </row>
    <row r="21" spans="1:6" ht="16.899999999999999" customHeight="1" x14ac:dyDescent="0.2">
      <c r="A21" s="17" t="s">
        <v>53</v>
      </c>
      <c r="B21" s="22" t="s">
        <v>25</v>
      </c>
      <c r="C21" s="22"/>
      <c r="D21" s="41">
        <f>VLOOKUP($A21, '[1]LOT 02'!$A$8:$D$40, 4, FALSE)</f>
        <v>100</v>
      </c>
      <c r="E21" s="25" t="s">
        <v>3</v>
      </c>
      <c r="F21" s="21">
        <f t="shared" si="0"/>
        <v>0</v>
      </c>
    </row>
    <row r="22" spans="1:6" s="27" customFormat="1" ht="16.899999999999999" customHeight="1" x14ac:dyDescent="0.2">
      <c r="A22" s="17" t="s">
        <v>54</v>
      </c>
      <c r="B22" s="20" t="s">
        <v>27</v>
      </c>
      <c r="C22" s="20"/>
      <c r="D22" s="41">
        <f>VLOOKUP($A22, '[1]LOT 02'!$A$8:$D$40, 4, FALSE)</f>
        <v>100</v>
      </c>
      <c r="E22" s="21" t="s">
        <v>3</v>
      </c>
      <c r="F22" s="21">
        <f t="shared" si="0"/>
        <v>0</v>
      </c>
    </row>
    <row r="23" spans="1:6" s="27" customFormat="1" ht="16.899999999999999" customHeight="1" x14ac:dyDescent="0.2">
      <c r="A23" s="17" t="s">
        <v>55</v>
      </c>
      <c r="B23" s="20" t="s">
        <v>28</v>
      </c>
      <c r="C23" s="20"/>
      <c r="D23" s="41">
        <f>VLOOKUP($A23, '[1]LOT 02'!$A$8:$D$40, 4, FALSE)</f>
        <v>50</v>
      </c>
      <c r="E23" s="21" t="s">
        <v>4</v>
      </c>
      <c r="F23" s="21">
        <f t="shared" si="0"/>
        <v>0</v>
      </c>
    </row>
    <row r="24" spans="1:6" ht="16.899999999999999" customHeight="1" x14ac:dyDescent="0.2">
      <c r="A24" s="17" t="s">
        <v>56</v>
      </c>
      <c r="B24" s="26" t="s">
        <v>29</v>
      </c>
      <c r="C24" s="26"/>
      <c r="D24" s="41">
        <f>VLOOKUP($A24, '[1]LOT 02'!$A$8:$D$40, 4, FALSE)</f>
        <v>6</v>
      </c>
      <c r="E24" s="25" t="s">
        <v>4</v>
      </c>
      <c r="F24" s="21">
        <f t="shared" si="0"/>
        <v>0</v>
      </c>
    </row>
    <row r="25" spans="1:6" ht="16.899999999999999" customHeight="1" x14ac:dyDescent="0.2">
      <c r="A25" s="17" t="s">
        <v>57</v>
      </c>
      <c r="B25" s="26" t="s">
        <v>30</v>
      </c>
      <c r="C25" s="26"/>
      <c r="D25" s="41">
        <f>VLOOKUP($A25, '[1]LOT 02'!$A$8:$D$40, 4, FALSE)</f>
        <v>30</v>
      </c>
      <c r="E25" s="25" t="s">
        <v>4</v>
      </c>
      <c r="F25" s="21">
        <f t="shared" si="0"/>
        <v>0</v>
      </c>
    </row>
    <row r="26" spans="1:6" ht="16.899999999999999" customHeight="1" x14ac:dyDescent="0.2">
      <c r="A26" s="17" t="s">
        <v>58</v>
      </c>
      <c r="B26" s="26" t="s">
        <v>31</v>
      </c>
      <c r="C26" s="26"/>
      <c r="D26" s="41">
        <f>VLOOKUP($A26, '[1]LOT 02'!$A$8:$D$40, 4, FALSE)</f>
        <v>50</v>
      </c>
      <c r="E26" s="25" t="s">
        <v>3</v>
      </c>
      <c r="F26" s="21">
        <f t="shared" si="0"/>
        <v>0</v>
      </c>
    </row>
    <row r="27" spans="1:6" ht="16.899999999999999" customHeight="1" x14ac:dyDescent="0.2">
      <c r="A27" s="17" t="s">
        <v>59</v>
      </c>
      <c r="B27" s="26" t="s">
        <v>32</v>
      </c>
      <c r="C27" s="26"/>
      <c r="D27" s="41">
        <f>VLOOKUP($A27, '[1]LOT 02'!$A$8:$D$40, 4, FALSE)</f>
        <v>50</v>
      </c>
      <c r="E27" s="25" t="s">
        <v>3</v>
      </c>
      <c r="F27" s="21">
        <f t="shared" si="0"/>
        <v>0</v>
      </c>
    </row>
    <row r="28" spans="1:6" ht="16.899999999999999" customHeight="1" x14ac:dyDescent="0.2">
      <c r="A28" s="17" t="s">
        <v>60</v>
      </c>
      <c r="B28" s="26" t="s">
        <v>33</v>
      </c>
      <c r="C28" s="26"/>
      <c r="D28" s="41">
        <f>VLOOKUP($A28, '[1]LOT 02'!$A$8:$D$40, 4, FALSE)</f>
        <v>50</v>
      </c>
      <c r="E28" s="25" t="s">
        <v>3</v>
      </c>
      <c r="F28" s="21">
        <f t="shared" si="0"/>
        <v>0</v>
      </c>
    </row>
    <row r="29" spans="1:6" ht="16.899999999999999" customHeight="1" x14ac:dyDescent="0.2">
      <c r="A29" s="17" t="s">
        <v>61</v>
      </c>
      <c r="B29" s="22" t="s">
        <v>34</v>
      </c>
      <c r="C29" s="22"/>
      <c r="D29" s="41">
        <f>VLOOKUP($A29, '[1]LOT 02'!$A$8:$D$40, 4, FALSE)</f>
        <v>20</v>
      </c>
      <c r="E29" s="25" t="s">
        <v>3</v>
      </c>
      <c r="F29" s="21">
        <f t="shared" si="0"/>
        <v>0</v>
      </c>
    </row>
    <row r="30" spans="1:6" ht="16.899999999999999" customHeight="1" x14ac:dyDescent="0.2">
      <c r="A30" s="17" t="s">
        <v>62</v>
      </c>
      <c r="B30" s="22" t="s">
        <v>35</v>
      </c>
      <c r="C30" s="22"/>
      <c r="D30" s="41">
        <f>VLOOKUP($A30, '[1]LOT 02'!$A$8:$D$40, 4, FALSE)</f>
        <v>20</v>
      </c>
      <c r="E30" s="25" t="s">
        <v>4</v>
      </c>
      <c r="F30" s="21">
        <f t="shared" si="0"/>
        <v>0</v>
      </c>
    </row>
    <row r="31" spans="1:6" ht="16.899999999999999" customHeight="1" x14ac:dyDescent="0.2">
      <c r="A31" s="17" t="s">
        <v>63</v>
      </c>
      <c r="B31" s="26" t="s">
        <v>36</v>
      </c>
      <c r="C31" s="26"/>
      <c r="D31" s="41">
        <f>VLOOKUP($A31, '[1]LOT 02'!$A$8:$D$40, 4, FALSE)</f>
        <v>30</v>
      </c>
      <c r="E31" s="25" t="s">
        <v>4</v>
      </c>
      <c r="F31" s="21">
        <f t="shared" si="0"/>
        <v>0</v>
      </c>
    </row>
    <row r="32" spans="1:6" ht="16.899999999999999" customHeight="1" x14ac:dyDescent="0.2">
      <c r="A32" s="17" t="s">
        <v>64</v>
      </c>
      <c r="B32" s="22" t="s">
        <v>37</v>
      </c>
      <c r="C32" s="22"/>
      <c r="D32" s="41">
        <f>VLOOKUP($A32, '[1]LOT 02'!$A$8:$D$40, 4, FALSE)</f>
        <v>5</v>
      </c>
      <c r="E32" s="25" t="s">
        <v>4</v>
      </c>
      <c r="F32" s="21">
        <f t="shared" si="0"/>
        <v>0</v>
      </c>
    </row>
    <row r="33" spans="1:6" ht="16.899999999999999" customHeight="1" x14ac:dyDescent="0.2">
      <c r="A33" s="17" t="s">
        <v>65</v>
      </c>
      <c r="B33" s="22" t="s">
        <v>38</v>
      </c>
      <c r="C33" s="22"/>
      <c r="D33" s="41">
        <f>VLOOKUP($A33, '[1]LOT 02'!$A$8:$D$40, 4, FALSE)</f>
        <v>4</v>
      </c>
      <c r="E33" s="25" t="s">
        <v>26</v>
      </c>
      <c r="F33" s="21">
        <f t="shared" si="0"/>
        <v>0</v>
      </c>
    </row>
    <row r="34" spans="1:6" ht="16.899999999999999" customHeight="1" x14ac:dyDescent="0.2">
      <c r="A34" s="17" t="s">
        <v>66</v>
      </c>
      <c r="B34" s="20" t="s">
        <v>39</v>
      </c>
      <c r="C34" s="20"/>
      <c r="D34" s="41">
        <f>VLOOKUP($A34, '[1]LOT 02'!$A$8:$D$40, 4, FALSE)</f>
        <v>200</v>
      </c>
      <c r="E34" s="21" t="s">
        <v>3</v>
      </c>
      <c r="F34" s="21">
        <f t="shared" si="0"/>
        <v>0</v>
      </c>
    </row>
    <row r="35" spans="1:6" ht="16.899999999999999" customHeight="1" x14ac:dyDescent="0.2">
      <c r="A35" s="17" t="s">
        <v>67</v>
      </c>
      <c r="B35" s="13" t="s">
        <v>6</v>
      </c>
      <c r="C35" s="13"/>
      <c r="D35" s="41">
        <f>VLOOKUP($A35, '[1]LOT 02'!$A$8:$D$40, 4, FALSE)</f>
        <v>20</v>
      </c>
      <c r="E35" s="7" t="s">
        <v>5</v>
      </c>
      <c r="F35" s="21">
        <f t="shared" si="0"/>
        <v>0</v>
      </c>
    </row>
    <row r="36" spans="1:6" s="16" customFormat="1" ht="16.899999999999999" customHeight="1" x14ac:dyDescent="0.2">
      <c r="A36" s="14"/>
      <c r="B36" s="18" t="s">
        <v>7</v>
      </c>
      <c r="C36" s="18"/>
      <c r="D36" s="41"/>
      <c r="E36" s="15"/>
      <c r="F36" s="21">
        <f t="shared" si="0"/>
        <v>0</v>
      </c>
    </row>
    <row r="37" spans="1:6" s="16" customFormat="1" ht="16.899999999999999" customHeight="1" x14ac:dyDescent="0.2">
      <c r="A37" s="46" t="s">
        <v>68</v>
      </c>
      <c r="B37" s="28" t="s">
        <v>9</v>
      </c>
      <c r="C37" s="28"/>
      <c r="D37" s="55">
        <v>100</v>
      </c>
      <c r="E37" s="19" t="s">
        <v>8</v>
      </c>
      <c r="F37" s="21">
        <f t="shared" si="0"/>
        <v>0</v>
      </c>
    </row>
    <row r="38" spans="1:6" s="16" customFormat="1" ht="16.899999999999999" customHeight="1" x14ac:dyDescent="0.2">
      <c r="A38" s="46" t="s">
        <v>69</v>
      </c>
      <c r="B38" s="28" t="s">
        <v>10</v>
      </c>
      <c r="C38" s="28"/>
      <c r="D38" s="55">
        <v>50</v>
      </c>
      <c r="E38" s="19" t="s">
        <v>8</v>
      </c>
      <c r="F38" s="21">
        <f t="shared" si="0"/>
        <v>0</v>
      </c>
    </row>
    <row r="39" spans="1:6" s="16" customFormat="1" ht="16.899999999999999" customHeight="1" x14ac:dyDescent="0.2">
      <c r="A39" s="46" t="s">
        <v>70</v>
      </c>
      <c r="B39" s="28" t="s">
        <v>11</v>
      </c>
      <c r="C39" s="28"/>
      <c r="D39" s="55">
        <v>70</v>
      </c>
      <c r="E39" s="19" t="s">
        <v>8</v>
      </c>
      <c r="F39" s="21">
        <f t="shared" si="0"/>
        <v>0</v>
      </c>
    </row>
    <row r="40" spans="1:6" s="16" customFormat="1" ht="16.899999999999999" customHeight="1" thickBot="1" x14ac:dyDescent="0.25">
      <c r="A40" s="46" t="s">
        <v>84</v>
      </c>
      <c r="B40" s="28" t="s">
        <v>12</v>
      </c>
      <c r="C40" s="28"/>
      <c r="D40" s="55">
        <v>70</v>
      </c>
      <c r="E40" s="19" t="s">
        <v>8</v>
      </c>
      <c r="F40" s="21">
        <f t="shared" si="0"/>
        <v>0</v>
      </c>
    </row>
    <row r="41" spans="1:6" s="30" customFormat="1" ht="23.45" customHeight="1" thickBot="1" x14ac:dyDescent="0.25">
      <c r="D41" s="35"/>
      <c r="E41" s="36" t="s">
        <v>79</v>
      </c>
      <c r="F41" s="37">
        <f>SUM(F8:F40)</f>
        <v>0</v>
      </c>
    </row>
    <row r="42" spans="1:6" s="30" customFormat="1" ht="23.45" customHeight="1" thickBot="1" x14ac:dyDescent="0.25">
      <c r="D42" s="35"/>
      <c r="E42" s="38" t="s">
        <v>80</v>
      </c>
      <c r="F42" s="44">
        <v>0.2</v>
      </c>
    </row>
    <row r="43" spans="1:6" s="30" customFormat="1" ht="23.45" customHeight="1" thickBot="1" x14ac:dyDescent="0.25">
      <c r="D43" s="35"/>
      <c r="E43" s="39" t="s">
        <v>81</v>
      </c>
      <c r="F43" s="40">
        <f>F41*1.2</f>
        <v>0</v>
      </c>
    </row>
    <row r="44" spans="1:6" s="30" customFormat="1" ht="18.75" x14ac:dyDescent="0.3">
      <c r="B44" s="32" t="s">
        <v>72</v>
      </c>
      <c r="C44" s="32"/>
      <c r="D44" s="32"/>
      <c r="E44" s="31"/>
      <c r="F44" s="31"/>
    </row>
    <row r="45" spans="1:6" s="30" customFormat="1" ht="18.75" x14ac:dyDescent="0.3">
      <c r="B45" s="32"/>
      <c r="C45" s="32"/>
      <c r="D45" s="32"/>
      <c r="E45" s="31"/>
      <c r="F45" s="31"/>
    </row>
    <row r="46" spans="1:6" s="30" customFormat="1" ht="18.75" x14ac:dyDescent="0.3">
      <c r="B46" s="32" t="s">
        <v>73</v>
      </c>
      <c r="C46" s="32"/>
      <c r="D46" s="32"/>
      <c r="E46" s="31"/>
      <c r="F46" s="31"/>
    </row>
    <row r="47" spans="1:6" s="30" customFormat="1" ht="18.75" x14ac:dyDescent="0.3">
      <c r="B47" s="32"/>
      <c r="C47" s="32"/>
      <c r="D47" s="32"/>
      <c r="E47" s="31"/>
      <c r="F47" s="31"/>
    </row>
    <row r="48" spans="1:6" s="30" customFormat="1" ht="18.75" x14ac:dyDescent="0.3">
      <c r="B48" s="32" t="s">
        <v>74</v>
      </c>
      <c r="C48" s="32"/>
      <c r="D48" s="32"/>
      <c r="E48" s="31"/>
      <c r="F48" s="31"/>
    </row>
    <row r="49" spans="1:4" x14ac:dyDescent="0.25">
      <c r="A49" s="8"/>
      <c r="B49" s="29"/>
      <c r="C49" s="29"/>
      <c r="D49" s="42"/>
    </row>
    <row r="50" spans="1:4" x14ac:dyDescent="0.25">
      <c r="A50" s="8"/>
      <c r="B50" s="29"/>
      <c r="C50" s="29"/>
      <c r="D50" s="42"/>
    </row>
    <row r="51" spans="1:4" x14ac:dyDescent="0.25">
      <c r="A51" s="8"/>
      <c r="B51" s="29"/>
      <c r="C51" s="29"/>
      <c r="D51" s="42"/>
    </row>
    <row r="52" spans="1:4" x14ac:dyDescent="0.25">
      <c r="A52" s="8"/>
    </row>
    <row r="53" spans="1:4" x14ac:dyDescent="0.25">
      <c r="A53" s="8"/>
    </row>
    <row r="54" spans="1:4" x14ac:dyDescent="0.25">
      <c r="A54" s="8"/>
    </row>
    <row r="55" spans="1:4" x14ac:dyDescent="0.25">
      <c r="A55" s="8"/>
    </row>
    <row r="56" spans="1:4" x14ac:dyDescent="0.25">
      <c r="A56" s="8"/>
    </row>
    <row r="57" spans="1:4" x14ac:dyDescent="0.25">
      <c r="A57" s="8"/>
    </row>
    <row r="58" spans="1:4" x14ac:dyDescent="0.25">
      <c r="A58" s="8"/>
    </row>
    <row r="59" spans="1:4" x14ac:dyDescent="0.25">
      <c r="A59" s="8"/>
    </row>
    <row r="60" spans="1:4" x14ac:dyDescent="0.25">
      <c r="A60" s="8"/>
    </row>
    <row r="61" spans="1:4" x14ac:dyDescent="0.25">
      <c r="A61" s="8"/>
    </row>
    <row r="62" spans="1:4" x14ac:dyDescent="0.25">
      <c r="A62" s="8"/>
    </row>
    <row r="63" spans="1:4" x14ac:dyDescent="0.25">
      <c r="A63" s="8"/>
    </row>
    <row r="64" spans="1:4" x14ac:dyDescent="0.25">
      <c r="A64" s="9"/>
    </row>
    <row r="65" spans="1:1" x14ac:dyDescent="0.25">
      <c r="A65" s="8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5" spans="1:1" x14ac:dyDescent="0.25">
      <c r="A75" s="11"/>
    </row>
    <row r="76" spans="1:1" x14ac:dyDescent="0.25">
      <c r="A76" s="11"/>
    </row>
    <row r="77" spans="1:1" x14ac:dyDescent="0.25">
      <c r="A77" s="11"/>
    </row>
    <row r="78" spans="1:1" x14ac:dyDescent="0.25">
      <c r="A78" s="11"/>
    </row>
    <row r="79" spans="1:1" x14ac:dyDescent="0.25">
      <c r="A79" s="11"/>
    </row>
    <row r="80" spans="1:1" x14ac:dyDescent="0.25">
      <c r="A80" s="11"/>
    </row>
    <row r="81" spans="1:1" x14ac:dyDescent="0.25">
      <c r="A81" s="12"/>
    </row>
  </sheetData>
  <sheetProtection sort="0" autoFilter="0" pivotTables="0"/>
  <mergeCells count="4">
    <mergeCell ref="A2:F2"/>
    <mergeCell ref="A5:F5"/>
    <mergeCell ref="A3:F3"/>
    <mergeCell ref="A4:F4"/>
  </mergeCells>
  <pageMargins left="0.25" right="0.25" top="0.75" bottom="0.75" header="0.3" footer="0.3"/>
  <pageSetup paperSize="9" scale="54" fitToHeight="0" orientation="portrait" r:id="rId1"/>
  <headerFooter>
    <oddFooter>&amp;L&amp;8HUS/PGIL/DIT/DMTC Lot 19&amp;CPage &amp;P/&amp;N&amp;RV.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</vt:lpstr>
      <vt:lpstr>'Lot 2'!Zone_d_impression</vt:lpstr>
    </vt:vector>
  </TitlesOfParts>
  <Company>UP8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</dc:creator>
  <cp:lastModifiedBy>Utilisateur-P3</cp:lastModifiedBy>
  <cp:revision>1</cp:revision>
  <dcterms:created xsi:type="dcterms:W3CDTF">2017-02-27T14:48:39Z</dcterms:created>
  <dcterms:modified xsi:type="dcterms:W3CDTF">2025-02-25T15:58:53Z</dcterms:modified>
</cp:coreProperties>
</file>