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Commun\bureau des marchés\3 - MARCHES - CONTRATS - CONVENTIONS\MARCHES EN COURS\2025\2025-001 TRAVAUX USN\1 - DCE\1 - DCE PREPARATOIRE\v2\"/>
    </mc:Choice>
  </mc:AlternateContent>
  <bookViews>
    <workbookView xWindow="0" yWindow="0" windowWidth="19200" windowHeight="6765"/>
  </bookViews>
  <sheets>
    <sheet name="Lot 4" sheetId="1" r:id="rId1"/>
  </sheets>
  <externalReferences>
    <externalReference r:id="rId2"/>
  </externalReferences>
  <definedNames>
    <definedName name="_xlnm._FilterDatabase" localSheetId="0" hidden="1">'Lot 4'!$A$8:$F$148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7" i="1" l="1"/>
  <c r="F141" i="1"/>
  <c r="F144" i="1"/>
  <c r="F12" i="1"/>
  <c r="F13" i="1"/>
  <c r="F14" i="1"/>
  <c r="F15" i="1"/>
  <c r="F16" i="1"/>
  <c r="F17" i="1"/>
  <c r="F18" i="1"/>
  <c r="F19" i="1"/>
  <c r="F20" i="1"/>
  <c r="F21" i="1"/>
  <c r="F22" i="1"/>
  <c r="F23" i="1"/>
  <c r="F24" i="1"/>
  <c r="F26" i="1"/>
  <c r="F28" i="1"/>
  <c r="F29" i="1"/>
  <c r="F33" i="1"/>
  <c r="F36" i="1"/>
  <c r="F37" i="1"/>
  <c r="F40" i="1"/>
  <c r="F44" i="1"/>
  <c r="F46" i="1"/>
  <c r="F47" i="1"/>
  <c r="F51" i="1"/>
  <c r="F53" i="1"/>
  <c r="F57" i="1"/>
  <c r="F64" i="1"/>
  <c r="F65" i="1"/>
  <c r="F66" i="1"/>
  <c r="F67" i="1"/>
  <c r="F74" i="1"/>
  <c r="F76" i="1"/>
  <c r="F78" i="1"/>
  <c r="F84" i="1"/>
  <c r="F86" i="1"/>
  <c r="F95" i="1"/>
  <c r="F96" i="1"/>
  <c r="F97" i="1"/>
  <c r="F98" i="1"/>
  <c r="F99" i="1"/>
  <c r="F100" i="1"/>
  <c r="F101" i="1"/>
  <c r="F105" i="1"/>
  <c r="F115" i="1"/>
  <c r="F116" i="1"/>
  <c r="F117" i="1"/>
  <c r="F124" i="1"/>
  <c r="F125" i="1"/>
  <c r="F133" i="1"/>
  <c r="F134" i="1"/>
  <c r="F138" i="1"/>
  <c r="F143" i="1"/>
  <c r="F11" i="1"/>
  <c r="D11" i="1"/>
  <c r="D13" i="1"/>
  <c r="D14" i="1"/>
  <c r="D17" i="1"/>
  <c r="D18" i="1"/>
  <c r="D19" i="1"/>
  <c r="D20" i="1"/>
  <c r="D21" i="1"/>
  <c r="D23" i="1"/>
  <c r="D24" i="1"/>
  <c r="D26" i="1"/>
  <c r="D27" i="1"/>
  <c r="F27" i="1" s="1"/>
  <c r="D28" i="1"/>
  <c r="D29" i="1"/>
  <c r="D30" i="1"/>
  <c r="F30" i="1" s="1"/>
  <c r="D32" i="1"/>
  <c r="F32" i="1" s="1"/>
  <c r="D33" i="1"/>
  <c r="D34" i="1"/>
  <c r="F34" i="1" s="1"/>
  <c r="D35" i="1"/>
  <c r="F35" i="1" s="1"/>
  <c r="D36" i="1"/>
  <c r="D37" i="1"/>
  <c r="D39" i="1"/>
  <c r="F39" i="1" s="1"/>
  <c r="D40" i="1"/>
  <c r="D41" i="1"/>
  <c r="F41" i="1" s="1"/>
  <c r="D42" i="1"/>
  <c r="F42" i="1" s="1"/>
  <c r="D43" i="1"/>
  <c r="F43" i="1" s="1"/>
  <c r="D44" i="1"/>
  <c r="D45" i="1"/>
  <c r="F45" i="1" s="1"/>
  <c r="D46" i="1"/>
  <c r="D47" i="1"/>
  <c r="D48" i="1"/>
  <c r="F48" i="1" s="1"/>
  <c r="D49" i="1"/>
  <c r="F49" i="1" s="1"/>
  <c r="D50" i="1"/>
  <c r="F50" i="1" s="1"/>
  <c r="D52" i="1"/>
  <c r="F52" i="1" s="1"/>
  <c r="D54" i="1"/>
  <c r="F54" i="1" s="1"/>
  <c r="D55" i="1"/>
  <c r="F55" i="1" s="1"/>
  <c r="D56" i="1"/>
  <c r="F56" i="1" s="1"/>
  <c r="D57" i="1"/>
  <c r="D58" i="1"/>
  <c r="F58" i="1" s="1"/>
  <c r="D59" i="1"/>
  <c r="F59" i="1" s="1"/>
  <c r="D60" i="1"/>
  <c r="F60" i="1" s="1"/>
  <c r="D61" i="1"/>
  <c r="F61" i="1" s="1"/>
  <c r="D62" i="1"/>
  <c r="F62" i="1" s="1"/>
  <c r="D63" i="1"/>
  <c r="F63" i="1" s="1"/>
  <c r="D68" i="1"/>
  <c r="F68" i="1" s="1"/>
  <c r="D70" i="1"/>
  <c r="F70" i="1" s="1"/>
  <c r="D71" i="1"/>
  <c r="F71" i="1" s="1"/>
  <c r="D73" i="1"/>
  <c r="F73" i="1" s="1"/>
  <c r="D74" i="1"/>
  <c r="D75" i="1"/>
  <c r="F75" i="1" s="1"/>
  <c r="D77" i="1"/>
  <c r="F77" i="1" s="1"/>
  <c r="D78" i="1"/>
  <c r="D79" i="1"/>
  <c r="F79" i="1" s="1"/>
  <c r="D80" i="1"/>
  <c r="F80" i="1" s="1"/>
  <c r="D81" i="1"/>
  <c r="F81" i="1" s="1"/>
  <c r="D82" i="1"/>
  <c r="F82" i="1" s="1"/>
  <c r="D83" i="1"/>
  <c r="F83" i="1" s="1"/>
  <c r="D85" i="1"/>
  <c r="F85" i="1" s="1"/>
  <c r="D86" i="1"/>
  <c r="D87" i="1"/>
  <c r="F87" i="1" s="1"/>
  <c r="D88" i="1"/>
  <c r="F88" i="1" s="1"/>
  <c r="D89" i="1"/>
  <c r="F89" i="1" s="1"/>
  <c r="D90" i="1"/>
  <c r="F90" i="1" s="1"/>
  <c r="D91" i="1"/>
  <c r="F91" i="1" s="1"/>
  <c r="D92" i="1"/>
  <c r="F92" i="1" s="1"/>
  <c r="D93" i="1"/>
  <c r="F93" i="1" s="1"/>
  <c r="D96" i="1"/>
  <c r="D97" i="1"/>
  <c r="D98" i="1"/>
  <c r="D99" i="1"/>
  <c r="D100" i="1"/>
  <c r="D102" i="1"/>
  <c r="F102" i="1" s="1"/>
  <c r="D103" i="1"/>
  <c r="F103" i="1" s="1"/>
  <c r="D106" i="1"/>
  <c r="F106" i="1" s="1"/>
  <c r="D107" i="1"/>
  <c r="F107" i="1" s="1"/>
  <c r="D108" i="1"/>
  <c r="F108" i="1" s="1"/>
  <c r="D109" i="1"/>
  <c r="F109" i="1" s="1"/>
  <c r="D111" i="1"/>
  <c r="F111" i="1" s="1"/>
  <c r="D112" i="1"/>
  <c r="F112" i="1" s="1"/>
  <c r="D113" i="1"/>
  <c r="F113" i="1" s="1"/>
  <c r="D114" i="1"/>
  <c r="F114" i="1" s="1"/>
  <c r="D116" i="1"/>
  <c r="D118" i="1"/>
  <c r="F118" i="1" s="1"/>
  <c r="D120" i="1"/>
  <c r="F120" i="1" s="1"/>
  <c r="D121" i="1"/>
  <c r="F121" i="1" s="1"/>
  <c r="D122" i="1"/>
  <c r="F122" i="1" s="1"/>
  <c r="D123" i="1"/>
  <c r="F123" i="1" s="1"/>
  <c r="D124" i="1"/>
  <c r="D125" i="1"/>
  <c r="D126" i="1"/>
  <c r="F126" i="1" s="1"/>
  <c r="D127" i="1"/>
  <c r="F127" i="1" s="1"/>
  <c r="D128" i="1"/>
  <c r="F128" i="1" s="1"/>
  <c r="D129" i="1"/>
  <c r="F129" i="1" s="1"/>
  <c r="D130" i="1"/>
  <c r="F130" i="1" s="1"/>
  <c r="D131" i="1"/>
  <c r="F131" i="1" s="1"/>
  <c r="D132" i="1"/>
  <c r="F132" i="1" s="1"/>
  <c r="D133" i="1"/>
  <c r="D134" i="1"/>
  <c r="D135" i="1"/>
  <c r="F135" i="1" s="1"/>
  <c r="D136" i="1"/>
  <c r="F136" i="1" s="1"/>
  <c r="D137" i="1"/>
  <c r="D139" i="1"/>
  <c r="F139" i="1" s="1"/>
  <c r="D140" i="1"/>
  <c r="F140" i="1" s="1"/>
  <c r="D141" i="1"/>
  <c r="D142" i="1"/>
  <c r="F142" i="1" s="1"/>
  <c r="D144" i="1"/>
  <c r="F145" i="1" l="1"/>
  <c r="F147" i="1" s="1"/>
</calcChain>
</file>

<file path=xl/sharedStrings.xml><?xml version="1.0" encoding="utf-8"?>
<sst xmlns="http://schemas.openxmlformats.org/spreadsheetml/2006/main" count="374" uniqueCount="259">
  <si>
    <t xml:space="preserve">EQUIPEMENTS DE TABLEAUX </t>
  </si>
  <si>
    <t>Disjoncteurs</t>
  </si>
  <si>
    <t>U</t>
  </si>
  <si>
    <t>Disjoncteur Tétrapolaire 40 A</t>
  </si>
  <si>
    <t>Blocs Différentiels</t>
  </si>
  <si>
    <t>Bloc différentiel bipolaire 300 mA,  jusqu'à 32 A</t>
  </si>
  <si>
    <t>Bloc différentiel Tétrapolaire 30 mA, jusqu'à 63 A</t>
  </si>
  <si>
    <t>Bloc différentiel Tétrapolaire 300 mA, jusqu'à 63 A</t>
  </si>
  <si>
    <t>Disjoncteurs Différentiels monoblocs</t>
  </si>
  <si>
    <t>Disjoncteur abonné tétrapolaire 60 A, différentiel 500 mA sélectif, réglable 30/40/50/60 A</t>
  </si>
  <si>
    <t>Contacteur de puissance modulaire 2X40A</t>
  </si>
  <si>
    <t>Divers</t>
  </si>
  <si>
    <t>Minuterie avec sortie 16A-250 V, réglable</t>
  </si>
  <si>
    <t>Coffret modulaire à 2 rangées de 13 modules (avec fixation et raccordements)</t>
  </si>
  <si>
    <t>DISTRIBUTION (fourniture et mise en place de conducteurs en toutes conditions)</t>
  </si>
  <si>
    <t>ml</t>
  </si>
  <si>
    <t>Dépose de conducteurs sous goulottes, plinthes, moulures, baguettes bois ou PVC</t>
  </si>
  <si>
    <t>Dépose de conducteurs sur chemin de câble</t>
  </si>
  <si>
    <t>Conducteur U-1000 R2V   3 x 2,5 mm²</t>
  </si>
  <si>
    <t>Conducteur U-1000 R2V   5 x 2,5 mm²</t>
  </si>
  <si>
    <t>Conducteur H07 V-U   4 mm²</t>
  </si>
  <si>
    <t xml:space="preserve">Conduits </t>
  </si>
  <si>
    <t>Moulure standard de 30 x 15 à  32 x 17, simple  ou double compartiments</t>
  </si>
  <si>
    <t>Moulure type DLP Plus ( ou équivalent ) de 40 x 16, deux compartiments</t>
  </si>
  <si>
    <t>Goulotte de distribution de cables 50 x 130 ou 50 x 150</t>
  </si>
  <si>
    <t>Chemin de câble jusqu'à 100 mm de largeur</t>
  </si>
  <si>
    <t>Chemin de câble de 101 à 150 mm de largeur</t>
  </si>
  <si>
    <t>Boîte de dérivation étanche type PLEXO avec embouts, carrée 80X80 mm couvercle enclipsé</t>
  </si>
  <si>
    <t xml:space="preserve">Dépose de plafonnier, luminaire suspendu, luminaire en applique, luminaire encastré, tout type </t>
  </si>
  <si>
    <t>Dépose de petit appareillage tout type</t>
  </si>
  <si>
    <t>Dépose de tubes et lampes compris ouverture et fermetures des luminaires</t>
  </si>
  <si>
    <t>Dépose pour réemploi de plafonnier, luminaire suspendu, luminaire en applique, luminaire encastré, tout type</t>
  </si>
  <si>
    <t>Petit appareillage : Programme MOSAIC de LEGRAND ou équiv.</t>
  </si>
  <si>
    <t>Prise spéciale standard 3x2P+T pour goulottes Programme Mozaïc à clippage direct</t>
  </si>
  <si>
    <t>Interrupteur et interrupteur "va-et-vient"</t>
  </si>
  <si>
    <t>Double "va-et-vient"</t>
  </si>
  <si>
    <t>Interrupteur variateur</t>
  </si>
  <si>
    <t>Bouton poussoir</t>
  </si>
  <si>
    <t>Bouton poussoir lumineux compris lampe fluo fournie et raccordée</t>
  </si>
  <si>
    <t>Bouton poussoir porte-étiquette lumineux compris lampe fluo fournie et raccordée</t>
  </si>
  <si>
    <t>Prise de courant 10/16 A - 2 P+T, avec éclips de protection</t>
  </si>
  <si>
    <t xml:space="preserve">Petit appareillage : serie CELIANE de LEGRAND ou équivalent en couleur </t>
  </si>
  <si>
    <t>Boites  d'encastrement, de dérivation et cadres saillies</t>
  </si>
  <si>
    <t xml:space="preserve">Boite d'encastrement pour cloison sèche - multiposte - diamètre 65 mm </t>
  </si>
  <si>
    <t>Boite de dérivation pour maçonnerie 115 x 115 mm à 170 x 170 mm, compris couvercle</t>
  </si>
  <si>
    <t>Contrôles d'accès</t>
  </si>
  <si>
    <t>Refouillement dans pierre de taille ou maçonnerie, fourniture de boîtier à encastrer scellements et raccords</t>
  </si>
  <si>
    <t>Alimentation de secours compris accumulateurs</t>
  </si>
  <si>
    <t>Portiers avec interphone</t>
  </si>
  <si>
    <t>Combiné intérieur avec bouton poussoir</t>
  </si>
  <si>
    <t>Câble de liaison portier-combiné type PTT, pose collée</t>
  </si>
  <si>
    <t>Majoration pour pose par agrafes ( P.U à indiquer en Euro )</t>
  </si>
  <si>
    <t>Dépose de portier, de combiné</t>
  </si>
  <si>
    <t>Dépose de câble</t>
  </si>
  <si>
    <t>Portiers audio-video</t>
  </si>
  <si>
    <t>Poste intérieur saillie à combiné avec écran couleur, sonnerie, commande de gâche réglage luminosité et contraste.</t>
  </si>
  <si>
    <t>Poste supplémentaire dito</t>
  </si>
  <si>
    <t>Ensemble alimentation audio vidéo pour poste extèrieur et 3 postes intèrieurs minimum</t>
  </si>
  <si>
    <t>ens.</t>
  </si>
  <si>
    <t xml:space="preserve">Ensemble alimentation audio vidéo pour poste extèrieur et au-delà de 3 postes intèrieurs </t>
  </si>
  <si>
    <t>Câble d'alimentation audio vidéo</t>
  </si>
  <si>
    <t>Dépose de câble de liaison audio-vidéo</t>
  </si>
  <si>
    <t>SECURITE - ALARME</t>
  </si>
  <si>
    <t>Eclairage de sécurité par blocs télécommandables, autonomie 1 h</t>
  </si>
  <si>
    <t>Télécommandes - Adressage - Etiquettes</t>
  </si>
  <si>
    <t>Coffret de télécommande jusqu'à 300 blocs,  type LEGRAND réf 039 01 ou équivalent</t>
  </si>
  <si>
    <t>Coffret de télécommande au-delà de 300 blocs,  type LEGRAND réf 039 00 ou équiv.</t>
  </si>
  <si>
    <t>INFORMATIQUE</t>
  </si>
  <si>
    <t>Câble 2x4 paires 6/10 catégorie 5 dans toutes les conditions de pose</t>
  </si>
  <si>
    <t>Prise RJ 45 (en saillie ou encastrée) compris raccordement</t>
  </si>
  <si>
    <t>Dépose de câble informatique dans toutes les conditions</t>
  </si>
  <si>
    <t>Dépose de prise RJ 45 en saillie ou encastrée</t>
  </si>
  <si>
    <t>INTERVENTIONS SUR FAUX-PLAFONDS</t>
  </si>
  <si>
    <t>Découpe pour encastrement de luminaires</t>
  </si>
  <si>
    <t>Découpe de plafond staff ou plaque de plâtre, pour encastrement de plafonniers ttes dimensions</t>
  </si>
  <si>
    <t>Découpe de plafond staff ou plaque de plâtre, pour l'encastrement de spots toutes dimensions</t>
  </si>
  <si>
    <t>Découpe de dalles de faux plafond pour encastrement de spots tous diamètres</t>
  </si>
  <si>
    <t>Disjoncteur différentiel monobloc Unipolaire + Neutre, 300 mA,  jusqu'à 32 A</t>
  </si>
  <si>
    <t>Disjoncteur différentiel monobloc Tétrapolaire, 30 mA, de 10 A à 20 A</t>
  </si>
  <si>
    <t>Disjoncteur différentiel monobloc bipolaire, 300 mA, de 40 A  à 63 A</t>
  </si>
  <si>
    <t xml:space="preserve">APPAREILLAGES (les appareillages sont tous équipés des lampes nécessaires) </t>
  </si>
  <si>
    <t>Prise spéciale 3x2P+T à éclips, avec support, pour montage direct sur goulotte DLP monobloc</t>
  </si>
  <si>
    <t>Prise spéciale 2 x RJ 45, avec support pour montage direct sur goulotte DLP monobloc</t>
  </si>
  <si>
    <t>BAES à incandescence pour éclairage d'évacuation, type bloc standard SATI-Evolutif
réf 625 25 de LEGRAND ou équiv., flux assigné 45 lumens</t>
  </si>
  <si>
    <t>BAES à incandescence pour éclairage d'évacuation, type bloc antivandale SATI-Evolutif
réf 625 27 de LEGRAND ou équiv., flux assigné 45 lumens</t>
  </si>
  <si>
    <t>Documentation ET Formation</t>
  </si>
  <si>
    <t>L’ensemble sur support informatique et Formation du personnel au câblage réalisé</t>
  </si>
  <si>
    <t>Test d'acceptation ou recette</t>
  </si>
  <si>
    <t>TERRE ET LIAISONS EQUIPOTENTIELLES (PRIX COMPRENANT LA FOURNITURE ET POSE COMPRIS RACCORDEMENT ET CONTRÔLE D'ISOLEMENT)</t>
  </si>
  <si>
    <t>Liaison équipotentielle - salle de bains</t>
  </si>
  <si>
    <t>Liaison équipotentielle - canalisations d'eau, gaz, chauffage etc.</t>
  </si>
  <si>
    <t>Remplacement Boîte de dérivation encastrée (hauteur inférieure à 3mdu sol</t>
  </si>
  <si>
    <t>Remplacement boîte de dérivation encastrée (hauteur supérieure à 3mdu sol</t>
  </si>
  <si>
    <t>Remplacement boîte de dérivation apparente (hauteur jusqu'à 3mdu sol)</t>
  </si>
  <si>
    <t>Remplacement boîte de dérivation en plénum de plafond suspendu démontable facilement (hauteur jusqu'à 3 m du sol)</t>
  </si>
  <si>
    <t>Remplacement boîte de dérivation en plénum de plafond suspendu démontable facilement (hauteur supérieur à 3 m du sol)</t>
  </si>
  <si>
    <t>Remplacement boîte de dérivation en plénum de plafond suspendu difficilement démontable (hauteur jusqu'à 3 m du sol)</t>
  </si>
  <si>
    <t>Remplacement boîte de dérivation en plénum de plafond suspendu difficilement démontable (hauteur supérieure à 3 m du sol)</t>
  </si>
  <si>
    <t xml:space="preserve">Réalisation d'un schéma Coffret </t>
  </si>
  <si>
    <t>Réalisation d'un schéma tableau général</t>
  </si>
  <si>
    <t>Réalisation d'un schéma armoire générale</t>
  </si>
  <si>
    <t xml:space="preserve">Mise à Jour d'un schéma existant de Coffret </t>
  </si>
  <si>
    <t>Mise à Jour d'un schéma existant tableau général</t>
  </si>
  <si>
    <t>Mise à Jour d'un schéma existant d'armoire générale</t>
  </si>
  <si>
    <t xml:space="preserve">Repérage appareillages (disjoncteurs, interrupteurs etc…) Coffret </t>
  </si>
  <si>
    <t>Repérage appareillages (disjoncteurs, interrupteurs etc…) tableau général</t>
  </si>
  <si>
    <t>Repérage appareillages (disjoncteurs, interrupteurs etc…) armoire générale</t>
  </si>
  <si>
    <t>Heure de responsable de chantier</t>
  </si>
  <si>
    <t>Heures</t>
  </si>
  <si>
    <t>Heure de monteur</t>
  </si>
  <si>
    <t>Coût horaire ouvrier CFA (courant faible)</t>
  </si>
  <si>
    <t>Coût horaire technicien CFA (courant faible)</t>
  </si>
  <si>
    <t>Suivi des vérifications périodiques réglementaires au titre des code du travail et établissement recevant du public</t>
  </si>
  <si>
    <t>A</t>
  </si>
  <si>
    <t>Le</t>
  </si>
  <si>
    <t>Signature et cachet du prestataire</t>
  </si>
  <si>
    <t xml:space="preserve">Liste des matériels, schéma de principe de distribution, schémas unifilaires, schémas des fermes et des baies de brassage, repérage 
des câbles et appareillages, plans de cheminement des câbles courants forts et courants faibles, fiches de tests. </t>
  </si>
  <si>
    <t>Ens</t>
  </si>
  <si>
    <t>Commande digitale de gâche cis son raccordement type 40881 de LEGRAND ou équivalent éclairage (ampoule fournie) et 
gâche électrique non fournie</t>
  </si>
  <si>
    <t>Platine de rue avec ensemble micro/haut parleur, éclairage, commande gâche à clé raccordement gâche électrique 
(gâche non fournie) équipée pour 3 postes.</t>
  </si>
  <si>
    <t>Platine extèrieure encastrable inoxydable anti vandal, compris boitier d'encastrement micro, haut parleur, commande infrarouge 
équipement pour 3 postes intèrieurs audio-vidéo minimum</t>
  </si>
  <si>
    <t>DALLES LED 60X60 Encastrée_Intensité moyenne, couleur lumière neutre</t>
  </si>
  <si>
    <t>DALLES LED 60X60 Encastrée_Intensité moyenne, couleur lumière neutre, avec détection et étanche</t>
  </si>
  <si>
    <t>DALLES LED 120X30 Encastrée_Intensité moyenne, couleur lumière neutre, avec détection et étanche</t>
  </si>
  <si>
    <t>HUBLOT LED DIAMETRE 100-150mm, Intensité lumineuse moyenne, Couleur lumière neutre, équivalent 26W fluo compact</t>
  </si>
  <si>
    <t>HUBLOT LED DIAMETRE 160-190mm, Intensité lumineuse moyenne, Couleur lumière neutre, équivalent 26W fluo compact, avec détecteur et étanche</t>
  </si>
  <si>
    <t>HUBLOT LED DIAMETRE 160-190mm, Intensité lumineuse moyenne, Couleur lumière neutre, équivalent à 75 W halogène, avec détecteur et étanche</t>
  </si>
  <si>
    <t>Equivalent à 2x18W Fluo</t>
  </si>
  <si>
    <t xml:space="preserve">Convecteur 2000w à inertie Thermor Equateur ou équivalant </t>
  </si>
  <si>
    <t>Convecteurs électriques</t>
  </si>
  <si>
    <t>BAES à incandescence pour éclairage d'évacuation des locaux à risques d'incendie, type bloc étanche verre métal SATI-Evolutif - réf 625 28 de
 LEGRAND ou éq., flux assigné 45 lumens</t>
  </si>
  <si>
    <t>BAES à fluorescence non permanent pour éclairage d'ambiance ou anti-panique des locaux à risque d'incendie, type bloc étanche verre métal 
SATI- Evolutif réf 625 68 de LEGRAND ou équiv., flux assigné 360 lumens</t>
  </si>
  <si>
    <t>BAES à fluorescence non permanent pour éclairage d'ambiance ou anti-panique - type bloc standard SATI- Evolutif - réf 625 65 de LEGRAND 
ou équiv., flux assigné 360 lumens</t>
  </si>
  <si>
    <t>Nom du candidat</t>
  </si>
  <si>
    <t xml:space="preserve">Articles </t>
  </si>
  <si>
    <t xml:space="preserve">
FOURNITURE ET POSE DES MATERIAUX  DESIGNES CI-DESSOUS
 Y COMPRIS TOUTES SUJETION DE DEPLACEMENT,POSE,FIXATION,RACCORDEMENT,
LIVRAISON,PRISE DE COTES,JOINTS…
</t>
  </si>
  <si>
    <t>Unité</t>
  </si>
  <si>
    <t>04.004</t>
  </si>
  <si>
    <t>04.012</t>
  </si>
  <si>
    <t>04.017</t>
  </si>
  <si>
    <t>04.020</t>
  </si>
  <si>
    <t>04.023</t>
  </si>
  <si>
    <t>04.031</t>
  </si>
  <si>
    <t>04.042</t>
  </si>
  <si>
    <t>04.045</t>
  </si>
  <si>
    <t>04.046</t>
  </si>
  <si>
    <t>04.051</t>
  </si>
  <si>
    <t>04.053</t>
  </si>
  <si>
    <t>04.056</t>
  </si>
  <si>
    <t>04.066</t>
  </si>
  <si>
    <t>04.070</t>
  </si>
  <si>
    <t>04.077</t>
  </si>
  <si>
    <t>04.091</t>
  </si>
  <si>
    <t>04.092</t>
  </si>
  <si>
    <t>04.097</t>
  </si>
  <si>
    <t>04.102</t>
  </si>
  <si>
    <t>04.103</t>
  </si>
  <si>
    <t>04.104</t>
  </si>
  <si>
    <t>04.105</t>
  </si>
  <si>
    <t>04.112</t>
  </si>
  <si>
    <t>04.118</t>
  </si>
  <si>
    <t>04.119</t>
  </si>
  <si>
    <t>04.121</t>
  </si>
  <si>
    <t>04.125</t>
  </si>
  <si>
    <t>04.131</t>
  </si>
  <si>
    <t>04.135</t>
  </si>
  <si>
    <t>04.138</t>
  </si>
  <si>
    <t>04.166</t>
  </si>
  <si>
    <t>04.228</t>
  </si>
  <si>
    <t>04.232</t>
  </si>
  <si>
    <t>04.235</t>
  </si>
  <si>
    <t>04.240</t>
  </si>
  <si>
    <t>04.241</t>
  </si>
  <si>
    <t>04.242</t>
  </si>
  <si>
    <t>04.243</t>
  </si>
  <si>
    <t>04.244</t>
  </si>
  <si>
    <t>04.245</t>
  </si>
  <si>
    <t>04.246</t>
  </si>
  <si>
    <t>04.249</t>
  </si>
  <si>
    <t>04.253</t>
  </si>
  <si>
    <t>04.254</t>
  </si>
  <si>
    <t>04.255</t>
  </si>
  <si>
    <t>04.277</t>
  </si>
  <si>
    <t>04.286</t>
  </si>
  <si>
    <t>04.301</t>
  </si>
  <si>
    <t>04.302</t>
  </si>
  <si>
    <t>04.303</t>
  </si>
  <si>
    <t>04.304</t>
  </si>
  <si>
    <t>04.305</t>
  </si>
  <si>
    <t>04.306</t>
  </si>
  <si>
    <t>04.307</t>
  </si>
  <si>
    <t>04.308</t>
  </si>
  <si>
    <t>04.310</t>
  </si>
  <si>
    <t>04.311</t>
  </si>
  <si>
    <t>04.312</t>
  </si>
  <si>
    <t>04.313</t>
  </si>
  <si>
    <t>04.314</t>
  </si>
  <si>
    <t>04.315</t>
  </si>
  <si>
    <t>04.316</t>
  </si>
  <si>
    <t>04.317</t>
  </si>
  <si>
    <t>04.318</t>
  </si>
  <si>
    <t>04.319</t>
  </si>
  <si>
    <t>04.320</t>
  </si>
  <si>
    <t>04.321</t>
  </si>
  <si>
    <t>04.322</t>
  </si>
  <si>
    <t>04.323</t>
  </si>
  <si>
    <t>04.324</t>
  </si>
  <si>
    <t>04.325</t>
  </si>
  <si>
    <t>04.327</t>
  </si>
  <si>
    <t>04.328</t>
  </si>
  <si>
    <t>04.369</t>
  </si>
  <si>
    <t>04.370</t>
  </si>
  <si>
    <t>04.371</t>
  </si>
  <si>
    <t>04.372</t>
  </si>
  <si>
    <t>04.379</t>
  </si>
  <si>
    <t>04.380</t>
  </si>
  <si>
    <t>04.381</t>
  </si>
  <si>
    <t>04.382</t>
  </si>
  <si>
    <t>04.383</t>
  </si>
  <si>
    <t>04.384</t>
  </si>
  <si>
    <t>04.394</t>
  </si>
  <si>
    <t>04.395</t>
  </si>
  <si>
    <t>04.398</t>
  </si>
  <si>
    <t>04.399</t>
  </si>
  <si>
    <t>04.400</t>
  </si>
  <si>
    <t>04.401</t>
  </si>
  <si>
    <t>04.402</t>
  </si>
  <si>
    <t>04.403</t>
  </si>
  <si>
    <t>04.404</t>
  </si>
  <si>
    <t>04.407</t>
  </si>
  <si>
    <t>04.408</t>
  </si>
  <si>
    <t>04.410</t>
  </si>
  <si>
    <t>04.411</t>
  </si>
  <si>
    <t>04.412</t>
  </si>
  <si>
    <t>04.413</t>
  </si>
  <si>
    <t>04.414</t>
  </si>
  <si>
    <t>04.415</t>
  </si>
  <si>
    <t>04.416</t>
  </si>
  <si>
    <t>04.417</t>
  </si>
  <si>
    <t>04.418</t>
  </si>
  <si>
    <t>04.419</t>
  </si>
  <si>
    <t>04.420</t>
  </si>
  <si>
    <t>04.421</t>
  </si>
  <si>
    <t>04.007</t>
  </si>
  <si>
    <t>04.008</t>
  </si>
  <si>
    <t>04.009</t>
  </si>
  <si>
    <t>04.036</t>
  </si>
  <si>
    <t xml:space="preserve">Pour les interventions ne nécessitant que de la main d'œuvre et pas de matériel ou pour les travaux non chiffrés dans les ligne 
du BPU. Le taux horaire comprend le transport. </t>
  </si>
  <si>
    <t xml:space="preserve">Prestations ponctuelles accompagnement des vérificateurs des organismes et bureaux de contrôle type APAVE, VERITAS, SOCOTEC
pour les installations HT et BT. </t>
  </si>
  <si>
    <t>04.409</t>
  </si>
  <si>
    <t>DQE</t>
  </si>
  <si>
    <t>Prix unitaire</t>
  </si>
  <si>
    <t>Quantité</t>
  </si>
  <si>
    <t>Prix HT</t>
  </si>
  <si>
    <t>TOTAL HT</t>
  </si>
  <si>
    <t xml:space="preserve">TVA </t>
  </si>
  <si>
    <t>TOTAL TTC</t>
  </si>
  <si>
    <t>Accord-cadre USN AC TRAVAUX</t>
  </si>
  <si>
    <t>LOT N°4 / 2025-001-004
Courants forts, courants faibles, VDI (voies données images), câblage 
et raccordement SSI (Système de sécurité incendie)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</si>
</sst>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numFmt numFmtId="165" formatCode="#,##0\4.000"/>
    <numFmt numFmtId="166" formatCode="&quot;01&quot;\.###,000"/>
  </numFmts>
  <fonts count="14" x14ac:knownFonts="1">
    <font>
      <sz val="11"/>
      <color theme="1"/>
      <name val="Calibri"/>
      <family val="2"/>
      <scheme val="minor"/>
    </font>
    <font>
      <b/>
      <sz val="11"/>
      <color theme="1"/>
      <name val="Calibri"/>
      <family val="2"/>
      <scheme val="minor"/>
    </font>
    <font>
      <b/>
      <sz val="14"/>
      <color theme="1"/>
      <name val="Calibri"/>
      <family val="2"/>
      <scheme val="minor"/>
    </font>
    <font>
      <sz val="24"/>
      <name val="Arial"/>
      <family val="2"/>
    </font>
    <font>
      <b/>
      <sz val="16"/>
      <name val="Arial"/>
      <family val="2"/>
    </font>
    <font>
      <b/>
      <sz val="16"/>
      <color theme="0"/>
      <name val="Arial"/>
      <family val="2"/>
    </font>
    <font>
      <b/>
      <sz val="20"/>
      <name val="Arial"/>
      <family val="2"/>
    </font>
    <font>
      <sz val="10"/>
      <name val="Arial"/>
      <family val="2"/>
    </font>
    <font>
      <b/>
      <sz val="10"/>
      <name val="Arial"/>
      <family val="2"/>
    </font>
    <font>
      <b/>
      <sz val="14"/>
      <name val="Arial"/>
      <family val="2"/>
    </font>
    <font>
      <b/>
      <sz val="10"/>
      <color theme="0"/>
      <name val="Arial"/>
      <family val="2"/>
    </font>
    <font>
      <sz val="14"/>
      <color theme="0"/>
      <name val="Arial"/>
      <family val="2"/>
    </font>
    <font>
      <sz val="16"/>
      <name val="Arial"/>
      <family val="2"/>
    </font>
    <font>
      <b/>
      <sz val="10"/>
      <color theme="1"/>
      <name val="Arial"/>
      <family val="2"/>
    </font>
  </fonts>
  <fills count="5">
    <fill>
      <patternFill patternType="none"/>
    </fill>
    <fill>
      <patternFill patternType="gray125"/>
    </fill>
    <fill>
      <patternFill patternType="solid">
        <fgColor theme="1" tint="0.14999847407452621"/>
        <bgColor indexed="5"/>
      </patternFill>
    </fill>
    <fill>
      <patternFill patternType="solid">
        <fgColor rgb="FF215967"/>
        <bgColor indexed="64"/>
      </patternFill>
    </fill>
    <fill>
      <patternFill patternType="solid">
        <fgColor rgb="FF4F81BD"/>
        <bgColor indexed="5"/>
      </patternFill>
    </fill>
  </fills>
  <borders count="13">
    <border>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3">
    <xf numFmtId="0" fontId="0" fillId="0" borderId="0"/>
    <xf numFmtId="0" fontId="7" fillId="0" borderId="0"/>
    <xf numFmtId="0" fontId="7" fillId="0" borderId="0"/>
  </cellStyleXfs>
  <cellXfs count="41">
    <xf numFmtId="0" fontId="0" fillId="0" borderId="0" xfId="0"/>
    <xf numFmtId="164" fontId="8" fillId="0" borderId="3" xfId="0" applyNumberFormat="1" applyFont="1" applyBorder="1" applyAlignment="1" applyProtection="1">
      <alignment horizontal="center" vertical="center" wrapText="1"/>
    </xf>
    <xf numFmtId="4" fontId="9" fillId="0" borderId="3" xfId="0" applyNumberFormat="1" applyFont="1" applyBorder="1" applyAlignment="1" applyProtection="1">
      <alignment horizontal="center" vertical="center" wrapText="1"/>
    </xf>
    <xf numFmtId="0" fontId="0" fillId="0" borderId="3" xfId="0" applyBorder="1" applyAlignment="1">
      <alignment wrapText="1"/>
    </xf>
    <xf numFmtId="0" fontId="1" fillId="0" borderId="3" xfId="0" applyFont="1" applyBorder="1" applyAlignment="1">
      <alignment wrapText="1"/>
    </xf>
    <xf numFmtId="165" fontId="7" fillId="0" borderId="3" xfId="0" applyNumberFormat="1" applyFont="1" applyBorder="1" applyAlignment="1" applyProtection="1">
      <alignment horizontal="center" vertical="center" wrapText="1"/>
    </xf>
    <xf numFmtId="0" fontId="0" fillId="0" borderId="0" xfId="0" applyAlignment="1">
      <alignment wrapText="1"/>
    </xf>
    <xf numFmtId="0" fontId="0" fillId="0" borderId="3" xfId="0" applyFont="1" applyBorder="1" applyAlignment="1">
      <alignment wrapText="1"/>
    </xf>
    <xf numFmtId="0" fontId="2" fillId="0" borderId="0" xfId="0" applyFont="1" applyAlignment="1">
      <alignment wrapText="1"/>
    </xf>
    <xf numFmtId="0" fontId="7" fillId="0" borderId="0" xfId="0" applyFont="1" applyAlignment="1" applyProtection="1">
      <alignment wrapText="1"/>
    </xf>
    <xf numFmtId="166" fontId="7" fillId="0" borderId="0" xfId="0" applyNumberFormat="1" applyFont="1" applyBorder="1" applyAlignment="1" applyProtection="1">
      <alignment wrapText="1"/>
    </xf>
    <xf numFmtId="0" fontId="7" fillId="0" borderId="0" xfId="0" applyFont="1" applyBorder="1" applyAlignment="1" applyProtection="1">
      <alignment wrapText="1"/>
    </xf>
    <xf numFmtId="0" fontId="10" fillId="3" borderId="4" xfId="1" applyFont="1" applyFill="1" applyBorder="1" applyAlignment="1" applyProtection="1">
      <alignment vertical="center" wrapText="1"/>
    </xf>
    <xf numFmtId="0" fontId="10" fillId="3" borderId="5" xfId="1" applyFont="1" applyFill="1" applyBorder="1" applyAlignment="1" applyProtection="1">
      <alignment vertical="center" wrapText="1"/>
    </xf>
    <xf numFmtId="0" fontId="11" fillId="3" borderId="5" xfId="1" applyFont="1" applyFill="1" applyBorder="1" applyAlignment="1" applyProtection="1">
      <alignment horizontal="center" vertical="center" wrapText="1"/>
    </xf>
    <xf numFmtId="0" fontId="0" fillId="0" borderId="3" xfId="0" applyBorder="1" applyAlignment="1">
      <alignment horizontal="center" wrapText="1"/>
    </xf>
    <xf numFmtId="0" fontId="0" fillId="0" borderId="3" xfId="0" applyBorder="1" applyAlignment="1">
      <alignment horizontal="center" vertical="center" wrapText="1"/>
    </xf>
    <xf numFmtId="0" fontId="0" fillId="0" borderId="0" xfId="0" applyAlignment="1">
      <alignment horizont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7" fillId="0" borderId="0" xfId="0" applyFont="1" applyFill="1" applyAlignment="1" applyProtection="1">
      <alignment wrapText="1"/>
    </xf>
    <xf numFmtId="0" fontId="12" fillId="0" borderId="0" xfId="0" applyFont="1" applyFill="1" applyBorder="1" applyAlignment="1">
      <alignment horizontal="center" vertical="center" wrapText="1"/>
    </xf>
    <xf numFmtId="0" fontId="13" fillId="0" borderId="0" xfId="0" applyFont="1" applyAlignment="1">
      <alignment horizontal="center" wrapText="1"/>
    </xf>
    <xf numFmtId="0" fontId="7" fillId="0" borderId="7" xfId="2" applyFont="1" applyBorder="1" applyAlignment="1" applyProtection="1">
      <alignment horizontal="center" wrapText="1"/>
    </xf>
    <xf numFmtId="0" fontId="0" fillId="0" borderId="8" xfId="0" applyBorder="1" applyAlignment="1">
      <alignment horizontal="center" wrapText="1"/>
    </xf>
    <xf numFmtId="0" fontId="7" fillId="0" borderId="9" xfId="2" applyFont="1" applyBorder="1" applyAlignment="1" applyProtection="1">
      <alignment horizontal="center" wrapText="1"/>
    </xf>
    <xf numFmtId="9" fontId="0" fillId="0" borderId="10" xfId="0" applyNumberFormat="1" applyBorder="1" applyAlignment="1">
      <alignment horizontal="center" wrapText="1"/>
    </xf>
    <xf numFmtId="0" fontId="7" fillId="0" borderId="11" xfId="2" applyFont="1" applyBorder="1" applyAlignment="1" applyProtection="1">
      <alignment horizontal="center" wrapText="1"/>
    </xf>
    <xf numFmtId="0" fontId="0" fillId="0" borderId="12" xfId="0" applyBorder="1" applyAlignment="1">
      <alignment horizontal="center" wrapText="1"/>
    </xf>
    <xf numFmtId="0" fontId="1" fillId="0" borderId="3" xfId="0" applyFont="1" applyBorder="1" applyAlignment="1">
      <alignment horizontal="center" wrapText="1"/>
    </xf>
    <xf numFmtId="0" fontId="10" fillId="3" borderId="5" xfId="1" applyFont="1" applyFill="1" applyBorder="1" applyAlignment="1" applyProtection="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164" fontId="6" fillId="4" borderId="6" xfId="0" applyNumberFormat="1" applyFont="1" applyFill="1" applyBorder="1" applyAlignment="1" applyProtection="1">
      <alignment horizontal="center" vertical="center" wrapText="1"/>
    </xf>
    <xf numFmtId="164" fontId="6" fillId="4" borderId="5" xfId="0" applyNumberFormat="1" applyFont="1" applyFill="1" applyBorder="1" applyAlignment="1" applyProtection="1">
      <alignment horizontal="center" vertical="center" wrapText="1"/>
    </xf>
    <xf numFmtId="164" fontId="3" fillId="0" borderId="4" xfId="0" applyNumberFormat="1" applyFont="1" applyBorder="1" applyAlignment="1" applyProtection="1">
      <alignment horizontal="center" vertical="center" wrapText="1"/>
    </xf>
    <xf numFmtId="164" fontId="3" fillId="0" borderId="5" xfId="0" applyNumberFormat="1" applyFont="1" applyBorder="1" applyAlignment="1" applyProtection="1">
      <alignment horizontal="center" vertical="center" wrapText="1"/>
    </xf>
    <xf numFmtId="164" fontId="6" fillId="4" borderId="6" xfId="0" applyNumberFormat="1" applyFont="1" applyFill="1" applyBorder="1" applyAlignment="1" applyProtection="1">
      <alignment horizontal="left" vertical="center" wrapText="1"/>
    </xf>
    <xf numFmtId="164" fontId="6" fillId="4" borderId="5" xfId="0" applyNumberFormat="1" applyFont="1" applyFill="1" applyBorder="1" applyAlignment="1" applyProtection="1">
      <alignment horizontal="left" vertical="center" wrapText="1"/>
    </xf>
    <xf numFmtId="0" fontId="0" fillId="0" borderId="3" xfId="0" applyFill="1" applyBorder="1" applyAlignment="1">
      <alignment horizontal="center" wrapText="1"/>
    </xf>
  </cellXfs>
  <cellStyles count="3">
    <cellStyle name="Normal" xfId="0" builtinId="0"/>
    <cellStyle name="Normal 3" xfId="1"/>
    <cellStyle name="Normal_Lot 01 Charpente Couv Zing" xfId="2"/>
  </cellStyles>
  <dxfs count="0"/>
  <tableStyles count="0" defaultTableStyle="TableStyleMedium2" defaultPivotStyle="PivotStyleLight16"/>
  <colors>
    <mruColors>
      <color rgb="FFC4D79B"/>
      <color rgb="FF4F81BD"/>
      <color rgb="FF21596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nguon\AppData\Local\Temp\Temp1_dqe.zip\_DQE_Lot%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2"/>
      <sheetName val="Feuil3"/>
      <sheetName val="Feuil1"/>
    </sheetNames>
    <sheetDataSet>
      <sheetData sheetId="0" refreshError="1"/>
      <sheetData sheetId="1" refreshError="1"/>
      <sheetData sheetId="2">
        <row r="9">
          <cell r="B9" t="str">
            <v>Disjoncteur Tétrapolaire 40 A</v>
          </cell>
          <cell r="D9">
            <v>2</v>
          </cell>
        </row>
        <row r="11">
          <cell r="B11" t="str">
            <v>Blocs Différentiels</v>
          </cell>
        </row>
        <row r="13">
          <cell r="B13" t="str">
            <v>Bloc différentiel bipolaire 300 mA,  jusqu'à 32 A</v>
          </cell>
          <cell r="D13">
            <v>2</v>
          </cell>
        </row>
        <row r="14">
          <cell r="B14" t="str">
            <v>Bloc différentiel Tétrapolaire 30 mA, jusqu'à 63 A</v>
          </cell>
          <cell r="D14">
            <v>2</v>
          </cell>
        </row>
        <row r="15">
          <cell r="B15" t="str">
            <v>Bloc différentiel Tétrapolaire 300 mA, jusqu'à 63 A</v>
          </cell>
        </row>
        <row r="17">
          <cell r="B17" t="str">
            <v>Disjoncteurs Différentiels monoblocs</v>
          </cell>
        </row>
        <row r="19">
          <cell r="B19" t="str">
            <v>Disjoncteur différentiel monobloc Unipolaire + Neutre, 300 mA,  jusqu'à 32 A</v>
          </cell>
          <cell r="D19">
            <v>3</v>
          </cell>
        </row>
        <row r="20">
          <cell r="B20" t="str">
            <v>Disjoncteur différentiel monobloc Tétrapolaire, 30 mA, de 10 A à 20 A</v>
          </cell>
          <cell r="D20">
            <v>3</v>
          </cell>
        </row>
        <row r="21">
          <cell r="B21" t="str">
            <v>Disjoncteur différentiel monobloc bipolaire, 300 mA, de 40 A  à 63 A</v>
          </cell>
          <cell r="D21">
            <v>3</v>
          </cell>
        </row>
        <row r="22">
          <cell r="B22" t="str">
            <v>Disjoncteur abonné tétrapolaire 60 A, différentiel 500 mA sélectif, réglable 30/40/50/60 A</v>
          </cell>
          <cell r="D22">
            <v>1</v>
          </cell>
        </row>
        <row r="23">
          <cell r="B23" t="str">
            <v>Contacteur de puissance modulaire 2X40A</v>
          </cell>
          <cell r="D23">
            <v>1</v>
          </cell>
        </row>
        <row r="24">
          <cell r="B24" t="str">
            <v>Divers</v>
          </cell>
        </row>
        <row r="25">
          <cell r="B25" t="str">
            <v>Minuterie avec sortie 16A-250 V, réglable</v>
          </cell>
          <cell r="D25">
            <v>2</v>
          </cell>
        </row>
        <row r="26">
          <cell r="B26" t="str">
            <v>Coffret modulaire à 2 rangées de 13 modules (avec fixation et raccordements)</v>
          </cell>
          <cell r="D26">
            <v>2</v>
          </cell>
        </row>
        <row r="27">
          <cell r="B27" t="str">
            <v>DISTRIBUTION (fourniture et mise en place de conducteurs en toutes conditions)</v>
          </cell>
        </row>
        <row r="28">
          <cell r="B28" t="str">
            <v>Dépose de conducteurs sous goulottes, plinthes, moulures, baguettes bois ou PVC</v>
          </cell>
          <cell r="D28">
            <v>50</v>
          </cell>
        </row>
        <row r="29">
          <cell r="B29" t="str">
            <v>Dépose de conducteurs sur chemin de câble</v>
          </cell>
          <cell r="D29">
            <v>30</v>
          </cell>
        </row>
        <row r="30">
          <cell r="B30" t="str">
            <v>Conducteur U-1000 R2V   3 x 2,5 mm²</v>
          </cell>
          <cell r="D30">
            <v>200</v>
          </cell>
        </row>
        <row r="31">
          <cell r="B31" t="str">
            <v>Conducteur U-1000 R2V   5 x 2,5 mm²</v>
          </cell>
          <cell r="D31">
            <v>100</v>
          </cell>
        </row>
        <row r="32">
          <cell r="B32" t="str">
            <v>Conducteur H07 V-U   4 mm²</v>
          </cell>
          <cell r="D32">
            <v>50</v>
          </cell>
        </row>
        <row r="33">
          <cell r="B33" t="str">
            <v xml:space="preserve">Conduits </v>
          </cell>
        </row>
        <row r="34">
          <cell r="B34" t="str">
            <v>Moulure standard de 30 x 15 à  32 x 17, simple  ou double compartiments</v>
          </cell>
          <cell r="D34">
            <v>100</v>
          </cell>
        </row>
        <row r="35">
          <cell r="B35" t="str">
            <v>Moulure type DLP Plus ( ou équivalent ) de 40 x 16, deux compartiments</v>
          </cell>
          <cell r="D35">
            <v>100</v>
          </cell>
        </row>
        <row r="36">
          <cell r="B36" t="str">
            <v>Goulotte de distribution de cables 50 x 130 ou 50 x 150</v>
          </cell>
          <cell r="D36">
            <v>50</v>
          </cell>
        </row>
        <row r="37">
          <cell r="B37" t="str">
            <v>Chemin de câble jusqu'à 100 mm de largeur</v>
          </cell>
          <cell r="D37">
            <v>50</v>
          </cell>
        </row>
        <row r="38">
          <cell r="B38" t="str">
            <v>Chemin de câble de 101 à 150 mm de largeur</v>
          </cell>
          <cell r="D38">
            <v>50</v>
          </cell>
        </row>
        <row r="39">
          <cell r="B39" t="str">
            <v>Boîte de dérivation étanche type PLEXO avec embouts, carrée 80X80 mm couvercle enclipsé</v>
          </cell>
          <cell r="D39">
            <v>20</v>
          </cell>
        </row>
        <row r="40">
          <cell r="B40" t="str">
            <v xml:space="preserve">APPAREILLAGES (les appareillages sont tous équipés des lampes nécessaires) </v>
          </cell>
        </row>
        <row r="41">
          <cell r="B41" t="str">
            <v xml:space="preserve">Dépose de plafonnier, luminaire suspendu, luminaire en applique, luminaire encastré, tout type </v>
          </cell>
          <cell r="D41">
            <v>10</v>
          </cell>
        </row>
        <row r="42">
          <cell r="B42" t="str">
            <v>Dépose de petit appareillage tout type</v>
          </cell>
          <cell r="D42">
            <v>40</v>
          </cell>
        </row>
        <row r="43">
          <cell r="B43" t="str">
            <v>Dépose de tubes et lampes compris ouverture et fermetures des luminaires</v>
          </cell>
          <cell r="D43">
            <v>20</v>
          </cell>
        </row>
        <row r="44">
          <cell r="B44" t="str">
            <v>Dépose pour réemploi de plafonnier, luminaire suspendu, luminaire en applique, luminaire encastré, tout type</v>
          </cell>
          <cell r="D44">
            <v>50</v>
          </cell>
        </row>
        <row r="45">
          <cell r="B45" t="str">
            <v>DALLES LED 60X60 Encastrée_Intensité moyenne, couleur lumière neutre</v>
          </cell>
          <cell r="D45">
            <v>20</v>
          </cell>
        </row>
        <row r="46">
          <cell r="B46" t="str">
            <v>DALLES LED 60X60 Encastrée_Intensité moyenne, couleur lumière neutre, avec détection et étanche</v>
          </cell>
          <cell r="D46">
            <v>25</v>
          </cell>
        </row>
        <row r="47">
          <cell r="B47" t="str">
            <v>DALLES LED 120X30 Encastrée_Intensité moyenne, couleur lumière neutre, avec détection et étanche</v>
          </cell>
          <cell r="D47">
            <v>10</v>
          </cell>
        </row>
        <row r="48">
          <cell r="B48" t="str">
            <v>HUBLOT LED DIAMETRE 100-150mm, Intensité lumineuse moyenne, Couleur lumière neutre, équivalent 26W fluo compact</v>
          </cell>
          <cell r="D48">
            <v>10</v>
          </cell>
        </row>
        <row r="49">
          <cell r="B49" t="str">
            <v>HUBLOT LED DIAMETRE 160-190mm, Intensité lumineuse moyenne, Couleur lumière neutre, équivalent 26W fluo compact, avec détecteur et étanche</v>
          </cell>
          <cell r="D49">
            <v>10</v>
          </cell>
        </row>
        <row r="50">
          <cell r="B50" t="str">
            <v>HUBLOT LED DIAMETRE 160-190mm, Intensité lumineuse moyenne, Couleur lumière neutre, équivalent à 75 W halogène, avec détecteur et étanche</v>
          </cell>
          <cell r="D50">
            <v>5</v>
          </cell>
        </row>
        <row r="51">
          <cell r="B51" t="str">
            <v>Equivalent à 2x18W Fluo</v>
          </cell>
          <cell r="D51">
            <v>5</v>
          </cell>
        </row>
        <row r="52">
          <cell r="B52" t="str">
            <v>Equivalent à 2x18W Fluo</v>
          </cell>
          <cell r="D52">
            <v>5</v>
          </cell>
        </row>
        <row r="53">
          <cell r="B53" t="str">
            <v>Convecteurs électriques</v>
          </cell>
        </row>
        <row r="54">
          <cell r="B54" t="str">
            <v xml:space="preserve">Convecteur 2000w à inertie Thermor Equateur ou équivalant </v>
          </cell>
          <cell r="D54">
            <v>2</v>
          </cell>
        </row>
        <row r="55">
          <cell r="B55" t="str">
            <v>Petit appareillage : Programme MOSAIC de LEGRAND ou équiv.</v>
          </cell>
        </row>
        <row r="57">
          <cell r="B57" t="str">
            <v>Prise spéciale 3x2P+T à éclips, avec support, pour montage direct sur goulotte DLP monobloc</v>
          </cell>
          <cell r="D57">
            <v>15</v>
          </cell>
        </row>
        <row r="58">
          <cell r="B58" t="str">
            <v>Prise spéciale 2 x RJ 45, avec support pour montage direct sur goulotte DLP monobloc</v>
          </cell>
          <cell r="D58">
            <v>20</v>
          </cell>
        </row>
        <row r="59">
          <cell r="B59" t="str">
            <v>Prise spéciale standard 3x2P+T pour goulottes Programme Mozaïc à clippage direct</v>
          </cell>
          <cell r="D59">
            <v>20</v>
          </cell>
        </row>
        <row r="60">
          <cell r="B60" t="str">
            <v>Interrupteur et interrupteur "va-et-vient"</v>
          </cell>
          <cell r="D60">
            <v>2</v>
          </cell>
        </row>
        <row r="61">
          <cell r="B61" t="str">
            <v>Double "va-et-vient"</v>
          </cell>
          <cell r="D61">
            <v>10</v>
          </cell>
        </row>
        <row r="62">
          <cell r="B62" t="str">
            <v>Interrupteur variateur</v>
          </cell>
          <cell r="D62">
            <v>2</v>
          </cell>
        </row>
        <row r="63">
          <cell r="B63" t="str">
            <v>Bouton poussoir</v>
          </cell>
          <cell r="D63">
            <v>2</v>
          </cell>
        </row>
        <row r="64">
          <cell r="B64" t="str">
            <v>Bouton poussoir lumineux compris lampe fluo fournie et raccordée</v>
          </cell>
          <cell r="D64">
            <v>5</v>
          </cell>
        </row>
        <row r="65">
          <cell r="B65" t="str">
            <v>Bouton poussoir porte-étiquette lumineux compris lampe fluo fournie et raccordée</v>
          </cell>
          <cell r="D65">
            <v>10</v>
          </cell>
        </row>
        <row r="66">
          <cell r="B66" t="str">
            <v>Prise de courant 10/16 A - 2 P+T, avec éclips de protection</v>
          </cell>
          <cell r="D66">
            <v>10</v>
          </cell>
        </row>
        <row r="68">
          <cell r="B68" t="str">
            <v xml:space="preserve">Petit appareillage : serie CELIANE de LEGRAND ou équivalent en couleur </v>
          </cell>
        </row>
        <row r="70">
          <cell r="B70" t="str">
            <v>Interrupteur et interrupteur "va-et-vient"</v>
          </cell>
          <cell r="D70">
            <v>10</v>
          </cell>
        </row>
        <row r="71">
          <cell r="B71" t="str">
            <v>Bouton poussoir lumineux compris lampe fluo fournie et raccordée</v>
          </cell>
          <cell r="D71">
            <v>10</v>
          </cell>
        </row>
        <row r="72">
          <cell r="B72" t="str">
            <v>Bouton poussoir porte-étiquette lumineux compris lampe fluo fournie et raccordée</v>
          </cell>
          <cell r="D72">
            <v>5</v>
          </cell>
        </row>
        <row r="73">
          <cell r="B73" t="str">
            <v>Prise de courant 10/16 A - 2 P+T, avec éclips de protection</v>
          </cell>
          <cell r="D73">
            <v>10</v>
          </cell>
        </row>
        <row r="74">
          <cell r="B74" t="str">
            <v>Boites  d'encastrement, de dérivation et cadres saillies</v>
          </cell>
        </row>
        <row r="76">
          <cell r="B76" t="str">
            <v xml:space="preserve">Boite d'encastrement pour cloison sèche - multiposte - diamètre 65 mm </v>
          </cell>
          <cell r="D76">
            <v>20</v>
          </cell>
        </row>
        <row r="77">
          <cell r="B77" t="str">
            <v>Boite de dérivation pour maçonnerie 115 x 115 mm à 170 x 170 mm, compris couvercle</v>
          </cell>
          <cell r="D77">
            <v>20</v>
          </cell>
        </row>
        <row r="79">
          <cell r="B79" t="str">
            <v>Contrôles d'accès</v>
          </cell>
        </row>
        <row r="81">
          <cell r="B81" t="str">
            <v>Refouillement dans pierre de taille ou maçonnerie, fourniture de boîtier à encastrer scellements et raccords</v>
          </cell>
          <cell r="D81">
            <v>1</v>
          </cell>
        </row>
        <row r="82">
          <cell r="B82" t="str">
            <v>Commande digitale de gâche cis son raccordement type 40881 de LEGRAND ou équivalent éclairage (ampoule fournie) et 
gâche électrique non fournie</v>
          </cell>
          <cell r="D82">
            <v>1</v>
          </cell>
        </row>
        <row r="83">
          <cell r="B83" t="str">
            <v>Alimentation de secours compris accumulateurs</v>
          </cell>
          <cell r="D83">
            <v>1</v>
          </cell>
        </row>
        <row r="85">
          <cell r="B85" t="str">
            <v>Portiers avec interphone</v>
          </cell>
        </row>
        <row r="87">
          <cell r="B87" t="str">
            <v>Refouillement dans pierre de taille ou maçonnerie, fourniture de boîtier à encastrer scellements et raccords</v>
          </cell>
          <cell r="D87">
            <v>1</v>
          </cell>
        </row>
        <row r="88">
          <cell r="B88" t="str">
            <v>Platine de rue avec ensemble micro/haut parleur, éclairage, commande gâche à clé raccordement gâche électrique 
(gâche non fournie) équipée pour 3 postes.</v>
          </cell>
          <cell r="D88">
            <v>1</v>
          </cell>
        </row>
        <row r="89">
          <cell r="B89" t="str">
            <v>Combiné intérieur avec bouton poussoir</v>
          </cell>
          <cell r="D89">
            <v>1</v>
          </cell>
        </row>
        <row r="90">
          <cell r="B90" t="str">
            <v>Câble de liaison portier-combiné type PTT, pose collée</v>
          </cell>
          <cell r="D90">
            <v>20</v>
          </cell>
        </row>
        <row r="91">
          <cell r="B91" t="str">
            <v>Majoration pour pose par agrafes ( P.U à indiquer en Euro )</v>
          </cell>
          <cell r="D91">
            <v>20</v>
          </cell>
        </row>
        <row r="92">
          <cell r="B92" t="str">
            <v>Alimentation de secours compris accumulateurs</v>
          </cell>
        </row>
        <row r="93">
          <cell r="B93" t="str">
            <v>Dépose de portier, de combiné</v>
          </cell>
          <cell r="D93">
            <v>1</v>
          </cell>
        </row>
        <row r="94">
          <cell r="B94" t="str">
            <v>Dépose de câble</v>
          </cell>
          <cell r="D94">
            <v>20</v>
          </cell>
        </row>
        <row r="96">
          <cell r="B96" t="str">
            <v>Portiers audio-video</v>
          </cell>
        </row>
        <row r="98">
          <cell r="B98" t="str">
            <v>Refouillement dans pierre de taille ou maçonnerie, fourniture de boîtier à encastrer scellements et raccords</v>
          </cell>
          <cell r="D98">
            <v>1</v>
          </cell>
        </row>
        <row r="99">
          <cell r="B99" t="str">
            <v>Platine extèrieure encastrable inoxydable anti vandal, compris boitier d'encastrement micro, haut parleur, commande infrarouge 
équipement pour 3 postes intèrieurs audio-vidéo minimum</v>
          </cell>
          <cell r="D99">
            <v>1</v>
          </cell>
        </row>
        <row r="100">
          <cell r="B100" t="str">
            <v>Poste intérieur saillie à combiné avec écran couleur, sonnerie, commande de gâche réglage luminosité et contraste.</v>
          </cell>
          <cell r="D100">
            <v>1</v>
          </cell>
        </row>
        <row r="101">
          <cell r="B101" t="str">
            <v>Poste supplémentaire dito</v>
          </cell>
          <cell r="D101">
            <v>2</v>
          </cell>
        </row>
        <row r="102">
          <cell r="B102" t="str">
            <v>Ensemble alimentation audio vidéo pour poste extèrieur et 3 postes intèrieurs minimum</v>
          </cell>
          <cell r="D102">
            <v>1</v>
          </cell>
        </row>
        <row r="103">
          <cell r="B103" t="str">
            <v xml:space="preserve">Ensemble alimentation audio vidéo pour poste extèrieur et au-delà de 3 postes intèrieurs </v>
          </cell>
          <cell r="D103">
            <v>1</v>
          </cell>
        </row>
        <row r="104">
          <cell r="B104" t="str">
            <v>Câble d'alimentation audio vidéo</v>
          </cell>
          <cell r="D104">
            <v>20</v>
          </cell>
        </row>
        <row r="105">
          <cell r="B105" t="str">
            <v>Dépose de portier, de combiné</v>
          </cell>
          <cell r="D105">
            <v>1</v>
          </cell>
        </row>
        <row r="106">
          <cell r="B106" t="str">
            <v>Dépose de câble de liaison audio-vidéo</v>
          </cell>
          <cell r="D106">
            <v>20</v>
          </cell>
        </row>
        <row r="108">
          <cell r="B108" t="str">
            <v>SECURITE - ALARME</v>
          </cell>
        </row>
        <row r="110">
          <cell r="B110" t="str">
            <v>Eclairage de sécurité par blocs télécommandables, autonomie 1 h</v>
          </cell>
        </row>
        <row r="112">
          <cell r="B112" t="str">
            <v>BAES à incandescence pour éclairage d'évacuation, type bloc standard SATI-Evolutif
réf 625 25 de LEGRAND ou équiv., flux assigné 45 lumens</v>
          </cell>
          <cell r="D112">
            <v>5</v>
          </cell>
        </row>
        <row r="113">
          <cell r="B113" t="str">
            <v>BAES à incandescence pour éclairage d'évacuation, type bloc antivandale SATI-Evolutif
réf 625 27 de LEGRAND ou équiv., flux assigné 45 lumens</v>
          </cell>
          <cell r="D113">
            <v>5</v>
          </cell>
        </row>
        <row r="114">
          <cell r="B114" t="str">
            <v>BAES à incandescence pour éclairage d'évacuation des locaux à risques d'incendie, type bloc étanche verre métal SATI-Evolutif - réf 625 28 de
 LEGRAND ou éq., flux assigné 45 lumens</v>
          </cell>
          <cell r="D114">
            <v>5</v>
          </cell>
        </row>
        <row r="115">
          <cell r="B115" t="str">
            <v>BAES à fluorescence non permanent pour éclairage d'ambiance ou anti-panique - type bloc standard SATI- Evolutif - réf 625 65 de LEGRAND 
ou équiv., flux assigné 360 lumens</v>
          </cell>
          <cell r="D115">
            <v>5</v>
          </cell>
        </row>
        <row r="116">
          <cell r="B116" t="str">
            <v>BAES à fluorescence non permanent pour éclairage d'ambiance ou anti-panique des locaux à risque d'incendie, type bloc étanche verre métal 
SATI- Evolutif réf 625 68 de LEGRAND ou équiv., flux assigné 360 lumens</v>
          </cell>
          <cell r="D116">
            <v>5</v>
          </cell>
        </row>
        <row r="119">
          <cell r="B119" t="str">
            <v>Télécommandes - Adressage - Etiquettes</v>
          </cell>
        </row>
        <row r="121">
          <cell r="B121" t="str">
            <v>Coffret de télécommande jusqu'à 300 blocs,  type LEGRAND réf 039 01 ou équivalent</v>
          </cell>
          <cell r="D121">
            <v>1</v>
          </cell>
        </row>
        <row r="122">
          <cell r="B122" t="str">
            <v>Coffret de télécommande au-delà de 300 blocs,  type LEGRAND réf 039 00 ou équiv.</v>
          </cell>
          <cell r="D122">
            <v>1</v>
          </cell>
        </row>
        <row r="123">
          <cell r="B123" t="str">
            <v>INFORMATIQUE</v>
          </cell>
        </row>
        <row r="125">
          <cell r="B125" t="str">
            <v>Divers</v>
          </cell>
        </row>
        <row r="127">
          <cell r="B127" t="str">
            <v>Câble 4 paires 6/10 catégorie 5 dans toutes les conditions de pose</v>
          </cell>
        </row>
        <row r="128">
          <cell r="B128" t="str">
            <v>Câble 2x4 paires 6/10 catégorie 5 dans toutes les conditions de pose</v>
          </cell>
          <cell r="D128">
            <v>20</v>
          </cell>
        </row>
        <row r="129">
          <cell r="B129" t="str">
            <v>Prise RJ 45 (en saillie ou encastrée) compris raccordement</v>
          </cell>
          <cell r="D129">
            <v>20</v>
          </cell>
        </row>
        <row r="130">
          <cell r="B130" t="str">
            <v>Dépose de câble informatique dans toutes les conditions</v>
          </cell>
          <cell r="D130">
            <v>100</v>
          </cell>
        </row>
        <row r="131">
          <cell r="B131" t="str">
            <v>Dépose de prise RJ 45 en saillie ou encastrée</v>
          </cell>
          <cell r="D131">
            <v>20</v>
          </cell>
        </row>
        <row r="132">
          <cell r="B132" t="str">
            <v>INTERVENTIONS SUR FAUX-PLAFONDS</v>
          </cell>
        </row>
        <row r="134">
          <cell r="B134" t="str">
            <v>Découpe pour encastrement de luminaires</v>
          </cell>
          <cell r="D134">
            <v>2</v>
          </cell>
        </row>
        <row r="136">
          <cell r="B136" t="str">
            <v>Découpe de plafond staff ou plaque de plâtre, pour encastrement de plafonniers ttes dimensions</v>
          </cell>
          <cell r="D136">
            <v>5</v>
          </cell>
        </row>
        <row r="137">
          <cell r="B137" t="str">
            <v>Découpe de plafond staff ou plaque de plâtre, pour l'encastrement de spots toutes dimensions</v>
          </cell>
          <cell r="D137">
            <v>5</v>
          </cell>
        </row>
        <row r="138">
          <cell r="B138" t="str">
            <v>Découpe de dalles de faux plafond pour encastrement de spots tous diamètres</v>
          </cell>
          <cell r="D138">
            <v>5</v>
          </cell>
        </row>
        <row r="140">
          <cell r="B140" t="str">
            <v>Documentation ET Formation</v>
          </cell>
        </row>
        <row r="141">
          <cell r="B141" t="str">
            <v xml:space="preserve">Liste des matériels, schéma de principe de distribution, schémas unifilaires, schémas des fermes et des baies de brassage, repérage 
des câbles et appareillages, plans de cheminement des câbles courants forts et courants faibles, fiches de tests. </v>
          </cell>
          <cell r="D141">
            <v>1</v>
          </cell>
        </row>
        <row r="142">
          <cell r="B142" t="str">
            <v>L’ensemble sur support informatique et Formation du personnel au câblage réalisé</v>
          </cell>
        </row>
        <row r="143">
          <cell r="B143" t="str">
            <v>Test d'acceptation ou recette</v>
          </cell>
          <cell r="D143">
            <v>1</v>
          </cell>
        </row>
        <row r="144">
          <cell r="D144">
            <v>1</v>
          </cell>
        </row>
        <row r="145">
          <cell r="B145" t="str">
            <v>TERRE ET LIAISONS EQUIPOTENTIELLES (PRIX COMPRENANT LA FOURNITURE ET POSE COMPRIS RACCORDEMENT ET CONTRÔLE D'ISOLEMENT)</v>
          </cell>
        </row>
        <row r="146">
          <cell r="B146" t="str">
            <v>Liaison équipotentielle - salle de bains</v>
          </cell>
          <cell r="D146">
            <v>5</v>
          </cell>
        </row>
        <row r="147">
          <cell r="B147" t="str">
            <v>Liaison équipotentielle - canalisations d'eau, gaz, chauffage etc.</v>
          </cell>
          <cell r="D147">
            <v>5</v>
          </cell>
        </row>
        <row r="148">
          <cell r="B148" t="str">
            <v>Remplacement Boîte de dérivation encastrée (hauteur inférieure à 3mdu sol</v>
          </cell>
          <cell r="D148">
            <v>5</v>
          </cell>
        </row>
        <row r="149">
          <cell r="B149" t="str">
            <v>Remplacement boîte de dérivation encastrée (hauteur supérieure à 3mdu sol</v>
          </cell>
          <cell r="D149">
            <v>5</v>
          </cell>
        </row>
        <row r="150">
          <cell r="B150" t="str">
            <v>Remplacement boîte de dérivation apparente (hauteur jusqu'à 3mdu sol)</v>
          </cell>
          <cell r="D150">
            <v>5</v>
          </cell>
        </row>
        <row r="151">
          <cell r="B151" t="str">
            <v>Remplacement boîte de dérivation en plénum de plafond suspendu démontable facilement (hauteur jusqu'à 3 m du sol)</v>
          </cell>
          <cell r="D151">
            <v>5</v>
          </cell>
        </row>
        <row r="152">
          <cell r="B152" t="str">
            <v>Remplacement boîte de dérivation en plénum de plafond suspendu démontable facilement (hauteur supérieur à 3 m du sol)</v>
          </cell>
          <cell r="D152">
            <v>5</v>
          </cell>
        </row>
        <row r="153">
          <cell r="B153" t="str">
            <v>Remplacement boîte de dérivation en plénum de plafond suspendu difficilement démontable (hauteur jusqu'à 3 m du sol)</v>
          </cell>
          <cell r="D153">
            <v>5</v>
          </cell>
        </row>
        <row r="154">
          <cell r="B154" t="str">
            <v>Remplacement boîte de dérivation en plénum de plafond suspendu difficilement démontable (hauteur supérieure à 3 m du sol)</v>
          </cell>
          <cell r="D154">
            <v>5</v>
          </cell>
        </row>
        <row r="155">
          <cell r="B155" t="str">
            <v xml:space="preserve">Réalisation d'un schéma Coffret </v>
          </cell>
          <cell r="D155">
            <v>1</v>
          </cell>
        </row>
        <row r="156">
          <cell r="B156" t="str">
            <v>Réalisation d'un schéma tableau général</v>
          </cell>
          <cell r="D156">
            <v>1</v>
          </cell>
        </row>
        <row r="157">
          <cell r="B157" t="str">
            <v>Réalisation d'un schéma armoire générale</v>
          </cell>
          <cell r="D157">
            <v>1</v>
          </cell>
        </row>
        <row r="158">
          <cell r="B158" t="str">
            <v xml:space="preserve">Mise à Jour d'un schéma existant de Coffret </v>
          </cell>
          <cell r="D158">
            <v>1</v>
          </cell>
        </row>
        <row r="159">
          <cell r="B159" t="str">
            <v>Mise à Jour d'un schéma existant tableau général</v>
          </cell>
          <cell r="D159">
            <v>1</v>
          </cell>
        </row>
        <row r="160">
          <cell r="B160" t="str">
            <v>Mise à Jour d'un schéma existant d'armoire générale</v>
          </cell>
          <cell r="D160">
            <v>1</v>
          </cell>
        </row>
        <row r="161">
          <cell r="B161" t="str">
            <v xml:space="preserve">Repérage appareillages (disjoncteurs, interrupteurs etc…) Coffret </v>
          </cell>
          <cell r="D161">
            <v>1</v>
          </cell>
        </row>
        <row r="162">
          <cell r="B162" t="str">
            <v>Repérage appareillages (disjoncteurs, interrupteurs etc…) tableau général</v>
          </cell>
          <cell r="D162">
            <v>1</v>
          </cell>
        </row>
        <row r="163">
          <cell r="B163" t="str">
            <v>Repérage appareillages (disjoncteurs, interrupteurs etc…) armoire générale</v>
          </cell>
          <cell r="D163">
            <v>1</v>
          </cell>
        </row>
        <row r="165">
          <cell r="B165" t="str">
            <v xml:space="preserve"> Pour les interventions ne nécessitant que de la main d'œuvre et pas de matériel ou pour les travaux non chiffrés dans les ligne 
du BPU. Le taux horaire comprend le transport. </v>
          </cell>
        </row>
        <row r="166">
          <cell r="B166" t="str">
            <v>Heure de responsable de chantier</v>
          </cell>
          <cell r="D166">
            <v>35</v>
          </cell>
        </row>
        <row r="167">
          <cell r="B167" t="str">
            <v>Heure de monteur</v>
          </cell>
          <cell r="D167">
            <v>80</v>
          </cell>
        </row>
        <row r="168">
          <cell r="B168" t="str">
            <v>Coût horaire ouvrier CFA (courant faible)</v>
          </cell>
          <cell r="D168">
            <v>50</v>
          </cell>
        </row>
        <row r="169">
          <cell r="B169" t="str">
            <v>Coût horaire technicien CFA (courant faible)</v>
          </cell>
          <cell r="D169">
            <v>50</v>
          </cell>
        </row>
        <row r="170">
          <cell r="B170" t="str">
            <v xml:space="preserve">Prestations ponctuelles accompagnement des vérificateurs des organismes et bureaux de contrôle type APAVE, VERITAS, SOCOTEC
 pour les installations HT et BT. </v>
          </cell>
          <cell r="D170">
            <v>30</v>
          </cell>
        </row>
        <row r="171">
          <cell r="B171" t="str">
            <v>Suivi des vérifications périodiques réglementaires au titre des code du travail et établissement recevant du public</v>
          </cell>
          <cell r="D171">
            <v>30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153"/>
  <sheetViews>
    <sheetView tabSelected="1" topLeftCell="A132" zoomScale="55" zoomScaleNormal="87" workbookViewId="0">
      <selection activeCell="D139" sqref="D139:D144"/>
    </sheetView>
  </sheetViews>
  <sheetFormatPr baseColWidth="10" defaultColWidth="11.5703125" defaultRowHeight="15" x14ac:dyDescent="0.25"/>
  <cols>
    <col min="1" max="1" width="14.28515625" style="6" customWidth="1"/>
    <col min="2" max="2" width="124.140625" style="6" customWidth="1"/>
    <col min="3" max="4" width="19.42578125" style="6" customWidth="1"/>
    <col min="5" max="5" width="11.5703125" style="17"/>
    <col min="6" max="6" width="19.42578125" style="17" customWidth="1"/>
    <col min="7" max="16384" width="11.5703125" style="6"/>
  </cols>
  <sheetData>
    <row r="3" spans="1:10" s="9" customFormat="1" ht="25.9" customHeight="1" x14ac:dyDescent="0.2">
      <c r="A3" s="32" t="s">
        <v>257</v>
      </c>
      <c r="B3" s="33"/>
      <c r="C3" s="33"/>
      <c r="D3" s="33"/>
      <c r="E3" s="33"/>
      <c r="F3" s="33"/>
    </row>
    <row r="4" spans="1:10" s="9" customFormat="1" ht="57.6" customHeight="1" x14ac:dyDescent="0.2">
      <c r="A4" s="34" t="s">
        <v>250</v>
      </c>
      <c r="B4" s="35"/>
      <c r="C4" s="35"/>
      <c r="D4" s="35"/>
      <c r="E4" s="35"/>
      <c r="F4" s="35"/>
    </row>
    <row r="5" spans="1:10" s="9" customFormat="1" ht="96.6" customHeight="1" x14ac:dyDescent="0.2">
      <c r="A5" s="36" t="s">
        <v>258</v>
      </c>
      <c r="B5" s="37"/>
      <c r="C5" s="37"/>
      <c r="D5" s="37"/>
      <c r="E5" s="37"/>
      <c r="F5" s="37"/>
    </row>
    <row r="6" spans="1:10" s="9" customFormat="1" ht="41.45" customHeight="1" x14ac:dyDescent="0.2">
      <c r="A6" s="38" t="s">
        <v>133</v>
      </c>
      <c r="B6" s="39"/>
      <c r="C6" s="39"/>
      <c r="D6" s="39"/>
      <c r="E6" s="39"/>
      <c r="F6" s="39"/>
      <c r="G6" s="11"/>
      <c r="H6" s="11"/>
    </row>
    <row r="7" spans="1:10" s="21" customFormat="1" ht="20.25" x14ac:dyDescent="0.2">
      <c r="A7" s="18"/>
      <c r="B7" s="19"/>
      <c r="C7" s="19"/>
      <c r="D7" s="19"/>
      <c r="E7" s="19"/>
      <c r="F7" s="19"/>
      <c r="G7" s="22"/>
      <c r="H7" s="20"/>
      <c r="I7" s="20"/>
      <c r="J7" s="20"/>
    </row>
    <row r="8" spans="1:10" ht="90" x14ac:dyDescent="0.25">
      <c r="A8" s="1" t="s">
        <v>134</v>
      </c>
      <c r="B8" s="2" t="s">
        <v>135</v>
      </c>
      <c r="C8" s="2" t="s">
        <v>251</v>
      </c>
      <c r="D8" s="2" t="s">
        <v>252</v>
      </c>
      <c r="E8" s="2" t="s">
        <v>136</v>
      </c>
      <c r="F8" s="2" t="s">
        <v>253</v>
      </c>
    </row>
    <row r="9" spans="1:10" s="11" customFormat="1" ht="18" x14ac:dyDescent="0.2">
      <c r="A9" s="12"/>
      <c r="B9" s="13" t="s">
        <v>0</v>
      </c>
      <c r="C9" s="13"/>
      <c r="D9" s="31"/>
      <c r="E9" s="14"/>
      <c r="F9" s="14"/>
      <c r="G9" s="10"/>
    </row>
    <row r="10" spans="1:10" ht="21" customHeight="1" x14ac:dyDescent="0.25">
      <c r="A10" s="5"/>
      <c r="B10" s="4" t="s">
        <v>1</v>
      </c>
      <c r="C10" s="4"/>
      <c r="D10" s="30"/>
      <c r="E10" s="15"/>
      <c r="F10" s="15"/>
    </row>
    <row r="11" spans="1:10" ht="21" customHeight="1" x14ac:dyDescent="0.25">
      <c r="A11" s="5" t="s">
        <v>137</v>
      </c>
      <c r="B11" s="3" t="s">
        <v>3</v>
      </c>
      <c r="C11" s="3"/>
      <c r="D11" s="15">
        <f>VLOOKUP($B11, [1]Feuil1!$B$9:$D$171, 3, FALSE)</f>
        <v>2</v>
      </c>
      <c r="E11" s="15" t="s">
        <v>2</v>
      </c>
      <c r="F11" s="15">
        <f>C11*D11</f>
        <v>0</v>
      </c>
    </row>
    <row r="12" spans="1:10" ht="21" customHeight="1" x14ac:dyDescent="0.25">
      <c r="A12" s="5"/>
      <c r="B12" s="4" t="s">
        <v>4</v>
      </c>
      <c r="C12" s="4"/>
      <c r="D12" s="15"/>
      <c r="E12" s="15"/>
      <c r="F12" s="15">
        <f t="shared" ref="F12:F75" si="0">C12*D12</f>
        <v>0</v>
      </c>
    </row>
    <row r="13" spans="1:10" ht="21" customHeight="1" x14ac:dyDescent="0.25">
      <c r="A13" s="5" t="s">
        <v>243</v>
      </c>
      <c r="B13" s="3" t="s">
        <v>5</v>
      </c>
      <c r="C13" s="3"/>
      <c r="D13" s="15">
        <f>VLOOKUP($B13, [1]Feuil1!$B$9:$D$171, 3, FALSE)</f>
        <v>2</v>
      </c>
      <c r="E13" s="15" t="s">
        <v>2</v>
      </c>
      <c r="F13" s="15">
        <f t="shared" si="0"/>
        <v>0</v>
      </c>
    </row>
    <row r="14" spans="1:10" ht="21" customHeight="1" x14ac:dyDescent="0.25">
      <c r="A14" s="5" t="s">
        <v>244</v>
      </c>
      <c r="B14" s="3" t="s">
        <v>6</v>
      </c>
      <c r="C14" s="3"/>
      <c r="D14" s="15">
        <f>VLOOKUP($B14, [1]Feuil1!$B$9:$D$171, 3, FALSE)</f>
        <v>2</v>
      </c>
      <c r="E14" s="15" t="s">
        <v>2</v>
      </c>
      <c r="F14" s="15">
        <f t="shared" si="0"/>
        <v>0</v>
      </c>
    </row>
    <row r="15" spans="1:10" ht="21" customHeight="1" x14ac:dyDescent="0.25">
      <c r="A15" s="5" t="s">
        <v>245</v>
      </c>
      <c r="B15" s="3" t="s">
        <v>7</v>
      </c>
      <c r="C15" s="3"/>
      <c r="D15" s="15">
        <v>2</v>
      </c>
      <c r="E15" s="15" t="s">
        <v>2</v>
      </c>
      <c r="F15" s="15">
        <f t="shared" si="0"/>
        <v>0</v>
      </c>
    </row>
    <row r="16" spans="1:10" ht="21" customHeight="1" x14ac:dyDescent="0.25">
      <c r="A16" s="5"/>
      <c r="B16" s="4" t="s">
        <v>8</v>
      </c>
      <c r="C16" s="4"/>
      <c r="D16" s="15"/>
      <c r="E16" s="15"/>
      <c r="F16" s="15">
        <f t="shared" si="0"/>
        <v>0</v>
      </c>
    </row>
    <row r="17" spans="1:7" ht="21" customHeight="1" x14ac:dyDescent="0.25">
      <c r="A17" s="5" t="s">
        <v>138</v>
      </c>
      <c r="B17" s="3" t="s">
        <v>77</v>
      </c>
      <c r="C17" s="3"/>
      <c r="D17" s="15">
        <f>VLOOKUP($B17, [1]Feuil1!$B$9:$D$171, 3, FALSE)</f>
        <v>3</v>
      </c>
      <c r="E17" s="15" t="s">
        <v>2</v>
      </c>
      <c r="F17" s="15">
        <f t="shared" si="0"/>
        <v>0</v>
      </c>
    </row>
    <row r="18" spans="1:7" ht="21" customHeight="1" x14ac:dyDescent="0.25">
      <c r="A18" s="5" t="s">
        <v>139</v>
      </c>
      <c r="B18" s="3" t="s">
        <v>78</v>
      </c>
      <c r="C18" s="3"/>
      <c r="D18" s="15">
        <f>VLOOKUP($B18, [1]Feuil1!$B$9:$D$171, 3, FALSE)</f>
        <v>3</v>
      </c>
      <c r="E18" s="15" t="s">
        <v>2</v>
      </c>
      <c r="F18" s="15">
        <f t="shared" si="0"/>
        <v>0</v>
      </c>
    </row>
    <row r="19" spans="1:7" ht="21" customHeight="1" x14ac:dyDescent="0.25">
      <c r="A19" s="5" t="s">
        <v>140</v>
      </c>
      <c r="B19" s="3" t="s">
        <v>79</v>
      </c>
      <c r="C19" s="3"/>
      <c r="D19" s="15">
        <f>VLOOKUP($B19, [1]Feuil1!$B$9:$D$171, 3, FALSE)</f>
        <v>3</v>
      </c>
      <c r="E19" s="15" t="s">
        <v>2</v>
      </c>
      <c r="F19" s="15">
        <f t="shared" si="0"/>
        <v>0</v>
      </c>
    </row>
    <row r="20" spans="1:7" ht="21" customHeight="1" x14ac:dyDescent="0.25">
      <c r="A20" s="5" t="s">
        <v>141</v>
      </c>
      <c r="B20" s="3" t="s">
        <v>9</v>
      </c>
      <c r="C20" s="3"/>
      <c r="D20" s="15">
        <f>VLOOKUP($B20, [1]Feuil1!$B$9:$D$171, 3, FALSE)</f>
        <v>1</v>
      </c>
      <c r="E20" s="15" t="s">
        <v>2</v>
      </c>
      <c r="F20" s="15">
        <f t="shared" si="0"/>
        <v>0</v>
      </c>
    </row>
    <row r="21" spans="1:7" ht="21" customHeight="1" x14ac:dyDescent="0.25">
      <c r="A21" s="5" t="s">
        <v>142</v>
      </c>
      <c r="B21" s="3" t="s">
        <v>10</v>
      </c>
      <c r="C21" s="3"/>
      <c r="D21" s="15">
        <f>VLOOKUP($B21, [1]Feuil1!$B$9:$D$171, 3, FALSE)</f>
        <v>1</v>
      </c>
      <c r="E21" s="15" t="s">
        <v>2</v>
      </c>
      <c r="F21" s="15">
        <f t="shared" si="0"/>
        <v>0</v>
      </c>
    </row>
    <row r="22" spans="1:7" ht="21" customHeight="1" x14ac:dyDescent="0.25">
      <c r="A22" s="5"/>
      <c r="B22" s="4" t="s">
        <v>11</v>
      </c>
      <c r="C22" s="4"/>
      <c r="D22" s="15"/>
      <c r="E22" s="15"/>
      <c r="F22" s="15">
        <f t="shared" si="0"/>
        <v>0</v>
      </c>
    </row>
    <row r="23" spans="1:7" ht="21" customHeight="1" x14ac:dyDescent="0.25">
      <c r="A23" s="5" t="s">
        <v>246</v>
      </c>
      <c r="B23" s="3" t="s">
        <v>12</v>
      </c>
      <c r="C23" s="3"/>
      <c r="D23" s="15">
        <f>VLOOKUP($B23, [1]Feuil1!$B$9:$D$171, 3, FALSE)</f>
        <v>2</v>
      </c>
      <c r="E23" s="15" t="s">
        <v>2</v>
      </c>
      <c r="F23" s="15">
        <f t="shared" si="0"/>
        <v>0</v>
      </c>
    </row>
    <row r="24" spans="1:7" ht="21" customHeight="1" x14ac:dyDescent="0.25">
      <c r="A24" s="5" t="s">
        <v>143</v>
      </c>
      <c r="B24" s="3" t="s">
        <v>13</v>
      </c>
      <c r="C24" s="3"/>
      <c r="D24" s="15">
        <f>VLOOKUP($B24, [1]Feuil1!$B$9:$D$171, 3, FALSE)</f>
        <v>2</v>
      </c>
      <c r="E24" s="15" t="s">
        <v>2</v>
      </c>
      <c r="F24" s="15">
        <f t="shared" si="0"/>
        <v>0</v>
      </c>
    </row>
    <row r="25" spans="1:7" s="11" customFormat="1" ht="18" x14ac:dyDescent="0.2">
      <c r="A25" s="12"/>
      <c r="B25" s="13" t="s">
        <v>14</v>
      </c>
      <c r="C25" s="13"/>
      <c r="D25" s="31"/>
      <c r="E25" s="14"/>
      <c r="F25" s="14"/>
      <c r="G25" s="10"/>
    </row>
    <row r="26" spans="1:7" ht="21" customHeight="1" x14ac:dyDescent="0.25">
      <c r="A26" s="5" t="s">
        <v>144</v>
      </c>
      <c r="B26" s="3" t="s">
        <v>16</v>
      </c>
      <c r="C26" s="3"/>
      <c r="D26" s="15">
        <f>VLOOKUP($B26, [1]Feuil1!$B$9:$D$171, 3, FALSE)</f>
        <v>50</v>
      </c>
      <c r="E26" s="15" t="s">
        <v>15</v>
      </c>
      <c r="F26" s="15">
        <f t="shared" si="0"/>
        <v>0</v>
      </c>
    </row>
    <row r="27" spans="1:7" ht="21" customHeight="1" x14ac:dyDescent="0.25">
      <c r="A27" s="5" t="s">
        <v>145</v>
      </c>
      <c r="B27" s="3" t="s">
        <v>17</v>
      </c>
      <c r="C27" s="3"/>
      <c r="D27" s="15">
        <f>VLOOKUP($B27, [1]Feuil1!$B$9:$D$171, 3, FALSE)</f>
        <v>30</v>
      </c>
      <c r="E27" s="15" t="s">
        <v>15</v>
      </c>
      <c r="F27" s="15">
        <f t="shared" si="0"/>
        <v>0</v>
      </c>
    </row>
    <row r="28" spans="1:7" ht="21" customHeight="1" x14ac:dyDescent="0.25">
      <c r="A28" s="5" t="s">
        <v>146</v>
      </c>
      <c r="B28" s="3" t="s">
        <v>18</v>
      </c>
      <c r="C28" s="3"/>
      <c r="D28" s="15">
        <f>VLOOKUP($B28, [1]Feuil1!$B$9:$D$171, 3, FALSE)</f>
        <v>200</v>
      </c>
      <c r="E28" s="15" t="s">
        <v>15</v>
      </c>
      <c r="F28" s="15">
        <f t="shared" si="0"/>
        <v>0</v>
      </c>
    </row>
    <row r="29" spans="1:7" ht="21" customHeight="1" x14ac:dyDescent="0.25">
      <c r="A29" s="5" t="s">
        <v>147</v>
      </c>
      <c r="B29" s="3" t="s">
        <v>19</v>
      </c>
      <c r="C29" s="3"/>
      <c r="D29" s="15">
        <f>VLOOKUP($B29, [1]Feuil1!$B$9:$D$171, 3, FALSE)</f>
        <v>100</v>
      </c>
      <c r="E29" s="15" t="s">
        <v>15</v>
      </c>
      <c r="F29" s="15">
        <f t="shared" si="0"/>
        <v>0</v>
      </c>
    </row>
    <row r="30" spans="1:7" ht="21" customHeight="1" x14ac:dyDescent="0.25">
      <c r="A30" s="5" t="s">
        <v>148</v>
      </c>
      <c r="B30" s="3" t="s">
        <v>20</v>
      </c>
      <c r="C30" s="3"/>
      <c r="D30" s="15">
        <f>VLOOKUP($B30, [1]Feuil1!$B$9:$D$171, 3, FALSE)</f>
        <v>50</v>
      </c>
      <c r="E30" s="15" t="s">
        <v>15</v>
      </c>
      <c r="F30" s="15">
        <f t="shared" si="0"/>
        <v>0</v>
      </c>
    </row>
    <row r="31" spans="1:7" s="11" customFormat="1" ht="18" x14ac:dyDescent="0.2">
      <c r="A31" s="12"/>
      <c r="B31" s="13" t="s">
        <v>21</v>
      </c>
      <c r="C31" s="13"/>
      <c r="D31" s="31"/>
      <c r="E31" s="14"/>
      <c r="F31" s="14"/>
      <c r="G31" s="10"/>
    </row>
    <row r="32" spans="1:7" ht="21" customHeight="1" x14ac:dyDescent="0.25">
      <c r="A32" s="5" t="s">
        <v>149</v>
      </c>
      <c r="B32" s="3" t="s">
        <v>22</v>
      </c>
      <c r="C32" s="3"/>
      <c r="D32" s="15">
        <f>VLOOKUP($B32, [1]Feuil1!$B$9:$D$171, 3, FALSE)</f>
        <v>100</v>
      </c>
      <c r="E32" s="15" t="s">
        <v>15</v>
      </c>
      <c r="F32" s="15">
        <f t="shared" si="0"/>
        <v>0</v>
      </c>
    </row>
    <row r="33" spans="1:7" ht="21" customHeight="1" x14ac:dyDescent="0.25">
      <c r="A33" s="5" t="s">
        <v>150</v>
      </c>
      <c r="B33" s="3" t="s">
        <v>23</v>
      </c>
      <c r="C33" s="3"/>
      <c r="D33" s="15">
        <f>VLOOKUP($B33, [1]Feuil1!$B$9:$D$171, 3, FALSE)</f>
        <v>100</v>
      </c>
      <c r="E33" s="15" t="s">
        <v>15</v>
      </c>
      <c r="F33" s="15">
        <f t="shared" si="0"/>
        <v>0</v>
      </c>
    </row>
    <row r="34" spans="1:7" ht="21" customHeight="1" x14ac:dyDescent="0.25">
      <c r="A34" s="5" t="s">
        <v>151</v>
      </c>
      <c r="B34" s="3" t="s">
        <v>24</v>
      </c>
      <c r="C34" s="3"/>
      <c r="D34" s="15">
        <f>VLOOKUP($B34, [1]Feuil1!$B$9:$D$171, 3, FALSE)</f>
        <v>50</v>
      </c>
      <c r="E34" s="15" t="s">
        <v>15</v>
      </c>
      <c r="F34" s="15">
        <f t="shared" si="0"/>
        <v>0</v>
      </c>
    </row>
    <row r="35" spans="1:7" ht="21" customHeight="1" x14ac:dyDescent="0.25">
      <c r="A35" s="5" t="s">
        <v>152</v>
      </c>
      <c r="B35" s="3" t="s">
        <v>25</v>
      </c>
      <c r="C35" s="3"/>
      <c r="D35" s="15">
        <f>VLOOKUP($B35, [1]Feuil1!$B$9:$D$171, 3, FALSE)</f>
        <v>50</v>
      </c>
      <c r="E35" s="15" t="s">
        <v>15</v>
      </c>
      <c r="F35" s="15">
        <f t="shared" si="0"/>
        <v>0</v>
      </c>
    </row>
    <row r="36" spans="1:7" ht="21" customHeight="1" x14ac:dyDescent="0.25">
      <c r="A36" s="5" t="s">
        <v>153</v>
      </c>
      <c r="B36" s="3" t="s">
        <v>26</v>
      </c>
      <c r="C36" s="3"/>
      <c r="D36" s="15">
        <f>VLOOKUP($B36, [1]Feuil1!$B$9:$D$171, 3, FALSE)</f>
        <v>50</v>
      </c>
      <c r="E36" s="15" t="s">
        <v>15</v>
      </c>
      <c r="F36" s="15">
        <f t="shared" si="0"/>
        <v>0</v>
      </c>
    </row>
    <row r="37" spans="1:7" ht="21" customHeight="1" x14ac:dyDescent="0.25">
      <c r="A37" s="5" t="s">
        <v>154</v>
      </c>
      <c r="B37" s="3" t="s">
        <v>27</v>
      </c>
      <c r="C37" s="3"/>
      <c r="D37" s="15">
        <f>VLOOKUP($B37, [1]Feuil1!$B$9:$D$171, 3, FALSE)</f>
        <v>20</v>
      </c>
      <c r="E37" s="15" t="s">
        <v>2</v>
      </c>
      <c r="F37" s="15">
        <f t="shared" si="0"/>
        <v>0</v>
      </c>
    </row>
    <row r="38" spans="1:7" s="11" customFormat="1" ht="18" x14ac:dyDescent="0.2">
      <c r="A38" s="12"/>
      <c r="B38" s="13" t="s">
        <v>80</v>
      </c>
      <c r="C38" s="13"/>
      <c r="D38" s="31"/>
      <c r="E38" s="14"/>
      <c r="F38" s="14"/>
      <c r="G38" s="10"/>
    </row>
    <row r="39" spans="1:7" ht="21" customHeight="1" x14ac:dyDescent="0.25">
      <c r="A39" s="5" t="s">
        <v>155</v>
      </c>
      <c r="B39" s="3" t="s">
        <v>28</v>
      </c>
      <c r="C39" s="3"/>
      <c r="D39" s="15">
        <f>VLOOKUP($B39, [1]Feuil1!$B$9:$D$171, 3, FALSE)</f>
        <v>10</v>
      </c>
      <c r="E39" s="15" t="s">
        <v>2</v>
      </c>
      <c r="F39" s="15">
        <f t="shared" si="0"/>
        <v>0</v>
      </c>
    </row>
    <row r="40" spans="1:7" ht="21" customHeight="1" x14ac:dyDescent="0.25">
      <c r="A40" s="5" t="s">
        <v>156</v>
      </c>
      <c r="B40" s="3" t="s">
        <v>29</v>
      </c>
      <c r="C40" s="3"/>
      <c r="D40" s="15">
        <f>VLOOKUP($B40, [1]Feuil1!$B$9:$D$171, 3, FALSE)</f>
        <v>40</v>
      </c>
      <c r="E40" s="15" t="s">
        <v>2</v>
      </c>
      <c r="F40" s="15">
        <f t="shared" si="0"/>
        <v>0</v>
      </c>
    </row>
    <row r="41" spans="1:7" ht="21" customHeight="1" x14ac:dyDescent="0.25">
      <c r="A41" s="5" t="s">
        <v>157</v>
      </c>
      <c r="B41" s="3" t="s">
        <v>30</v>
      </c>
      <c r="C41" s="3"/>
      <c r="D41" s="15">
        <f>VLOOKUP($B41, [1]Feuil1!$B$9:$D$171, 3, FALSE)</f>
        <v>20</v>
      </c>
      <c r="E41" s="15" t="s">
        <v>2</v>
      </c>
      <c r="F41" s="15">
        <f t="shared" si="0"/>
        <v>0</v>
      </c>
    </row>
    <row r="42" spans="1:7" ht="21" customHeight="1" x14ac:dyDescent="0.25">
      <c r="A42" s="5" t="s">
        <v>158</v>
      </c>
      <c r="B42" s="3" t="s">
        <v>31</v>
      </c>
      <c r="C42" s="3"/>
      <c r="D42" s="15">
        <f>VLOOKUP($B42, [1]Feuil1!$B$9:$D$171, 3, FALSE)</f>
        <v>50</v>
      </c>
      <c r="E42" s="15" t="s">
        <v>2</v>
      </c>
      <c r="F42" s="15">
        <f t="shared" si="0"/>
        <v>0</v>
      </c>
    </row>
    <row r="43" spans="1:7" ht="21" customHeight="1" x14ac:dyDescent="0.25">
      <c r="A43" s="5" t="s">
        <v>159</v>
      </c>
      <c r="B43" s="3" t="s">
        <v>121</v>
      </c>
      <c r="C43" s="3"/>
      <c r="D43" s="15">
        <f>VLOOKUP($B43, [1]Feuil1!$B$9:$D$171, 3, FALSE)</f>
        <v>20</v>
      </c>
      <c r="E43" s="15" t="s">
        <v>2</v>
      </c>
      <c r="F43" s="15">
        <f t="shared" si="0"/>
        <v>0</v>
      </c>
    </row>
    <row r="44" spans="1:7" ht="21" customHeight="1" x14ac:dyDescent="0.25">
      <c r="A44" s="5" t="s">
        <v>160</v>
      </c>
      <c r="B44" s="3" t="s">
        <v>122</v>
      </c>
      <c r="C44" s="3"/>
      <c r="D44" s="15">
        <f>VLOOKUP($B44, [1]Feuil1!$B$9:$D$171, 3, FALSE)</f>
        <v>25</v>
      </c>
      <c r="E44" s="15" t="s">
        <v>2</v>
      </c>
      <c r="F44" s="15">
        <f t="shared" si="0"/>
        <v>0</v>
      </c>
    </row>
    <row r="45" spans="1:7" ht="21" customHeight="1" x14ac:dyDescent="0.25">
      <c r="A45" s="5" t="s">
        <v>161</v>
      </c>
      <c r="B45" s="3" t="s">
        <v>123</v>
      </c>
      <c r="C45" s="3"/>
      <c r="D45" s="15">
        <f>VLOOKUP($B45, [1]Feuil1!$B$9:$D$171, 3, FALSE)</f>
        <v>10</v>
      </c>
      <c r="E45" s="15" t="s">
        <v>2</v>
      </c>
      <c r="F45" s="15">
        <f t="shared" si="0"/>
        <v>0</v>
      </c>
    </row>
    <row r="46" spans="1:7" ht="21" customHeight="1" x14ac:dyDescent="0.25">
      <c r="A46" s="5" t="s">
        <v>162</v>
      </c>
      <c r="B46" s="3" t="s">
        <v>124</v>
      </c>
      <c r="C46" s="3"/>
      <c r="D46" s="15">
        <f>VLOOKUP($B46, [1]Feuil1!$B$9:$D$171, 3, FALSE)</f>
        <v>10</v>
      </c>
      <c r="E46" s="15" t="s">
        <v>2</v>
      </c>
      <c r="F46" s="15">
        <f t="shared" si="0"/>
        <v>0</v>
      </c>
    </row>
    <row r="47" spans="1:7" ht="30" x14ac:dyDescent="0.25">
      <c r="A47" s="5" t="s">
        <v>163</v>
      </c>
      <c r="B47" s="7" t="s">
        <v>125</v>
      </c>
      <c r="C47" s="7"/>
      <c r="D47" s="15">
        <f>VLOOKUP($B47, [1]Feuil1!$B$9:$D$171, 3, FALSE)</f>
        <v>10</v>
      </c>
      <c r="E47" s="15" t="s">
        <v>2</v>
      </c>
      <c r="F47" s="15">
        <f t="shared" si="0"/>
        <v>0</v>
      </c>
    </row>
    <row r="48" spans="1:7" ht="21" customHeight="1" x14ac:dyDescent="0.25">
      <c r="A48" s="5" t="s">
        <v>164</v>
      </c>
      <c r="B48" s="3" t="s">
        <v>126</v>
      </c>
      <c r="C48" s="3"/>
      <c r="D48" s="15">
        <f>VLOOKUP($B48, [1]Feuil1!$B$9:$D$171, 3, FALSE)</f>
        <v>5</v>
      </c>
      <c r="E48" s="15" t="s">
        <v>2</v>
      </c>
      <c r="F48" s="15">
        <f t="shared" si="0"/>
        <v>0</v>
      </c>
    </row>
    <row r="49" spans="1:6" ht="21" customHeight="1" x14ac:dyDescent="0.25">
      <c r="A49" s="5" t="s">
        <v>165</v>
      </c>
      <c r="B49" s="3" t="s">
        <v>127</v>
      </c>
      <c r="C49" s="3"/>
      <c r="D49" s="15">
        <f>VLOOKUP($B49, [1]Feuil1!$B$9:$D$171, 3, FALSE)</f>
        <v>5</v>
      </c>
      <c r="E49" s="15" t="s">
        <v>2</v>
      </c>
      <c r="F49" s="15">
        <f t="shared" si="0"/>
        <v>0</v>
      </c>
    </row>
    <row r="50" spans="1:6" ht="21" customHeight="1" x14ac:dyDescent="0.25">
      <c r="A50" s="5" t="s">
        <v>166</v>
      </c>
      <c r="B50" s="3" t="s">
        <v>127</v>
      </c>
      <c r="C50" s="3"/>
      <c r="D50" s="15">
        <f>VLOOKUP($B50, [1]Feuil1!$B$9:$D$171, 3, FALSE)</f>
        <v>5</v>
      </c>
      <c r="E50" s="15" t="s">
        <v>2</v>
      </c>
      <c r="F50" s="15">
        <f t="shared" si="0"/>
        <v>0</v>
      </c>
    </row>
    <row r="51" spans="1:6" ht="21" customHeight="1" x14ac:dyDescent="0.25">
      <c r="A51" s="5"/>
      <c r="B51" s="4" t="s">
        <v>129</v>
      </c>
      <c r="C51" s="4"/>
      <c r="D51" s="30"/>
      <c r="E51" s="15"/>
      <c r="F51" s="15">
        <f t="shared" si="0"/>
        <v>0</v>
      </c>
    </row>
    <row r="52" spans="1:6" ht="21" customHeight="1" x14ac:dyDescent="0.25">
      <c r="A52" s="5" t="s">
        <v>167</v>
      </c>
      <c r="B52" s="3" t="s">
        <v>128</v>
      </c>
      <c r="C52" s="3"/>
      <c r="D52" s="15">
        <f>VLOOKUP($B52, [1]Feuil1!$B$9:$D$171, 3, FALSE)</f>
        <v>2</v>
      </c>
      <c r="E52" s="15" t="s">
        <v>2</v>
      </c>
      <c r="F52" s="15">
        <f t="shared" si="0"/>
        <v>0</v>
      </c>
    </row>
    <row r="53" spans="1:6" ht="21" customHeight="1" x14ac:dyDescent="0.25">
      <c r="A53" s="5"/>
      <c r="B53" s="4" t="s">
        <v>32</v>
      </c>
      <c r="C53" s="4"/>
      <c r="D53" s="30"/>
      <c r="E53" s="15"/>
      <c r="F53" s="15">
        <f t="shared" si="0"/>
        <v>0</v>
      </c>
    </row>
    <row r="54" spans="1:6" ht="21" customHeight="1" x14ac:dyDescent="0.25">
      <c r="A54" s="5" t="s">
        <v>168</v>
      </c>
      <c r="B54" s="3" t="s">
        <v>81</v>
      </c>
      <c r="C54" s="3"/>
      <c r="D54" s="15">
        <f>VLOOKUP($B54, [1]Feuil1!$B$9:$D$171, 3, FALSE)</f>
        <v>15</v>
      </c>
      <c r="E54" s="15" t="s">
        <v>2</v>
      </c>
      <c r="F54" s="15">
        <f t="shared" si="0"/>
        <v>0</v>
      </c>
    </row>
    <row r="55" spans="1:6" ht="21" customHeight="1" x14ac:dyDescent="0.25">
      <c r="A55" s="5" t="s">
        <v>169</v>
      </c>
      <c r="B55" s="3" t="s">
        <v>82</v>
      </c>
      <c r="C55" s="3"/>
      <c r="D55" s="15">
        <f>VLOOKUP($B55, [1]Feuil1!$B$9:$D$171, 3, FALSE)</f>
        <v>20</v>
      </c>
      <c r="E55" s="15" t="s">
        <v>2</v>
      </c>
      <c r="F55" s="15">
        <f t="shared" si="0"/>
        <v>0</v>
      </c>
    </row>
    <row r="56" spans="1:6" ht="21" customHeight="1" x14ac:dyDescent="0.25">
      <c r="A56" s="5" t="s">
        <v>170</v>
      </c>
      <c r="B56" s="3" t="s">
        <v>33</v>
      </c>
      <c r="C56" s="3"/>
      <c r="D56" s="15">
        <f>VLOOKUP($B56, [1]Feuil1!$B$9:$D$171, 3, FALSE)</f>
        <v>20</v>
      </c>
      <c r="E56" s="15" t="s">
        <v>2</v>
      </c>
      <c r="F56" s="15">
        <f t="shared" si="0"/>
        <v>0</v>
      </c>
    </row>
    <row r="57" spans="1:6" ht="21" customHeight="1" x14ac:dyDescent="0.25">
      <c r="A57" s="5" t="s">
        <v>171</v>
      </c>
      <c r="B57" s="3" t="s">
        <v>34</v>
      </c>
      <c r="C57" s="3"/>
      <c r="D57" s="15">
        <f>VLOOKUP($B57, [1]Feuil1!$B$9:$D$171, 3, FALSE)</f>
        <v>2</v>
      </c>
      <c r="E57" s="15" t="s">
        <v>2</v>
      </c>
      <c r="F57" s="15">
        <f t="shared" si="0"/>
        <v>0</v>
      </c>
    </row>
    <row r="58" spans="1:6" ht="21" customHeight="1" x14ac:dyDescent="0.25">
      <c r="A58" s="5" t="s">
        <v>172</v>
      </c>
      <c r="B58" s="3" t="s">
        <v>35</v>
      </c>
      <c r="C58" s="3"/>
      <c r="D58" s="15">
        <f>VLOOKUP($B58, [1]Feuil1!$B$9:$D$171, 3, FALSE)</f>
        <v>10</v>
      </c>
      <c r="E58" s="15" t="s">
        <v>2</v>
      </c>
      <c r="F58" s="15">
        <f t="shared" si="0"/>
        <v>0</v>
      </c>
    </row>
    <row r="59" spans="1:6" ht="21" customHeight="1" x14ac:dyDescent="0.25">
      <c r="A59" s="5" t="s">
        <v>173</v>
      </c>
      <c r="B59" s="3" t="s">
        <v>36</v>
      </c>
      <c r="C59" s="3"/>
      <c r="D59" s="15">
        <f>VLOOKUP($B59, [1]Feuil1!$B$9:$D$171, 3, FALSE)</f>
        <v>2</v>
      </c>
      <c r="E59" s="15" t="s">
        <v>2</v>
      </c>
      <c r="F59" s="15">
        <f t="shared" si="0"/>
        <v>0</v>
      </c>
    </row>
    <row r="60" spans="1:6" ht="21" customHeight="1" x14ac:dyDescent="0.25">
      <c r="A60" s="5" t="s">
        <v>174</v>
      </c>
      <c r="B60" s="3" t="s">
        <v>37</v>
      </c>
      <c r="C60" s="3"/>
      <c r="D60" s="15">
        <f>VLOOKUP($B60, [1]Feuil1!$B$9:$D$171, 3, FALSE)</f>
        <v>2</v>
      </c>
      <c r="E60" s="15" t="s">
        <v>2</v>
      </c>
      <c r="F60" s="15">
        <f t="shared" si="0"/>
        <v>0</v>
      </c>
    </row>
    <row r="61" spans="1:6" ht="21" customHeight="1" x14ac:dyDescent="0.25">
      <c r="A61" s="5" t="s">
        <v>175</v>
      </c>
      <c r="B61" s="3" t="s">
        <v>38</v>
      </c>
      <c r="C61" s="3"/>
      <c r="D61" s="15">
        <f>VLOOKUP($B61, [1]Feuil1!$B$9:$D$171, 3, FALSE)</f>
        <v>5</v>
      </c>
      <c r="E61" s="15" t="s">
        <v>2</v>
      </c>
      <c r="F61" s="15">
        <f t="shared" si="0"/>
        <v>0</v>
      </c>
    </row>
    <row r="62" spans="1:6" ht="21" customHeight="1" x14ac:dyDescent="0.25">
      <c r="A62" s="5" t="s">
        <v>176</v>
      </c>
      <c r="B62" s="3" t="s">
        <v>39</v>
      </c>
      <c r="C62" s="3"/>
      <c r="D62" s="15">
        <f>VLOOKUP($B62, [1]Feuil1!$B$9:$D$171, 3, FALSE)</f>
        <v>10</v>
      </c>
      <c r="E62" s="15" t="s">
        <v>2</v>
      </c>
      <c r="F62" s="15">
        <f t="shared" si="0"/>
        <v>0</v>
      </c>
    </row>
    <row r="63" spans="1:6" ht="21" customHeight="1" x14ac:dyDescent="0.25">
      <c r="A63" s="5" t="s">
        <v>177</v>
      </c>
      <c r="B63" s="3" t="s">
        <v>40</v>
      </c>
      <c r="C63" s="3"/>
      <c r="D63" s="15">
        <f>VLOOKUP($B63, [1]Feuil1!$B$9:$D$171, 3, FALSE)</f>
        <v>10</v>
      </c>
      <c r="E63" s="15" t="s">
        <v>2</v>
      </c>
      <c r="F63" s="15">
        <f t="shared" si="0"/>
        <v>0</v>
      </c>
    </row>
    <row r="64" spans="1:6" ht="21" customHeight="1" x14ac:dyDescent="0.25">
      <c r="A64" s="5"/>
      <c r="B64" s="4" t="s">
        <v>41</v>
      </c>
      <c r="C64" s="4"/>
      <c r="D64" s="30"/>
      <c r="E64" s="15"/>
      <c r="F64" s="15">
        <f t="shared" si="0"/>
        <v>0</v>
      </c>
    </row>
    <row r="65" spans="1:7" ht="21" customHeight="1" x14ac:dyDescent="0.25">
      <c r="A65" s="5" t="s">
        <v>178</v>
      </c>
      <c r="B65" s="3" t="s">
        <v>34</v>
      </c>
      <c r="C65" s="3"/>
      <c r="D65" s="15">
        <v>10</v>
      </c>
      <c r="E65" s="15" t="s">
        <v>2</v>
      </c>
      <c r="F65" s="15">
        <f t="shared" si="0"/>
        <v>0</v>
      </c>
    </row>
    <row r="66" spans="1:7" ht="21" customHeight="1" x14ac:dyDescent="0.25">
      <c r="A66" s="5" t="s">
        <v>179</v>
      </c>
      <c r="B66" s="3" t="s">
        <v>38</v>
      </c>
      <c r="C66" s="3"/>
      <c r="D66" s="15">
        <v>10</v>
      </c>
      <c r="E66" s="15" t="s">
        <v>2</v>
      </c>
      <c r="F66" s="15">
        <f t="shared" si="0"/>
        <v>0</v>
      </c>
    </row>
    <row r="67" spans="1:7" ht="21" customHeight="1" x14ac:dyDescent="0.25">
      <c r="A67" s="5" t="s">
        <v>180</v>
      </c>
      <c r="B67" s="3" t="s">
        <v>39</v>
      </c>
      <c r="C67" s="3"/>
      <c r="D67" s="15">
        <v>5</v>
      </c>
      <c r="E67" s="15" t="s">
        <v>2</v>
      </c>
      <c r="F67" s="15">
        <f t="shared" si="0"/>
        <v>0</v>
      </c>
    </row>
    <row r="68" spans="1:7" ht="21" customHeight="1" x14ac:dyDescent="0.25">
      <c r="A68" s="5" t="s">
        <v>181</v>
      </c>
      <c r="B68" s="3" t="s">
        <v>40</v>
      </c>
      <c r="C68" s="3"/>
      <c r="D68" s="15">
        <f>VLOOKUP($B68, [1]Feuil1!$B$9:$D$171, 3, FALSE)</f>
        <v>10</v>
      </c>
      <c r="E68" s="15" t="s">
        <v>2</v>
      </c>
      <c r="F68" s="15">
        <f t="shared" si="0"/>
        <v>0</v>
      </c>
    </row>
    <row r="69" spans="1:7" s="11" customFormat="1" ht="18" x14ac:dyDescent="0.2">
      <c r="A69" s="12"/>
      <c r="B69" s="13" t="s">
        <v>42</v>
      </c>
      <c r="C69" s="13"/>
      <c r="D69" s="31"/>
      <c r="E69" s="14"/>
      <c r="F69" s="14"/>
      <c r="G69" s="10"/>
    </row>
    <row r="70" spans="1:7" ht="21" customHeight="1" x14ac:dyDescent="0.25">
      <c r="A70" s="5" t="s">
        <v>182</v>
      </c>
      <c r="B70" s="3" t="s">
        <v>43</v>
      </c>
      <c r="C70" s="3"/>
      <c r="D70" s="15">
        <f>VLOOKUP($B70, [1]Feuil1!$B$9:$D$171, 3, FALSE)</f>
        <v>20</v>
      </c>
      <c r="E70" s="15" t="s">
        <v>2</v>
      </c>
      <c r="F70" s="15">
        <f t="shared" si="0"/>
        <v>0</v>
      </c>
    </row>
    <row r="71" spans="1:7" ht="21" customHeight="1" x14ac:dyDescent="0.25">
      <c r="A71" s="5" t="s">
        <v>183</v>
      </c>
      <c r="B71" s="3" t="s">
        <v>44</v>
      </c>
      <c r="C71" s="3"/>
      <c r="D71" s="15">
        <f>VLOOKUP($B71, [1]Feuil1!$B$9:$D$171, 3, FALSE)</f>
        <v>20</v>
      </c>
      <c r="E71" s="15" t="s">
        <v>2</v>
      </c>
      <c r="F71" s="15">
        <f t="shared" si="0"/>
        <v>0</v>
      </c>
    </row>
    <row r="72" spans="1:7" s="11" customFormat="1" ht="18" x14ac:dyDescent="0.2">
      <c r="A72" s="12"/>
      <c r="B72" s="13" t="s">
        <v>45</v>
      </c>
      <c r="C72" s="13"/>
      <c r="D72" s="31"/>
      <c r="E72" s="14"/>
      <c r="F72" s="14"/>
      <c r="G72" s="10"/>
    </row>
    <row r="73" spans="1:7" ht="21" customHeight="1" x14ac:dyDescent="0.25">
      <c r="A73" s="5" t="s">
        <v>184</v>
      </c>
      <c r="B73" s="3" t="s">
        <v>46</v>
      </c>
      <c r="C73" s="3"/>
      <c r="D73" s="15">
        <f>VLOOKUP($B73, [1]Feuil1!$B$9:$D$171, 3, FALSE)</f>
        <v>1</v>
      </c>
      <c r="E73" s="15" t="s">
        <v>2</v>
      </c>
      <c r="F73" s="15">
        <f t="shared" si="0"/>
        <v>0</v>
      </c>
    </row>
    <row r="74" spans="1:7" ht="30" x14ac:dyDescent="0.25">
      <c r="A74" s="5" t="s">
        <v>185</v>
      </c>
      <c r="B74" s="3" t="s">
        <v>118</v>
      </c>
      <c r="C74" s="3"/>
      <c r="D74" s="15">
        <f>VLOOKUP($B74, [1]Feuil1!$B$9:$D$171, 3, FALSE)</f>
        <v>1</v>
      </c>
      <c r="E74" s="15" t="s">
        <v>2</v>
      </c>
      <c r="F74" s="15">
        <f t="shared" si="0"/>
        <v>0</v>
      </c>
    </row>
    <row r="75" spans="1:7" ht="21" customHeight="1" x14ac:dyDescent="0.25">
      <c r="A75" s="5" t="s">
        <v>186</v>
      </c>
      <c r="B75" s="3" t="s">
        <v>47</v>
      </c>
      <c r="C75" s="3"/>
      <c r="D75" s="15">
        <f>VLOOKUP($B75, [1]Feuil1!$B$9:$D$171, 3, FALSE)</f>
        <v>1</v>
      </c>
      <c r="E75" s="15" t="s">
        <v>2</v>
      </c>
      <c r="F75" s="15">
        <f t="shared" si="0"/>
        <v>0</v>
      </c>
    </row>
    <row r="76" spans="1:7" ht="21" customHeight="1" x14ac:dyDescent="0.25">
      <c r="A76" s="5"/>
      <c r="B76" s="4" t="s">
        <v>48</v>
      </c>
      <c r="C76" s="4"/>
      <c r="D76" s="30"/>
      <c r="E76" s="15"/>
      <c r="F76" s="15">
        <f t="shared" ref="F76:F139" si="1">C76*D76</f>
        <v>0</v>
      </c>
    </row>
    <row r="77" spans="1:7" ht="21" customHeight="1" x14ac:dyDescent="0.25">
      <c r="A77" s="5" t="s">
        <v>187</v>
      </c>
      <c r="B77" s="3" t="s">
        <v>46</v>
      </c>
      <c r="C77" s="3"/>
      <c r="D77" s="15">
        <f>VLOOKUP($B77, [1]Feuil1!$B$9:$D$171, 3, FALSE)</f>
        <v>1</v>
      </c>
      <c r="E77" s="15" t="s">
        <v>2</v>
      </c>
      <c r="F77" s="15">
        <f t="shared" si="1"/>
        <v>0</v>
      </c>
    </row>
    <row r="78" spans="1:7" ht="30" x14ac:dyDescent="0.25">
      <c r="A78" s="5" t="s">
        <v>188</v>
      </c>
      <c r="B78" s="3" t="s">
        <v>119</v>
      </c>
      <c r="C78" s="3"/>
      <c r="D78" s="15">
        <f>VLOOKUP($B78, [1]Feuil1!$B$9:$D$171, 3, FALSE)</f>
        <v>1</v>
      </c>
      <c r="E78" s="15" t="s">
        <v>2</v>
      </c>
      <c r="F78" s="15">
        <f t="shared" si="1"/>
        <v>0</v>
      </c>
    </row>
    <row r="79" spans="1:7" ht="21" customHeight="1" x14ac:dyDescent="0.25">
      <c r="A79" s="5" t="s">
        <v>189</v>
      </c>
      <c r="B79" s="3" t="s">
        <v>49</v>
      </c>
      <c r="C79" s="3"/>
      <c r="D79" s="15">
        <f>VLOOKUP($B79, [1]Feuil1!$B$9:$D$171, 3, FALSE)</f>
        <v>1</v>
      </c>
      <c r="E79" s="15" t="s">
        <v>2</v>
      </c>
      <c r="F79" s="15">
        <f t="shared" si="1"/>
        <v>0</v>
      </c>
    </row>
    <row r="80" spans="1:7" ht="21" customHeight="1" x14ac:dyDescent="0.25">
      <c r="A80" s="5" t="s">
        <v>190</v>
      </c>
      <c r="B80" s="3" t="s">
        <v>50</v>
      </c>
      <c r="C80" s="3"/>
      <c r="D80" s="15">
        <f>VLOOKUP($B80, [1]Feuil1!$B$9:$D$171, 3, FALSE)</f>
        <v>20</v>
      </c>
      <c r="E80" s="15" t="s">
        <v>15</v>
      </c>
      <c r="F80" s="15">
        <f t="shared" si="1"/>
        <v>0</v>
      </c>
    </row>
    <row r="81" spans="1:7" ht="21" customHeight="1" x14ac:dyDescent="0.25">
      <c r="A81" s="5" t="s">
        <v>191</v>
      </c>
      <c r="B81" s="3" t="s">
        <v>51</v>
      </c>
      <c r="C81" s="3"/>
      <c r="D81" s="15">
        <f>VLOOKUP($B81, [1]Feuil1!$B$9:$D$171, 3, FALSE)</f>
        <v>20</v>
      </c>
      <c r="E81" s="15" t="s">
        <v>15</v>
      </c>
      <c r="F81" s="15">
        <f t="shared" si="1"/>
        <v>0</v>
      </c>
    </row>
    <row r="82" spans="1:7" ht="21" customHeight="1" x14ac:dyDescent="0.25">
      <c r="A82" s="5" t="s">
        <v>192</v>
      </c>
      <c r="B82" s="3" t="s">
        <v>52</v>
      </c>
      <c r="C82" s="3"/>
      <c r="D82" s="15">
        <f>VLOOKUP($B82, [1]Feuil1!$B$9:$D$171, 3, FALSE)</f>
        <v>1</v>
      </c>
      <c r="E82" s="15" t="s">
        <v>2</v>
      </c>
      <c r="F82" s="15">
        <f t="shared" si="1"/>
        <v>0</v>
      </c>
    </row>
    <row r="83" spans="1:7" ht="21" customHeight="1" x14ac:dyDescent="0.25">
      <c r="A83" s="5" t="s">
        <v>193</v>
      </c>
      <c r="B83" s="3" t="s">
        <v>53</v>
      </c>
      <c r="C83" s="3"/>
      <c r="D83" s="15">
        <f>VLOOKUP($B83, [1]Feuil1!$B$9:$D$171, 3, FALSE)</f>
        <v>20</v>
      </c>
      <c r="E83" s="15" t="s">
        <v>15</v>
      </c>
      <c r="F83" s="15">
        <f t="shared" si="1"/>
        <v>0</v>
      </c>
    </row>
    <row r="84" spans="1:7" ht="21" customHeight="1" x14ac:dyDescent="0.25">
      <c r="A84" s="5"/>
      <c r="B84" s="4" t="s">
        <v>54</v>
      </c>
      <c r="C84" s="4"/>
      <c r="D84" s="30"/>
      <c r="E84" s="15"/>
      <c r="F84" s="15">
        <f t="shared" si="1"/>
        <v>0</v>
      </c>
    </row>
    <row r="85" spans="1:7" ht="21" customHeight="1" x14ac:dyDescent="0.25">
      <c r="A85" s="5" t="s">
        <v>194</v>
      </c>
      <c r="B85" s="3" t="s">
        <v>46</v>
      </c>
      <c r="C85" s="3"/>
      <c r="D85" s="15">
        <f>VLOOKUP($B85, [1]Feuil1!$B$9:$D$171, 3, FALSE)</f>
        <v>1</v>
      </c>
      <c r="E85" s="15" t="s">
        <v>2</v>
      </c>
      <c r="F85" s="15">
        <f t="shared" si="1"/>
        <v>0</v>
      </c>
    </row>
    <row r="86" spans="1:7" ht="30" x14ac:dyDescent="0.25">
      <c r="A86" s="5" t="s">
        <v>195</v>
      </c>
      <c r="B86" s="3" t="s">
        <v>120</v>
      </c>
      <c r="C86" s="3"/>
      <c r="D86" s="15">
        <f>VLOOKUP($B86, [1]Feuil1!$B$9:$D$171, 3, FALSE)</f>
        <v>1</v>
      </c>
      <c r="E86" s="15" t="s">
        <v>2</v>
      </c>
      <c r="F86" s="15">
        <f t="shared" si="1"/>
        <v>0</v>
      </c>
    </row>
    <row r="87" spans="1:7" ht="21" customHeight="1" x14ac:dyDescent="0.25">
      <c r="A87" s="5" t="s">
        <v>196</v>
      </c>
      <c r="B87" s="3" t="s">
        <v>55</v>
      </c>
      <c r="C87" s="3"/>
      <c r="D87" s="15">
        <f>VLOOKUP($B87, [1]Feuil1!$B$9:$D$171, 3, FALSE)</f>
        <v>1</v>
      </c>
      <c r="E87" s="15" t="s">
        <v>2</v>
      </c>
      <c r="F87" s="15">
        <f t="shared" si="1"/>
        <v>0</v>
      </c>
    </row>
    <row r="88" spans="1:7" ht="21" customHeight="1" x14ac:dyDescent="0.25">
      <c r="A88" s="5" t="s">
        <v>197</v>
      </c>
      <c r="B88" s="3" t="s">
        <v>56</v>
      </c>
      <c r="C88" s="3"/>
      <c r="D88" s="15">
        <f>VLOOKUP($B88, [1]Feuil1!$B$9:$D$171, 3, FALSE)</f>
        <v>2</v>
      </c>
      <c r="E88" s="15" t="s">
        <v>2</v>
      </c>
      <c r="F88" s="15">
        <f t="shared" si="1"/>
        <v>0</v>
      </c>
    </row>
    <row r="89" spans="1:7" ht="21" customHeight="1" x14ac:dyDescent="0.25">
      <c r="A89" s="5" t="s">
        <v>198</v>
      </c>
      <c r="B89" s="3" t="s">
        <v>57</v>
      </c>
      <c r="C89" s="3"/>
      <c r="D89" s="15">
        <f>VLOOKUP($B89, [1]Feuil1!$B$9:$D$171, 3, FALSE)</f>
        <v>1</v>
      </c>
      <c r="E89" s="15" t="s">
        <v>58</v>
      </c>
      <c r="F89" s="15">
        <f t="shared" si="1"/>
        <v>0</v>
      </c>
    </row>
    <row r="90" spans="1:7" ht="21" customHeight="1" x14ac:dyDescent="0.25">
      <c r="A90" s="5" t="s">
        <v>199</v>
      </c>
      <c r="B90" s="3" t="s">
        <v>59</v>
      </c>
      <c r="C90" s="3"/>
      <c r="D90" s="15">
        <f>VLOOKUP($B90, [1]Feuil1!$B$9:$D$171, 3, FALSE)</f>
        <v>1</v>
      </c>
      <c r="E90" s="15" t="s">
        <v>58</v>
      </c>
      <c r="F90" s="15">
        <f t="shared" si="1"/>
        <v>0</v>
      </c>
    </row>
    <row r="91" spans="1:7" ht="21" customHeight="1" x14ac:dyDescent="0.25">
      <c r="A91" s="5" t="s">
        <v>200</v>
      </c>
      <c r="B91" s="3" t="s">
        <v>60</v>
      </c>
      <c r="C91" s="3"/>
      <c r="D91" s="15">
        <f>VLOOKUP($B91, [1]Feuil1!$B$9:$D$171, 3, FALSE)</f>
        <v>20</v>
      </c>
      <c r="E91" s="15" t="s">
        <v>15</v>
      </c>
      <c r="F91" s="15">
        <f t="shared" si="1"/>
        <v>0</v>
      </c>
    </row>
    <row r="92" spans="1:7" ht="21" customHeight="1" x14ac:dyDescent="0.25">
      <c r="A92" s="5" t="s">
        <v>201</v>
      </c>
      <c r="B92" s="3" t="s">
        <v>52</v>
      </c>
      <c r="C92" s="3"/>
      <c r="D92" s="15">
        <f>VLOOKUP($B92, [1]Feuil1!$B$9:$D$171, 3, FALSE)</f>
        <v>1</v>
      </c>
      <c r="E92" s="15" t="s">
        <v>2</v>
      </c>
      <c r="F92" s="15">
        <f t="shared" si="1"/>
        <v>0</v>
      </c>
    </row>
    <row r="93" spans="1:7" ht="21" customHeight="1" x14ac:dyDescent="0.25">
      <c r="A93" s="5" t="s">
        <v>202</v>
      </c>
      <c r="B93" s="3" t="s">
        <v>61</v>
      </c>
      <c r="C93" s="3"/>
      <c r="D93" s="15">
        <f>VLOOKUP($B93, [1]Feuil1!$B$9:$D$171, 3, FALSE)</f>
        <v>20</v>
      </c>
      <c r="E93" s="15" t="s">
        <v>15</v>
      </c>
      <c r="F93" s="15">
        <f t="shared" si="1"/>
        <v>0</v>
      </c>
    </row>
    <row r="94" spans="1:7" s="11" customFormat="1" ht="18" x14ac:dyDescent="0.2">
      <c r="A94" s="12"/>
      <c r="B94" s="13" t="s">
        <v>62</v>
      </c>
      <c r="C94" s="13"/>
      <c r="D94" s="31"/>
      <c r="E94" s="14"/>
      <c r="F94" s="14"/>
      <c r="G94" s="10"/>
    </row>
    <row r="95" spans="1:7" ht="21" customHeight="1" x14ac:dyDescent="0.25">
      <c r="A95" s="5"/>
      <c r="B95" s="4" t="s">
        <v>63</v>
      </c>
      <c r="C95" s="4"/>
      <c r="D95" s="30"/>
      <c r="E95" s="15"/>
      <c r="F95" s="15">
        <f t="shared" si="1"/>
        <v>0</v>
      </c>
    </row>
    <row r="96" spans="1:7" ht="30" x14ac:dyDescent="0.25">
      <c r="A96" s="5" t="s">
        <v>203</v>
      </c>
      <c r="B96" s="3" t="s">
        <v>83</v>
      </c>
      <c r="C96" s="3"/>
      <c r="D96" s="15">
        <f>VLOOKUP($B96, [1]Feuil1!$B$9:$D$171, 3, FALSE)</f>
        <v>5</v>
      </c>
      <c r="E96" s="15" t="s">
        <v>2</v>
      </c>
      <c r="F96" s="15">
        <f t="shared" si="1"/>
        <v>0</v>
      </c>
    </row>
    <row r="97" spans="1:7" ht="30" x14ac:dyDescent="0.25">
      <c r="A97" s="5" t="s">
        <v>204</v>
      </c>
      <c r="B97" s="3" t="s">
        <v>84</v>
      </c>
      <c r="C97" s="3"/>
      <c r="D97" s="15">
        <f>VLOOKUP($B97, [1]Feuil1!$B$9:$D$171, 3, FALSE)</f>
        <v>5</v>
      </c>
      <c r="E97" s="15" t="s">
        <v>2</v>
      </c>
      <c r="F97" s="15">
        <f t="shared" si="1"/>
        <v>0</v>
      </c>
    </row>
    <row r="98" spans="1:7" ht="45" x14ac:dyDescent="0.25">
      <c r="A98" s="5" t="s">
        <v>205</v>
      </c>
      <c r="B98" s="3" t="s">
        <v>130</v>
      </c>
      <c r="C98" s="3"/>
      <c r="D98" s="15">
        <f>VLOOKUP($B98, [1]Feuil1!$B$9:$D$171, 3, FALSE)</f>
        <v>5</v>
      </c>
      <c r="E98" s="15" t="s">
        <v>2</v>
      </c>
      <c r="F98" s="15">
        <f t="shared" si="1"/>
        <v>0</v>
      </c>
    </row>
    <row r="99" spans="1:7" ht="45" x14ac:dyDescent="0.25">
      <c r="A99" s="5" t="s">
        <v>206</v>
      </c>
      <c r="B99" s="3" t="s">
        <v>132</v>
      </c>
      <c r="C99" s="3"/>
      <c r="D99" s="15">
        <f>VLOOKUP($B99, [1]Feuil1!$B$9:$D$171, 3, FALSE)</f>
        <v>5</v>
      </c>
      <c r="E99" s="15" t="s">
        <v>2</v>
      </c>
      <c r="F99" s="15">
        <f t="shared" si="1"/>
        <v>0</v>
      </c>
    </row>
    <row r="100" spans="1:7" ht="45" x14ac:dyDescent="0.25">
      <c r="A100" s="5" t="s">
        <v>207</v>
      </c>
      <c r="B100" s="3" t="s">
        <v>131</v>
      </c>
      <c r="C100" s="3"/>
      <c r="D100" s="15">
        <f>VLOOKUP($B100, [1]Feuil1!$B$9:$D$171, 3, FALSE)</f>
        <v>5</v>
      </c>
      <c r="E100" s="15" t="s">
        <v>2</v>
      </c>
      <c r="F100" s="15">
        <f t="shared" si="1"/>
        <v>0</v>
      </c>
    </row>
    <row r="101" spans="1:7" ht="21" customHeight="1" x14ac:dyDescent="0.25">
      <c r="A101" s="5"/>
      <c r="B101" s="4" t="s">
        <v>64</v>
      </c>
      <c r="C101" s="4"/>
      <c r="D101" s="30"/>
      <c r="E101" s="15"/>
      <c r="F101" s="15">
        <f t="shared" si="1"/>
        <v>0</v>
      </c>
    </row>
    <row r="102" spans="1:7" ht="21" customHeight="1" x14ac:dyDescent="0.25">
      <c r="A102" s="5" t="s">
        <v>208</v>
      </c>
      <c r="B102" s="3" t="s">
        <v>65</v>
      </c>
      <c r="C102" s="3"/>
      <c r="D102" s="15">
        <f>VLOOKUP($B102, [1]Feuil1!$B$9:$D$171, 3, FALSE)</f>
        <v>1</v>
      </c>
      <c r="E102" s="15" t="s">
        <v>2</v>
      </c>
      <c r="F102" s="15">
        <f t="shared" si="1"/>
        <v>0</v>
      </c>
    </row>
    <row r="103" spans="1:7" ht="21" customHeight="1" x14ac:dyDescent="0.25">
      <c r="A103" s="5" t="s">
        <v>209</v>
      </c>
      <c r="B103" s="3" t="s">
        <v>66</v>
      </c>
      <c r="C103" s="3"/>
      <c r="D103" s="15">
        <f>VLOOKUP($B103, [1]Feuil1!$B$9:$D$171, 3, FALSE)</f>
        <v>1</v>
      </c>
      <c r="E103" s="15" t="s">
        <v>2</v>
      </c>
      <c r="F103" s="15">
        <f t="shared" si="1"/>
        <v>0</v>
      </c>
    </row>
    <row r="104" spans="1:7" s="11" customFormat="1" ht="18" x14ac:dyDescent="0.2">
      <c r="A104" s="12"/>
      <c r="B104" s="13" t="s">
        <v>67</v>
      </c>
      <c r="C104" s="13"/>
      <c r="D104" s="31"/>
      <c r="E104" s="14"/>
      <c r="F104" s="14"/>
      <c r="G104" s="10"/>
    </row>
    <row r="105" spans="1:7" ht="21" customHeight="1" x14ac:dyDescent="0.25">
      <c r="A105" s="5"/>
      <c r="B105" s="4" t="s">
        <v>11</v>
      </c>
      <c r="C105" s="4"/>
      <c r="D105" s="30"/>
      <c r="E105" s="15"/>
      <c r="F105" s="15">
        <f t="shared" si="1"/>
        <v>0</v>
      </c>
    </row>
    <row r="106" spans="1:7" ht="21" customHeight="1" x14ac:dyDescent="0.25">
      <c r="A106" s="5" t="s">
        <v>210</v>
      </c>
      <c r="B106" s="3" t="s">
        <v>68</v>
      </c>
      <c r="C106" s="3"/>
      <c r="D106" s="15">
        <f>VLOOKUP($B106, [1]Feuil1!$B$9:$D$171, 3, FALSE)</f>
        <v>20</v>
      </c>
      <c r="E106" s="15" t="s">
        <v>15</v>
      </c>
      <c r="F106" s="15">
        <f t="shared" si="1"/>
        <v>0</v>
      </c>
    </row>
    <row r="107" spans="1:7" ht="21" customHeight="1" x14ac:dyDescent="0.25">
      <c r="A107" s="5" t="s">
        <v>211</v>
      </c>
      <c r="B107" s="3" t="s">
        <v>69</v>
      </c>
      <c r="C107" s="3"/>
      <c r="D107" s="15">
        <f>VLOOKUP($B107, [1]Feuil1!$B$9:$D$171, 3, FALSE)</f>
        <v>20</v>
      </c>
      <c r="E107" s="15" t="s">
        <v>2</v>
      </c>
      <c r="F107" s="15">
        <f t="shared" si="1"/>
        <v>0</v>
      </c>
    </row>
    <row r="108" spans="1:7" ht="21" customHeight="1" x14ac:dyDescent="0.25">
      <c r="A108" s="5" t="s">
        <v>212</v>
      </c>
      <c r="B108" s="3" t="s">
        <v>70</v>
      </c>
      <c r="C108" s="3"/>
      <c r="D108" s="15">
        <f>VLOOKUP($B108, [1]Feuil1!$B$9:$D$171, 3, FALSE)</f>
        <v>100</v>
      </c>
      <c r="E108" s="15" t="s">
        <v>15</v>
      </c>
      <c r="F108" s="15">
        <f t="shared" si="1"/>
        <v>0</v>
      </c>
    </row>
    <row r="109" spans="1:7" ht="21" customHeight="1" x14ac:dyDescent="0.25">
      <c r="A109" s="5" t="s">
        <v>213</v>
      </c>
      <c r="B109" s="3" t="s">
        <v>71</v>
      </c>
      <c r="C109" s="3"/>
      <c r="D109" s="15">
        <f>VLOOKUP($B109, [1]Feuil1!$B$9:$D$171, 3, FALSE)</f>
        <v>20</v>
      </c>
      <c r="E109" s="15" t="s">
        <v>2</v>
      </c>
      <c r="F109" s="15">
        <f t="shared" si="1"/>
        <v>0</v>
      </c>
    </row>
    <row r="110" spans="1:7" s="11" customFormat="1" ht="18" x14ac:dyDescent="0.2">
      <c r="A110" s="12"/>
      <c r="B110" s="13" t="s">
        <v>72</v>
      </c>
      <c r="C110" s="13"/>
      <c r="D110" s="31"/>
      <c r="E110" s="14"/>
      <c r="F110" s="14"/>
      <c r="G110" s="10"/>
    </row>
    <row r="111" spans="1:7" ht="21" customHeight="1" x14ac:dyDescent="0.25">
      <c r="A111" s="5"/>
      <c r="B111" s="4" t="s">
        <v>73</v>
      </c>
      <c r="C111" s="4"/>
      <c r="D111" s="30">
        <f>VLOOKUP($B111, [1]Feuil1!$B$9:$D$171, 3, FALSE)</f>
        <v>2</v>
      </c>
      <c r="E111" s="15"/>
      <c r="F111" s="15">
        <f t="shared" si="1"/>
        <v>0</v>
      </c>
    </row>
    <row r="112" spans="1:7" ht="21" customHeight="1" x14ac:dyDescent="0.25">
      <c r="A112" s="5" t="s">
        <v>214</v>
      </c>
      <c r="B112" s="3" t="s">
        <v>74</v>
      </c>
      <c r="C112" s="3"/>
      <c r="D112" s="15">
        <f>VLOOKUP($B112, [1]Feuil1!$B$9:$D$171, 3, FALSE)</f>
        <v>5</v>
      </c>
      <c r="E112" s="15" t="s">
        <v>2</v>
      </c>
      <c r="F112" s="15">
        <f t="shared" si="1"/>
        <v>0</v>
      </c>
    </row>
    <row r="113" spans="1:7" ht="21" customHeight="1" x14ac:dyDescent="0.25">
      <c r="A113" s="5" t="s">
        <v>215</v>
      </c>
      <c r="B113" s="3" t="s">
        <v>75</v>
      </c>
      <c r="C113" s="3"/>
      <c r="D113" s="15">
        <f>VLOOKUP($B113, [1]Feuil1!$B$9:$D$171, 3, FALSE)</f>
        <v>5</v>
      </c>
      <c r="E113" s="15" t="s">
        <v>2</v>
      </c>
      <c r="F113" s="15">
        <f t="shared" si="1"/>
        <v>0</v>
      </c>
    </row>
    <row r="114" spans="1:7" ht="21" customHeight="1" x14ac:dyDescent="0.25">
      <c r="A114" s="5" t="s">
        <v>216</v>
      </c>
      <c r="B114" s="3" t="s">
        <v>76</v>
      </c>
      <c r="C114" s="3"/>
      <c r="D114" s="15">
        <f>VLOOKUP($B114, [1]Feuil1!$B$9:$D$171, 3, FALSE)</f>
        <v>5</v>
      </c>
      <c r="E114" s="15" t="s">
        <v>2</v>
      </c>
      <c r="F114" s="15">
        <f t="shared" si="1"/>
        <v>0</v>
      </c>
    </row>
    <row r="115" spans="1:7" ht="21" customHeight="1" x14ac:dyDescent="0.25">
      <c r="A115" s="5"/>
      <c r="B115" s="4" t="s">
        <v>85</v>
      </c>
      <c r="C115" s="4"/>
      <c r="D115" s="30"/>
      <c r="E115" s="15"/>
      <c r="F115" s="15">
        <f t="shared" si="1"/>
        <v>0</v>
      </c>
    </row>
    <row r="116" spans="1:7" ht="30" x14ac:dyDescent="0.25">
      <c r="A116" s="5" t="s">
        <v>217</v>
      </c>
      <c r="B116" s="3" t="s">
        <v>116</v>
      </c>
      <c r="C116" s="3"/>
      <c r="D116" s="15">
        <f>VLOOKUP($B116, [1]Feuil1!$B$9:$D$171, 3, FALSE)</f>
        <v>1</v>
      </c>
      <c r="E116" s="16" t="s">
        <v>117</v>
      </c>
      <c r="F116" s="16">
        <f t="shared" si="1"/>
        <v>0</v>
      </c>
    </row>
    <row r="117" spans="1:7" ht="21" customHeight="1" x14ac:dyDescent="0.25">
      <c r="A117" s="5" t="s">
        <v>218</v>
      </c>
      <c r="B117" s="3" t="s">
        <v>86</v>
      </c>
      <c r="C117" s="3"/>
      <c r="D117" s="15">
        <v>1</v>
      </c>
      <c r="E117" s="15" t="s">
        <v>117</v>
      </c>
      <c r="F117" s="15">
        <f t="shared" si="1"/>
        <v>0</v>
      </c>
    </row>
    <row r="118" spans="1:7" ht="21" customHeight="1" x14ac:dyDescent="0.25">
      <c r="A118" s="5" t="s">
        <v>219</v>
      </c>
      <c r="B118" s="3" t="s">
        <v>87</v>
      </c>
      <c r="C118" s="3"/>
      <c r="D118" s="15">
        <f>VLOOKUP($B118, [1]Feuil1!$B$9:$D$171, 3, FALSE)</f>
        <v>1</v>
      </c>
      <c r="E118" s="15" t="s">
        <v>117</v>
      </c>
      <c r="F118" s="15">
        <f t="shared" si="1"/>
        <v>0</v>
      </c>
    </row>
    <row r="119" spans="1:7" s="11" customFormat="1" ht="25.5" x14ac:dyDescent="0.2">
      <c r="A119" s="12"/>
      <c r="B119" s="13" t="s">
        <v>88</v>
      </c>
      <c r="C119" s="13"/>
      <c r="D119" s="31"/>
      <c r="E119" s="14"/>
      <c r="F119" s="14"/>
      <c r="G119" s="10"/>
    </row>
    <row r="120" spans="1:7" ht="21" customHeight="1" x14ac:dyDescent="0.25">
      <c r="A120" s="5" t="s">
        <v>220</v>
      </c>
      <c r="B120" s="3" t="s">
        <v>89</v>
      </c>
      <c r="C120" s="3"/>
      <c r="D120" s="15">
        <f>VLOOKUP($B120, [1]Feuil1!$B$9:$D$171, 3, FALSE)</f>
        <v>5</v>
      </c>
      <c r="E120" s="15" t="s">
        <v>2</v>
      </c>
      <c r="F120" s="15">
        <f t="shared" si="1"/>
        <v>0</v>
      </c>
    </row>
    <row r="121" spans="1:7" ht="21" customHeight="1" x14ac:dyDescent="0.25">
      <c r="A121" s="5" t="s">
        <v>221</v>
      </c>
      <c r="B121" s="3" t="s">
        <v>90</v>
      </c>
      <c r="C121" s="3"/>
      <c r="D121" s="15">
        <f>VLOOKUP($B121, [1]Feuil1!$B$9:$D$171, 3, FALSE)</f>
        <v>5</v>
      </c>
      <c r="E121" s="15" t="s">
        <v>2</v>
      </c>
      <c r="F121" s="15">
        <f t="shared" si="1"/>
        <v>0</v>
      </c>
    </row>
    <row r="122" spans="1:7" ht="21" customHeight="1" x14ac:dyDescent="0.25">
      <c r="A122" s="5" t="s">
        <v>222</v>
      </c>
      <c r="B122" s="3" t="s">
        <v>91</v>
      </c>
      <c r="C122" s="3"/>
      <c r="D122" s="15">
        <f>VLOOKUP($B122, [1]Feuil1!$B$9:$D$171, 3, FALSE)</f>
        <v>5</v>
      </c>
      <c r="E122" s="15" t="s">
        <v>2</v>
      </c>
      <c r="F122" s="15">
        <f t="shared" si="1"/>
        <v>0</v>
      </c>
    </row>
    <row r="123" spans="1:7" ht="21" customHeight="1" x14ac:dyDescent="0.25">
      <c r="A123" s="5" t="s">
        <v>223</v>
      </c>
      <c r="B123" s="3" t="s">
        <v>92</v>
      </c>
      <c r="C123" s="3"/>
      <c r="D123" s="15">
        <f>VLOOKUP($B123, [1]Feuil1!$B$9:$D$171, 3, FALSE)</f>
        <v>5</v>
      </c>
      <c r="E123" s="15" t="s">
        <v>2</v>
      </c>
      <c r="F123" s="15">
        <f t="shared" si="1"/>
        <v>0</v>
      </c>
    </row>
    <row r="124" spans="1:7" ht="21" customHeight="1" x14ac:dyDescent="0.25">
      <c r="A124" s="5" t="s">
        <v>224</v>
      </c>
      <c r="B124" s="3" t="s">
        <v>93</v>
      </c>
      <c r="C124" s="3"/>
      <c r="D124" s="15">
        <f>VLOOKUP($B124, [1]Feuil1!$B$9:$D$171, 3, FALSE)</f>
        <v>5</v>
      </c>
      <c r="E124" s="15" t="s">
        <v>2</v>
      </c>
      <c r="F124" s="15">
        <f t="shared" si="1"/>
        <v>0</v>
      </c>
    </row>
    <row r="125" spans="1:7" ht="21" customHeight="1" x14ac:dyDescent="0.25">
      <c r="A125" s="5" t="s">
        <v>225</v>
      </c>
      <c r="B125" s="3" t="s">
        <v>94</v>
      </c>
      <c r="C125" s="3"/>
      <c r="D125" s="15">
        <f>VLOOKUP($B125, [1]Feuil1!$B$9:$D$171, 3, FALSE)</f>
        <v>5</v>
      </c>
      <c r="E125" s="15" t="s">
        <v>2</v>
      </c>
      <c r="F125" s="15">
        <f t="shared" si="1"/>
        <v>0</v>
      </c>
    </row>
    <row r="126" spans="1:7" ht="21" customHeight="1" x14ac:dyDescent="0.25">
      <c r="A126" s="5" t="s">
        <v>226</v>
      </c>
      <c r="B126" s="3" t="s">
        <v>95</v>
      </c>
      <c r="C126" s="3"/>
      <c r="D126" s="15">
        <f>VLOOKUP($B126, [1]Feuil1!$B$9:$D$171, 3, FALSE)</f>
        <v>5</v>
      </c>
      <c r="E126" s="15" t="s">
        <v>2</v>
      </c>
      <c r="F126" s="15">
        <f t="shared" si="1"/>
        <v>0</v>
      </c>
    </row>
    <row r="127" spans="1:7" ht="21" customHeight="1" x14ac:dyDescent="0.25">
      <c r="A127" s="5" t="s">
        <v>227</v>
      </c>
      <c r="B127" s="3" t="s">
        <v>96</v>
      </c>
      <c r="C127" s="3"/>
      <c r="D127" s="15">
        <f>VLOOKUP($B127, [1]Feuil1!$B$9:$D$171, 3, FALSE)</f>
        <v>5</v>
      </c>
      <c r="E127" s="15" t="s">
        <v>2</v>
      </c>
      <c r="F127" s="15">
        <f>C127*D127</f>
        <v>0</v>
      </c>
    </row>
    <row r="128" spans="1:7" ht="21" customHeight="1" x14ac:dyDescent="0.25">
      <c r="A128" s="5" t="s">
        <v>228</v>
      </c>
      <c r="B128" s="3" t="s">
        <v>97</v>
      </c>
      <c r="C128" s="3"/>
      <c r="D128" s="15">
        <f>VLOOKUP($B128, [1]Feuil1!$B$9:$D$171, 3, FALSE)</f>
        <v>5</v>
      </c>
      <c r="E128" s="15" t="s">
        <v>2</v>
      </c>
      <c r="F128" s="15">
        <f t="shared" si="1"/>
        <v>0</v>
      </c>
    </row>
    <row r="129" spans="1:6" ht="21" customHeight="1" x14ac:dyDescent="0.25">
      <c r="A129" s="5" t="s">
        <v>229</v>
      </c>
      <c r="B129" s="3" t="s">
        <v>98</v>
      </c>
      <c r="C129" s="3"/>
      <c r="D129" s="15">
        <f>VLOOKUP($B129, [1]Feuil1!$B$9:$D$171, 3, FALSE)</f>
        <v>1</v>
      </c>
      <c r="E129" s="15" t="s">
        <v>2</v>
      </c>
      <c r="F129" s="15">
        <f t="shared" si="1"/>
        <v>0</v>
      </c>
    </row>
    <row r="130" spans="1:6" ht="21" customHeight="1" x14ac:dyDescent="0.25">
      <c r="A130" s="5" t="s">
        <v>230</v>
      </c>
      <c r="B130" s="3" t="s">
        <v>99</v>
      </c>
      <c r="C130" s="3"/>
      <c r="D130" s="15">
        <f>VLOOKUP($B130, [1]Feuil1!$B$9:$D$171, 3, FALSE)</f>
        <v>1</v>
      </c>
      <c r="E130" s="15" t="s">
        <v>2</v>
      </c>
      <c r="F130" s="15">
        <f t="shared" si="1"/>
        <v>0</v>
      </c>
    </row>
    <row r="131" spans="1:6" ht="21" customHeight="1" x14ac:dyDescent="0.25">
      <c r="A131" s="5" t="s">
        <v>249</v>
      </c>
      <c r="B131" s="3" t="s">
        <v>100</v>
      </c>
      <c r="C131" s="3"/>
      <c r="D131" s="15">
        <f>VLOOKUP($B131, [1]Feuil1!$B$9:$D$171, 3, FALSE)</f>
        <v>1</v>
      </c>
      <c r="E131" s="15" t="s">
        <v>2</v>
      </c>
      <c r="F131" s="15">
        <f t="shared" si="1"/>
        <v>0</v>
      </c>
    </row>
    <row r="132" spans="1:6" ht="21" customHeight="1" x14ac:dyDescent="0.25">
      <c r="A132" s="5" t="s">
        <v>231</v>
      </c>
      <c r="B132" s="3" t="s">
        <v>101</v>
      </c>
      <c r="C132" s="3"/>
      <c r="D132" s="15">
        <f>VLOOKUP($B132, [1]Feuil1!$B$9:$D$171, 3, FALSE)</f>
        <v>1</v>
      </c>
      <c r="E132" s="15" t="s">
        <v>2</v>
      </c>
      <c r="F132" s="15">
        <f t="shared" si="1"/>
        <v>0</v>
      </c>
    </row>
    <row r="133" spans="1:6" ht="21" customHeight="1" x14ac:dyDescent="0.25">
      <c r="A133" s="5" t="s">
        <v>232</v>
      </c>
      <c r="B133" s="3" t="s">
        <v>102</v>
      </c>
      <c r="C133" s="3"/>
      <c r="D133" s="15">
        <f>VLOOKUP($B133, [1]Feuil1!$B$9:$D$171, 3, FALSE)</f>
        <v>1</v>
      </c>
      <c r="E133" s="15" t="s">
        <v>2</v>
      </c>
      <c r="F133" s="15">
        <f t="shared" si="1"/>
        <v>0</v>
      </c>
    </row>
    <row r="134" spans="1:6" ht="21" customHeight="1" x14ac:dyDescent="0.25">
      <c r="A134" s="5" t="s">
        <v>233</v>
      </c>
      <c r="B134" s="3" t="s">
        <v>103</v>
      </c>
      <c r="C134" s="3"/>
      <c r="D134" s="15">
        <f>VLOOKUP($B134, [1]Feuil1!$B$9:$D$171, 3, FALSE)</f>
        <v>1</v>
      </c>
      <c r="E134" s="15" t="s">
        <v>2</v>
      </c>
      <c r="F134" s="15">
        <f t="shared" si="1"/>
        <v>0</v>
      </c>
    </row>
    <row r="135" spans="1:6" ht="21" customHeight="1" x14ac:dyDescent="0.25">
      <c r="A135" s="5" t="s">
        <v>234</v>
      </c>
      <c r="B135" s="3" t="s">
        <v>104</v>
      </c>
      <c r="C135" s="3"/>
      <c r="D135" s="15">
        <f>VLOOKUP($B135, [1]Feuil1!$B$9:$D$171, 3, FALSE)</f>
        <v>1</v>
      </c>
      <c r="E135" s="15" t="s">
        <v>2</v>
      </c>
      <c r="F135" s="15">
        <f t="shared" si="1"/>
        <v>0</v>
      </c>
    </row>
    <row r="136" spans="1:6" ht="21" customHeight="1" x14ac:dyDescent="0.25">
      <c r="A136" s="5" t="s">
        <v>235</v>
      </c>
      <c r="B136" s="3" t="s">
        <v>105</v>
      </c>
      <c r="C136" s="3"/>
      <c r="D136" s="15">
        <f>VLOOKUP($B136, [1]Feuil1!$B$9:$D$171, 3, FALSE)</f>
        <v>1</v>
      </c>
      <c r="E136" s="15" t="s">
        <v>2</v>
      </c>
      <c r="F136" s="15">
        <f t="shared" si="1"/>
        <v>0</v>
      </c>
    </row>
    <row r="137" spans="1:6" ht="21" customHeight="1" x14ac:dyDescent="0.25">
      <c r="A137" s="5" t="s">
        <v>236</v>
      </c>
      <c r="B137" s="3" t="s">
        <v>106</v>
      </c>
      <c r="C137" s="3"/>
      <c r="D137" s="15">
        <f>VLOOKUP($B137, [1]Feuil1!$B$9:$D$171, 3, FALSE)</f>
        <v>1</v>
      </c>
      <c r="E137" s="15" t="s">
        <v>2</v>
      </c>
      <c r="F137" s="15">
        <f>C137*D137</f>
        <v>0</v>
      </c>
    </row>
    <row r="138" spans="1:6" ht="30" x14ac:dyDescent="0.25">
      <c r="A138" s="5"/>
      <c r="B138" s="4" t="s">
        <v>247</v>
      </c>
      <c r="C138" s="4"/>
      <c r="D138" s="15"/>
      <c r="E138" s="15"/>
      <c r="F138" s="15">
        <f t="shared" si="1"/>
        <v>0</v>
      </c>
    </row>
    <row r="139" spans="1:6" ht="21" customHeight="1" x14ac:dyDescent="0.25">
      <c r="A139" s="5" t="s">
        <v>237</v>
      </c>
      <c r="B139" s="3" t="s">
        <v>107</v>
      </c>
      <c r="C139" s="3"/>
      <c r="D139" s="40">
        <f>VLOOKUP($B139, [1]Feuil1!$B$9:$D$171, 3, FALSE)</f>
        <v>35</v>
      </c>
      <c r="E139" s="15" t="s">
        <v>108</v>
      </c>
      <c r="F139" s="15">
        <f t="shared" si="1"/>
        <v>0</v>
      </c>
    </row>
    <row r="140" spans="1:6" ht="21" customHeight="1" x14ac:dyDescent="0.25">
      <c r="A140" s="5" t="s">
        <v>238</v>
      </c>
      <c r="B140" s="3" t="s">
        <v>109</v>
      </c>
      <c r="C140" s="3"/>
      <c r="D140" s="40">
        <f>VLOOKUP($B140, [1]Feuil1!$B$9:$D$171, 3, FALSE)</f>
        <v>80</v>
      </c>
      <c r="E140" s="15" t="s">
        <v>108</v>
      </c>
      <c r="F140" s="15">
        <f>C140*D140</f>
        <v>0</v>
      </c>
    </row>
    <row r="141" spans="1:6" ht="21" customHeight="1" x14ac:dyDescent="0.25">
      <c r="A141" s="5" t="s">
        <v>239</v>
      </c>
      <c r="B141" s="3" t="s">
        <v>110</v>
      </c>
      <c r="C141" s="3"/>
      <c r="D141" s="40">
        <f>VLOOKUP($B141, [1]Feuil1!$B$9:$D$171, 3, FALSE)</f>
        <v>50</v>
      </c>
      <c r="E141" s="15" t="s">
        <v>108</v>
      </c>
      <c r="F141" s="15">
        <f>C141*D141</f>
        <v>0</v>
      </c>
    </row>
    <row r="142" spans="1:6" ht="21" customHeight="1" x14ac:dyDescent="0.25">
      <c r="A142" s="5" t="s">
        <v>240</v>
      </c>
      <c r="B142" s="3" t="s">
        <v>111</v>
      </c>
      <c r="C142" s="3"/>
      <c r="D142" s="40">
        <f>VLOOKUP($B142, [1]Feuil1!$B$9:$D$171, 3, FALSE)</f>
        <v>50</v>
      </c>
      <c r="E142" s="15" t="s">
        <v>108</v>
      </c>
      <c r="F142" s="15">
        <f t="shared" ref="F142:F143" si="2">C142*D142</f>
        <v>0</v>
      </c>
    </row>
    <row r="143" spans="1:6" ht="30" x14ac:dyDescent="0.25">
      <c r="A143" s="5" t="s">
        <v>241</v>
      </c>
      <c r="B143" s="3" t="s">
        <v>248</v>
      </c>
      <c r="C143" s="3"/>
      <c r="D143" s="40">
        <v>30</v>
      </c>
      <c r="E143" s="15" t="s">
        <v>108</v>
      </c>
      <c r="F143" s="15">
        <f t="shared" si="2"/>
        <v>0</v>
      </c>
    </row>
    <row r="144" spans="1:6" ht="21" customHeight="1" thickBot="1" x14ac:dyDescent="0.3">
      <c r="A144" s="5" t="s">
        <v>242</v>
      </c>
      <c r="B144" s="3" t="s">
        <v>112</v>
      </c>
      <c r="C144" s="3"/>
      <c r="D144" s="40">
        <f>VLOOKUP($B144, [1]Feuil1!$B$9:$D$171, 3, FALSE)</f>
        <v>30</v>
      </c>
      <c r="E144" s="15" t="s">
        <v>108</v>
      </c>
      <c r="F144" s="15">
        <f>C144*D144</f>
        <v>0</v>
      </c>
    </row>
    <row r="145" spans="2:6" ht="23.45" customHeight="1" thickBot="1" x14ac:dyDescent="0.3">
      <c r="D145" s="23"/>
      <c r="E145" s="24" t="s">
        <v>254</v>
      </c>
      <c r="F145" s="25">
        <f>SUM(F9:F144)</f>
        <v>0</v>
      </c>
    </row>
    <row r="146" spans="2:6" ht="23.45" customHeight="1" thickBot="1" x14ac:dyDescent="0.3">
      <c r="D146" s="23"/>
      <c r="E146" s="26" t="s">
        <v>255</v>
      </c>
      <c r="F146" s="27">
        <v>0.2</v>
      </c>
    </row>
    <row r="147" spans="2:6" ht="23.45" customHeight="1" thickBot="1" x14ac:dyDescent="0.3">
      <c r="D147" s="23"/>
      <c r="E147" s="28" t="s">
        <v>256</v>
      </c>
      <c r="F147" s="29">
        <f>F145*1.2</f>
        <v>0</v>
      </c>
    </row>
    <row r="148" spans="2:6" ht="18.75" x14ac:dyDescent="0.3">
      <c r="B148" s="8" t="s">
        <v>113</v>
      </c>
      <c r="C148" s="8"/>
      <c r="D148" s="8"/>
    </row>
    <row r="149" spans="2:6" ht="18.75" x14ac:dyDescent="0.3">
      <c r="B149" s="8"/>
      <c r="C149" s="8"/>
      <c r="D149" s="8"/>
    </row>
    <row r="150" spans="2:6" ht="18.75" x14ac:dyDescent="0.3">
      <c r="B150" s="8" t="s">
        <v>114</v>
      </c>
      <c r="C150" s="8"/>
      <c r="D150" s="8"/>
    </row>
    <row r="151" spans="2:6" ht="18.75" x14ac:dyDescent="0.3">
      <c r="B151" s="8"/>
      <c r="C151" s="8"/>
      <c r="D151" s="8"/>
    </row>
    <row r="152" spans="2:6" ht="18.75" x14ac:dyDescent="0.3">
      <c r="B152" s="8" t="s">
        <v>115</v>
      </c>
      <c r="C152" s="8"/>
      <c r="D152" s="8"/>
    </row>
    <row r="153" spans="2:6" ht="18.75" x14ac:dyDescent="0.3">
      <c r="B153" s="8"/>
      <c r="C153" s="8"/>
      <c r="D153" s="8"/>
    </row>
  </sheetData>
  <autoFilter ref="A8:F148"/>
  <mergeCells count="4">
    <mergeCell ref="A3:F3"/>
    <mergeCell ref="A4:F4"/>
    <mergeCell ref="A5:F5"/>
    <mergeCell ref="A6:F6"/>
  </mergeCells>
  <pageMargins left="0.7" right="0.7" top="0.75" bottom="0.75" header="0.3" footer="0.3"/>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4</vt:lpstr>
    </vt:vector>
  </TitlesOfParts>
  <Company>Sorbonne-Nouvelle - Paris3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Laurent Pillien</dc:creator>
  <cp:lastModifiedBy>Utilisateur-P3</cp:lastModifiedBy>
  <dcterms:created xsi:type="dcterms:W3CDTF">2024-12-02T08:46:27Z</dcterms:created>
  <dcterms:modified xsi:type="dcterms:W3CDTF">2025-02-25T15:59:48Z</dcterms:modified>
</cp:coreProperties>
</file>