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9040" windowHeight="15720" activeTab="1"/>
  </bookViews>
  <sheets>
    <sheet name="Annexe 1 BPU" sheetId="1" r:id="rId1"/>
    <sheet name="Annexe 2 SIMULATION Technique" sheetId="5" r:id="rId2"/>
    <sheet name="Annexe 3 SIMULATION Financière" sheetId="4" r:id="rId3"/>
  </sheets>
  <definedNames>
    <definedName name="_xlnm.Print_Area" localSheetId="0">'Annexe 1 BPU'!$A$1:$M$36</definedName>
    <definedName name="_xlnm.Print_Area" localSheetId="1">'Annexe 2 SIMULATION Technique'!$A$2:$J$36</definedName>
    <definedName name="_xlnm.Print_Area" localSheetId="2">'Annexe 3 SIMULATION Financière'!$A$2:$G$43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5"/>
  <c r="E27" i="4"/>
  <c r="E28"/>
  <c r="F30" i="5"/>
  <c r="D19" l="1"/>
  <c r="C17" l="1"/>
  <c r="E21" i="4"/>
  <c r="F21"/>
  <c r="D21"/>
  <c r="D22" i="5"/>
  <c r="C22"/>
  <c r="C21" i="4"/>
  <c r="E25"/>
  <c r="F25"/>
  <c r="D3"/>
  <c r="D2"/>
  <c r="D34" i="5"/>
  <c r="D33" i="4"/>
  <c r="D32"/>
  <c r="F33"/>
  <c r="F32"/>
  <c r="F30"/>
  <c r="F31"/>
  <c r="F29"/>
  <c r="F28"/>
  <c r="G28" s="1"/>
  <c r="F27"/>
  <c r="G27" s="1"/>
  <c r="D35" i="5"/>
  <c r="E29" i="4"/>
  <c r="E30"/>
  <c r="E31"/>
  <c r="E32"/>
  <c r="E33"/>
  <c r="E17"/>
  <c r="G17"/>
  <c r="E18"/>
  <c r="E19"/>
  <c r="G19"/>
  <c r="E20"/>
  <c r="E22"/>
  <c r="E23"/>
  <c r="E24"/>
  <c r="E16"/>
  <c r="G16" s="1"/>
  <c r="E12"/>
  <c r="E13"/>
  <c r="E14"/>
  <c r="E11"/>
  <c r="J15" i="5"/>
  <c r="H15"/>
  <c r="F15"/>
  <c r="G15"/>
  <c r="E15"/>
  <c r="C35"/>
  <c r="C34"/>
  <c r="D33"/>
  <c r="C33"/>
  <c r="D32"/>
  <c r="C32"/>
  <c r="D31"/>
  <c r="C31"/>
  <c r="B31"/>
  <c r="D30"/>
  <c r="C30"/>
  <c r="D29"/>
  <c r="C29"/>
  <c r="D25"/>
  <c r="C25"/>
  <c r="B25"/>
  <c r="D24"/>
  <c r="C24"/>
  <c r="D23"/>
  <c r="C23"/>
  <c r="D21"/>
  <c r="C21"/>
  <c r="B21"/>
  <c r="D20"/>
  <c r="C20"/>
  <c r="C19"/>
  <c r="B19"/>
  <c r="D18"/>
  <c r="C18"/>
  <c r="D17"/>
  <c r="B17"/>
  <c r="B14"/>
  <c r="B13"/>
  <c r="B12"/>
  <c r="B11"/>
  <c r="B12" i="4"/>
  <c r="B13"/>
  <c r="B14"/>
  <c r="B11"/>
  <c r="D31"/>
  <c r="D30"/>
  <c r="D29"/>
  <c r="B29"/>
  <c r="C27"/>
  <c r="C28"/>
  <c r="C29"/>
  <c r="C30"/>
  <c r="C31"/>
  <c r="C32"/>
  <c r="C33"/>
  <c r="F24"/>
  <c r="F22"/>
  <c r="F23"/>
  <c r="F20"/>
  <c r="F18"/>
  <c r="F14"/>
  <c r="F13"/>
  <c r="F12"/>
  <c r="F11"/>
  <c r="D24"/>
  <c r="D23"/>
  <c r="D22"/>
  <c r="D20"/>
  <c r="D19"/>
  <c r="D18"/>
  <c r="D17"/>
  <c r="D16"/>
  <c r="D12"/>
  <c r="D13"/>
  <c r="D14"/>
  <c r="D11"/>
  <c r="B24"/>
  <c r="B20"/>
  <c r="B18"/>
  <c r="B16"/>
  <c r="C17"/>
  <c r="C18"/>
  <c r="C19"/>
  <c r="C20"/>
  <c r="C22"/>
  <c r="C23"/>
  <c r="C24"/>
  <c r="C16"/>
  <c r="I15" i="5"/>
  <c r="G24" i="4" l="1"/>
  <c r="G14"/>
  <c r="G13"/>
  <c r="G11"/>
  <c r="G29"/>
  <c r="G32"/>
  <c r="G18"/>
  <c r="G31"/>
  <c r="G25"/>
  <c r="G21"/>
  <c r="G22"/>
  <c r="G23"/>
  <c r="G12"/>
  <c r="G30"/>
  <c r="G20"/>
  <c r="G33"/>
  <c r="G26" l="1"/>
  <c r="G15"/>
  <c r="G34"/>
  <c r="G35" l="1"/>
</calcChain>
</file>

<file path=xl/comments1.xml><?xml version="1.0" encoding="utf-8"?>
<comments xmlns="http://schemas.openxmlformats.org/spreadsheetml/2006/main">
  <authors>
    <author>Christian</author>
  </authors>
  <commentList>
    <comment ref="E17" authorId="0">
      <text>
        <r>
          <rPr>
            <sz val="9"/>
            <color indexed="81"/>
            <rFont val="Tahoma"/>
            <family val="2"/>
          </rPr>
          <t xml:space="preserve">Entrer la valeur en euros du forfait nécessaire à l'opération.
</t>
        </r>
      </text>
    </comment>
    <comment ref="E18" authorId="0">
      <text>
        <r>
          <rPr>
            <sz val="9"/>
            <color indexed="81"/>
            <rFont val="Tahoma"/>
            <family val="2"/>
          </rPr>
          <t xml:space="preserve">Entrer la valeur en euros du forfait nécessaire à l'opération.
</t>
        </r>
      </text>
    </comment>
    <comment ref="E20" authorId="0">
      <text>
        <r>
          <rPr>
            <sz val="9"/>
            <color indexed="81"/>
            <rFont val="Tahoma"/>
            <family val="2"/>
          </rPr>
          <t>Entrer la valeur en euros du forfait nécessaire à l'opération.</t>
        </r>
      </text>
    </comment>
  </commentList>
</comments>
</file>

<file path=xl/sharedStrings.xml><?xml version="1.0" encoding="utf-8"?>
<sst xmlns="http://schemas.openxmlformats.org/spreadsheetml/2006/main" count="100" uniqueCount="79">
  <si>
    <t>à l'unité</t>
  </si>
  <si>
    <t>à l'heure</t>
  </si>
  <si>
    <t>à l'opération</t>
  </si>
  <si>
    <t>au km</t>
  </si>
  <si>
    <t>à la tonne</t>
  </si>
  <si>
    <t>au m3</t>
  </si>
  <si>
    <t>au m2</t>
  </si>
  <si>
    <t>Pose de panneaux</t>
  </si>
  <si>
    <t>Transfert spécifiques d'archives</t>
  </si>
  <si>
    <t>BORDEREAU DE PRIX UNITAIRES</t>
  </si>
  <si>
    <t>Unité</t>
  </si>
  <si>
    <t>P.U.H.T.</t>
  </si>
  <si>
    <t>UNITE DE REFERENCE PAR TYPE DE PRESTATIONS (les tarifs sont exprimés en euros et hors taxes)</t>
  </si>
  <si>
    <t>mois</t>
  </si>
  <si>
    <t>PRESTATIONS COMPLEMENTAIRES</t>
  </si>
  <si>
    <t>Utilisation d'un bras de grue  (minimum de 4h)</t>
  </si>
  <si>
    <t>Coefficient apllicable au tarif de base</t>
  </si>
  <si>
    <t>M3</t>
  </si>
  <si>
    <t>Emballage ou déballage des documents et divers matériels</t>
  </si>
  <si>
    <t>FRAIS DE VOIRIE</t>
  </si>
  <si>
    <t>Démontage ou remontage des éléments fixés aux murs et plafonds</t>
  </si>
  <si>
    <t>MAIN D'ŒUVRE SPECIFIQUE ET COMPLEMENTAIRE</t>
  </si>
  <si>
    <t>SPECIFICITES D'ACCES</t>
  </si>
  <si>
    <t>Equipe de manutention et portage pour matériel lourd</t>
  </si>
  <si>
    <t>PRESTATIONS ANNEXES</t>
  </si>
  <si>
    <t>SURFACE DE STOCKAGE</t>
  </si>
  <si>
    <t>DETAIL QUANTITATIF ESTIMATIF</t>
  </si>
  <si>
    <t>DESIGNATION</t>
  </si>
  <si>
    <t>Montant H.T.</t>
  </si>
  <si>
    <t xml:space="preserve">TOTAL DEMENAGEMENT DE BASE
</t>
  </si>
  <si>
    <t>PRESTATIONS DE BASE</t>
  </si>
  <si>
    <t>PRESTATIONS COMPLEMENTAIRES DE TRANSPORT 
ET DE MANUTENTION</t>
  </si>
  <si>
    <t xml:space="preserve">TOTAL PRESTATIONS COMPLEMENTAIRES
</t>
  </si>
  <si>
    <t>Quantité estimé par déménageur</t>
  </si>
  <si>
    <t>Moyens Humains (en Journée hommes)</t>
  </si>
  <si>
    <t>Véhicules utilisés</t>
  </si>
  <si>
    <t>Détail :</t>
  </si>
  <si>
    <t>FOURNITURES EMBALLAGES SUPPLEMENTAIRES</t>
  </si>
  <si>
    <t>TOTAL GENERAL DES PRESTATIONS</t>
  </si>
  <si>
    <t>GARDE MEUBLES</t>
  </si>
  <si>
    <t>(Ne pas modifier ce document)</t>
  </si>
  <si>
    <t>Forfait</t>
  </si>
  <si>
    <t>DETAIL DU PRIX GLOBAL ET FORFAITAIRE</t>
  </si>
  <si>
    <t>en jours calendaires</t>
  </si>
  <si>
    <t>Délai pour réaliser l'opération</t>
  </si>
  <si>
    <t>ASSURANCE DOMMAGE</t>
  </si>
  <si>
    <t>Taux applicable à la valeur déclarée</t>
  </si>
  <si>
    <t>Coût de l'assurance dommage</t>
  </si>
  <si>
    <t>au ml (mètre linéaire)</t>
  </si>
  <si>
    <t>Signature et Cachet commercial,</t>
  </si>
  <si>
    <t xml:space="preserve">NOM DU FOURNISSEUR : </t>
  </si>
  <si>
    <r>
      <t xml:space="preserve">Volumétrie estimée par le déménageur en M3 
</t>
    </r>
    <r>
      <rPr>
        <b/>
        <i/>
        <sz val="10"/>
        <rFont val="Arial"/>
        <family val="2"/>
      </rPr>
      <t>(volume donné pour la simulation)</t>
    </r>
  </si>
  <si>
    <r>
      <t xml:space="preserve">Véhicules de  liaison
</t>
    </r>
    <r>
      <rPr>
        <b/>
        <i/>
        <sz val="10"/>
        <rFont val="Arial"/>
        <family val="2"/>
      </rPr>
      <t>en J</t>
    </r>
  </si>
  <si>
    <r>
      <t xml:space="preserve">20 M3
</t>
    </r>
    <r>
      <rPr>
        <b/>
        <i/>
        <sz val="10"/>
        <rFont val="Arial"/>
        <family val="2"/>
      </rPr>
      <t>en J</t>
    </r>
  </si>
  <si>
    <r>
      <t xml:space="preserve">40 M3 
</t>
    </r>
    <r>
      <rPr>
        <b/>
        <i/>
        <sz val="10"/>
        <rFont val="Arial"/>
        <family val="2"/>
      </rPr>
      <t>en J</t>
    </r>
  </si>
  <si>
    <r>
      <t xml:space="preserve">Déménageurs 
</t>
    </r>
    <r>
      <rPr>
        <b/>
        <i/>
        <sz val="10"/>
        <rFont val="Arial"/>
        <family val="2"/>
      </rPr>
      <t>en JH</t>
    </r>
  </si>
  <si>
    <r>
      <t xml:space="preserve">Chefs d'équipe 
</t>
    </r>
    <r>
      <rPr>
        <b/>
        <i/>
        <sz val="10"/>
        <rFont val="Arial"/>
        <family val="2"/>
      </rPr>
      <t>en JH</t>
    </r>
  </si>
  <si>
    <t>Elévation manuelle (monte-meubles avec servant)</t>
  </si>
  <si>
    <t>à la journée</t>
  </si>
  <si>
    <t>Valeur déclarée par l'Université</t>
  </si>
  <si>
    <t>DEMENAGEMENT DE BASE (accès normaux : 4 étages cumulés maximum et 10 m3 minimum)</t>
  </si>
  <si>
    <t>Redevance d'occupation du domaine public</t>
  </si>
  <si>
    <t>Evacuation pour recyclage d'archives ou de matériel (pour un minimum 12 m3)</t>
  </si>
  <si>
    <t>Montage de mobiliers neufs dans le cadre d'un déménagement</t>
  </si>
  <si>
    <t>Fournitures pour emballages, déballages, démontages et remontages spécifiques (forfait à préciser suivant l'opération)</t>
  </si>
  <si>
    <t>Carton standard comprenant adhésif et étiquettes dans le cadre d'un déménagement</t>
  </si>
  <si>
    <t>SIMULATION</t>
  </si>
  <si>
    <t>Déménagement pour le compte de l'Université Clermont Auvergne</t>
  </si>
  <si>
    <t>Préparation de l'opération et protection des sites</t>
  </si>
  <si>
    <t>Emballage ou déballage d'appareils spécifiques ou autres équipements, tapisseries, comprenant le matériel d'emballage</t>
  </si>
  <si>
    <t>TOTAL PRESTATIONS ANNEXES</t>
  </si>
  <si>
    <t>Tarif / M3</t>
  </si>
  <si>
    <t>Nbre de mois</t>
  </si>
  <si>
    <t>sur la période considérée</t>
  </si>
  <si>
    <t>Quantité en M3</t>
  </si>
  <si>
    <t>DEMENAGEMENT EXTERNE A/R de matériels spécifiques avec fourniture des emballages (réutilisés et stockés en garde-meubles)</t>
  </si>
  <si>
    <t>DEMENAGEMENT EXTERNE A/R de matériels pédagogiques ou tertiaires avec fourniture des emballages (réutilisés et stockés en garde-meubles)</t>
  </si>
  <si>
    <t>DEMENAGEMENT INTERNE A/R pour STOCKAGE de matériels spécifiques avec fourniture des emballages</t>
  </si>
  <si>
    <t>DEMENAGEMENT INTERNE A/R pour STOCKAGE de matériels pédagogiques ou tertiaires avec fourniture des emballages</t>
  </si>
</sst>
</file>

<file path=xl/styles.xml><?xml version="1.0" encoding="utf-8"?>
<styleSheet xmlns="http://schemas.openxmlformats.org/spreadsheetml/2006/main">
  <numFmts count="3">
    <numFmt numFmtId="164" formatCode="#,##0.00\ &quot;€&quot;"/>
    <numFmt numFmtId="165" formatCode="#,##0.00\ [$€-40C]"/>
    <numFmt numFmtId="166" formatCode="#,##0.0"/>
  </numFmts>
  <fonts count="14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16"/>
      <name val="Arial"/>
      <family val="2"/>
    </font>
    <font>
      <sz val="12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4">
    <xf numFmtId="0" fontId="0" fillId="0" borderId="0" xfId="0"/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1" fontId="2" fillId="0" borderId="7" xfId="0" applyNumberFormat="1" applyFont="1" applyBorder="1" applyAlignment="1">
      <alignment horizontal="center" vertical="center" wrapText="1"/>
    </xf>
    <xf numFmtId="11" fontId="2" fillId="0" borderId="5" xfId="0" applyNumberFormat="1" applyFont="1" applyBorder="1" applyAlignment="1">
      <alignment horizontal="center" vertical="center" wrapText="1"/>
    </xf>
    <xf numFmtId="11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164" fontId="0" fillId="2" borderId="8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0" xfId="1"/>
    <xf numFmtId="0" fontId="2" fillId="0" borderId="0" xfId="1" applyFont="1"/>
    <xf numFmtId="0" fontId="4" fillId="0" borderId="0" xfId="1" applyFont="1"/>
    <xf numFmtId="0" fontId="7" fillId="0" borderId="0" xfId="1" applyFont="1"/>
    <xf numFmtId="0" fontId="8" fillId="0" borderId="0" xfId="1" applyFont="1"/>
    <xf numFmtId="0" fontId="2" fillId="0" borderId="13" xfId="1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4" borderId="1" xfId="1" applyFill="1" applyBorder="1" applyAlignment="1">
      <alignment horizontal="center" vertical="center"/>
    </xf>
    <xf numFmtId="0" fontId="2" fillId="4" borderId="13" xfId="1" applyFont="1" applyFill="1" applyBorder="1"/>
    <xf numFmtId="0" fontId="3" fillId="4" borderId="1" xfId="1" applyFill="1" applyBorder="1" applyAlignment="1">
      <alignment horizontal="left" vertical="center" wrapText="1"/>
    </xf>
    <xf numFmtId="11" fontId="3" fillId="4" borderId="1" xfId="1" applyNumberFormat="1" applyFill="1" applyBorder="1" applyAlignment="1">
      <alignment horizontal="center" vertical="center"/>
    </xf>
    <xf numFmtId="11" fontId="3" fillId="4" borderId="1" xfId="1" applyNumberFormat="1" applyFill="1" applyBorder="1" applyAlignment="1">
      <alignment horizontal="center" vertical="center" wrapText="1"/>
    </xf>
    <xf numFmtId="165" fontId="3" fillId="4" borderId="1" xfId="1" applyNumberFormat="1" applyFill="1" applyBorder="1" applyAlignment="1">
      <alignment horizontal="center" vertical="center"/>
    </xf>
    <xf numFmtId="165" fontId="3" fillId="4" borderId="15" xfId="1" applyNumberFormat="1" applyFill="1" applyBorder="1" applyAlignment="1">
      <alignment horizontal="center" vertical="center"/>
    </xf>
    <xf numFmtId="0" fontId="2" fillId="0" borderId="16" xfId="1" applyFont="1" applyBorder="1"/>
    <xf numFmtId="164" fontId="3" fillId="4" borderId="1" xfId="1" applyNumberFormat="1" applyFill="1" applyBorder="1" applyAlignment="1">
      <alignment horizontal="center" vertical="center"/>
    </xf>
    <xf numFmtId="10" fontId="3" fillId="4" borderId="1" xfId="1" applyNumberFormat="1" applyFill="1" applyBorder="1" applyAlignment="1">
      <alignment horizontal="center" vertical="center"/>
    </xf>
    <xf numFmtId="166" fontId="3" fillId="4" borderId="1" xfId="1" applyNumberForma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4" fontId="3" fillId="4" borderId="1" xfId="1" applyNumberFormat="1" applyFill="1" applyBorder="1" applyAlignment="1">
      <alignment horizontal="center" vertical="center"/>
    </xf>
    <xf numFmtId="165" fontId="9" fillId="4" borderId="15" xfId="1" applyNumberFormat="1" applyFont="1" applyFill="1" applyBorder="1" applyAlignment="1">
      <alignment horizontal="center" vertical="center"/>
    </xf>
    <xf numFmtId="0" fontId="11" fillId="0" borderId="0" xfId="1" applyFont="1"/>
    <xf numFmtId="0" fontId="12" fillId="0" borderId="0" xfId="1" applyFont="1"/>
    <xf numFmtId="0" fontId="3" fillId="0" borderId="0" xfId="1" applyAlignment="1">
      <alignment horizontal="center"/>
    </xf>
    <xf numFmtId="4" fontId="7" fillId="4" borderId="13" xfId="1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4" fontId="7" fillId="0" borderId="13" xfId="1" applyNumberFormat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1" xfId="1" applyNumberFormat="1" applyBorder="1" applyAlignment="1" applyProtection="1">
      <alignment horizontal="center" vertical="center"/>
      <protection locked="0"/>
    </xf>
    <xf numFmtId="166" fontId="3" fillId="0" borderId="1" xfId="1" applyNumberFormat="1" applyBorder="1" applyAlignment="1" applyProtection="1">
      <alignment horizontal="center" vertical="center"/>
      <protection locked="0"/>
    </xf>
    <xf numFmtId="1" fontId="3" fillId="0" borderId="1" xfId="1" applyNumberFormat="1" applyBorder="1" applyAlignment="1" applyProtection="1">
      <alignment horizontal="center" vertical="center"/>
      <protection locked="0"/>
    </xf>
    <xf numFmtId="164" fontId="3" fillId="5" borderId="1" xfId="1" applyNumberFormat="1" applyFill="1" applyBorder="1" applyAlignment="1" applyProtection="1">
      <alignment horizontal="center" vertical="center"/>
      <protection locked="0"/>
    </xf>
    <xf numFmtId="0" fontId="3" fillId="0" borderId="1" xfId="1" applyBorder="1" applyAlignment="1" applyProtection="1">
      <alignment horizontal="center" vertical="center"/>
      <protection locked="0"/>
    </xf>
    <xf numFmtId="0" fontId="2" fillId="0" borderId="13" xfId="1" applyFont="1" applyBorder="1" applyProtection="1">
      <protection locked="0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164" fontId="0" fillId="0" borderId="1" xfId="0" applyNumberFormat="1" applyBorder="1" applyAlignment="1" applyProtection="1">
      <alignment horizontal="center" vertical="center"/>
      <protection locked="0"/>
    </xf>
    <xf numFmtId="10" fontId="0" fillId="0" borderId="10" xfId="0" applyNumberFormat="1" applyBorder="1" applyAlignment="1" applyProtection="1">
      <alignment horizontal="center" vertical="center"/>
      <protection locked="0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 applyProtection="1">
      <alignment horizontal="center" vertical="center"/>
      <protection locked="0"/>
    </xf>
    <xf numFmtId="0" fontId="9" fillId="4" borderId="17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center" vertical="center" wrapText="1"/>
    </xf>
    <xf numFmtId="0" fontId="9" fillId="4" borderId="18" xfId="1" applyFont="1" applyFill="1" applyBorder="1" applyAlignment="1">
      <alignment horizontal="center" vertical="center" wrapText="1"/>
    </xf>
    <xf numFmtId="164" fontId="2" fillId="4" borderId="16" xfId="1" applyNumberFormat="1" applyFont="1" applyFill="1" applyBorder="1"/>
    <xf numFmtId="0" fontId="2" fillId="4" borderId="16" xfId="1" applyFont="1" applyFill="1" applyBorder="1"/>
    <xf numFmtId="0" fontId="0" fillId="0" borderId="25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3" fillId="4" borderId="1" xfId="1" applyFill="1" applyBorder="1" applyAlignment="1" applyProtection="1">
      <alignment horizontal="center" vertical="center"/>
      <protection locked="0"/>
    </xf>
    <xf numFmtId="164" fontId="2" fillId="0" borderId="10" xfId="0" applyNumberFormat="1" applyFont="1" applyBorder="1" applyAlignment="1" applyProtection="1">
      <alignment horizontal="center" vertical="center"/>
      <protection locked="0"/>
    </xf>
    <xf numFmtId="164" fontId="2" fillId="0" borderId="38" xfId="0" applyNumberFormat="1" applyFont="1" applyBorder="1" applyAlignment="1" applyProtection="1">
      <alignment horizontal="center" vertical="center"/>
      <protection locked="0"/>
    </xf>
    <xf numFmtId="164" fontId="2" fillId="0" borderId="39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 applyProtection="1">
      <alignment horizontal="center" vertical="center"/>
      <protection locked="0"/>
    </xf>
    <xf numFmtId="164" fontId="2" fillId="0" borderId="16" xfId="0" applyNumberFormat="1" applyFont="1" applyBorder="1" applyAlignment="1" applyProtection="1">
      <alignment horizontal="center" vertical="center"/>
      <protection locked="0"/>
    </xf>
    <xf numFmtId="0" fontId="12" fillId="0" borderId="37" xfId="1" applyFont="1" applyBorder="1" applyAlignment="1">
      <alignment horizontal="center" vertical="top" wrapText="1"/>
    </xf>
    <xf numFmtId="0" fontId="12" fillId="0" borderId="35" xfId="1" applyFont="1" applyBorder="1" applyAlignment="1">
      <alignment horizontal="center" vertical="top" wrapText="1"/>
    </xf>
    <xf numFmtId="0" fontId="12" fillId="0" borderId="36" xfId="1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0" fontId="2" fillId="4" borderId="17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 wrapText="1"/>
    </xf>
    <xf numFmtId="0" fontId="7" fillId="4" borderId="28" xfId="1" applyFont="1" applyFill="1" applyBorder="1" applyAlignment="1">
      <alignment horizontal="center" vertical="center" wrapText="1"/>
    </xf>
    <xf numFmtId="0" fontId="7" fillId="4" borderId="30" xfId="1" applyFont="1" applyFill="1" applyBorder="1" applyAlignment="1">
      <alignment horizontal="center" vertical="center" wrapText="1"/>
    </xf>
    <xf numFmtId="0" fontId="3" fillId="4" borderId="9" xfId="1" applyFill="1" applyBorder="1" applyAlignment="1">
      <alignment horizontal="left" vertical="center" wrapText="1"/>
    </xf>
    <xf numFmtId="0" fontId="3" fillId="4" borderId="17" xfId="1" applyFill="1" applyBorder="1" applyAlignment="1">
      <alignment horizontal="left" vertical="center" wrapText="1"/>
    </xf>
    <xf numFmtId="0" fontId="3" fillId="0" borderId="9" xfId="1" applyBorder="1" applyAlignment="1" applyProtection="1">
      <alignment horizontal="left" vertical="top"/>
      <protection locked="0"/>
    </xf>
    <xf numFmtId="0" fontId="3" fillId="0" borderId="13" xfId="1" applyBorder="1" applyAlignment="1" applyProtection="1">
      <alignment horizontal="left" vertical="top"/>
      <protection locked="0"/>
    </xf>
    <xf numFmtId="0" fontId="3" fillId="0" borderId="17" xfId="1" applyBorder="1" applyAlignment="1" applyProtection="1">
      <alignment horizontal="left" vertical="top"/>
      <protection locked="0"/>
    </xf>
    <xf numFmtId="0" fontId="11" fillId="0" borderId="0" xfId="1" applyFont="1" applyAlignment="1" applyProtection="1">
      <alignment horizontal="left"/>
      <protection locked="0"/>
    </xf>
    <xf numFmtId="0" fontId="9" fillId="4" borderId="1" xfId="1" applyFont="1" applyFill="1" applyBorder="1" applyAlignment="1">
      <alignment horizontal="center" vertical="center" wrapText="1"/>
    </xf>
    <xf numFmtId="0" fontId="9" fillId="4" borderId="17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2" fillId="4" borderId="24" xfId="1" applyFont="1" applyFill="1" applyBorder="1" applyAlignment="1">
      <alignment horizontal="center" vertical="center"/>
    </xf>
    <xf numFmtId="0" fontId="2" fillId="4" borderId="41" xfId="1" applyFont="1" applyFill="1" applyBorder="1" applyAlignment="1">
      <alignment horizontal="center" vertical="center"/>
    </xf>
    <xf numFmtId="0" fontId="2" fillId="4" borderId="40" xfId="1" applyFont="1" applyFill="1" applyBorder="1" applyAlignment="1">
      <alignment horizontal="center" vertical="center"/>
    </xf>
    <xf numFmtId="0" fontId="2" fillId="4" borderId="18" xfId="1" applyFont="1" applyFill="1" applyBorder="1" applyAlignment="1">
      <alignment horizontal="center" vertical="center"/>
    </xf>
    <xf numFmtId="0" fontId="2" fillId="4" borderId="42" xfId="1" applyFont="1" applyFill="1" applyBorder="1" applyAlignment="1">
      <alignment horizontal="center" vertical="center"/>
    </xf>
    <xf numFmtId="0" fontId="2" fillId="4" borderId="4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12" xfId="1" applyFont="1" applyFill="1" applyBorder="1" applyAlignment="1">
      <alignment horizontal="center" vertical="center" wrapText="1"/>
    </xf>
    <xf numFmtId="0" fontId="2" fillId="4" borderId="30" xfId="1" applyFont="1" applyFill="1" applyBorder="1" applyAlignment="1">
      <alignment horizontal="center" vertical="center" wrapText="1"/>
    </xf>
    <xf numFmtId="0" fontId="2" fillId="4" borderId="24" xfId="1" applyFont="1" applyFill="1" applyBorder="1" applyAlignment="1">
      <alignment horizontal="center" vertical="center" wrapText="1"/>
    </xf>
    <xf numFmtId="0" fontId="2" fillId="4" borderId="40" xfId="1" applyFont="1" applyFill="1" applyBorder="1" applyAlignment="1">
      <alignment horizontal="center" vertical="center" wrapText="1"/>
    </xf>
    <xf numFmtId="0" fontId="3" fillId="4" borderId="9" xfId="1" applyFill="1" applyBorder="1" applyAlignment="1">
      <alignment horizontal="center" vertical="center" wrapText="1"/>
    </xf>
    <xf numFmtId="0" fontId="3" fillId="4" borderId="17" xfId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96493</xdr:colOff>
      <xdr:row>0</xdr:row>
      <xdr:rowOff>100853</xdr:rowOff>
    </xdr:from>
    <xdr:to>
      <xdr:col>2</xdr:col>
      <xdr:colOff>331197</xdr:colOff>
      <xdr:row>7</xdr:row>
      <xdr:rowOff>77321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xmlns="" id="{A8FBC829-EC9C-FE5A-0F8E-4636DD9F5057}"/>
            </a:ext>
          </a:extLst>
        </xdr:cNvPr>
        <xdr:cNvGrpSpPr/>
      </xdr:nvGrpSpPr>
      <xdr:grpSpPr>
        <a:xfrm>
          <a:off x="96493" y="100853"/>
          <a:ext cx="2365923" cy="1452843"/>
          <a:chOff x="423331" y="158750"/>
          <a:chExt cx="2349503" cy="1424517"/>
        </a:xfrm>
      </xdr:grpSpPr>
      <xdr:pic>
        <xdr:nvPicPr>
          <xdr:cNvPr id="1129" name="Image 7" descr="logo uca site - Booster Média">
            <a:extLst>
              <a:ext uri="{FF2B5EF4-FFF2-40B4-BE49-F238E27FC236}">
                <a16:creationId xmlns:a16="http://schemas.microsoft.com/office/drawing/2014/main" xmlns="" id="{6983A110-9ECA-7804-19ED-A4C7FB6B15D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423331" y="158750"/>
            <a:ext cx="1353616" cy="14245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" name="Image 1" descr="Ecole de Droit - Portail Universitaire du droit">
            <a:extLst>
              <a:ext uri="{FF2B5EF4-FFF2-40B4-BE49-F238E27FC236}">
                <a16:creationId xmlns:a16="http://schemas.microsoft.com/office/drawing/2014/main" xmlns="" id="{FBBBADEB-1EB5-EE81-F5ED-255794D952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915585" y="465666"/>
            <a:ext cx="857249" cy="7976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226220</xdr:colOff>
      <xdr:row>0</xdr:row>
      <xdr:rowOff>83343</xdr:rowOff>
    </xdr:from>
    <xdr:to>
      <xdr:col>1</xdr:col>
      <xdr:colOff>211932</xdr:colOff>
      <xdr:row>7</xdr:row>
      <xdr:rowOff>164305</xdr:rowOff>
    </xdr:to>
    <xdr:pic>
      <xdr:nvPicPr>
        <xdr:cNvPr id="5" name="Image 4" descr="logo uca site - Booster Média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6220" y="83343"/>
          <a:ext cx="1628775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1604964</xdr:colOff>
      <xdr:row>1</xdr:row>
      <xdr:rowOff>259555</xdr:rowOff>
    </xdr:from>
    <xdr:to>
      <xdr:col>1</xdr:col>
      <xdr:colOff>952501</xdr:colOff>
      <xdr:row>5</xdr:row>
      <xdr:rowOff>326230</xdr:rowOff>
    </xdr:to>
    <xdr:pic>
      <xdr:nvPicPr>
        <xdr:cNvPr id="6" name="Image 5" descr="Ecole de Droit - Portail Universitaire du droit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04964" y="426243"/>
          <a:ext cx="990600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107159</xdr:colOff>
      <xdr:row>0</xdr:row>
      <xdr:rowOff>107161</xdr:rowOff>
    </xdr:from>
    <xdr:to>
      <xdr:col>1</xdr:col>
      <xdr:colOff>815980</xdr:colOff>
      <xdr:row>5</xdr:row>
      <xdr:rowOff>255328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xmlns="" id="{B86B8540-1132-4955-835F-74975EBEE4EF}"/>
            </a:ext>
          </a:extLst>
        </xdr:cNvPr>
        <xdr:cNvGrpSpPr/>
      </xdr:nvGrpSpPr>
      <xdr:grpSpPr>
        <a:xfrm>
          <a:off x="107159" y="107161"/>
          <a:ext cx="2351884" cy="1445948"/>
          <a:chOff x="423331" y="158750"/>
          <a:chExt cx="2349503" cy="1424517"/>
        </a:xfrm>
      </xdr:grpSpPr>
      <xdr:pic>
        <xdr:nvPicPr>
          <xdr:cNvPr id="3" name="Image 7" descr="logo uca site - Booster Média">
            <a:extLst>
              <a:ext uri="{FF2B5EF4-FFF2-40B4-BE49-F238E27FC236}">
                <a16:creationId xmlns:a16="http://schemas.microsoft.com/office/drawing/2014/main" xmlns="" id="{1FF1DE92-9943-85A5-A864-E13B85AC364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423331" y="158750"/>
            <a:ext cx="1353616" cy="14245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 3" descr="Ecole de Droit - Portail Universitaire du droit">
            <a:extLst>
              <a:ext uri="{FF2B5EF4-FFF2-40B4-BE49-F238E27FC236}">
                <a16:creationId xmlns:a16="http://schemas.microsoft.com/office/drawing/2014/main" xmlns="" id="{0FF90DBA-F43A-47AF-D699-2D86F0CF6F6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915585" y="465666"/>
            <a:ext cx="857249" cy="7976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36"/>
  <sheetViews>
    <sheetView zoomScale="80" zoomScaleNormal="80" workbookViewId="0">
      <selection activeCell="D21" sqref="D21"/>
    </sheetView>
  </sheetViews>
  <sheetFormatPr baseColWidth="10" defaultRowHeight="12.75"/>
  <cols>
    <col min="1" max="1" width="5.28515625" customWidth="1"/>
    <col min="2" max="2" width="26.5703125" customWidth="1"/>
    <col min="3" max="3" width="114.85546875" customWidth="1"/>
    <col min="12" max="12" width="12.5703125" customWidth="1"/>
  </cols>
  <sheetData>
    <row r="2" spans="3:13" ht="26.25" customHeight="1">
      <c r="D2" s="16" t="s">
        <v>9</v>
      </c>
      <c r="E2" s="15"/>
      <c r="F2" s="15"/>
    </row>
    <row r="3" spans="3:13">
      <c r="D3" s="15"/>
      <c r="E3" s="15"/>
      <c r="F3" s="15"/>
    </row>
    <row r="4" spans="3:13" ht="24.75" customHeight="1">
      <c r="D4" s="89" t="s">
        <v>50</v>
      </c>
      <c r="E4" s="89"/>
      <c r="F4" s="89"/>
      <c r="G4" s="89"/>
      <c r="H4" s="89"/>
      <c r="I4" s="89"/>
      <c r="J4" s="89"/>
      <c r="K4" s="89"/>
      <c r="L4" s="89"/>
      <c r="M4" s="89"/>
    </row>
    <row r="8" spans="3:13" ht="13.5" thickBot="1"/>
    <row r="9" spans="3:13" ht="30" customHeight="1">
      <c r="C9" s="35" t="s">
        <v>60</v>
      </c>
      <c r="D9" s="36" t="s">
        <v>10</v>
      </c>
      <c r="E9" s="90" t="s">
        <v>11</v>
      </c>
      <c r="F9" s="91"/>
      <c r="G9" s="92"/>
      <c r="H9" s="14"/>
      <c r="I9" s="96" t="s">
        <v>49</v>
      </c>
      <c r="J9" s="97"/>
      <c r="K9" s="97"/>
      <c r="L9" s="97"/>
      <c r="M9" s="98"/>
    </row>
    <row r="10" spans="3:13" ht="30" customHeight="1">
      <c r="C10" s="22" t="s">
        <v>75</v>
      </c>
      <c r="D10" s="21" t="s">
        <v>17</v>
      </c>
      <c r="E10" s="93"/>
      <c r="F10" s="94"/>
      <c r="G10" s="95"/>
      <c r="H10" s="3"/>
      <c r="I10" s="68"/>
      <c r="M10" s="69"/>
    </row>
    <row r="11" spans="3:13" ht="30" customHeight="1">
      <c r="C11" s="22" t="s">
        <v>76</v>
      </c>
      <c r="D11" s="21" t="s">
        <v>17</v>
      </c>
      <c r="E11" s="93"/>
      <c r="F11" s="94"/>
      <c r="G11" s="95"/>
      <c r="H11" s="3"/>
      <c r="I11" s="68"/>
      <c r="M11" s="69"/>
    </row>
    <row r="12" spans="3:13" ht="30" customHeight="1">
      <c r="C12" s="22" t="s">
        <v>77</v>
      </c>
      <c r="D12" s="21" t="s">
        <v>17</v>
      </c>
      <c r="E12" s="93"/>
      <c r="F12" s="94"/>
      <c r="G12" s="95"/>
      <c r="H12" s="3"/>
      <c r="I12" s="68"/>
      <c r="M12" s="69"/>
    </row>
    <row r="13" spans="3:13" ht="30" customHeight="1" thickBot="1">
      <c r="C13" s="23" t="s">
        <v>78</v>
      </c>
      <c r="D13" s="24" t="s">
        <v>17</v>
      </c>
      <c r="E13" s="86"/>
      <c r="F13" s="87"/>
      <c r="G13" s="88"/>
      <c r="H13" s="3"/>
      <c r="I13" s="70"/>
      <c r="J13" s="71"/>
      <c r="K13" s="71"/>
      <c r="L13" s="71"/>
      <c r="M13" s="72"/>
    </row>
    <row r="14" spans="3:13" ht="18" customHeight="1">
      <c r="C14" s="101"/>
      <c r="D14" s="101"/>
      <c r="E14" s="101"/>
      <c r="F14" s="101"/>
      <c r="G14" s="4"/>
      <c r="H14" s="4"/>
    </row>
    <row r="17" spans="1:13" ht="13.5" thickBot="1"/>
    <row r="18" spans="1:13" ht="30" customHeight="1">
      <c r="D18" s="111" t="s">
        <v>12</v>
      </c>
      <c r="E18" s="112"/>
      <c r="F18" s="112"/>
      <c r="G18" s="112"/>
      <c r="H18" s="112"/>
      <c r="I18" s="112"/>
      <c r="J18" s="112"/>
      <c r="K18" s="112"/>
      <c r="L18" s="112"/>
      <c r="M18" s="113"/>
    </row>
    <row r="19" spans="1:13" ht="51.75" thickBot="1">
      <c r="D19" s="11" t="s">
        <v>0</v>
      </c>
      <c r="E19" s="12" t="s">
        <v>1</v>
      </c>
      <c r="F19" s="12" t="s">
        <v>2</v>
      </c>
      <c r="G19" s="12" t="s">
        <v>3</v>
      </c>
      <c r="H19" s="12" t="s">
        <v>58</v>
      </c>
      <c r="I19" s="12" t="s">
        <v>5</v>
      </c>
      <c r="J19" s="12" t="s">
        <v>6</v>
      </c>
      <c r="K19" s="12" t="s">
        <v>48</v>
      </c>
      <c r="L19" s="12" t="s">
        <v>16</v>
      </c>
      <c r="M19" s="13" t="s">
        <v>4</v>
      </c>
    </row>
    <row r="20" spans="1:13" ht="20.100000000000001" customHeight="1">
      <c r="A20" s="102" t="s">
        <v>31</v>
      </c>
      <c r="B20" s="108" t="s">
        <v>19</v>
      </c>
      <c r="C20" s="5" t="s">
        <v>61</v>
      </c>
      <c r="D20" s="6"/>
      <c r="E20" s="6"/>
      <c r="F20" s="56" t="s">
        <v>41</v>
      </c>
      <c r="G20" s="6"/>
      <c r="H20" s="6"/>
      <c r="I20" s="6"/>
      <c r="J20" s="6"/>
      <c r="K20" s="6"/>
      <c r="L20" s="17"/>
      <c r="M20" s="7"/>
    </row>
    <row r="21" spans="1:13" ht="20.100000000000001" customHeight="1">
      <c r="A21" s="103"/>
      <c r="B21" s="109"/>
      <c r="C21" s="1" t="s">
        <v>7</v>
      </c>
      <c r="D21" s="2"/>
      <c r="E21" s="2"/>
      <c r="F21" s="57" t="s">
        <v>41</v>
      </c>
      <c r="G21" s="2"/>
      <c r="H21" s="2"/>
      <c r="I21" s="2"/>
      <c r="J21" s="2"/>
      <c r="K21" s="2"/>
      <c r="L21" s="18"/>
      <c r="M21" s="8"/>
    </row>
    <row r="22" spans="1:13" ht="20.100000000000001" customHeight="1">
      <c r="A22" s="103"/>
      <c r="B22" s="105" t="s">
        <v>37</v>
      </c>
      <c r="C22" s="25" t="s">
        <v>65</v>
      </c>
      <c r="D22" s="73"/>
      <c r="E22" s="2"/>
      <c r="F22" s="2"/>
      <c r="G22" s="2"/>
      <c r="H22" s="2"/>
      <c r="I22" s="2"/>
      <c r="J22" s="2"/>
      <c r="K22" s="2"/>
      <c r="L22" s="18"/>
      <c r="M22" s="8"/>
    </row>
    <row r="23" spans="1:13" ht="20.100000000000001" customHeight="1">
      <c r="A23" s="103"/>
      <c r="B23" s="106"/>
      <c r="C23" s="25" t="s">
        <v>64</v>
      </c>
      <c r="D23" s="2"/>
      <c r="E23" s="2"/>
      <c r="F23" s="55" t="s">
        <v>41</v>
      </c>
      <c r="G23" s="2"/>
      <c r="H23" s="2"/>
      <c r="I23" s="2"/>
      <c r="J23" s="2"/>
      <c r="K23" s="2"/>
      <c r="L23" s="18"/>
      <c r="M23" s="8"/>
    </row>
    <row r="24" spans="1:13" ht="20.100000000000001" customHeight="1">
      <c r="A24" s="103"/>
      <c r="B24" s="105" t="s">
        <v>21</v>
      </c>
      <c r="C24" s="25" t="s">
        <v>18</v>
      </c>
      <c r="D24" s="2"/>
      <c r="E24" s="73"/>
      <c r="F24" s="2"/>
      <c r="G24" s="2"/>
      <c r="H24" s="2"/>
      <c r="I24" s="2"/>
      <c r="J24" s="2"/>
      <c r="K24" s="2"/>
      <c r="L24" s="18"/>
      <c r="M24" s="8"/>
    </row>
    <row r="25" spans="1:13" ht="20.100000000000001" customHeight="1">
      <c r="A25" s="103"/>
      <c r="B25" s="106"/>
      <c r="C25" s="25" t="s">
        <v>68</v>
      </c>
      <c r="D25" s="2"/>
      <c r="E25" s="73"/>
      <c r="F25" s="2"/>
      <c r="G25" s="2"/>
      <c r="H25" s="2"/>
      <c r="I25" s="2"/>
      <c r="J25" s="2"/>
      <c r="K25" s="2"/>
      <c r="L25" s="18"/>
      <c r="M25" s="8"/>
    </row>
    <row r="26" spans="1:13" ht="20.100000000000001" customHeight="1">
      <c r="A26" s="103"/>
      <c r="B26" s="106"/>
      <c r="C26" s="25" t="s">
        <v>69</v>
      </c>
      <c r="D26" s="2"/>
      <c r="E26" s="73"/>
      <c r="F26" s="2"/>
      <c r="G26" s="2"/>
      <c r="H26" s="2"/>
      <c r="I26" s="2"/>
      <c r="J26" s="2"/>
      <c r="K26" s="2"/>
      <c r="L26" s="18"/>
      <c r="M26" s="8"/>
    </row>
    <row r="27" spans="1:13" ht="20.100000000000001" customHeight="1">
      <c r="A27" s="103"/>
      <c r="B27" s="110"/>
      <c r="C27" s="25" t="s">
        <v>20</v>
      </c>
      <c r="D27" s="2"/>
      <c r="E27" s="73"/>
      <c r="F27" s="2"/>
      <c r="G27" s="2"/>
      <c r="H27" s="2"/>
      <c r="I27" s="2"/>
      <c r="J27" s="2"/>
      <c r="K27" s="2"/>
      <c r="L27" s="18"/>
      <c r="M27" s="8"/>
    </row>
    <row r="28" spans="1:13" ht="20.100000000000001" customHeight="1">
      <c r="A28" s="103"/>
      <c r="B28" s="26" t="s">
        <v>22</v>
      </c>
      <c r="C28" s="25" t="s">
        <v>57</v>
      </c>
      <c r="D28" s="2"/>
      <c r="E28" s="2"/>
      <c r="F28" s="2"/>
      <c r="G28" s="2"/>
      <c r="H28" s="73"/>
      <c r="I28" s="2"/>
      <c r="J28" s="2"/>
      <c r="K28" s="2"/>
      <c r="L28" s="18"/>
      <c r="M28" s="8"/>
    </row>
    <row r="29" spans="1:13" ht="20.100000000000001" customHeight="1" thickBot="1">
      <c r="A29" s="104"/>
      <c r="B29" s="61" t="s">
        <v>45</v>
      </c>
      <c r="C29" s="61" t="s">
        <v>46</v>
      </c>
      <c r="D29" s="9"/>
      <c r="E29" s="9"/>
      <c r="F29" s="9"/>
      <c r="G29" s="9"/>
      <c r="H29" s="9"/>
      <c r="I29" s="9"/>
      <c r="J29" s="9"/>
      <c r="K29" s="9"/>
      <c r="L29" s="74"/>
      <c r="M29" s="10"/>
    </row>
    <row r="30" spans="1:13" ht="20.100000000000001" customHeight="1">
      <c r="A30" s="99"/>
      <c r="B30" s="83" t="s">
        <v>39</v>
      </c>
      <c r="C30" s="1" t="s">
        <v>13</v>
      </c>
      <c r="D30" s="2"/>
      <c r="E30" s="2"/>
      <c r="F30" s="2"/>
      <c r="G30" s="2"/>
      <c r="H30" s="2"/>
      <c r="I30" s="75"/>
      <c r="J30" s="2"/>
      <c r="K30" s="2"/>
      <c r="L30" s="18"/>
      <c r="M30" s="8"/>
    </row>
    <row r="31" spans="1:13" ht="20.100000000000001" customHeight="1">
      <c r="A31" s="99"/>
      <c r="B31" s="84" t="s">
        <v>25</v>
      </c>
      <c r="C31" s="1" t="s">
        <v>13</v>
      </c>
      <c r="D31" s="2"/>
      <c r="E31" s="2"/>
      <c r="F31" s="2"/>
      <c r="G31" s="2"/>
      <c r="H31" s="2"/>
      <c r="I31" s="2"/>
      <c r="J31" s="73"/>
      <c r="K31" s="2"/>
      <c r="L31" s="18"/>
      <c r="M31" s="8"/>
    </row>
    <row r="32" spans="1:13" ht="20.100000000000001" customHeight="1">
      <c r="A32" s="99"/>
      <c r="B32" s="105" t="s">
        <v>24</v>
      </c>
      <c r="C32" s="27" t="s">
        <v>63</v>
      </c>
      <c r="D32" s="2"/>
      <c r="E32" s="73"/>
      <c r="F32" s="2"/>
      <c r="G32" s="2"/>
      <c r="H32" s="2"/>
      <c r="I32" s="2"/>
      <c r="J32" s="2"/>
      <c r="K32" s="2"/>
      <c r="L32" s="18"/>
      <c r="M32" s="8"/>
    </row>
    <row r="33" spans="1:13" ht="20.100000000000001" customHeight="1">
      <c r="A33" s="99"/>
      <c r="B33" s="106"/>
      <c r="C33" s="25" t="s">
        <v>23</v>
      </c>
      <c r="D33" s="2"/>
      <c r="E33" s="73"/>
      <c r="F33" s="2"/>
      <c r="G33" s="2"/>
      <c r="H33" s="2"/>
      <c r="I33" s="2"/>
      <c r="J33" s="2"/>
      <c r="K33" s="2"/>
      <c r="L33" s="18"/>
      <c r="M33" s="8"/>
    </row>
    <row r="34" spans="1:13" ht="20.100000000000001" customHeight="1">
      <c r="A34" s="99"/>
      <c r="B34" s="106"/>
      <c r="C34" s="27" t="s">
        <v>15</v>
      </c>
      <c r="D34" s="2"/>
      <c r="E34" s="73"/>
      <c r="F34" s="2"/>
      <c r="G34" s="2"/>
      <c r="H34" s="2"/>
      <c r="I34" s="2"/>
      <c r="J34" s="2"/>
      <c r="K34" s="2"/>
      <c r="L34" s="18"/>
      <c r="M34" s="8"/>
    </row>
    <row r="35" spans="1:13" ht="20.100000000000001" customHeight="1">
      <c r="A35" s="99"/>
      <c r="B35" s="106"/>
      <c r="C35" s="25" t="s">
        <v>62</v>
      </c>
      <c r="D35" s="2"/>
      <c r="E35" s="2"/>
      <c r="F35" s="2"/>
      <c r="G35" s="2"/>
      <c r="H35" s="2"/>
      <c r="I35" s="73"/>
      <c r="J35" s="2"/>
      <c r="K35" s="2"/>
      <c r="L35" s="18"/>
      <c r="M35" s="8"/>
    </row>
    <row r="36" spans="1:13" ht="20.100000000000001" customHeight="1" thickBot="1">
      <c r="A36" s="100"/>
      <c r="B36" s="107"/>
      <c r="C36" s="28" t="s">
        <v>8</v>
      </c>
      <c r="D36" s="9"/>
      <c r="E36" s="9"/>
      <c r="F36" s="9"/>
      <c r="G36" s="9"/>
      <c r="H36" s="9"/>
      <c r="I36" s="9"/>
      <c r="J36" s="9"/>
      <c r="K36" s="76"/>
      <c r="L36" s="19"/>
      <c r="M36" s="20"/>
    </row>
  </sheetData>
  <mergeCells count="15">
    <mergeCell ref="A30:A36"/>
    <mergeCell ref="C14:F14"/>
    <mergeCell ref="A20:A29"/>
    <mergeCell ref="B32:B36"/>
    <mergeCell ref="B20:B21"/>
    <mergeCell ref="B24:B27"/>
    <mergeCell ref="D18:M18"/>
    <mergeCell ref="B22:B23"/>
    <mergeCell ref="E13:G13"/>
    <mergeCell ref="D4:M4"/>
    <mergeCell ref="E9:G9"/>
    <mergeCell ref="E10:G10"/>
    <mergeCell ref="E11:G11"/>
    <mergeCell ref="E12:G12"/>
    <mergeCell ref="I9:M9"/>
  </mergeCells>
  <phoneticPr fontId="1" type="noConversion"/>
  <printOptions horizontalCentered="1" verticalCentered="1"/>
  <pageMargins left="0" right="0" top="0" bottom="0" header="0.51181102362204722" footer="0.51181102362204722"/>
  <pageSetup paperSize="8" scale="85" orientation="landscape" horizontalDpi="300" verticalDpi="300" r:id="rId1"/>
  <headerFooter alignWithMargins="0">
    <oddHeader>&amp;R&amp;18&amp;D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36"/>
  <sheetViews>
    <sheetView tabSelected="1" zoomScale="80" zoomScaleNormal="80" zoomScaleSheetLayoutView="100" workbookViewId="0">
      <selection activeCell="M18" sqref="M18"/>
    </sheetView>
  </sheetViews>
  <sheetFormatPr baseColWidth="10" defaultRowHeight="12.75"/>
  <cols>
    <col min="1" max="1" width="24.7109375" style="29" customWidth="1"/>
    <col min="2" max="2" width="25.5703125" style="29" customWidth="1"/>
    <col min="3" max="3" width="100.85546875" style="29" customWidth="1"/>
    <col min="4" max="5" width="20.42578125" style="29" customWidth="1"/>
    <col min="6" max="10" width="15.7109375" style="29" customWidth="1"/>
    <col min="11" max="11" width="22.140625" style="29" customWidth="1"/>
    <col min="12" max="16384" width="11.42578125" style="29"/>
  </cols>
  <sheetData>
    <row r="2" spans="1:10" ht="20.25">
      <c r="D2" s="125" t="s">
        <v>66</v>
      </c>
      <c r="E2" s="125"/>
      <c r="F2" s="125"/>
      <c r="G2" s="30"/>
      <c r="H2" s="30"/>
      <c r="I2" s="30"/>
      <c r="J2" s="30"/>
    </row>
    <row r="3" spans="1:10" ht="20.25">
      <c r="D3" s="33" t="s">
        <v>67</v>
      </c>
      <c r="E3" s="51"/>
      <c r="F3" s="32"/>
      <c r="G3" s="30"/>
      <c r="H3" s="30"/>
      <c r="I3" s="30"/>
      <c r="J3" s="30"/>
    </row>
    <row r="4" spans="1:10">
      <c r="E4" s="30"/>
      <c r="F4" s="30"/>
      <c r="G4" s="30"/>
      <c r="H4" s="30"/>
      <c r="I4" s="30"/>
      <c r="J4" s="30"/>
    </row>
    <row r="6" spans="1:10" ht="27.75">
      <c r="C6" s="128" t="s">
        <v>26</v>
      </c>
      <c r="D6" s="128"/>
      <c r="E6" s="128"/>
      <c r="F6" s="128"/>
      <c r="G6" s="128"/>
      <c r="H6" s="128"/>
      <c r="I6" s="128"/>
      <c r="J6" s="128"/>
    </row>
    <row r="9" spans="1:10" ht="24.95" customHeight="1">
      <c r="A9" s="129" t="s">
        <v>27</v>
      </c>
      <c r="B9" s="130"/>
      <c r="C9" s="131"/>
      <c r="D9" s="135" t="s">
        <v>10</v>
      </c>
      <c r="E9" s="136" t="s">
        <v>51</v>
      </c>
      <c r="F9" s="138" t="s">
        <v>34</v>
      </c>
      <c r="G9" s="139"/>
      <c r="H9" s="114" t="s">
        <v>35</v>
      </c>
      <c r="I9" s="115"/>
      <c r="J9" s="116"/>
    </row>
    <row r="10" spans="1:10" ht="54" customHeight="1">
      <c r="A10" s="132"/>
      <c r="B10" s="133"/>
      <c r="C10" s="134"/>
      <c r="D10" s="135"/>
      <c r="E10" s="137"/>
      <c r="F10" s="48" t="s">
        <v>56</v>
      </c>
      <c r="G10" s="48" t="s">
        <v>55</v>
      </c>
      <c r="H10" s="48" t="s">
        <v>54</v>
      </c>
      <c r="I10" s="48" t="s">
        <v>53</v>
      </c>
      <c r="J10" s="48" t="s">
        <v>52</v>
      </c>
    </row>
    <row r="11" spans="1:10" ht="30" customHeight="1">
      <c r="A11" s="117" t="s">
        <v>30</v>
      </c>
      <c r="B11" s="120" t="str">
        <f>'Annexe 1 BPU'!C10</f>
        <v>DEMENAGEMENT EXTERNE A/R de matériels spécifiques avec fourniture des emballages (réutilisés et stockés en garde-meubles)</v>
      </c>
      <c r="C11" s="121"/>
      <c r="D11" s="37"/>
      <c r="E11" s="62"/>
      <c r="F11" s="63"/>
      <c r="G11" s="63"/>
      <c r="H11" s="64"/>
      <c r="I11" s="64"/>
      <c r="J11" s="64"/>
    </row>
    <row r="12" spans="1:10" ht="30" customHeight="1">
      <c r="A12" s="118"/>
      <c r="B12" s="120" t="str">
        <f>'Annexe 1 BPU'!C11</f>
        <v>DEMENAGEMENT EXTERNE A/R de matériels pédagogiques ou tertiaires avec fourniture des emballages (réutilisés et stockés en garde-meubles)</v>
      </c>
      <c r="C12" s="121"/>
      <c r="D12" s="37"/>
      <c r="E12" s="62"/>
      <c r="F12" s="63"/>
      <c r="G12" s="63"/>
      <c r="H12" s="64"/>
      <c r="I12" s="64"/>
      <c r="J12" s="64"/>
    </row>
    <row r="13" spans="1:10" ht="30" customHeight="1">
      <c r="A13" s="118"/>
      <c r="B13" s="120" t="str">
        <f>'Annexe 1 BPU'!C12</f>
        <v>DEMENAGEMENT INTERNE A/R pour STOCKAGE de matériels spécifiques avec fourniture des emballages</v>
      </c>
      <c r="C13" s="121"/>
      <c r="D13" s="37"/>
      <c r="E13" s="62"/>
      <c r="F13" s="63"/>
      <c r="G13" s="63"/>
      <c r="H13" s="64"/>
      <c r="I13" s="64"/>
      <c r="J13" s="64"/>
    </row>
    <row r="14" spans="1:10" ht="30" customHeight="1">
      <c r="A14" s="118"/>
      <c r="B14" s="120" t="str">
        <f>'Annexe 1 BPU'!C13</f>
        <v>DEMENAGEMENT INTERNE A/R pour STOCKAGE de matériels pédagogiques ou tertiaires avec fourniture des emballages</v>
      </c>
      <c r="C14" s="121"/>
      <c r="D14" s="37"/>
      <c r="E14" s="62"/>
      <c r="F14" s="63"/>
      <c r="G14" s="63"/>
      <c r="H14" s="64"/>
      <c r="I14" s="64"/>
      <c r="J14" s="64"/>
    </row>
    <row r="15" spans="1:10" ht="30" customHeight="1">
      <c r="A15" s="119"/>
      <c r="B15" s="114" t="s">
        <v>29</v>
      </c>
      <c r="C15" s="115"/>
      <c r="D15" s="38"/>
      <c r="E15" s="54">
        <f t="shared" ref="E15:J15" si="0">SUM(E11:E14)</f>
        <v>0</v>
      </c>
      <c r="F15" s="54">
        <f t="shared" si="0"/>
        <v>0</v>
      </c>
      <c r="G15" s="54">
        <f t="shared" si="0"/>
        <v>0</v>
      </c>
      <c r="H15" s="54">
        <f t="shared" si="0"/>
        <v>0</v>
      </c>
      <c r="I15" s="54">
        <f t="shared" si="0"/>
        <v>0</v>
      </c>
      <c r="J15" s="54">
        <f t="shared" si="0"/>
        <v>0</v>
      </c>
    </row>
    <row r="16" spans="1:10" ht="15" customHeight="1">
      <c r="A16" s="60"/>
      <c r="B16" s="58"/>
      <c r="C16" s="58"/>
      <c r="D16" s="34"/>
      <c r="E16" s="59"/>
      <c r="F16" s="59"/>
      <c r="G16" s="59"/>
      <c r="H16" s="59"/>
      <c r="I16" s="59"/>
      <c r="J16" s="59"/>
    </row>
    <row r="17" spans="1:10" ht="30" customHeight="1">
      <c r="A17" s="117" t="s">
        <v>14</v>
      </c>
      <c r="B17" s="127" t="str">
        <f>'Annexe 1 BPU'!B20</f>
        <v>FRAIS DE VOIRIE</v>
      </c>
      <c r="C17" s="39" t="str">
        <f>'Annexe 1 BPU'!C20</f>
        <v>Redevance d'occupation du domaine public</v>
      </c>
      <c r="D17" s="40" t="str">
        <f>'Annexe 1 BPU'!F19</f>
        <v>à l'opération</v>
      </c>
      <c r="E17" s="65">
        <v>0</v>
      </c>
      <c r="F17" s="47"/>
      <c r="G17" s="47"/>
      <c r="H17" s="47"/>
      <c r="I17" s="47"/>
      <c r="J17" s="47"/>
    </row>
    <row r="18" spans="1:10" ht="30" customHeight="1">
      <c r="A18" s="118"/>
      <c r="B18" s="127"/>
      <c r="C18" s="39" t="str">
        <f>'Annexe 1 BPU'!C21</f>
        <v>Pose de panneaux</v>
      </c>
      <c r="D18" s="40" t="str">
        <f>'Annexe 1 BPU'!F19</f>
        <v>à l'opération</v>
      </c>
      <c r="E18" s="65">
        <v>0</v>
      </c>
      <c r="F18" s="47"/>
      <c r="G18" s="47"/>
      <c r="H18" s="47"/>
      <c r="I18" s="47"/>
      <c r="J18" s="47"/>
    </row>
    <row r="19" spans="1:10" ht="30" customHeight="1">
      <c r="A19" s="118"/>
      <c r="B19" s="127" t="str">
        <f>'Annexe 1 BPU'!B22</f>
        <v>FOURNITURES EMBALLAGES SUPPLEMENTAIRES</v>
      </c>
      <c r="C19" s="39" t="str">
        <f>'Annexe 1 BPU'!C22</f>
        <v>Carton standard comprenant adhésif et étiquettes dans le cadre d'un déménagement</v>
      </c>
      <c r="D19" s="40" t="str">
        <f>'Annexe 1 BPU'!D19</f>
        <v>à l'unité</v>
      </c>
      <c r="E19" s="66">
        <v>0</v>
      </c>
      <c r="F19" s="47"/>
      <c r="G19" s="47"/>
      <c r="H19" s="47"/>
      <c r="I19" s="47"/>
      <c r="J19" s="47"/>
    </row>
    <row r="20" spans="1:10" ht="60" customHeight="1">
      <c r="A20" s="118"/>
      <c r="B20" s="127"/>
      <c r="C20" s="39" t="str">
        <f>'Annexe 1 BPU'!C23</f>
        <v>Fournitures pour emballages, déballages, démontages et remontages spécifiques (forfait à préciser suivant l'opération)</v>
      </c>
      <c r="D20" s="40" t="str">
        <f>'Annexe 1 BPU'!F19</f>
        <v>à l'opération</v>
      </c>
      <c r="E20" s="65">
        <v>0</v>
      </c>
      <c r="F20" s="122" t="s">
        <v>36</v>
      </c>
      <c r="G20" s="123"/>
      <c r="H20" s="123"/>
      <c r="I20" s="123"/>
      <c r="J20" s="124"/>
    </row>
    <row r="21" spans="1:10" ht="30" customHeight="1">
      <c r="A21" s="118"/>
      <c r="B21" s="127" t="str">
        <f>'Annexe 1 BPU'!B24</f>
        <v>MAIN D'ŒUVRE SPECIFIQUE ET COMPLEMENTAIRE</v>
      </c>
      <c r="C21" s="39" t="str">
        <f>'Annexe 1 BPU'!C24</f>
        <v>Emballage ou déballage des documents et divers matériels</v>
      </c>
      <c r="D21" s="40" t="str">
        <f>'Annexe 1 BPU'!E19</f>
        <v>à l'heure</v>
      </c>
      <c r="E21" s="66"/>
      <c r="F21" s="47"/>
      <c r="G21" s="47"/>
      <c r="H21" s="47"/>
      <c r="I21" s="47"/>
      <c r="J21" s="47"/>
    </row>
    <row r="22" spans="1:10" ht="30" customHeight="1">
      <c r="A22" s="118"/>
      <c r="B22" s="127"/>
      <c r="C22" s="39" t="str">
        <f>'Annexe 1 BPU'!C25</f>
        <v>Préparation de l'opération et protection des sites</v>
      </c>
      <c r="D22" s="40" t="str">
        <f>'Annexe 1 BPU'!E19</f>
        <v>à l'heure</v>
      </c>
      <c r="E22" s="66"/>
      <c r="F22" s="47"/>
      <c r="G22" s="47"/>
      <c r="H22" s="47"/>
      <c r="I22" s="47"/>
      <c r="J22" s="47"/>
    </row>
    <row r="23" spans="1:10" ht="30" customHeight="1">
      <c r="A23" s="118"/>
      <c r="B23" s="127"/>
      <c r="C23" s="39" t="str">
        <f>'Annexe 1 BPU'!C26</f>
        <v>Emballage ou déballage d'appareils spécifiques ou autres équipements, tapisseries, comprenant le matériel d'emballage</v>
      </c>
      <c r="D23" s="40" t="str">
        <f>'Annexe 1 BPU'!E19</f>
        <v>à l'heure</v>
      </c>
      <c r="E23" s="66"/>
      <c r="F23" s="47"/>
      <c r="G23" s="47"/>
      <c r="H23" s="47"/>
      <c r="I23" s="47"/>
      <c r="J23" s="47"/>
    </row>
    <row r="24" spans="1:10" ht="30" customHeight="1">
      <c r="A24" s="118"/>
      <c r="B24" s="127"/>
      <c r="C24" s="39" t="str">
        <f>'Annexe 1 BPU'!C27</f>
        <v>Démontage ou remontage des éléments fixés aux murs et plafonds</v>
      </c>
      <c r="D24" s="40" t="str">
        <f>'Annexe 1 BPU'!E19</f>
        <v>à l'heure</v>
      </c>
      <c r="E24" s="66"/>
      <c r="F24" s="47"/>
      <c r="G24" s="47"/>
      <c r="H24" s="47"/>
      <c r="I24" s="47"/>
      <c r="J24" s="47"/>
    </row>
    <row r="25" spans="1:10" ht="30" customHeight="1">
      <c r="A25" s="118"/>
      <c r="B25" s="77" t="str">
        <f>'Annexe 1 BPU'!B28</f>
        <v>SPECIFICITES D'ACCES</v>
      </c>
      <c r="C25" s="39" t="str">
        <f>'Annexe 1 BPU'!C28</f>
        <v>Elévation manuelle (monte-meubles avec servant)</v>
      </c>
      <c r="D25" s="41" t="str">
        <f>'Annexe 1 BPU'!H19</f>
        <v>à la journée</v>
      </c>
      <c r="E25" s="66"/>
      <c r="F25" s="47"/>
      <c r="G25" s="47"/>
      <c r="H25" s="47"/>
      <c r="I25" s="47"/>
      <c r="J25" s="47"/>
    </row>
    <row r="26" spans="1:10" ht="30" customHeight="1">
      <c r="A26" s="119"/>
      <c r="B26" s="79" t="s">
        <v>45</v>
      </c>
      <c r="C26" s="39" t="s">
        <v>59</v>
      </c>
      <c r="D26" s="41"/>
      <c r="E26" s="65"/>
      <c r="F26" s="47"/>
      <c r="G26" s="47"/>
      <c r="H26" s="47"/>
      <c r="I26" s="47"/>
      <c r="J26" s="47"/>
    </row>
    <row r="27" spans="1:10" ht="15" customHeight="1">
      <c r="A27" s="34"/>
      <c r="B27" s="34"/>
      <c r="C27" s="34"/>
      <c r="D27" s="34"/>
      <c r="E27" s="67"/>
      <c r="F27" s="34"/>
      <c r="G27" s="34"/>
      <c r="H27" s="34"/>
      <c r="I27" s="34"/>
      <c r="J27" s="34"/>
    </row>
    <row r="28" spans="1:10" ht="28.5" customHeight="1">
      <c r="A28" s="30"/>
      <c r="B28" s="34"/>
      <c r="C28" s="34"/>
      <c r="D28" s="34"/>
      <c r="E28" s="47" t="s">
        <v>74</v>
      </c>
      <c r="F28" s="47" t="s">
        <v>71</v>
      </c>
      <c r="G28" s="47" t="s">
        <v>72</v>
      </c>
    </row>
    <row r="29" spans="1:10" ht="30" customHeight="1">
      <c r="A29" s="118"/>
      <c r="B29" s="79" t="s">
        <v>39</v>
      </c>
      <c r="C29" s="39" t="str">
        <f>'Annexe 1 BPU'!C30</f>
        <v>mois</v>
      </c>
      <c r="D29" s="40" t="str">
        <f>'Annexe 1 BPU'!I19</f>
        <v>au m3</v>
      </c>
      <c r="E29" s="66"/>
      <c r="F29" s="85">
        <f>'Annexe 1 BPU'!I30</f>
        <v>0</v>
      </c>
      <c r="G29" s="63"/>
      <c r="H29" s="47"/>
      <c r="I29" s="47"/>
      <c r="J29" s="47"/>
    </row>
    <row r="30" spans="1:10" ht="30" customHeight="1">
      <c r="A30" s="118"/>
      <c r="B30" s="79" t="s">
        <v>25</v>
      </c>
      <c r="C30" s="39" t="str">
        <f>'Annexe 1 BPU'!C31</f>
        <v>mois</v>
      </c>
      <c r="D30" s="40" t="str">
        <f>'Annexe 1 BPU'!J19</f>
        <v>au m2</v>
      </c>
      <c r="E30" s="66"/>
      <c r="F30" s="85">
        <f>'Annexe 1 BPU'!J31</f>
        <v>0</v>
      </c>
      <c r="G30" s="63"/>
      <c r="H30" s="47"/>
      <c r="I30" s="47"/>
      <c r="J30" s="47"/>
    </row>
    <row r="31" spans="1:10" ht="30" customHeight="1">
      <c r="A31" s="118"/>
      <c r="B31" s="126" t="str">
        <f>'Annexe 1 BPU'!B32</f>
        <v>PRESTATIONS ANNEXES</v>
      </c>
      <c r="C31" s="39" t="str">
        <f>'Annexe 1 BPU'!C32</f>
        <v>Montage de mobiliers neufs dans le cadre d'un déménagement</v>
      </c>
      <c r="D31" s="40" t="str">
        <f>'Annexe 1 BPU'!E19</f>
        <v>à l'heure</v>
      </c>
      <c r="E31" s="66"/>
      <c r="F31" s="47"/>
      <c r="G31" s="47"/>
      <c r="H31" s="47"/>
      <c r="I31" s="47"/>
      <c r="J31" s="47"/>
    </row>
    <row r="32" spans="1:10" ht="30" customHeight="1">
      <c r="A32" s="118"/>
      <c r="B32" s="126"/>
      <c r="C32" s="39" t="str">
        <f>'Annexe 1 BPU'!C33</f>
        <v>Equipe de manutention et portage pour matériel lourd</v>
      </c>
      <c r="D32" s="40" t="str">
        <f>'Annexe 1 BPU'!E19</f>
        <v>à l'heure</v>
      </c>
      <c r="E32" s="66"/>
      <c r="F32" s="47"/>
      <c r="G32" s="47"/>
      <c r="H32" s="47"/>
      <c r="I32" s="47"/>
      <c r="J32" s="47"/>
    </row>
    <row r="33" spans="1:10" ht="30" customHeight="1">
      <c r="A33" s="118"/>
      <c r="B33" s="126"/>
      <c r="C33" s="39" t="str">
        <f>'Annexe 1 BPU'!C34</f>
        <v>Utilisation d'un bras de grue  (minimum de 4h)</v>
      </c>
      <c r="D33" s="41" t="str">
        <f>'Annexe 1 BPU'!E19</f>
        <v>à l'heure</v>
      </c>
      <c r="E33" s="66"/>
      <c r="F33" s="47"/>
      <c r="G33" s="47"/>
      <c r="H33" s="47"/>
      <c r="I33" s="47"/>
      <c r="J33" s="47"/>
    </row>
    <row r="34" spans="1:10" ht="30" customHeight="1">
      <c r="A34" s="118"/>
      <c r="B34" s="126"/>
      <c r="C34" s="39" t="str">
        <f>'Annexe 1 BPU'!C35</f>
        <v>Evacuation pour recyclage d'archives ou de matériel (pour un minimum 12 m3)</v>
      </c>
      <c r="D34" s="41" t="str">
        <f>'Annexe 1 BPU'!I19</f>
        <v>au m3</v>
      </c>
      <c r="E34" s="66"/>
      <c r="F34" s="47"/>
      <c r="G34" s="47"/>
      <c r="H34" s="47"/>
      <c r="I34" s="47"/>
      <c r="J34" s="47"/>
    </row>
    <row r="35" spans="1:10" ht="30" customHeight="1">
      <c r="A35" s="119"/>
      <c r="B35" s="126"/>
      <c r="C35" s="39" t="str">
        <f>'Annexe 1 BPU'!C36</f>
        <v>Transfert spécifiques d'archives</v>
      </c>
      <c r="D35" s="41" t="str">
        <f>'Annexe 1 BPU'!K19</f>
        <v>au ml (mètre linéaire)</v>
      </c>
      <c r="E35" s="66"/>
      <c r="F35" s="47"/>
      <c r="G35" s="47"/>
      <c r="H35" s="47"/>
      <c r="I35" s="47"/>
      <c r="J35" s="47"/>
    </row>
    <row r="36" spans="1:10" ht="30" customHeight="1">
      <c r="C36" s="39" t="s">
        <v>44</v>
      </c>
      <c r="D36" s="41" t="s">
        <v>43</v>
      </c>
      <c r="E36" s="66"/>
      <c r="F36" s="47"/>
      <c r="G36" s="47"/>
      <c r="H36" s="47"/>
      <c r="I36" s="47"/>
      <c r="J36" s="47"/>
    </row>
  </sheetData>
  <sheetProtection password="C263" sheet="1" objects="1" scenarios="1"/>
  <mergeCells count="20">
    <mergeCell ref="A29:A35"/>
    <mergeCell ref="D2:F2"/>
    <mergeCell ref="B31:B35"/>
    <mergeCell ref="B17:B18"/>
    <mergeCell ref="B19:B20"/>
    <mergeCell ref="A17:A26"/>
    <mergeCell ref="B12:C12"/>
    <mergeCell ref="C6:J6"/>
    <mergeCell ref="A9:C10"/>
    <mergeCell ref="B21:B24"/>
    <mergeCell ref="D9:D10"/>
    <mergeCell ref="E9:E10"/>
    <mergeCell ref="F9:G9"/>
    <mergeCell ref="H9:J9"/>
    <mergeCell ref="A11:A15"/>
    <mergeCell ref="B11:C11"/>
    <mergeCell ref="F20:J20"/>
    <mergeCell ref="B13:C13"/>
    <mergeCell ref="B14:C14"/>
    <mergeCell ref="B15:C15"/>
  </mergeCells>
  <printOptions horizontalCentered="1" verticalCentered="1"/>
  <pageMargins left="0.49" right="0.45" top="0.56000000000000005" bottom="0.42" header="0.41" footer="0.27"/>
  <pageSetup paperSize="9" scale="43" orientation="landscape" r:id="rId1"/>
  <headerFooter alignWithMargins="0">
    <oddHeader>&amp;R&amp;14&amp;D</oddHeader>
  </headerFooter>
  <ignoredErrors>
    <ignoredError sqref="F30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38"/>
  <sheetViews>
    <sheetView topLeftCell="A16" zoomScale="80" zoomScaleNormal="80" zoomScaleSheetLayoutView="100" workbookViewId="0">
      <selection activeCell="E12" sqref="E12"/>
    </sheetView>
  </sheetViews>
  <sheetFormatPr baseColWidth="10" defaultRowHeight="12.75"/>
  <cols>
    <col min="1" max="1" width="24.7109375" style="29" customWidth="1"/>
    <col min="2" max="2" width="25.5703125" style="29" customWidth="1"/>
    <col min="3" max="3" width="65.7109375" style="29" customWidth="1"/>
    <col min="4" max="4" width="20.42578125" style="29" customWidth="1"/>
    <col min="5" max="6" width="15.7109375" style="29" customWidth="1"/>
    <col min="7" max="7" width="20" style="29" customWidth="1"/>
    <col min="8" max="16384" width="11.42578125" style="29"/>
  </cols>
  <sheetData>
    <row r="2" spans="1:7" ht="20.25">
      <c r="D2" s="51" t="str">
        <f>'Annexe 2 SIMULATION Technique'!$D$2</f>
        <v>SIMULATION</v>
      </c>
      <c r="E2" s="33"/>
      <c r="F2" s="30"/>
      <c r="G2" s="30"/>
    </row>
    <row r="3" spans="1:7" ht="42" customHeight="1">
      <c r="D3" s="143" t="str">
        <f>'Annexe 2 SIMULATION Technique'!D3</f>
        <v>Déménagement pour le compte de l'Université Clermont Auvergne</v>
      </c>
      <c r="E3" s="143"/>
      <c r="F3" s="143"/>
      <c r="G3" s="143"/>
    </row>
    <row r="4" spans="1:7">
      <c r="E4" s="30"/>
      <c r="F4" s="30"/>
      <c r="G4" s="30"/>
    </row>
    <row r="6" spans="1:7" ht="27.75">
      <c r="B6" s="31" t="s">
        <v>42</v>
      </c>
      <c r="C6" s="31"/>
      <c r="D6" s="31"/>
      <c r="E6" s="31"/>
      <c r="F6" s="30"/>
    </row>
    <row r="7" spans="1:7">
      <c r="C7" s="53" t="s">
        <v>40</v>
      </c>
      <c r="D7" s="53"/>
      <c r="E7" s="53"/>
    </row>
    <row r="9" spans="1:7" ht="24.95" customHeight="1">
      <c r="A9" s="129" t="s">
        <v>27</v>
      </c>
      <c r="B9" s="130"/>
      <c r="C9" s="131"/>
      <c r="D9" s="135" t="s">
        <v>10</v>
      </c>
      <c r="E9" s="136" t="s">
        <v>33</v>
      </c>
      <c r="F9" s="135" t="s">
        <v>11</v>
      </c>
      <c r="G9" s="135" t="s">
        <v>28</v>
      </c>
    </row>
    <row r="10" spans="1:7" ht="24.95" customHeight="1">
      <c r="A10" s="132"/>
      <c r="B10" s="133"/>
      <c r="C10" s="134"/>
      <c r="D10" s="135"/>
      <c r="E10" s="137"/>
      <c r="F10" s="135"/>
      <c r="G10" s="135"/>
    </row>
    <row r="11" spans="1:7" ht="30" customHeight="1">
      <c r="A11" s="117" t="s">
        <v>30</v>
      </c>
      <c r="B11" s="140" t="str">
        <f>'Annexe 1 BPU'!C10</f>
        <v>DEMENAGEMENT EXTERNE A/R de matériels spécifiques avec fourniture des emballages (réutilisés et stockés en garde-meubles)</v>
      </c>
      <c r="C11" s="141"/>
      <c r="D11" s="37" t="str">
        <f>'Annexe 1 BPU'!D10</f>
        <v>M3</v>
      </c>
      <c r="E11" s="49">
        <f>'Annexe 2 SIMULATION Technique'!E11</f>
        <v>0</v>
      </c>
      <c r="F11" s="42">
        <f>'Annexe 1 BPU'!E10</f>
        <v>0</v>
      </c>
      <c r="G11" s="42">
        <f>E11*F11</f>
        <v>0</v>
      </c>
    </row>
    <row r="12" spans="1:7" ht="30" customHeight="1">
      <c r="A12" s="118"/>
      <c r="B12" s="140" t="str">
        <f>'Annexe 1 BPU'!C11</f>
        <v>DEMENAGEMENT EXTERNE A/R de matériels pédagogiques ou tertiaires avec fourniture des emballages (réutilisés et stockés en garde-meubles)</v>
      </c>
      <c r="C12" s="141"/>
      <c r="D12" s="37" t="str">
        <f>'Annexe 1 BPU'!D11</f>
        <v>M3</v>
      </c>
      <c r="E12" s="49">
        <f>'Annexe 2 SIMULATION Technique'!E12</f>
        <v>0</v>
      </c>
      <c r="F12" s="42">
        <f>'Annexe 1 BPU'!E11</f>
        <v>0</v>
      </c>
      <c r="G12" s="42">
        <f>E12*F12</f>
        <v>0</v>
      </c>
    </row>
    <row r="13" spans="1:7" ht="30" customHeight="1">
      <c r="A13" s="118"/>
      <c r="B13" s="140" t="str">
        <f>'Annexe 1 BPU'!C12</f>
        <v>DEMENAGEMENT INTERNE A/R pour STOCKAGE de matériels spécifiques avec fourniture des emballages</v>
      </c>
      <c r="C13" s="141"/>
      <c r="D13" s="37" t="str">
        <f>'Annexe 1 BPU'!D12</f>
        <v>M3</v>
      </c>
      <c r="E13" s="49">
        <f>'Annexe 2 SIMULATION Technique'!E13</f>
        <v>0</v>
      </c>
      <c r="F13" s="42">
        <f>'Annexe 1 BPU'!E12</f>
        <v>0</v>
      </c>
      <c r="G13" s="42">
        <f>E13*F13</f>
        <v>0</v>
      </c>
    </row>
    <row r="14" spans="1:7" ht="30" customHeight="1" thickBot="1">
      <c r="A14" s="118"/>
      <c r="B14" s="140" t="str">
        <f>'Annexe 1 BPU'!C13</f>
        <v>DEMENAGEMENT INTERNE A/R pour STOCKAGE de matériels pédagogiques ou tertiaires avec fourniture des emballages</v>
      </c>
      <c r="C14" s="141"/>
      <c r="D14" s="37" t="str">
        <f>'Annexe 1 BPU'!D13</f>
        <v>M3</v>
      </c>
      <c r="E14" s="49">
        <f>'Annexe 2 SIMULATION Technique'!E14</f>
        <v>0</v>
      </c>
      <c r="F14" s="42">
        <f>'Annexe 1 BPU'!E13</f>
        <v>0</v>
      </c>
      <c r="G14" s="42">
        <f>E14*F14</f>
        <v>0</v>
      </c>
    </row>
    <row r="15" spans="1:7" ht="30" customHeight="1" thickBot="1">
      <c r="A15" s="119"/>
      <c r="B15" s="132" t="s">
        <v>29</v>
      </c>
      <c r="C15" s="133"/>
      <c r="D15" s="38"/>
      <c r="E15" s="38"/>
      <c r="F15" s="44"/>
      <c r="G15" s="43">
        <f>SUM(G11:G14)</f>
        <v>0</v>
      </c>
    </row>
    <row r="16" spans="1:7" ht="30" customHeight="1">
      <c r="A16" s="117" t="s">
        <v>14</v>
      </c>
      <c r="B16" s="126" t="str">
        <f>'Annexe 1 BPU'!B20</f>
        <v>FRAIS DE VOIRIE</v>
      </c>
      <c r="C16" s="39" t="str">
        <f>'Annexe 1 BPU'!C20</f>
        <v>Redevance d'occupation du domaine public</v>
      </c>
      <c r="D16" s="40" t="str">
        <f>'Annexe 1 BPU'!F19</f>
        <v>à l'opération</v>
      </c>
      <c r="E16" s="45">
        <f>'Annexe 2 SIMULATION Technique'!E17</f>
        <v>0</v>
      </c>
      <c r="F16" s="45"/>
      <c r="G16" s="42">
        <f>IF(F16&gt;0,Q16E16*F16,E16)</f>
        <v>0</v>
      </c>
    </row>
    <row r="17" spans="1:7" ht="30" customHeight="1">
      <c r="A17" s="118"/>
      <c r="B17" s="126"/>
      <c r="C17" s="39" t="str">
        <f>'Annexe 1 BPU'!C21</f>
        <v>Pose de panneaux</v>
      </c>
      <c r="D17" s="40" t="str">
        <f>'Annexe 1 BPU'!F19</f>
        <v>à l'opération</v>
      </c>
      <c r="E17" s="45">
        <f>'Annexe 2 SIMULATION Technique'!E18</f>
        <v>0</v>
      </c>
      <c r="F17" s="45"/>
      <c r="G17" s="42">
        <f>IF(F17&gt;0,Q16E16*F17,E17)</f>
        <v>0</v>
      </c>
    </row>
    <row r="18" spans="1:7" ht="30" customHeight="1">
      <c r="A18" s="118"/>
      <c r="B18" s="126" t="str">
        <f>'Annexe 1 BPU'!B22</f>
        <v>FOURNITURES EMBALLAGES SUPPLEMENTAIRES</v>
      </c>
      <c r="C18" s="39" t="str">
        <f>'Annexe 1 BPU'!C22</f>
        <v>Carton standard comprenant adhésif et étiquettes dans le cadre d'un déménagement</v>
      </c>
      <c r="D18" s="40" t="str">
        <f>'Annexe 1 BPU'!D19</f>
        <v>à l'unité</v>
      </c>
      <c r="E18" s="37">
        <f>'Annexe 2 SIMULATION Technique'!E19</f>
        <v>0</v>
      </c>
      <c r="F18" s="45">
        <f>'Annexe 1 BPU'!D22</f>
        <v>0</v>
      </c>
      <c r="G18" s="42">
        <f t="shared" ref="G18:G24" si="0">E18*F18</f>
        <v>0</v>
      </c>
    </row>
    <row r="19" spans="1:7" ht="30" customHeight="1">
      <c r="A19" s="118"/>
      <c r="B19" s="126"/>
      <c r="C19" s="39" t="str">
        <f>'Annexe 1 BPU'!C23</f>
        <v>Fournitures pour emballages, déballages, démontages et remontages spécifiques (forfait à préciser suivant l'opération)</v>
      </c>
      <c r="D19" s="40" t="str">
        <f>'Annexe 1 BPU'!F19</f>
        <v>à l'opération</v>
      </c>
      <c r="E19" s="45">
        <f>'Annexe 2 SIMULATION Technique'!E20</f>
        <v>0</v>
      </c>
      <c r="F19" s="45"/>
      <c r="G19" s="42">
        <f>IF(F19&gt;0,Q16E16*F19,E19)</f>
        <v>0</v>
      </c>
    </row>
    <row r="20" spans="1:7" ht="30" customHeight="1">
      <c r="A20" s="118"/>
      <c r="B20" s="126" t="str">
        <f>'Annexe 1 BPU'!B24</f>
        <v>MAIN D'ŒUVRE SPECIFIQUE ET COMPLEMENTAIRE</v>
      </c>
      <c r="C20" s="39" t="str">
        <f>'Annexe 1 BPU'!C24</f>
        <v>Emballage ou déballage des documents et divers matériels</v>
      </c>
      <c r="D20" s="40" t="str">
        <f>'Annexe 1 BPU'!E19</f>
        <v>à l'heure</v>
      </c>
      <c r="E20" s="37">
        <f>'Annexe 2 SIMULATION Technique'!E21</f>
        <v>0</v>
      </c>
      <c r="F20" s="45">
        <f>'Annexe 1 BPU'!E24</f>
        <v>0</v>
      </c>
      <c r="G20" s="42">
        <f t="shared" si="0"/>
        <v>0</v>
      </c>
    </row>
    <row r="21" spans="1:7" ht="30" customHeight="1">
      <c r="A21" s="118"/>
      <c r="B21" s="126"/>
      <c r="C21" s="39" t="str">
        <f>'Annexe 1 BPU'!C25</f>
        <v>Préparation de l'opération et protection des sites</v>
      </c>
      <c r="D21" s="40" t="str">
        <f>'Annexe 1 BPU'!E19</f>
        <v>à l'heure</v>
      </c>
      <c r="E21" s="37">
        <f>'Annexe 2 SIMULATION Technique'!E22</f>
        <v>0</v>
      </c>
      <c r="F21" s="45">
        <f>'Annexe 1 BPU'!E25</f>
        <v>0</v>
      </c>
      <c r="G21" s="42">
        <f>E21*F21</f>
        <v>0</v>
      </c>
    </row>
    <row r="22" spans="1:7" ht="30" customHeight="1">
      <c r="A22" s="118"/>
      <c r="B22" s="126"/>
      <c r="C22" s="39" t="str">
        <f>'Annexe 1 BPU'!C26</f>
        <v>Emballage ou déballage d'appareils spécifiques ou autres équipements, tapisseries, comprenant le matériel d'emballage</v>
      </c>
      <c r="D22" s="40" t="str">
        <f>'Annexe 1 BPU'!E19</f>
        <v>à l'heure</v>
      </c>
      <c r="E22" s="37">
        <f>'Annexe 2 SIMULATION Technique'!E23</f>
        <v>0</v>
      </c>
      <c r="F22" s="45">
        <f>'Annexe 1 BPU'!E26</f>
        <v>0</v>
      </c>
      <c r="G22" s="42">
        <f t="shared" si="0"/>
        <v>0</v>
      </c>
    </row>
    <row r="23" spans="1:7" ht="30" customHeight="1">
      <c r="A23" s="118"/>
      <c r="B23" s="126"/>
      <c r="C23" s="39" t="str">
        <f>'Annexe 1 BPU'!C27</f>
        <v>Démontage ou remontage des éléments fixés aux murs et plafonds</v>
      </c>
      <c r="D23" s="40" t="str">
        <f>'Annexe 1 BPU'!E19</f>
        <v>à l'heure</v>
      </c>
      <c r="E23" s="37">
        <f>'Annexe 2 SIMULATION Technique'!E24</f>
        <v>0</v>
      </c>
      <c r="F23" s="45">
        <f>'Annexe 1 BPU'!E27</f>
        <v>0</v>
      </c>
      <c r="G23" s="42">
        <f t="shared" si="0"/>
        <v>0</v>
      </c>
    </row>
    <row r="24" spans="1:7" ht="30" customHeight="1">
      <c r="A24" s="118"/>
      <c r="B24" s="78" t="str">
        <f>'Annexe 1 BPU'!B28</f>
        <v>SPECIFICITES D'ACCES</v>
      </c>
      <c r="C24" s="39" t="str">
        <f>'Annexe 1 BPU'!C28</f>
        <v>Elévation manuelle (monte-meubles avec servant)</v>
      </c>
      <c r="D24" s="41" t="str">
        <f>'Annexe 1 BPU'!H19</f>
        <v>à la journée</v>
      </c>
      <c r="E24" s="37">
        <f>'Annexe 2 SIMULATION Technique'!E25</f>
        <v>0</v>
      </c>
      <c r="F24" s="45">
        <f>'Annexe 1 BPU'!H28</f>
        <v>0</v>
      </c>
      <c r="G24" s="42">
        <f t="shared" si="0"/>
        <v>0</v>
      </c>
    </row>
    <row r="25" spans="1:7" ht="30" customHeight="1" thickBot="1">
      <c r="A25" s="118"/>
      <c r="B25" s="80" t="s">
        <v>45</v>
      </c>
      <c r="C25" s="39" t="s">
        <v>47</v>
      </c>
      <c r="D25" s="41"/>
      <c r="E25" s="45">
        <f>'Annexe 2 SIMULATION Technique'!E26</f>
        <v>0</v>
      </c>
      <c r="F25" s="46">
        <f>'Annexe 1 BPU'!L29</f>
        <v>0</v>
      </c>
      <c r="G25" s="42">
        <f>E25*F25</f>
        <v>0</v>
      </c>
    </row>
    <row r="26" spans="1:7" ht="30" customHeight="1" thickBot="1">
      <c r="A26" s="119"/>
      <c r="B26" s="132" t="s">
        <v>32</v>
      </c>
      <c r="C26" s="133"/>
      <c r="D26" s="38"/>
      <c r="E26" s="38"/>
      <c r="F26" s="81"/>
      <c r="G26" s="43">
        <f>SUM(G16:G24)</f>
        <v>0</v>
      </c>
    </row>
    <row r="27" spans="1:7" ht="30" customHeight="1">
      <c r="A27" s="118" t="s">
        <v>24</v>
      </c>
      <c r="B27" s="79" t="s">
        <v>39</v>
      </c>
      <c r="C27" s="39" t="str">
        <f>'Annexe 1 BPU'!C30</f>
        <v>mois</v>
      </c>
      <c r="D27" s="41" t="s">
        <v>73</v>
      </c>
      <c r="E27" s="37">
        <f>'Annexe 2 SIMULATION Technique'!E29*'Annexe 2 SIMULATION Technique'!G29</f>
        <v>0</v>
      </c>
      <c r="F27" s="45">
        <f>'Annexe 1 BPU'!I30</f>
        <v>0</v>
      </c>
      <c r="G27" s="42">
        <f>E27*F27</f>
        <v>0</v>
      </c>
    </row>
    <row r="28" spans="1:7" ht="30" customHeight="1">
      <c r="A28" s="118"/>
      <c r="B28" s="79" t="s">
        <v>25</v>
      </c>
      <c r="C28" s="39" t="str">
        <f>'Annexe 1 BPU'!C31</f>
        <v>mois</v>
      </c>
      <c r="D28" s="41" t="s">
        <v>73</v>
      </c>
      <c r="E28" s="37">
        <f>'Annexe 2 SIMULATION Technique'!E30*'Annexe 2 SIMULATION Technique'!G30</f>
        <v>0</v>
      </c>
      <c r="F28" s="45">
        <f>'Annexe 1 BPU'!J31</f>
        <v>0</v>
      </c>
      <c r="G28" s="42">
        <f>E28*F28</f>
        <v>0</v>
      </c>
    </row>
    <row r="29" spans="1:7" ht="30" customHeight="1">
      <c r="A29" s="118"/>
      <c r="B29" s="126" t="str">
        <f>'Annexe 1 BPU'!B32</f>
        <v>PRESTATIONS ANNEXES</v>
      </c>
      <c r="C29" s="39" t="str">
        <f>'Annexe 1 BPU'!C32</f>
        <v>Montage de mobiliers neufs dans le cadre d'un déménagement</v>
      </c>
      <c r="D29" s="40" t="str">
        <f>'Annexe 1 BPU'!E19</f>
        <v>à l'heure</v>
      </c>
      <c r="E29" s="37">
        <f>'Annexe 2 SIMULATION Technique'!E31</f>
        <v>0</v>
      </c>
      <c r="F29" s="45">
        <f>'Annexe 1 BPU'!E32</f>
        <v>0</v>
      </c>
      <c r="G29" s="42">
        <f t="shared" ref="G29:G33" si="1">E29*F29</f>
        <v>0</v>
      </c>
    </row>
    <row r="30" spans="1:7" ht="30" customHeight="1">
      <c r="A30" s="118"/>
      <c r="B30" s="126"/>
      <c r="C30" s="39" t="str">
        <f>'Annexe 1 BPU'!C33</f>
        <v>Equipe de manutention et portage pour matériel lourd</v>
      </c>
      <c r="D30" s="40" t="str">
        <f>'Annexe 1 BPU'!E19</f>
        <v>à l'heure</v>
      </c>
      <c r="E30" s="37">
        <f>'Annexe 2 SIMULATION Technique'!E32</f>
        <v>0</v>
      </c>
      <c r="F30" s="45">
        <f>'Annexe 1 BPU'!E33</f>
        <v>0</v>
      </c>
      <c r="G30" s="42">
        <f t="shared" si="1"/>
        <v>0</v>
      </c>
    </row>
    <row r="31" spans="1:7" ht="30" customHeight="1">
      <c r="A31" s="118"/>
      <c r="B31" s="126"/>
      <c r="C31" s="39" t="str">
        <f>'Annexe 1 BPU'!C34</f>
        <v>Utilisation d'un bras de grue  (minimum de 4h)</v>
      </c>
      <c r="D31" s="41" t="str">
        <f>'Annexe 1 BPU'!E19</f>
        <v>à l'heure</v>
      </c>
      <c r="E31" s="37">
        <f>'Annexe 2 SIMULATION Technique'!E33</f>
        <v>0</v>
      </c>
      <c r="F31" s="45">
        <f>'Annexe 1 BPU'!E34</f>
        <v>0</v>
      </c>
      <c r="G31" s="42">
        <f t="shared" si="1"/>
        <v>0</v>
      </c>
    </row>
    <row r="32" spans="1:7" ht="30" customHeight="1">
      <c r="A32" s="118"/>
      <c r="B32" s="126"/>
      <c r="C32" s="39" t="str">
        <f>'Annexe 1 BPU'!C35</f>
        <v>Evacuation pour recyclage d'archives ou de matériel (pour un minimum 12 m3)</v>
      </c>
      <c r="D32" s="41" t="str">
        <f>'Annexe 1 BPU'!I19</f>
        <v>au m3</v>
      </c>
      <c r="E32" s="37">
        <f>'Annexe 2 SIMULATION Technique'!E34</f>
        <v>0</v>
      </c>
      <c r="F32" s="45">
        <f>'Annexe 1 BPU'!I35</f>
        <v>0</v>
      </c>
      <c r="G32" s="42">
        <f t="shared" si="1"/>
        <v>0</v>
      </c>
    </row>
    <row r="33" spans="1:7" ht="30" customHeight="1" thickBot="1">
      <c r="A33" s="118"/>
      <c r="B33" s="126"/>
      <c r="C33" s="39" t="str">
        <f>'Annexe 1 BPU'!C36</f>
        <v>Transfert spécifiques d'archives</v>
      </c>
      <c r="D33" s="41" t="str">
        <f>'Annexe 1 BPU'!K19</f>
        <v>au ml (mètre linéaire)</v>
      </c>
      <c r="E33" s="37">
        <f>'Annexe 2 SIMULATION Technique'!E35</f>
        <v>0</v>
      </c>
      <c r="F33" s="45">
        <f>'Annexe 1 BPU'!K36</f>
        <v>0</v>
      </c>
      <c r="G33" s="42">
        <f t="shared" si="1"/>
        <v>0</v>
      </c>
    </row>
    <row r="34" spans="1:7" ht="30" customHeight="1" thickBot="1">
      <c r="A34" s="119"/>
      <c r="B34" s="142" t="s">
        <v>70</v>
      </c>
      <c r="C34" s="115"/>
      <c r="D34" s="38"/>
      <c r="E34" s="38"/>
      <c r="F34" s="82"/>
      <c r="G34" s="43">
        <f>SUM(G27:G33)</f>
        <v>0</v>
      </c>
    </row>
    <row r="35" spans="1:7" ht="30" customHeight="1" thickBot="1">
      <c r="B35" s="142" t="s">
        <v>38</v>
      </c>
      <c r="C35" s="115"/>
      <c r="D35" s="38"/>
      <c r="E35" s="38"/>
      <c r="F35" s="82"/>
      <c r="G35" s="50">
        <f>G15+G26+G34</f>
        <v>0</v>
      </c>
    </row>
    <row r="38" spans="1:7" ht="15">
      <c r="C38" s="52"/>
      <c r="D38" s="52"/>
    </row>
  </sheetData>
  <sheetProtection algorithmName="SHA-512" hashValue="0CgU0QZCiS+Dqq2W4qybRKR0JgRBZBR6Oaf+jKyCVEvSya82IP2qCgBVL98krqAmZUvftCZRgSOuU8ayKKc9BA==" saltValue="odGdsy4tkEHguZ+K5lMLbw==" spinCount="100000" sheet="1" objects="1" scenarios="1"/>
  <mergeCells count="21">
    <mergeCell ref="A9:C10"/>
    <mergeCell ref="D9:D10"/>
    <mergeCell ref="B26:C26"/>
    <mergeCell ref="B15:C15"/>
    <mergeCell ref="D3:G3"/>
    <mergeCell ref="E9:E10"/>
    <mergeCell ref="F9:F10"/>
    <mergeCell ref="G9:G10"/>
    <mergeCell ref="B35:C35"/>
    <mergeCell ref="B29:B33"/>
    <mergeCell ref="B34:C34"/>
    <mergeCell ref="B16:B17"/>
    <mergeCell ref="B18:B19"/>
    <mergeCell ref="B20:B23"/>
    <mergeCell ref="A27:A34"/>
    <mergeCell ref="A11:A15"/>
    <mergeCell ref="A16:A26"/>
    <mergeCell ref="B11:C11"/>
    <mergeCell ref="B12:C12"/>
    <mergeCell ref="B13:C13"/>
    <mergeCell ref="B14:C14"/>
  </mergeCells>
  <printOptions horizontalCentered="1" verticalCentered="1"/>
  <pageMargins left="0.78740157480314965" right="0.78740157480314965" top="0.38" bottom="0.43307086614173229" header="0.23622047244094491" footer="0.23622047244094491"/>
  <pageSetup paperSize="9" scale="49" orientation="portrait" r:id="rId1"/>
  <headerFooter alignWithMargins="0">
    <oddHeader>&amp;R&amp;D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Annexe 1 BPU</vt:lpstr>
      <vt:lpstr>Annexe 2 SIMULATION Technique</vt:lpstr>
      <vt:lpstr>Annexe 3 SIMULATION Financière</vt:lpstr>
      <vt:lpstr>'Annexe 1 BPU'!Zone_d_impression</vt:lpstr>
      <vt:lpstr>'Annexe 2 SIMULATION Technique'!Zone_d_impression</vt:lpstr>
      <vt:lpstr>'Annexe 3 SIMULATION Financière'!Zone_d_impression</vt:lpstr>
    </vt:vector>
  </TitlesOfParts>
  <Company>Communaute d'Agglomeration du Grand Toulouse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stagachats</dc:creator>
  <cp:lastModifiedBy>Christian</cp:lastModifiedBy>
  <cp:lastPrinted>2022-02-05T06:58:51Z</cp:lastPrinted>
  <dcterms:created xsi:type="dcterms:W3CDTF">2009-07-13T07:28:03Z</dcterms:created>
  <dcterms:modified xsi:type="dcterms:W3CDTF">2025-02-26T14:34:58Z</dcterms:modified>
</cp:coreProperties>
</file>