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271AE476-5DEF-4D1A-A3DD-3918CE3833F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3 Page de garde" sheetId="1" r:id="rId1"/>
    <sheet name="Lot N°03 ETANCHEITE ET PROTECT" sheetId="2" r:id="rId2"/>
  </sheets>
  <definedNames>
    <definedName name="_xlnm.Print_Titles" localSheetId="1">'Lot N°03 ETANCHEITE ET PROTECT'!$1:$1</definedName>
    <definedName name="_xlnm.Print_Area" localSheetId="1">'Lot N°03 ETANCHEITE ET PROTECT'!$A$1:$H$184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" i="2" l="1"/>
  <c r="H109" i="2"/>
  <c r="H115" i="2"/>
  <c r="H118" i="2"/>
  <c r="H103" i="2"/>
  <c r="D19" i="2"/>
  <c r="H34" i="2"/>
  <c r="H31" i="2"/>
  <c r="H26" i="2"/>
  <c r="H21" i="2"/>
  <c r="H16" i="2"/>
  <c r="H11" i="2"/>
  <c r="H148" i="2"/>
  <c r="F151" i="2"/>
  <c r="H151" i="2" s="1"/>
  <c r="F145" i="2"/>
  <c r="H145" i="2" s="1"/>
  <c r="F142" i="2"/>
  <c r="H142" i="2" s="1"/>
  <c r="F140" i="2"/>
  <c r="H140" i="2" s="1"/>
  <c r="F62" i="2"/>
  <c r="F56" i="2"/>
  <c r="F53" i="2"/>
  <c r="F51" i="2"/>
  <c r="H41" i="2" l="1"/>
  <c r="H47" i="2"/>
  <c r="H51" i="2"/>
  <c r="H53" i="2"/>
  <c r="H56" i="2"/>
  <c r="H59" i="2"/>
  <c r="H62" i="2"/>
  <c r="H66" i="2"/>
  <c r="H69" i="2"/>
  <c r="H78" i="2"/>
  <c r="H81" i="2"/>
  <c r="H83" i="2"/>
  <c r="H87" i="2"/>
  <c r="H119" i="2"/>
  <c r="H120" i="2"/>
  <c r="H128" i="2"/>
  <c r="H136" i="2"/>
  <c r="H155" i="2"/>
  <c r="H163" i="2"/>
  <c r="H166" i="2"/>
  <c r="H168" i="2"/>
  <c r="H172" i="2"/>
  <c r="H175" i="2"/>
  <c r="B182" i="2"/>
  <c r="H177" i="2" l="1"/>
  <c r="H92" i="2"/>
  <c r="H181" i="2" l="1"/>
  <c r="H182" i="2" s="1"/>
  <c r="H183" i="2" l="1"/>
</calcChain>
</file>

<file path=xl/sharedStrings.xml><?xml version="1.0" encoding="utf-8"?>
<sst xmlns="http://schemas.openxmlformats.org/spreadsheetml/2006/main" count="315" uniqueCount="194">
  <si>
    <t>Unité</t>
  </si>
  <si>
    <t>Quantité (estimée par Opus Ingénierie)</t>
  </si>
  <si>
    <t>Prix unitaire</t>
  </si>
  <si>
    <t>Total</t>
  </si>
  <si>
    <t>ENSA</t>
  </si>
  <si>
    <t>ETANCHEITE ET PROTECTION</t>
  </si>
  <si>
    <t>CH2</t>
  </si>
  <si>
    <t>DESCRIPTION DES OUVRAGES</t>
  </si>
  <si>
    <t>CH3</t>
  </si>
  <si>
    <t>ETANC</t>
  </si>
  <si>
    <t>DEPOSE ETANCHEITE ISOLEE EXISTANTE ET PREPARATION DES SUPPORTS</t>
  </si>
  <si>
    <t>CH4</t>
  </si>
  <si>
    <t>Dépose du gravier et évacuation</t>
  </si>
  <si>
    <t>m²</t>
  </si>
  <si>
    <t>ART</t>
  </si>
  <si>
    <t>NAD-M065</t>
  </si>
  <si>
    <t>Dépose de l'isolant et de l'étanchéité et évacuation</t>
  </si>
  <si>
    <t>ART</t>
  </si>
  <si>
    <t>NAD-M077</t>
  </si>
  <si>
    <t>Dépose de bardage périphérique et évacuation - ht 50 cm environ</t>
  </si>
  <si>
    <t>ml</t>
  </si>
  <si>
    <t>ART</t>
  </si>
  <si>
    <t>NAD-M074</t>
  </si>
  <si>
    <t>Dépose des couvertine et évacuation</t>
  </si>
  <si>
    <t>ART</t>
  </si>
  <si>
    <t>NAD-M073</t>
  </si>
  <si>
    <t>Dépose des relevés ou retombées d’étanchéités périphériques et évacuation</t>
  </si>
  <si>
    <t>ART</t>
  </si>
  <si>
    <t>NAD-M071</t>
  </si>
  <si>
    <t>Dépose des lanterneaux existants et évacuation</t>
  </si>
  <si>
    <t>u</t>
  </si>
  <si>
    <t>ART</t>
  </si>
  <si>
    <t>BRI-A328</t>
  </si>
  <si>
    <t>ÉTANCHÉITÉ ISOLÉE - SOUS PROTECTION GRAVILLONS</t>
  </si>
  <si>
    <t>CH4</t>
  </si>
  <si>
    <t>PARTIE COURANTE ISOLÉE SUR SUPPORT BETON</t>
  </si>
  <si>
    <t>CH5</t>
  </si>
  <si>
    <t>Etanchéité isolée ep 180 mm avec une protection gravillon</t>
  </si>
  <si>
    <t>m2</t>
  </si>
  <si>
    <t>ART</t>
  </si>
  <si>
    <t>004-X738</t>
  </si>
  <si>
    <t>RELEVÉS D’ÉTANCHÉITÉ ISOLÉ</t>
  </si>
  <si>
    <t>CH5</t>
  </si>
  <si>
    <t>Relevés d’étanchéité isolés ht 80 cm environ</t>
  </si>
  <si>
    <t>ml</t>
  </si>
  <si>
    <t>ART</t>
  </si>
  <si>
    <t>004-X743</t>
  </si>
  <si>
    <t>ÉTANCHÉITÉ NON ISOLEE SOUS PROTECTION ENROBE</t>
  </si>
  <si>
    <t>CH4</t>
  </si>
  <si>
    <t>DEPOSE ETANCHEITE EXISTANT ET PREPARATION DU SUPPORT</t>
  </si>
  <si>
    <t>CH5</t>
  </si>
  <si>
    <t>Dépose et évacuation du complexe d'étanchéité sous asphalte</t>
  </si>
  <si>
    <t>m²</t>
  </si>
  <si>
    <t>ART</t>
  </si>
  <si>
    <t>CAT-D600</t>
  </si>
  <si>
    <t>Dépose et évacuation de l'asphalte</t>
  </si>
  <si>
    <t>m²</t>
  </si>
  <si>
    <t>ART</t>
  </si>
  <si>
    <t>BRI-A354</t>
  </si>
  <si>
    <t>PARTIE COURANTE</t>
  </si>
  <si>
    <t>CH5</t>
  </si>
  <si>
    <t>Etanchéité non isolée</t>
  </si>
  <si>
    <t>m²</t>
  </si>
  <si>
    <t>ART</t>
  </si>
  <si>
    <t>007-C046</t>
  </si>
  <si>
    <t>RELEVÉS D’ÉTANCHÉITÉ ISOLÉS SUR PROTECTION ENROBE</t>
  </si>
  <si>
    <t>CH5</t>
  </si>
  <si>
    <t>Relevés d'étanchéité isolation inversée</t>
  </si>
  <si>
    <t>ml</t>
  </si>
  <si>
    <t>ART</t>
  </si>
  <si>
    <t>CAT-D817</t>
  </si>
  <si>
    <t>RETOMBÉES D'ÉTANCHÉITÉ</t>
  </si>
  <si>
    <t>CH5</t>
  </si>
  <si>
    <t>Retombé d'étanchéité</t>
  </si>
  <si>
    <t>ml</t>
  </si>
  <si>
    <t>ART</t>
  </si>
  <si>
    <t>007-C055</t>
  </si>
  <si>
    <t>OUVRAGES D'ÉVACUATION DES EAUX PLUVIALES</t>
  </si>
  <si>
    <t>CH4</t>
  </si>
  <si>
    <t>NAISSANCES EP</t>
  </si>
  <si>
    <t>CH5</t>
  </si>
  <si>
    <t>Naissance E.P diamètre 100</t>
  </si>
  <si>
    <t>u</t>
  </si>
  <si>
    <t>ART</t>
  </si>
  <si>
    <t>CAT-D813</t>
  </si>
  <si>
    <t>PISSETTE</t>
  </si>
  <si>
    <t>CH5</t>
  </si>
  <si>
    <t>Pissette diamètre 60</t>
  </si>
  <si>
    <t>u</t>
  </si>
  <si>
    <t>ART</t>
  </si>
  <si>
    <t>NAD-L693</t>
  </si>
  <si>
    <t>OUVRAGES DIVERS</t>
  </si>
  <si>
    <t>CH4</t>
  </si>
  <si>
    <t>COUVERTINES ALUMINIUM</t>
  </si>
  <si>
    <t>CH5</t>
  </si>
  <si>
    <t>Couvertines Aluminium sur acrotère</t>
  </si>
  <si>
    <t>ml</t>
  </si>
  <si>
    <t>ART</t>
  </si>
  <si>
    <t>CAT-C760</t>
  </si>
  <si>
    <t>ETANCHEITE DES SORTIES EN TOITURE</t>
  </si>
  <si>
    <t>CH5</t>
  </si>
  <si>
    <t>Étanchéité des souches en toiture</t>
  </si>
  <si>
    <t>U</t>
  </si>
  <si>
    <t>ART</t>
  </si>
  <si>
    <t>004-L016</t>
  </si>
  <si>
    <t>Étanchéité des pénétrations VMC en toiture</t>
  </si>
  <si>
    <t>U</t>
  </si>
  <si>
    <t>ART</t>
  </si>
  <si>
    <t>BRI-A352</t>
  </si>
  <si>
    <t>LANTERNEAUX DE DÉSENFUMAGE / ACCES EN TOITURE</t>
  </si>
  <si>
    <t>CH5</t>
  </si>
  <si>
    <t>Lanterneau de désenfumage / accès toiture à commande pneumatique</t>
  </si>
  <si>
    <t>u</t>
  </si>
  <si>
    <t>ART</t>
  </si>
  <si>
    <t>NAD-M696</t>
  </si>
  <si>
    <t>Total ENSA</t>
  </si>
  <si>
    <t>DEPARTEMENT HAUTE SAVOIE</t>
  </si>
  <si>
    <t>CH2</t>
  </si>
  <si>
    <t>CH3</t>
  </si>
  <si>
    <t>ETANC</t>
  </si>
  <si>
    <t>CH4</t>
  </si>
  <si>
    <t>ART</t>
  </si>
  <si>
    <t>NAD-M065</t>
  </si>
  <si>
    <t>ART</t>
  </si>
  <si>
    <t>NAD-M077</t>
  </si>
  <si>
    <t>ART</t>
  </si>
  <si>
    <t>NAD-M071</t>
  </si>
  <si>
    <t>ART</t>
  </si>
  <si>
    <t>BRI-A328</t>
  </si>
  <si>
    <t>Arrachage d'une platine EP et évacuation</t>
  </si>
  <si>
    <t>ART</t>
  </si>
  <si>
    <t>NAD-M068</t>
  </si>
  <si>
    <t>Préparation des supports</t>
  </si>
  <si>
    <t>F</t>
  </si>
  <si>
    <t>ART</t>
  </si>
  <si>
    <t>NAD-M066</t>
  </si>
  <si>
    <t>CH4</t>
  </si>
  <si>
    <t>CH5</t>
  </si>
  <si>
    <t>ART</t>
  </si>
  <si>
    <t>004-X738</t>
  </si>
  <si>
    <t>CH5</t>
  </si>
  <si>
    <t>ART</t>
  </si>
  <si>
    <t>004-X743</t>
  </si>
  <si>
    <t>CH4</t>
  </si>
  <si>
    <t>CH5</t>
  </si>
  <si>
    <t>ART</t>
  </si>
  <si>
    <t>CAT-D813</t>
  </si>
  <si>
    <t>CH4</t>
  </si>
  <si>
    <t>CH5</t>
  </si>
  <si>
    <t>ART</t>
  </si>
  <si>
    <t>CAT-C760</t>
  </si>
  <si>
    <t>CH5</t>
  </si>
  <si>
    <t>ART</t>
  </si>
  <si>
    <t>004-L016</t>
  </si>
  <si>
    <t>ART</t>
  </si>
  <si>
    <t>BRI-A352</t>
  </si>
  <si>
    <t>CH5</t>
  </si>
  <si>
    <t>ART</t>
  </si>
  <si>
    <t>NAD-M696</t>
  </si>
  <si>
    <t>PROTECTION DES PERSONNES</t>
  </si>
  <si>
    <t>CH4</t>
  </si>
  <si>
    <t>Protection des personnes pour l'ensemble de l'opération</t>
  </si>
  <si>
    <t>ART</t>
  </si>
  <si>
    <t>NAD-L697</t>
  </si>
  <si>
    <t>Total DEPARTEMENT HAUTE SAVOIE</t>
  </si>
  <si>
    <t>STOT_LS0</t>
  </si>
  <si>
    <t>Montant HT du Lot N°03 ETANCHEITE ET PROTECTION</t>
  </si>
  <si>
    <t>TOTHT</t>
  </si>
  <si>
    <t>TVA</t>
  </si>
  <si>
    <t>Montant TTC</t>
  </si>
  <si>
    <t>TOTTTC</t>
  </si>
  <si>
    <t>2.1</t>
  </si>
  <si>
    <t>2.2</t>
  </si>
  <si>
    <t>2.2.1</t>
  </si>
  <si>
    <t>2.2.2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</si>
  <si>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</si>
  <si>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</si>
  <si>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</si>
  <si>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</si>
  <si>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</si>
  <si>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</si>
  <si>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</si>
  <si>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</si>
  <si>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2.5</t>
  </si>
  <si>
    <t>2.5.1</t>
  </si>
  <si>
    <t>2.5.2</t>
  </si>
  <si>
    <t>2.5.3</t>
  </si>
  <si>
    <t>2.6</t>
  </si>
  <si>
    <t>Toiture A</t>
  </si>
  <si>
    <t>Toiture B</t>
  </si>
  <si>
    <t>Toiture C</t>
  </si>
  <si>
    <t>Loggia OUEST</t>
  </si>
  <si>
    <t>Loggia SUD</t>
  </si>
  <si>
    <t>Toiture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</si>
</sst>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;\-#,##0.0;"/>
    <numFmt numFmtId="166" formatCode="#\ ##0;\-#,##0;"/>
    <numFmt numFmtId="167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  <font>
      <i/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67">
    <xf numFmtId="0" fontId="0" fillId="0" borderId="0" xfId="0"/>
    <xf numFmtId="0" fontId="0" fillId="0" borderId="25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9" fillId="0" borderId="24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9" xfId="1" applyBorder="1">
      <alignment horizontal="left" vertical="top" wrapText="1"/>
    </xf>
    <xf numFmtId="0" fontId="0" fillId="0" borderId="7" xfId="0" applyBorder="1" applyAlignment="1" applyProtection="1">
      <alignment horizontal="center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center" vertical="top" wrapText="1"/>
      <protection locked="0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0" fontId="10" fillId="0" borderId="1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3" xfId="3" applyFont="1" applyBorder="1">
      <alignment horizontal="left" vertical="top" wrapText="1"/>
    </xf>
    <xf numFmtId="164" fontId="0" fillId="0" borderId="12" xfId="0" applyNumberForma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6" fontId="11" fillId="2" borderId="0" xfId="0" applyNumberFormat="1" applyFont="1" applyFill="1" applyAlignment="1">
      <alignment horizontal="left" vertical="top" wrapText="1"/>
    </xf>
    <xf numFmtId="0" fontId="4" fillId="0" borderId="22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0" xfId="26" applyBorder="1">
      <alignment horizontal="left" vertical="top" wrapText="1"/>
    </xf>
    <xf numFmtId="167" fontId="9" fillId="0" borderId="0" xfId="0" applyNumberFormat="1" applyFont="1" applyAlignment="1">
      <alignment horizontal="center" vertical="top" wrapText="1"/>
    </xf>
    <xf numFmtId="0" fontId="12" fillId="0" borderId="0" xfId="26" applyFont="1">
      <alignment horizontal="left" vertical="top" wrapText="1"/>
    </xf>
    <xf numFmtId="0" fontId="12" fillId="0" borderId="20" xfId="26" applyFont="1" applyBorder="1">
      <alignment horizontal="left" vertical="top" wrapText="1"/>
    </xf>
    <xf numFmtId="2" fontId="12" fillId="0" borderId="20" xfId="26" applyNumberFormat="1" applyFont="1" applyBorder="1">
      <alignment horizontal="left" vertical="top" wrapText="1"/>
    </xf>
    <xf numFmtId="0" fontId="2" fillId="0" borderId="22" xfId="2" applyBorder="1">
      <alignment horizontal="left" vertical="top" wrapText="1"/>
    </xf>
    <xf numFmtId="0" fontId="2" fillId="0" borderId="0" xfId="2">
      <alignment horizontal="left" vertical="top" wrapText="1"/>
    </xf>
    <xf numFmtId="0" fontId="2" fillId="0" borderId="20" xfId="2" applyBorder="1">
      <alignment horizontal="left" vertical="top" wrapText="1"/>
    </xf>
    <xf numFmtId="0" fontId="1" fillId="0" borderId="22" xfId="6" applyBorder="1">
      <alignment horizontal="left" vertical="top" wrapText="1"/>
    </xf>
    <xf numFmtId="0" fontId="1" fillId="0" borderId="0" xfId="6">
      <alignment horizontal="left" vertical="top" wrapText="1"/>
    </xf>
    <xf numFmtId="0" fontId="1" fillId="0" borderId="20" xfId="6" applyBorder="1">
      <alignment horizontal="left" vertical="top" wrapText="1"/>
    </xf>
    <xf numFmtId="0" fontId="1" fillId="0" borderId="22" xfId="10" applyBorder="1">
      <alignment horizontal="left" vertical="top" wrapText="1"/>
    </xf>
    <xf numFmtId="0" fontId="1" fillId="0" borderId="0" xfId="10">
      <alignment horizontal="left" vertical="top" wrapText="1"/>
    </xf>
    <xf numFmtId="0" fontId="1" fillId="0" borderId="20" xfId="10" applyBorder="1">
      <alignment horizontal="left" vertical="top" wrapText="1"/>
    </xf>
    <xf numFmtId="0" fontId="1" fillId="0" borderId="22" xfId="14" applyBorder="1">
      <alignment horizontal="left" vertical="top" wrapText="1"/>
    </xf>
    <xf numFmtId="0" fontId="1" fillId="0" borderId="0" xfId="14">
      <alignment horizontal="left" vertical="top" wrapText="1"/>
    </xf>
    <xf numFmtId="0" fontId="1" fillId="0" borderId="20" xfId="14" applyBorder="1">
      <alignment horizontal="left" vertical="top" wrapText="1"/>
    </xf>
    <xf numFmtId="0" fontId="4" fillId="0" borderId="22" xfId="26" applyBorder="1">
      <alignment horizontal="left" vertical="top" wrapText="1"/>
    </xf>
    <xf numFmtId="0" fontId="4" fillId="0" borderId="0" xfId="26">
      <alignment horizontal="left" vertical="top" wrapText="1"/>
    </xf>
    <xf numFmtId="0" fontId="4" fillId="0" borderId="20" xfId="26" applyBorder="1">
      <alignment horizontal="left" vertical="top" wrapText="1"/>
    </xf>
    <xf numFmtId="0" fontId="1" fillId="0" borderId="22" xfId="18" applyBorder="1">
      <alignment horizontal="left" vertical="top" wrapText="1"/>
    </xf>
    <xf numFmtId="0" fontId="1" fillId="0" borderId="0" xfId="18">
      <alignment horizontal="left" vertical="top" wrapText="1"/>
    </xf>
    <xf numFmtId="0" fontId="1" fillId="0" borderId="20" xfId="18" applyBorder="1">
      <alignment horizontal="left" vertical="top" wrapText="1"/>
    </xf>
    <xf numFmtId="0" fontId="3" fillId="0" borderId="17" xfId="3" applyBorder="1">
      <alignment horizontal="left" vertical="top" wrapText="1"/>
    </xf>
    <xf numFmtId="0" fontId="3" fillId="0" borderId="15" xfId="3" applyBorder="1">
      <alignment horizontal="left" vertical="top" wrapText="1"/>
    </xf>
    <xf numFmtId="0" fontId="3" fillId="0" borderId="14" xfId="3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1       30 Janvier 2025      Dossier Phase DCE</a:t>
          </a: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N°03 ETANCHEITE ET PROTECTION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27C2-BB5E-40F1-9612-9AB7CA849C0D}">
  <sheetPr>
    <pageSetUpPr fitToPage="1"/>
  </sheetPr>
  <dimension ref="A1"/>
  <sheetViews>
    <sheetView showGridLines="0" tabSelected="1" topLeftCell="A16" workbookViewId="0">
      <selection activeCell="A22" sqref="A22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28202-E840-424D-97D1-545831E21D44}">
  <sheetPr>
    <pageSetUpPr fitToPage="1"/>
  </sheetPr>
  <dimension ref="A1:ZZ185"/>
  <sheetViews>
    <sheetView showGridLines="0" workbookViewId="0">
      <pane xSplit="4" ySplit="1" topLeftCell="E170" activePane="bottomRight" state="frozen"/>
      <selection pane="topRight" activeCell="E1" sqref="E1"/>
      <selection pane="bottomLeft" activeCell="A2" sqref="A2"/>
      <selection pane="bottomRight" activeCell="K183" sqref="K183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7.14062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12"/>
      <c r="B3" s="44" t="s">
        <v>4</v>
      </c>
      <c r="C3" s="45"/>
      <c r="D3" s="46"/>
      <c r="E3" s="13"/>
      <c r="F3" s="13"/>
      <c r="G3" s="13"/>
      <c r="H3" s="14"/>
    </row>
    <row r="4" spans="1:702" ht="15" customHeight="1" x14ac:dyDescent="0.25">
      <c r="A4" s="12"/>
      <c r="B4" s="47" t="s">
        <v>5</v>
      </c>
      <c r="C4" s="48"/>
      <c r="D4" s="49"/>
      <c r="E4" s="13"/>
      <c r="F4" s="13"/>
      <c r="G4" s="13"/>
      <c r="H4" s="14"/>
      <c r="ZY4" t="s">
        <v>6</v>
      </c>
      <c r="ZZ4" s="15"/>
    </row>
    <row r="5" spans="1:702" ht="15" customHeight="1" x14ac:dyDescent="0.25">
      <c r="A5" s="12">
        <v>2</v>
      </c>
      <c r="B5" s="50" t="s">
        <v>7</v>
      </c>
      <c r="C5" s="51"/>
      <c r="D5" s="52"/>
      <c r="E5" s="13"/>
      <c r="F5" s="13"/>
      <c r="G5" s="13"/>
      <c r="H5" s="14"/>
      <c r="ZY5" t="s">
        <v>8</v>
      </c>
      <c r="ZZ5" s="15" t="s">
        <v>9</v>
      </c>
    </row>
    <row r="6" spans="1:702" ht="25.5" customHeight="1" x14ac:dyDescent="0.25">
      <c r="A6" s="12" t="s">
        <v>171</v>
      </c>
      <c r="B6" s="53" t="s">
        <v>10</v>
      </c>
      <c r="C6" s="54"/>
      <c r="D6" s="55"/>
      <c r="E6" s="13"/>
      <c r="F6" s="13"/>
      <c r="G6" s="13"/>
      <c r="H6" s="14"/>
      <c r="ZY6" t="s">
        <v>11</v>
      </c>
      <c r="ZZ6" s="15"/>
    </row>
    <row r="7" spans="1:702" ht="15" customHeight="1" x14ac:dyDescent="0.25">
      <c r="A7" s="16"/>
      <c r="B7" s="56" t="s">
        <v>12</v>
      </c>
      <c r="C7" s="57"/>
      <c r="D7" s="58"/>
      <c r="E7" s="17"/>
      <c r="F7" s="18"/>
      <c r="G7" s="19"/>
      <c r="H7" s="20"/>
      <c r="ZY7" t="s">
        <v>14</v>
      </c>
      <c r="ZZ7" s="15" t="s">
        <v>15</v>
      </c>
    </row>
    <row r="8" spans="1:702" ht="15" customHeight="1" x14ac:dyDescent="0.25">
      <c r="A8" s="16"/>
      <c r="B8" s="37"/>
      <c r="C8" s="41" t="s">
        <v>188</v>
      </c>
      <c r="D8" s="42">
        <v>131.1</v>
      </c>
      <c r="E8" s="17"/>
      <c r="F8" s="18"/>
      <c r="G8" s="19"/>
      <c r="H8" s="20"/>
      <c r="ZZ8" s="15"/>
    </row>
    <row r="9" spans="1:702" ht="15" customHeight="1" x14ac:dyDescent="0.25">
      <c r="A9" s="16"/>
      <c r="B9" s="37"/>
      <c r="C9" s="41" t="s">
        <v>189</v>
      </c>
      <c r="D9" s="42">
        <v>86.5</v>
      </c>
      <c r="E9" s="17"/>
      <c r="F9" s="18"/>
      <c r="G9" s="19"/>
      <c r="H9" s="20"/>
      <c r="ZZ9" s="15"/>
    </row>
    <row r="10" spans="1:702" ht="15" customHeight="1" x14ac:dyDescent="0.25">
      <c r="A10" s="16"/>
      <c r="B10" s="37"/>
      <c r="C10" s="41" t="s">
        <v>190</v>
      </c>
      <c r="D10" s="42">
        <v>39.5</v>
      </c>
      <c r="E10" s="17"/>
      <c r="F10" s="18"/>
      <c r="G10" s="19"/>
      <c r="H10" s="20"/>
      <c r="ZZ10" s="15"/>
    </row>
    <row r="11" spans="1:702" ht="15" customHeight="1" x14ac:dyDescent="0.25">
      <c r="A11" s="16"/>
      <c r="B11" s="37"/>
      <c r="C11" s="41"/>
      <c r="D11" s="42"/>
      <c r="E11" s="17" t="s">
        <v>13</v>
      </c>
      <c r="F11" s="18">
        <v>257.10000000000002</v>
      </c>
      <c r="G11" s="19"/>
      <c r="H11" s="20">
        <f t="shared" ref="H11" si="0">ROUND(F11*G11,2)</f>
        <v>0</v>
      </c>
      <c r="ZZ11" s="15"/>
    </row>
    <row r="12" spans="1:702" ht="15" customHeight="1" x14ac:dyDescent="0.25">
      <c r="A12" s="16"/>
      <c r="B12" s="56" t="s">
        <v>16</v>
      </c>
      <c r="C12" s="57"/>
      <c r="D12" s="58"/>
      <c r="E12" s="17"/>
      <c r="F12" s="18"/>
      <c r="G12" s="19"/>
      <c r="H12" s="20"/>
      <c r="ZY12" t="s">
        <v>17</v>
      </c>
      <c r="ZZ12" s="15" t="s">
        <v>18</v>
      </c>
    </row>
    <row r="13" spans="1:702" ht="15" customHeight="1" x14ac:dyDescent="0.25">
      <c r="A13" s="16"/>
      <c r="B13" s="37"/>
      <c r="C13" s="41" t="s">
        <v>188</v>
      </c>
      <c r="D13" s="42">
        <v>131.1</v>
      </c>
      <c r="E13" s="17"/>
      <c r="F13" s="18"/>
      <c r="G13" s="19"/>
      <c r="H13" s="20"/>
      <c r="ZZ13" s="15"/>
    </row>
    <row r="14" spans="1:702" ht="15" customHeight="1" x14ac:dyDescent="0.25">
      <c r="A14" s="16"/>
      <c r="B14" s="37"/>
      <c r="C14" s="41" t="s">
        <v>189</v>
      </c>
      <c r="D14" s="42">
        <v>86.5</v>
      </c>
      <c r="E14" s="17"/>
      <c r="F14" s="18"/>
      <c r="G14" s="19"/>
      <c r="H14" s="20"/>
      <c r="ZZ14" s="15"/>
    </row>
    <row r="15" spans="1:702" ht="15" customHeight="1" x14ac:dyDescent="0.25">
      <c r="A15" s="16"/>
      <c r="B15" s="37"/>
      <c r="C15" s="41" t="s">
        <v>190</v>
      </c>
      <c r="D15" s="42">
        <v>39.5</v>
      </c>
      <c r="E15" s="17"/>
      <c r="F15" s="18"/>
      <c r="G15" s="19"/>
      <c r="H15" s="20"/>
      <c r="ZZ15" s="15"/>
    </row>
    <row r="16" spans="1:702" ht="15" customHeight="1" x14ac:dyDescent="0.25">
      <c r="A16" s="16"/>
      <c r="B16" s="37"/>
      <c r="C16" s="38"/>
      <c r="D16" s="39"/>
      <c r="E16" s="17" t="s">
        <v>13</v>
      </c>
      <c r="F16" s="18">
        <v>257.10000000000002</v>
      </c>
      <c r="G16" s="19"/>
      <c r="H16" s="20">
        <f t="shared" ref="H16" si="1">ROUND(F16*G16,2)</f>
        <v>0</v>
      </c>
      <c r="ZZ16" s="15"/>
    </row>
    <row r="17" spans="1:702" ht="25.5" customHeight="1" x14ac:dyDescent="0.25">
      <c r="A17" s="16"/>
      <c r="B17" s="56" t="s">
        <v>19</v>
      </c>
      <c r="C17" s="57"/>
      <c r="D17" s="58"/>
      <c r="E17" s="17"/>
      <c r="F17" s="18"/>
      <c r="G17" s="19"/>
      <c r="H17" s="20"/>
      <c r="ZY17" t="s">
        <v>21</v>
      </c>
      <c r="ZZ17" s="15" t="s">
        <v>22</v>
      </c>
    </row>
    <row r="18" spans="1:702" x14ac:dyDescent="0.25">
      <c r="A18" s="16"/>
      <c r="B18" s="37"/>
      <c r="C18" s="41" t="s">
        <v>188</v>
      </c>
      <c r="D18" s="42">
        <v>41.1</v>
      </c>
      <c r="E18" s="17"/>
      <c r="F18" s="18"/>
      <c r="G18" s="19"/>
      <c r="H18" s="20"/>
      <c r="ZZ18" s="15"/>
    </row>
    <row r="19" spans="1:702" x14ac:dyDescent="0.25">
      <c r="A19" s="16"/>
      <c r="B19" s="37"/>
      <c r="C19" s="41" t="s">
        <v>189</v>
      </c>
      <c r="D19" s="42">
        <f>50.7-D20</f>
        <v>38.1</v>
      </c>
      <c r="E19" s="17"/>
      <c r="F19" s="18"/>
      <c r="G19" s="19"/>
      <c r="H19" s="20"/>
      <c r="ZZ19" s="15"/>
    </row>
    <row r="20" spans="1:702" x14ac:dyDescent="0.25">
      <c r="A20" s="16"/>
      <c r="B20" s="37"/>
      <c r="C20" s="41" t="s">
        <v>190</v>
      </c>
      <c r="D20" s="42">
        <v>12.6</v>
      </c>
      <c r="E20" s="17"/>
      <c r="F20" s="18"/>
      <c r="G20" s="19"/>
      <c r="H20" s="20"/>
      <c r="ZZ20" s="15"/>
    </row>
    <row r="21" spans="1:702" x14ac:dyDescent="0.25">
      <c r="A21" s="16"/>
      <c r="B21" s="37"/>
      <c r="C21" s="38"/>
      <c r="D21" s="39"/>
      <c r="E21" s="17" t="s">
        <v>20</v>
      </c>
      <c r="F21" s="18">
        <v>91.8</v>
      </c>
      <c r="G21" s="19"/>
      <c r="H21" s="20">
        <f t="shared" ref="H21" si="2">ROUND(F21*G21,2)</f>
        <v>0</v>
      </c>
      <c r="ZZ21" s="15"/>
    </row>
    <row r="22" spans="1:702" ht="15" customHeight="1" x14ac:dyDescent="0.25">
      <c r="A22" s="16"/>
      <c r="B22" s="56" t="s">
        <v>23</v>
      </c>
      <c r="C22" s="57"/>
      <c r="D22" s="58"/>
      <c r="E22" s="17"/>
      <c r="F22" s="18"/>
      <c r="G22" s="19"/>
      <c r="H22" s="20"/>
      <c r="ZY22" t="s">
        <v>24</v>
      </c>
      <c r="ZZ22" s="15" t="s">
        <v>25</v>
      </c>
    </row>
    <row r="23" spans="1:702" ht="15" customHeight="1" x14ac:dyDescent="0.25">
      <c r="A23" s="16"/>
      <c r="B23" s="37"/>
      <c r="C23" s="41" t="s">
        <v>188</v>
      </c>
      <c r="D23" s="42">
        <v>41.1</v>
      </c>
      <c r="E23" s="17"/>
      <c r="F23" s="18"/>
      <c r="G23" s="19"/>
      <c r="H23" s="20"/>
      <c r="ZZ23" s="15"/>
    </row>
    <row r="24" spans="1:702" ht="15" customHeight="1" x14ac:dyDescent="0.25">
      <c r="A24" s="16"/>
      <c r="B24" s="37"/>
      <c r="C24" s="41" t="s">
        <v>189</v>
      </c>
      <c r="D24" s="42">
        <v>26.8</v>
      </c>
      <c r="E24" s="17"/>
      <c r="F24" s="18"/>
      <c r="G24" s="19"/>
      <c r="H24" s="20"/>
      <c r="ZZ24" s="15"/>
    </row>
    <row r="25" spans="1:702" ht="15" customHeight="1" x14ac:dyDescent="0.25">
      <c r="A25" s="16"/>
      <c r="B25" s="37"/>
      <c r="C25" s="41" t="s">
        <v>190</v>
      </c>
      <c r="D25" s="42">
        <v>12.6</v>
      </c>
      <c r="E25" s="17"/>
      <c r="F25" s="18"/>
      <c r="G25" s="19"/>
      <c r="H25" s="20"/>
      <c r="ZZ25" s="15"/>
    </row>
    <row r="26" spans="1:702" ht="15" customHeight="1" x14ac:dyDescent="0.25">
      <c r="A26" s="16"/>
      <c r="B26" s="37"/>
      <c r="C26" s="38"/>
      <c r="D26" s="39"/>
      <c r="E26" s="17" t="s">
        <v>20</v>
      </c>
      <c r="F26" s="18">
        <v>80.5</v>
      </c>
      <c r="G26" s="19"/>
      <c r="H26" s="20">
        <f t="shared" ref="H26" si="3">ROUND(F26*G26,2)</f>
        <v>0</v>
      </c>
      <c r="ZZ26" s="15"/>
    </row>
    <row r="27" spans="1:702" ht="25.5" customHeight="1" x14ac:dyDescent="0.25">
      <c r="A27" s="16"/>
      <c r="B27" s="56" t="s">
        <v>26</v>
      </c>
      <c r="C27" s="57"/>
      <c r="D27" s="58"/>
      <c r="E27" s="17"/>
      <c r="F27" s="18"/>
      <c r="G27" s="19"/>
      <c r="H27" s="20"/>
      <c r="ZY27" t="s">
        <v>27</v>
      </c>
      <c r="ZZ27" s="15" t="s">
        <v>28</v>
      </c>
    </row>
    <row r="28" spans="1:702" x14ac:dyDescent="0.25">
      <c r="A28" s="16"/>
      <c r="B28" s="37"/>
      <c r="C28" s="41" t="s">
        <v>188</v>
      </c>
      <c r="D28" s="42">
        <v>45.3</v>
      </c>
      <c r="E28" s="17"/>
      <c r="F28" s="18"/>
      <c r="G28" s="19"/>
      <c r="H28" s="20"/>
      <c r="ZZ28" s="15"/>
    </row>
    <row r="29" spans="1:702" x14ac:dyDescent="0.25">
      <c r="A29" s="16"/>
      <c r="B29" s="37"/>
      <c r="C29" s="41" t="s">
        <v>189</v>
      </c>
      <c r="D29" s="42">
        <v>41.3</v>
      </c>
      <c r="E29" s="17"/>
      <c r="F29" s="18"/>
      <c r="G29" s="19"/>
      <c r="H29" s="20"/>
      <c r="ZZ29" s="15"/>
    </row>
    <row r="30" spans="1:702" x14ac:dyDescent="0.25">
      <c r="A30" s="16"/>
      <c r="B30" s="37"/>
      <c r="C30" s="41" t="s">
        <v>190</v>
      </c>
      <c r="D30" s="42">
        <v>26.5</v>
      </c>
      <c r="E30" s="17"/>
      <c r="F30" s="18"/>
      <c r="G30" s="19"/>
      <c r="H30" s="20"/>
      <c r="ZZ30" s="15"/>
    </row>
    <row r="31" spans="1:702" x14ac:dyDescent="0.25">
      <c r="A31" s="16"/>
      <c r="B31" s="37"/>
      <c r="C31" s="38"/>
      <c r="D31" s="39"/>
      <c r="E31" s="17" t="s">
        <v>20</v>
      </c>
      <c r="F31" s="18">
        <v>113.1</v>
      </c>
      <c r="G31" s="19"/>
      <c r="H31" s="20">
        <f t="shared" ref="H31" si="4">ROUND(F31*G31,2)</f>
        <v>0</v>
      </c>
      <c r="ZZ31" s="15"/>
    </row>
    <row r="32" spans="1:702" ht="15" customHeight="1" x14ac:dyDescent="0.25">
      <c r="A32" s="16"/>
      <c r="B32" s="56" t="s">
        <v>29</v>
      </c>
      <c r="C32" s="57"/>
      <c r="D32" s="58"/>
      <c r="E32" s="17"/>
      <c r="F32" s="21"/>
      <c r="G32" s="19"/>
      <c r="H32" s="20"/>
      <c r="ZY32" t="s">
        <v>31</v>
      </c>
      <c r="ZZ32" s="15" t="s">
        <v>32</v>
      </c>
    </row>
    <row r="33" spans="1:702" ht="15" customHeight="1" x14ac:dyDescent="0.25">
      <c r="A33" s="16"/>
      <c r="B33" s="37"/>
      <c r="C33" s="41" t="s">
        <v>188</v>
      </c>
      <c r="D33" s="43">
        <v>1</v>
      </c>
      <c r="E33" s="17"/>
      <c r="F33" s="21"/>
      <c r="G33" s="19"/>
      <c r="H33" s="20"/>
      <c r="ZZ33" s="15"/>
    </row>
    <row r="34" spans="1:702" ht="15" customHeight="1" x14ac:dyDescent="0.25">
      <c r="A34" s="16"/>
      <c r="B34" s="37"/>
      <c r="C34" s="38"/>
      <c r="D34" s="39"/>
      <c r="E34" s="17" t="s">
        <v>30</v>
      </c>
      <c r="F34" s="21">
        <v>1</v>
      </c>
      <c r="G34" s="19"/>
      <c r="H34" s="20">
        <f t="shared" ref="H34" si="5">ROUND(F34*G34,2)</f>
        <v>0</v>
      </c>
      <c r="ZZ34" s="15"/>
    </row>
    <row r="35" spans="1:702" ht="15" customHeight="1" x14ac:dyDescent="0.25">
      <c r="A35" s="12" t="s">
        <v>172</v>
      </c>
      <c r="B35" s="53" t="s">
        <v>33</v>
      </c>
      <c r="C35" s="54"/>
      <c r="D35" s="55"/>
      <c r="E35" s="13"/>
      <c r="F35" s="13"/>
      <c r="G35" s="13"/>
      <c r="H35" s="14"/>
      <c r="ZY35" t="s">
        <v>34</v>
      </c>
      <c r="ZZ35" s="15"/>
    </row>
    <row r="36" spans="1:702" ht="15" customHeight="1" x14ac:dyDescent="0.25">
      <c r="A36" s="12" t="s">
        <v>173</v>
      </c>
      <c r="B36" s="59" t="s">
        <v>35</v>
      </c>
      <c r="C36" s="60"/>
      <c r="D36" s="61"/>
      <c r="E36" s="13"/>
      <c r="F36" s="13"/>
      <c r="G36" s="13"/>
      <c r="H36" s="14"/>
      <c r="ZY36" t="s">
        <v>36</v>
      </c>
      <c r="ZZ36" s="15"/>
    </row>
    <row r="37" spans="1:702" ht="15" customHeight="1" x14ac:dyDescent="0.25">
      <c r="A37" s="16"/>
      <c r="B37" s="56" t="s">
        <v>37</v>
      </c>
      <c r="C37" s="57"/>
      <c r="D37" s="58"/>
      <c r="E37" s="13"/>
      <c r="F37" s="13"/>
      <c r="G37" s="13"/>
      <c r="H37" s="14"/>
    </row>
    <row r="38" spans="1:702" ht="15" customHeight="1" x14ac:dyDescent="0.25">
      <c r="A38" s="16"/>
      <c r="B38" s="37"/>
      <c r="C38" s="41" t="s">
        <v>188</v>
      </c>
      <c r="D38" s="42">
        <v>131.1</v>
      </c>
      <c r="E38" s="13"/>
      <c r="F38" s="13"/>
      <c r="G38" s="13"/>
      <c r="H38" s="14"/>
    </row>
    <row r="39" spans="1:702" ht="15" customHeight="1" x14ac:dyDescent="0.25">
      <c r="A39" s="16"/>
      <c r="B39" s="37"/>
      <c r="C39" s="41" t="s">
        <v>189</v>
      </c>
      <c r="D39" s="42">
        <v>86.5</v>
      </c>
      <c r="E39" s="13"/>
      <c r="F39" s="13"/>
      <c r="G39" s="13"/>
      <c r="H39" s="14"/>
    </row>
    <row r="40" spans="1:702" ht="15" customHeight="1" x14ac:dyDescent="0.25">
      <c r="A40" s="16"/>
      <c r="B40" s="37"/>
      <c r="C40" s="41" t="s">
        <v>190</v>
      </c>
      <c r="D40" s="42">
        <v>39.5</v>
      </c>
      <c r="E40" s="13"/>
      <c r="F40" s="13"/>
      <c r="G40" s="13"/>
      <c r="H40" s="14"/>
    </row>
    <row r="41" spans="1:702" x14ac:dyDescent="0.25">
      <c r="A41" s="22"/>
      <c r="D41" s="23"/>
      <c r="E41" s="17" t="s">
        <v>38</v>
      </c>
      <c r="F41" s="18">
        <v>257.10000000000002</v>
      </c>
      <c r="G41" s="19"/>
      <c r="H41" s="20">
        <f>ROUND(F41*G41,2)</f>
        <v>0</v>
      </c>
      <c r="ZY41" t="s">
        <v>39</v>
      </c>
      <c r="ZZ41" s="15" t="s">
        <v>40</v>
      </c>
    </row>
    <row r="42" spans="1:702" ht="15" customHeight="1" x14ac:dyDescent="0.25">
      <c r="A42" s="12" t="s">
        <v>174</v>
      </c>
      <c r="B42" s="59" t="s">
        <v>41</v>
      </c>
      <c r="C42" s="60"/>
      <c r="D42" s="61"/>
      <c r="E42" s="13"/>
      <c r="F42" s="13"/>
      <c r="G42" s="13"/>
      <c r="H42" s="14"/>
      <c r="ZY42" t="s">
        <v>42</v>
      </c>
      <c r="ZZ42" s="15"/>
    </row>
    <row r="43" spans="1:702" ht="15" customHeight="1" x14ac:dyDescent="0.25">
      <c r="A43" s="16"/>
      <c r="B43" s="56" t="s">
        <v>43</v>
      </c>
      <c r="C43" s="57"/>
      <c r="D43" s="58"/>
      <c r="E43" s="13"/>
      <c r="F43" s="13"/>
      <c r="G43" s="13"/>
      <c r="H43" s="14"/>
    </row>
    <row r="44" spans="1:702" ht="15" customHeight="1" x14ac:dyDescent="0.25">
      <c r="A44" s="16"/>
      <c r="B44" s="37"/>
      <c r="C44" s="41" t="s">
        <v>188</v>
      </c>
      <c r="D44" s="42">
        <v>45.3</v>
      </c>
      <c r="E44" s="13"/>
      <c r="F44" s="13"/>
      <c r="G44" s="13"/>
      <c r="H44" s="14"/>
    </row>
    <row r="45" spans="1:702" ht="15" customHeight="1" x14ac:dyDescent="0.25">
      <c r="A45" s="16"/>
      <c r="B45" s="37"/>
      <c r="C45" s="41" t="s">
        <v>189</v>
      </c>
      <c r="D45" s="42">
        <v>41.3</v>
      </c>
      <c r="E45" s="13"/>
      <c r="F45" s="13"/>
      <c r="G45" s="13"/>
      <c r="H45" s="14"/>
    </row>
    <row r="46" spans="1:702" ht="15" customHeight="1" x14ac:dyDescent="0.25">
      <c r="A46" s="16"/>
      <c r="B46" s="37"/>
      <c r="C46" s="41" t="s">
        <v>190</v>
      </c>
      <c r="D46" s="42">
        <v>26.5</v>
      </c>
      <c r="E46" s="13"/>
      <c r="F46" s="13"/>
      <c r="G46" s="13"/>
      <c r="H46" s="14"/>
    </row>
    <row r="47" spans="1:702" x14ac:dyDescent="0.25">
      <c r="A47" s="22"/>
      <c r="D47" s="23"/>
      <c r="E47" s="17" t="s">
        <v>44</v>
      </c>
      <c r="F47" s="18">
        <v>113.1</v>
      </c>
      <c r="G47" s="19"/>
      <c r="H47" s="20">
        <f>ROUND(F47*G47,2)</f>
        <v>0</v>
      </c>
      <c r="ZY47" t="s">
        <v>45</v>
      </c>
      <c r="ZZ47" s="15" t="s">
        <v>46</v>
      </c>
    </row>
    <row r="48" spans="1:702" ht="15" customHeight="1" x14ac:dyDescent="0.25">
      <c r="A48" s="12" t="s">
        <v>175</v>
      </c>
      <c r="B48" s="53" t="s">
        <v>47</v>
      </c>
      <c r="C48" s="54"/>
      <c r="D48" s="55"/>
      <c r="E48" s="13"/>
      <c r="F48" s="13"/>
      <c r="G48" s="13"/>
      <c r="H48" s="14"/>
      <c r="ZY48" t="s">
        <v>48</v>
      </c>
      <c r="ZZ48" s="15"/>
    </row>
    <row r="49" spans="1:702" ht="25.5" customHeight="1" x14ac:dyDescent="0.25">
      <c r="A49" s="12" t="s">
        <v>176</v>
      </c>
      <c r="B49" s="59" t="s">
        <v>49</v>
      </c>
      <c r="C49" s="60"/>
      <c r="D49" s="61"/>
      <c r="E49" s="13"/>
      <c r="F49" s="13"/>
      <c r="G49" s="13"/>
      <c r="H49" s="14"/>
      <c r="ZY49" t="s">
        <v>50</v>
      </c>
      <c r="ZZ49" s="15"/>
    </row>
    <row r="50" spans="1:702" ht="15" customHeight="1" x14ac:dyDescent="0.25">
      <c r="A50" s="16"/>
      <c r="B50" s="56" t="s">
        <v>51</v>
      </c>
      <c r="C50" s="57"/>
      <c r="D50" s="58"/>
      <c r="E50" s="13"/>
      <c r="F50" s="13"/>
      <c r="G50" s="13"/>
      <c r="H50" s="14"/>
    </row>
    <row r="51" spans="1:702" x14ac:dyDescent="0.25">
      <c r="A51" s="22"/>
      <c r="D51" s="23"/>
      <c r="E51" s="17" t="s">
        <v>52</v>
      </c>
      <c r="F51" s="18">
        <f>517.9/2</f>
        <v>258.95</v>
      </c>
      <c r="G51" s="19"/>
      <c r="H51" s="20">
        <f>ROUND(F51*G51,2)</f>
        <v>0</v>
      </c>
      <c r="ZY51" t="s">
        <v>53</v>
      </c>
      <c r="ZZ51" s="15" t="s">
        <v>54</v>
      </c>
    </row>
    <row r="52" spans="1:702" ht="15" customHeight="1" x14ac:dyDescent="0.25">
      <c r="A52" s="16"/>
      <c r="B52" s="56" t="s">
        <v>55</v>
      </c>
      <c r="C52" s="57"/>
      <c r="D52" s="58"/>
      <c r="E52" s="13"/>
      <c r="F52" s="13"/>
      <c r="G52" s="13"/>
      <c r="H52" s="14"/>
    </row>
    <row r="53" spans="1:702" x14ac:dyDescent="0.25">
      <c r="A53" s="22"/>
      <c r="D53" s="23"/>
      <c r="E53" s="17" t="s">
        <v>56</v>
      </c>
      <c r="F53" s="18">
        <f>517.9/2</f>
        <v>258.95</v>
      </c>
      <c r="G53" s="19"/>
      <c r="H53" s="20">
        <f>ROUND(F53*G53,2)</f>
        <v>0</v>
      </c>
      <c r="ZY53" t="s">
        <v>57</v>
      </c>
      <c r="ZZ53" s="15" t="s">
        <v>58</v>
      </c>
    </row>
    <row r="54" spans="1:702" ht="15" customHeight="1" x14ac:dyDescent="0.25">
      <c r="A54" s="12" t="s">
        <v>177</v>
      </c>
      <c r="B54" s="59" t="s">
        <v>59</v>
      </c>
      <c r="C54" s="60"/>
      <c r="D54" s="61"/>
      <c r="E54" s="13"/>
      <c r="F54" s="13"/>
      <c r="G54" s="13"/>
      <c r="H54" s="14"/>
      <c r="ZY54" t="s">
        <v>60</v>
      </c>
      <c r="ZZ54" s="15"/>
    </row>
    <row r="55" spans="1:702" ht="15" customHeight="1" x14ac:dyDescent="0.25">
      <c r="A55" s="16"/>
      <c r="B55" s="56" t="s">
        <v>61</v>
      </c>
      <c r="C55" s="57"/>
      <c r="D55" s="58"/>
      <c r="E55" s="13"/>
      <c r="F55" s="13"/>
      <c r="G55" s="13"/>
      <c r="H55" s="14"/>
    </row>
    <row r="56" spans="1:702" x14ac:dyDescent="0.25">
      <c r="A56" s="22"/>
      <c r="D56" s="23"/>
      <c r="E56" s="17" t="s">
        <v>62</v>
      </c>
      <c r="F56" s="18">
        <f>517.9/2</f>
        <v>258.95</v>
      </c>
      <c r="G56" s="19"/>
      <c r="H56" s="20">
        <f>ROUND(F56*G56,2)</f>
        <v>0</v>
      </c>
      <c r="ZY56" t="s">
        <v>63</v>
      </c>
      <c r="ZZ56" s="15" t="s">
        <v>64</v>
      </c>
    </row>
    <row r="57" spans="1:702" ht="15" customHeight="1" x14ac:dyDescent="0.25">
      <c r="A57" s="12" t="s">
        <v>178</v>
      </c>
      <c r="B57" s="59" t="s">
        <v>65</v>
      </c>
      <c r="C57" s="60"/>
      <c r="D57" s="61"/>
      <c r="E57" s="13"/>
      <c r="F57" s="13"/>
      <c r="G57" s="13"/>
      <c r="H57" s="14"/>
      <c r="ZY57" t="s">
        <v>66</v>
      </c>
      <c r="ZZ57" s="15"/>
    </row>
    <row r="58" spans="1:702" ht="15" customHeight="1" x14ac:dyDescent="0.25">
      <c r="A58" s="16"/>
      <c r="B58" s="56" t="s">
        <v>67</v>
      </c>
      <c r="C58" s="57"/>
      <c r="D58" s="58"/>
      <c r="E58" s="13"/>
      <c r="F58" s="13"/>
      <c r="G58" s="13"/>
      <c r="H58" s="14"/>
    </row>
    <row r="59" spans="1:702" x14ac:dyDescent="0.25">
      <c r="A59" s="22"/>
      <c r="D59" s="23"/>
      <c r="E59" s="17" t="s">
        <v>68</v>
      </c>
      <c r="F59" s="19">
        <v>26.49</v>
      </c>
      <c r="G59" s="19"/>
      <c r="H59" s="20">
        <f>ROUND(F59*G59,2)</f>
        <v>0</v>
      </c>
      <c r="ZY59" t="s">
        <v>69</v>
      </c>
      <c r="ZZ59" s="15" t="s">
        <v>70</v>
      </c>
    </row>
    <row r="60" spans="1:702" ht="15" customHeight="1" x14ac:dyDescent="0.25">
      <c r="A60" s="12" t="s">
        <v>179</v>
      </c>
      <c r="B60" s="59" t="s">
        <v>71</v>
      </c>
      <c r="C60" s="60"/>
      <c r="D60" s="61"/>
      <c r="E60" s="13"/>
      <c r="F60" s="13"/>
      <c r="G60" s="13"/>
      <c r="H60" s="14"/>
      <c r="ZY60" t="s">
        <v>72</v>
      </c>
      <c r="ZZ60" s="15"/>
    </row>
    <row r="61" spans="1:702" ht="15" customHeight="1" x14ac:dyDescent="0.25">
      <c r="A61" s="16"/>
      <c r="B61" s="56" t="s">
        <v>73</v>
      </c>
      <c r="C61" s="57"/>
      <c r="D61" s="58"/>
      <c r="E61" s="13"/>
      <c r="F61" s="13"/>
      <c r="G61" s="13"/>
      <c r="H61" s="14"/>
    </row>
    <row r="62" spans="1:702" x14ac:dyDescent="0.25">
      <c r="A62" s="22"/>
      <c r="D62" s="23"/>
      <c r="E62" s="17" t="s">
        <v>74</v>
      </c>
      <c r="F62" s="18">
        <f>60.6/2</f>
        <v>30.3</v>
      </c>
      <c r="G62" s="19"/>
      <c r="H62" s="20">
        <f>ROUND(F62*G62,2)</f>
        <v>0</v>
      </c>
      <c r="ZY62" t="s">
        <v>75</v>
      </c>
      <c r="ZZ62" s="15" t="s">
        <v>76</v>
      </c>
    </row>
    <row r="63" spans="1:702" ht="15" customHeight="1" x14ac:dyDescent="0.25">
      <c r="A63" s="12" t="s">
        <v>180</v>
      </c>
      <c r="B63" s="53" t="s">
        <v>77</v>
      </c>
      <c r="C63" s="54"/>
      <c r="D63" s="55"/>
      <c r="E63" s="13"/>
      <c r="F63" s="13"/>
      <c r="G63" s="13"/>
      <c r="H63" s="14"/>
      <c r="ZY63" t="s">
        <v>78</v>
      </c>
      <c r="ZZ63" s="15"/>
    </row>
    <row r="64" spans="1:702" ht="15" customHeight="1" x14ac:dyDescent="0.25">
      <c r="A64" s="12" t="s">
        <v>181</v>
      </c>
      <c r="B64" s="59" t="s">
        <v>79</v>
      </c>
      <c r="C64" s="60"/>
      <c r="D64" s="61"/>
      <c r="E64" s="13"/>
      <c r="F64" s="13"/>
      <c r="G64" s="13"/>
      <c r="H64" s="14"/>
      <c r="ZY64" t="s">
        <v>80</v>
      </c>
      <c r="ZZ64" s="15"/>
    </row>
    <row r="65" spans="1:702" ht="15" customHeight="1" x14ac:dyDescent="0.25">
      <c r="A65" s="16"/>
      <c r="B65" s="56" t="s">
        <v>81</v>
      </c>
      <c r="C65" s="57"/>
      <c r="D65" s="58"/>
      <c r="E65" s="13"/>
      <c r="F65" s="13"/>
      <c r="G65" s="13"/>
      <c r="H65" s="14"/>
    </row>
    <row r="66" spans="1:702" x14ac:dyDescent="0.25">
      <c r="A66" s="22"/>
      <c r="D66" s="23"/>
      <c r="E66" s="17" t="s">
        <v>82</v>
      </c>
      <c r="F66" s="18">
        <v>5</v>
      </c>
      <c r="G66" s="19"/>
      <c r="H66" s="20">
        <f>ROUND(F66*G66,2)</f>
        <v>0</v>
      </c>
      <c r="ZY66" t="s">
        <v>83</v>
      </c>
      <c r="ZZ66" s="15" t="s">
        <v>84</v>
      </c>
    </row>
    <row r="67" spans="1:702" ht="15" customHeight="1" x14ac:dyDescent="0.25">
      <c r="A67" s="12" t="s">
        <v>182</v>
      </c>
      <c r="B67" s="59" t="s">
        <v>85</v>
      </c>
      <c r="C67" s="60"/>
      <c r="D67" s="61"/>
      <c r="E67" s="13"/>
      <c r="F67" s="13"/>
      <c r="G67" s="13"/>
      <c r="H67" s="14"/>
      <c r="ZY67" t="s">
        <v>86</v>
      </c>
      <c r="ZZ67" s="15"/>
    </row>
    <row r="68" spans="1:702" ht="15" customHeight="1" x14ac:dyDescent="0.25">
      <c r="A68" s="16"/>
      <c r="B68" s="56" t="s">
        <v>87</v>
      </c>
      <c r="C68" s="57"/>
      <c r="D68" s="58"/>
      <c r="E68" s="13"/>
      <c r="F68" s="13"/>
      <c r="G68" s="13"/>
      <c r="H68" s="14"/>
    </row>
    <row r="69" spans="1:702" x14ac:dyDescent="0.25">
      <c r="A69" s="22"/>
      <c r="D69" s="23"/>
      <c r="E69" s="17" t="s">
        <v>88</v>
      </c>
      <c r="F69" s="21">
        <v>23</v>
      </c>
      <c r="G69" s="19"/>
      <c r="H69" s="20">
        <f>ROUND(F69*G69,2)</f>
        <v>0</v>
      </c>
      <c r="ZY69" t="s">
        <v>89</v>
      </c>
      <c r="ZZ69" s="15" t="s">
        <v>90</v>
      </c>
    </row>
    <row r="70" spans="1:702" ht="15" customHeight="1" x14ac:dyDescent="0.25">
      <c r="A70" s="12" t="s">
        <v>183</v>
      </c>
      <c r="B70" s="53" t="s">
        <v>91</v>
      </c>
      <c r="C70" s="54"/>
      <c r="D70" s="55"/>
      <c r="E70" s="13"/>
      <c r="F70" s="13"/>
      <c r="G70" s="13"/>
      <c r="H70" s="14"/>
      <c r="ZY70" t="s">
        <v>92</v>
      </c>
      <c r="ZZ70" s="15"/>
    </row>
    <row r="71" spans="1:702" ht="15" customHeight="1" x14ac:dyDescent="0.25">
      <c r="A71" s="12" t="s">
        <v>184</v>
      </c>
      <c r="B71" s="59" t="s">
        <v>93</v>
      </c>
      <c r="C71" s="60"/>
      <c r="D71" s="61"/>
      <c r="E71" s="13"/>
      <c r="F71" s="13"/>
      <c r="G71" s="13"/>
      <c r="H71" s="14"/>
      <c r="ZY71" t="s">
        <v>94</v>
      </c>
      <c r="ZZ71" s="15"/>
    </row>
    <row r="72" spans="1:702" ht="15" customHeight="1" x14ac:dyDescent="0.25">
      <c r="A72" s="16"/>
      <c r="B72" s="56" t="s">
        <v>95</v>
      </c>
      <c r="C72" s="57"/>
      <c r="D72" s="58"/>
      <c r="E72" s="13"/>
      <c r="F72" s="13"/>
      <c r="G72" s="13"/>
      <c r="H72" s="14"/>
    </row>
    <row r="73" spans="1:702" ht="15" customHeight="1" x14ac:dyDescent="0.25">
      <c r="A73" s="16"/>
      <c r="B73" s="37"/>
      <c r="C73" s="41" t="s">
        <v>188</v>
      </c>
      <c r="D73" s="42">
        <v>41.1</v>
      </c>
      <c r="E73" s="13"/>
      <c r="F73" s="13"/>
      <c r="G73" s="13"/>
      <c r="H73" s="14"/>
    </row>
    <row r="74" spans="1:702" ht="15" customHeight="1" x14ac:dyDescent="0.25">
      <c r="A74" s="16"/>
      <c r="B74" s="37"/>
      <c r="C74" s="41" t="s">
        <v>189</v>
      </c>
      <c r="D74" s="42">
        <v>26.8</v>
      </c>
      <c r="E74" s="13"/>
      <c r="F74" s="13"/>
      <c r="G74" s="13"/>
      <c r="H74" s="14"/>
    </row>
    <row r="75" spans="1:702" ht="15" customHeight="1" x14ac:dyDescent="0.25">
      <c r="A75" s="16"/>
      <c r="B75" s="37"/>
      <c r="C75" s="41" t="s">
        <v>190</v>
      </c>
      <c r="D75" s="42">
        <v>12.6</v>
      </c>
      <c r="E75" s="13"/>
      <c r="F75" s="13"/>
      <c r="G75" s="13"/>
      <c r="H75" s="14"/>
    </row>
    <row r="76" spans="1:702" ht="15" customHeight="1" x14ac:dyDescent="0.25">
      <c r="A76" s="16"/>
      <c r="B76" s="37"/>
      <c r="C76" s="38" t="s">
        <v>191</v>
      </c>
      <c r="D76" s="39">
        <v>8.8000000000000007</v>
      </c>
      <c r="E76" s="13"/>
      <c r="F76" s="13"/>
      <c r="G76" s="13"/>
      <c r="H76" s="14"/>
    </row>
    <row r="77" spans="1:702" ht="15" customHeight="1" x14ac:dyDescent="0.25">
      <c r="A77" s="16"/>
      <c r="B77" s="37"/>
      <c r="C77" s="38" t="s">
        <v>192</v>
      </c>
      <c r="D77" s="39">
        <v>7.57</v>
      </c>
      <c r="E77" s="13"/>
      <c r="F77" s="13"/>
      <c r="G77" s="13"/>
      <c r="H77" s="14"/>
    </row>
    <row r="78" spans="1:702" x14ac:dyDescent="0.25">
      <c r="A78" s="22"/>
      <c r="D78" s="23"/>
      <c r="E78" s="17" t="s">
        <v>96</v>
      </c>
      <c r="F78" s="19">
        <v>96.87</v>
      </c>
      <c r="G78" s="19"/>
      <c r="H78" s="20">
        <f>ROUND(F78*G78,2)</f>
        <v>0</v>
      </c>
      <c r="ZY78" t="s">
        <v>97</v>
      </c>
      <c r="ZZ78" s="15" t="s">
        <v>98</v>
      </c>
    </row>
    <row r="79" spans="1:702" ht="15" customHeight="1" x14ac:dyDescent="0.25">
      <c r="A79" s="12" t="s">
        <v>185</v>
      </c>
      <c r="B79" s="59" t="s">
        <v>99</v>
      </c>
      <c r="C79" s="60"/>
      <c r="D79" s="61"/>
      <c r="E79" s="13"/>
      <c r="F79" s="13"/>
      <c r="G79" s="13"/>
      <c r="H79" s="14"/>
      <c r="ZY79" t="s">
        <v>100</v>
      </c>
      <c r="ZZ79" s="15"/>
    </row>
    <row r="80" spans="1:702" ht="15" customHeight="1" x14ac:dyDescent="0.25">
      <c r="A80" s="16"/>
      <c r="B80" s="56" t="s">
        <v>101</v>
      </c>
      <c r="C80" s="57"/>
      <c r="D80" s="58"/>
      <c r="E80" s="13"/>
      <c r="F80" s="13"/>
      <c r="G80" s="13"/>
      <c r="H80" s="14"/>
    </row>
    <row r="81" spans="1:702" x14ac:dyDescent="0.25">
      <c r="A81" s="22"/>
      <c r="D81" s="23"/>
      <c r="E81" s="17" t="s">
        <v>102</v>
      </c>
      <c r="F81" s="21">
        <v>1</v>
      </c>
      <c r="G81" s="19"/>
      <c r="H81" s="20">
        <f>ROUND(F81*G81,2)</f>
        <v>0</v>
      </c>
      <c r="ZY81" t="s">
        <v>103</v>
      </c>
      <c r="ZZ81" s="15" t="s">
        <v>104</v>
      </c>
    </row>
    <row r="82" spans="1:702" ht="15" customHeight="1" x14ac:dyDescent="0.25">
      <c r="A82" s="16"/>
      <c r="B82" s="56" t="s">
        <v>105</v>
      </c>
      <c r="C82" s="57"/>
      <c r="D82" s="58"/>
      <c r="E82" s="13"/>
      <c r="F82" s="13"/>
      <c r="G82" s="13"/>
      <c r="H82" s="14"/>
    </row>
    <row r="83" spans="1:702" x14ac:dyDescent="0.25">
      <c r="A83" s="22"/>
      <c r="D83" s="23"/>
      <c r="E83" s="17" t="s">
        <v>106</v>
      </c>
      <c r="F83" s="21">
        <v>5</v>
      </c>
      <c r="G83" s="19"/>
      <c r="H83" s="20">
        <f>ROUND(F83*G83,2)</f>
        <v>0</v>
      </c>
      <c r="ZY83" t="s">
        <v>107</v>
      </c>
      <c r="ZZ83" s="15" t="s">
        <v>108</v>
      </c>
    </row>
    <row r="84" spans="1:702" ht="15" customHeight="1" x14ac:dyDescent="0.25">
      <c r="A84" s="12" t="s">
        <v>186</v>
      </c>
      <c r="B84" s="59" t="s">
        <v>109</v>
      </c>
      <c r="C84" s="60"/>
      <c r="D84" s="61"/>
      <c r="E84" s="13"/>
      <c r="F84" s="13"/>
      <c r="G84" s="13"/>
      <c r="H84" s="14"/>
      <c r="ZY84" t="s">
        <v>110</v>
      </c>
      <c r="ZZ84" s="15"/>
    </row>
    <row r="85" spans="1:702" ht="25.5" customHeight="1" x14ac:dyDescent="0.25">
      <c r="A85" s="16"/>
      <c r="B85" s="56" t="s">
        <v>111</v>
      </c>
      <c r="C85" s="57"/>
      <c r="D85" s="58"/>
      <c r="E85" s="13"/>
      <c r="F85" s="13"/>
      <c r="G85" s="13"/>
      <c r="H85" s="14"/>
    </row>
    <row r="86" spans="1:702" ht="15" customHeight="1" x14ac:dyDescent="0.25">
      <c r="A86" s="16"/>
      <c r="B86" s="37"/>
      <c r="C86" s="41" t="s">
        <v>188</v>
      </c>
      <c r="D86" s="43">
        <v>1</v>
      </c>
      <c r="E86" s="17"/>
      <c r="F86" s="21"/>
      <c r="G86" s="19"/>
      <c r="H86" s="20"/>
      <c r="ZZ86" s="15"/>
    </row>
    <row r="87" spans="1:702" x14ac:dyDescent="0.25">
      <c r="A87" s="22"/>
      <c r="D87" s="23"/>
      <c r="E87" s="17" t="s">
        <v>112</v>
      </c>
      <c r="F87" s="21">
        <v>1</v>
      </c>
      <c r="G87" s="19"/>
      <c r="H87" s="20">
        <f>ROUND(F87*G87,2)</f>
        <v>0</v>
      </c>
      <c r="ZY87" t="s">
        <v>113</v>
      </c>
      <c r="ZZ87" s="15" t="s">
        <v>114</v>
      </c>
    </row>
    <row r="88" spans="1:702" x14ac:dyDescent="0.25">
      <c r="A88" s="12" t="s">
        <v>187</v>
      </c>
      <c r="B88" s="53" t="s">
        <v>159</v>
      </c>
      <c r="C88" s="54"/>
      <c r="D88" s="55"/>
      <c r="E88" s="13"/>
      <c r="F88" s="13"/>
      <c r="G88" s="13"/>
      <c r="H88" s="14"/>
      <c r="ZZ88" s="15"/>
    </row>
    <row r="89" spans="1:702" x14ac:dyDescent="0.25">
      <c r="A89" s="16"/>
      <c r="B89" s="56" t="s">
        <v>161</v>
      </c>
      <c r="C89" s="57"/>
      <c r="D89" s="58"/>
      <c r="E89" s="13"/>
      <c r="F89" s="13"/>
      <c r="G89" s="13"/>
      <c r="H89" s="14"/>
      <c r="ZZ89" s="15"/>
    </row>
    <row r="90" spans="1:702" x14ac:dyDescent="0.25">
      <c r="A90" s="22"/>
      <c r="D90" s="23"/>
      <c r="E90" s="17" t="s">
        <v>133</v>
      </c>
      <c r="F90" s="21">
        <v>1</v>
      </c>
      <c r="G90" s="19"/>
      <c r="H90" s="20">
        <f>ROUND(F90*G90,2)</f>
        <v>0</v>
      </c>
    </row>
    <row r="91" spans="1:702" ht="17.25" customHeight="1" x14ac:dyDescent="0.25">
      <c r="A91" s="24"/>
      <c r="B91" s="25"/>
      <c r="C91" s="26"/>
      <c r="D91" s="27"/>
      <c r="E91" s="13"/>
      <c r="F91" s="13"/>
      <c r="G91" s="13"/>
      <c r="H91" s="28"/>
    </row>
    <row r="92" spans="1:702" ht="15" customHeight="1" x14ac:dyDescent="0.25">
      <c r="A92" s="29"/>
      <c r="B92" s="62" t="s">
        <v>115</v>
      </c>
      <c r="C92" s="63"/>
      <c r="D92" s="64"/>
      <c r="E92" s="13"/>
      <c r="F92" s="13"/>
      <c r="G92" s="13"/>
      <c r="H92" s="30">
        <f>SUBTOTAL(109,H4:H91)</f>
        <v>0</v>
      </c>
      <c r="ZY92" t="s">
        <v>117</v>
      </c>
      <c r="ZZ92" s="15"/>
    </row>
    <row r="93" spans="1:702" ht="15" customHeight="1" x14ac:dyDescent="0.25">
      <c r="A93" s="32"/>
      <c r="B93" s="7"/>
      <c r="C93" s="8"/>
      <c r="D93" s="9"/>
      <c r="E93" s="13"/>
      <c r="F93" s="13"/>
      <c r="G93" s="13"/>
      <c r="H93" s="11"/>
      <c r="ZY93" t="s">
        <v>118</v>
      </c>
      <c r="ZZ93" s="15" t="s">
        <v>119</v>
      </c>
    </row>
    <row r="94" spans="1:702" ht="25.5" customHeight="1" x14ac:dyDescent="0.25">
      <c r="A94" s="12"/>
      <c r="B94" s="44" t="s">
        <v>116</v>
      </c>
      <c r="C94" s="45"/>
      <c r="D94" s="46"/>
      <c r="E94" s="13"/>
      <c r="F94" s="13"/>
      <c r="G94" s="13"/>
      <c r="H94" s="14"/>
      <c r="ZY94" t="s">
        <v>120</v>
      </c>
      <c r="ZZ94" s="15"/>
    </row>
    <row r="95" spans="1:702" ht="15" customHeight="1" x14ac:dyDescent="0.25">
      <c r="A95" s="12"/>
      <c r="B95" s="47" t="s">
        <v>5</v>
      </c>
      <c r="C95" s="48"/>
      <c r="D95" s="49"/>
      <c r="E95" s="13"/>
      <c r="F95" s="13"/>
      <c r="G95" s="13"/>
      <c r="H95" s="14"/>
      <c r="ZY95" t="s">
        <v>121</v>
      </c>
      <c r="ZZ95" s="15" t="s">
        <v>122</v>
      </c>
    </row>
    <row r="96" spans="1:702" ht="15" customHeight="1" x14ac:dyDescent="0.25">
      <c r="A96" s="12">
        <v>2</v>
      </c>
      <c r="B96" s="50" t="s">
        <v>7</v>
      </c>
      <c r="C96" s="51"/>
      <c r="D96" s="52"/>
      <c r="E96" s="13"/>
      <c r="F96" s="13"/>
      <c r="G96" s="13"/>
      <c r="H96" s="14"/>
      <c r="ZZ96" s="15"/>
    </row>
    <row r="97" spans="1:702" ht="15" customHeight="1" x14ac:dyDescent="0.25">
      <c r="A97" s="12" t="s">
        <v>171</v>
      </c>
      <c r="B97" s="53" t="s">
        <v>10</v>
      </c>
      <c r="C97" s="54"/>
      <c r="D97" s="55"/>
      <c r="E97" s="13"/>
      <c r="F97" s="13"/>
      <c r="G97" s="13"/>
      <c r="H97" s="14"/>
      <c r="ZZ97" s="15"/>
    </row>
    <row r="98" spans="1:702" ht="15" customHeight="1" x14ac:dyDescent="0.25">
      <c r="A98" s="16"/>
      <c r="B98" s="56" t="s">
        <v>12</v>
      </c>
      <c r="C98" s="57"/>
      <c r="D98" s="58"/>
      <c r="E98" s="17"/>
      <c r="F98" s="18"/>
      <c r="G98" s="19"/>
      <c r="H98" s="20"/>
      <c r="ZZ98" s="15"/>
    </row>
    <row r="99" spans="1:702" ht="15" customHeight="1" x14ac:dyDescent="0.25">
      <c r="A99" s="16"/>
      <c r="B99" s="37"/>
      <c r="C99" s="41" t="s">
        <v>188</v>
      </c>
      <c r="D99" s="42">
        <v>166</v>
      </c>
      <c r="E99" s="17"/>
      <c r="F99" s="18"/>
      <c r="G99" s="19"/>
      <c r="H99" s="20"/>
      <c r="ZZ99" s="15"/>
    </row>
    <row r="100" spans="1:702" ht="15" customHeight="1" x14ac:dyDescent="0.25">
      <c r="A100" s="16"/>
      <c r="B100" s="37"/>
      <c r="C100" s="41" t="s">
        <v>189</v>
      </c>
      <c r="D100" s="42">
        <v>60.8</v>
      </c>
      <c r="E100" s="17"/>
      <c r="F100" s="18"/>
      <c r="G100" s="19"/>
      <c r="H100" s="20"/>
      <c r="ZZ100" s="15"/>
    </row>
    <row r="101" spans="1:702" ht="15" customHeight="1" x14ac:dyDescent="0.25">
      <c r="A101" s="16"/>
      <c r="B101" s="37"/>
      <c r="C101" s="41" t="s">
        <v>190</v>
      </c>
      <c r="D101" s="42">
        <v>17.399999999999999</v>
      </c>
      <c r="E101" s="17"/>
      <c r="F101" s="18"/>
      <c r="G101" s="19"/>
      <c r="H101" s="20"/>
      <c r="ZY101" t="s">
        <v>123</v>
      </c>
      <c r="ZZ101" s="15" t="s">
        <v>124</v>
      </c>
    </row>
    <row r="102" spans="1:702" ht="15" customHeight="1" x14ac:dyDescent="0.25">
      <c r="A102" s="16"/>
      <c r="B102" s="37"/>
      <c r="C102" s="38" t="s">
        <v>193</v>
      </c>
      <c r="D102" s="39">
        <v>16.3</v>
      </c>
      <c r="E102" s="17"/>
      <c r="F102" s="18"/>
      <c r="G102" s="19"/>
      <c r="H102" s="20"/>
      <c r="ZZ102" s="15"/>
    </row>
    <row r="103" spans="1:702" ht="15" customHeight="1" x14ac:dyDescent="0.25">
      <c r="A103" s="16"/>
      <c r="B103" s="37"/>
      <c r="C103" s="38"/>
      <c r="D103" s="39"/>
      <c r="E103" s="17" t="s">
        <v>13</v>
      </c>
      <c r="F103" s="18">
        <v>260.5</v>
      </c>
      <c r="G103" s="19"/>
      <c r="H103" s="20">
        <f t="shared" ref="H103" si="6">ROUND(F103*G103,2)</f>
        <v>0</v>
      </c>
      <c r="ZZ103" s="15"/>
    </row>
    <row r="104" spans="1:702" ht="15" customHeight="1" x14ac:dyDescent="0.25">
      <c r="A104" s="16"/>
      <c r="B104" s="56" t="s">
        <v>16</v>
      </c>
      <c r="C104" s="57"/>
      <c r="D104" s="58"/>
      <c r="E104" s="17"/>
      <c r="F104" s="18"/>
      <c r="G104" s="19"/>
      <c r="H104" s="20"/>
      <c r="ZZ104" s="15"/>
    </row>
    <row r="105" spans="1:702" ht="15" customHeight="1" x14ac:dyDescent="0.25">
      <c r="A105" s="16"/>
      <c r="B105" s="37"/>
      <c r="C105" s="41" t="s">
        <v>188</v>
      </c>
      <c r="D105" s="42">
        <v>166</v>
      </c>
      <c r="E105" s="17"/>
      <c r="F105" s="18"/>
      <c r="G105" s="19"/>
      <c r="H105" s="20"/>
      <c r="ZZ105" s="15"/>
    </row>
    <row r="106" spans="1:702" ht="15" customHeight="1" x14ac:dyDescent="0.25">
      <c r="A106" s="16"/>
      <c r="B106" s="37"/>
      <c r="C106" s="41" t="s">
        <v>189</v>
      </c>
      <c r="D106" s="42">
        <v>60.8</v>
      </c>
      <c r="E106" s="17"/>
      <c r="F106" s="18"/>
      <c r="G106" s="19"/>
      <c r="H106" s="20"/>
      <c r="ZZ106" s="15"/>
    </row>
    <row r="107" spans="1:702" ht="25.5" customHeight="1" x14ac:dyDescent="0.25">
      <c r="A107" s="16"/>
      <c r="B107" s="37"/>
      <c r="C107" s="41" t="s">
        <v>190</v>
      </c>
      <c r="D107" s="42">
        <v>17.399999999999999</v>
      </c>
      <c r="E107" s="17"/>
      <c r="F107" s="18"/>
      <c r="G107" s="19"/>
      <c r="H107" s="20"/>
      <c r="ZY107" t="s">
        <v>125</v>
      </c>
      <c r="ZZ107" s="15" t="s">
        <v>126</v>
      </c>
    </row>
    <row r="108" spans="1:702" x14ac:dyDescent="0.25">
      <c r="A108" s="16"/>
      <c r="B108" s="37"/>
      <c r="C108" s="38" t="s">
        <v>193</v>
      </c>
      <c r="D108" s="39">
        <v>16.3</v>
      </c>
      <c r="E108" s="17"/>
      <c r="F108" s="18"/>
      <c r="G108" s="19"/>
      <c r="H108" s="20"/>
      <c r="ZZ108" s="15"/>
    </row>
    <row r="109" spans="1:702" x14ac:dyDescent="0.25">
      <c r="A109" s="16"/>
      <c r="B109" s="37"/>
      <c r="C109" s="38"/>
      <c r="D109" s="39"/>
      <c r="E109" s="17" t="s">
        <v>13</v>
      </c>
      <c r="F109" s="18">
        <v>260.5</v>
      </c>
      <c r="G109" s="19"/>
      <c r="H109" s="20">
        <f t="shared" ref="H109" si="7">ROUND(F109*G109,2)</f>
        <v>0</v>
      </c>
      <c r="ZZ109" s="15"/>
    </row>
    <row r="110" spans="1:702" x14ac:dyDescent="0.25">
      <c r="A110" s="16"/>
      <c r="B110" s="56" t="s">
        <v>26</v>
      </c>
      <c r="C110" s="57"/>
      <c r="D110" s="58"/>
      <c r="E110" s="17"/>
      <c r="F110" s="18"/>
      <c r="G110" s="19"/>
      <c r="H110" s="20"/>
      <c r="ZZ110" s="15"/>
    </row>
    <row r="111" spans="1:702" x14ac:dyDescent="0.25">
      <c r="A111" s="16"/>
      <c r="B111" s="37"/>
      <c r="C111" s="41" t="s">
        <v>188</v>
      </c>
      <c r="D111" s="42">
        <v>58.1</v>
      </c>
      <c r="E111" s="17"/>
      <c r="F111" s="18"/>
      <c r="G111" s="19"/>
      <c r="H111" s="20"/>
      <c r="ZZ111" s="15"/>
    </row>
    <row r="112" spans="1:702" x14ac:dyDescent="0.25">
      <c r="A112" s="16"/>
      <c r="B112" s="37"/>
      <c r="C112" s="41" t="s">
        <v>189</v>
      </c>
      <c r="D112" s="42">
        <v>34.700000000000003</v>
      </c>
      <c r="E112" s="17"/>
      <c r="F112" s="18"/>
      <c r="G112" s="19"/>
      <c r="H112" s="20"/>
      <c r="ZZ112" s="15"/>
    </row>
    <row r="113" spans="1:702" ht="15" customHeight="1" x14ac:dyDescent="0.25">
      <c r="A113" s="16"/>
      <c r="B113" s="37"/>
      <c r="C113" s="41" t="s">
        <v>190</v>
      </c>
      <c r="D113" s="42">
        <v>16.8</v>
      </c>
      <c r="E113" s="17"/>
      <c r="F113" s="18"/>
      <c r="G113" s="19"/>
      <c r="H113" s="20"/>
      <c r="ZY113" t="s">
        <v>127</v>
      </c>
      <c r="ZZ113" s="15" t="s">
        <v>128</v>
      </c>
    </row>
    <row r="114" spans="1:702" ht="15" customHeight="1" x14ac:dyDescent="0.25">
      <c r="A114" s="16"/>
      <c r="B114" s="37"/>
      <c r="C114" s="38" t="s">
        <v>193</v>
      </c>
      <c r="D114" s="39">
        <v>16.399999999999999</v>
      </c>
      <c r="E114" s="17"/>
      <c r="F114" s="18"/>
      <c r="G114" s="19"/>
      <c r="H114" s="20"/>
      <c r="ZZ114" s="15"/>
    </row>
    <row r="115" spans="1:702" ht="15" customHeight="1" x14ac:dyDescent="0.25">
      <c r="A115" s="16"/>
      <c r="B115" s="37"/>
      <c r="C115" s="38"/>
      <c r="D115" s="39"/>
      <c r="E115" s="17" t="s">
        <v>20</v>
      </c>
      <c r="F115" s="18">
        <v>126</v>
      </c>
      <c r="G115" s="19"/>
      <c r="H115" s="20">
        <f t="shared" ref="H115" si="8">ROUND(F115*G115,2)</f>
        <v>0</v>
      </c>
      <c r="ZZ115" s="15"/>
    </row>
    <row r="116" spans="1:702" ht="15" customHeight="1" x14ac:dyDescent="0.25">
      <c r="A116" s="16"/>
      <c r="B116" s="56" t="s">
        <v>29</v>
      </c>
      <c r="C116" s="57"/>
      <c r="D116" s="58"/>
      <c r="E116" s="17"/>
      <c r="F116" s="21"/>
      <c r="G116" s="19"/>
      <c r="H116" s="20"/>
      <c r="ZY116" t="s">
        <v>130</v>
      </c>
      <c r="ZZ116" s="15" t="s">
        <v>131</v>
      </c>
    </row>
    <row r="117" spans="1:702" ht="15" customHeight="1" x14ac:dyDescent="0.25">
      <c r="A117" s="16"/>
      <c r="B117" s="37"/>
      <c r="C117" s="41" t="s">
        <v>188</v>
      </c>
      <c r="D117" s="43">
        <v>1</v>
      </c>
      <c r="E117" s="17"/>
      <c r="F117" s="21"/>
      <c r="G117" s="19"/>
      <c r="H117" s="20"/>
      <c r="ZY117" t="s">
        <v>134</v>
      </c>
      <c r="ZZ117" s="15" t="s">
        <v>135</v>
      </c>
    </row>
    <row r="118" spans="1:702" ht="15" customHeight="1" x14ac:dyDescent="0.25">
      <c r="A118" s="16"/>
      <c r="B118" s="37"/>
      <c r="C118" s="38"/>
      <c r="D118" s="39"/>
      <c r="E118" s="17" t="s">
        <v>30</v>
      </c>
      <c r="F118" s="21">
        <v>1</v>
      </c>
      <c r="G118" s="19"/>
      <c r="H118" s="20">
        <f>ROUND(F118*G118,2)</f>
        <v>0</v>
      </c>
      <c r="ZY118" t="s">
        <v>136</v>
      </c>
      <c r="ZZ118" s="15"/>
    </row>
    <row r="119" spans="1:702" ht="15" customHeight="1" x14ac:dyDescent="0.25">
      <c r="A119" s="16"/>
      <c r="B119" s="56" t="s">
        <v>129</v>
      </c>
      <c r="C119" s="57"/>
      <c r="D119" s="58"/>
      <c r="E119" s="17" t="s">
        <v>30</v>
      </c>
      <c r="F119" s="21">
        <v>5</v>
      </c>
      <c r="G119" s="19"/>
      <c r="H119" s="20">
        <f t="shared" ref="H119:H120" si="9">ROUND(F119*G119,2)</f>
        <v>0</v>
      </c>
      <c r="ZY119" t="s">
        <v>137</v>
      </c>
      <c r="ZZ119" s="15"/>
    </row>
    <row r="120" spans="1:702" ht="15" customHeight="1" x14ac:dyDescent="0.25">
      <c r="A120" s="16"/>
      <c r="B120" s="56" t="s">
        <v>132</v>
      </c>
      <c r="C120" s="57"/>
      <c r="D120" s="58"/>
      <c r="E120" s="17" t="s">
        <v>133</v>
      </c>
      <c r="F120" s="21">
        <v>1</v>
      </c>
      <c r="G120" s="19"/>
      <c r="H120" s="20">
        <f t="shared" si="9"/>
        <v>0</v>
      </c>
    </row>
    <row r="121" spans="1:702" ht="15" customHeight="1" x14ac:dyDescent="0.25">
      <c r="A121" s="12" t="s">
        <v>172</v>
      </c>
      <c r="B121" s="53" t="s">
        <v>33</v>
      </c>
      <c r="C121" s="54"/>
      <c r="D121" s="55"/>
      <c r="E121" s="13"/>
      <c r="F121" s="13"/>
      <c r="G121" s="13"/>
      <c r="H121" s="14"/>
    </row>
    <row r="122" spans="1:702" ht="15" customHeight="1" x14ac:dyDescent="0.25">
      <c r="A122" s="12" t="s">
        <v>173</v>
      </c>
      <c r="B122" s="59" t="s">
        <v>35</v>
      </c>
      <c r="C122" s="60"/>
      <c r="D122" s="61"/>
      <c r="E122" s="13"/>
      <c r="F122" s="13"/>
      <c r="G122" s="13"/>
      <c r="H122" s="14"/>
    </row>
    <row r="123" spans="1:702" ht="15" customHeight="1" x14ac:dyDescent="0.25">
      <c r="A123" s="16"/>
      <c r="B123" s="56" t="s">
        <v>37</v>
      </c>
      <c r="C123" s="57"/>
      <c r="D123" s="58"/>
      <c r="E123" s="13"/>
      <c r="F123" s="13"/>
      <c r="G123" s="13"/>
      <c r="H123" s="14"/>
    </row>
    <row r="124" spans="1:702" ht="15" customHeight="1" x14ac:dyDescent="0.25">
      <c r="A124" s="16"/>
      <c r="B124" s="37"/>
      <c r="C124" s="41" t="s">
        <v>188</v>
      </c>
      <c r="D124" s="42">
        <v>166</v>
      </c>
      <c r="E124" s="13"/>
      <c r="F124" s="13"/>
      <c r="G124" s="13"/>
      <c r="H124" s="14"/>
    </row>
    <row r="125" spans="1:702" x14ac:dyDescent="0.25">
      <c r="A125" s="16"/>
      <c r="B125" s="37"/>
      <c r="C125" s="41" t="s">
        <v>189</v>
      </c>
      <c r="D125" s="42">
        <v>60.8</v>
      </c>
      <c r="E125" s="13"/>
      <c r="F125" s="13"/>
      <c r="G125" s="13"/>
      <c r="H125" s="14"/>
      <c r="ZY125" t="s">
        <v>138</v>
      </c>
      <c r="ZZ125" s="15" t="s">
        <v>139</v>
      </c>
    </row>
    <row r="126" spans="1:702" ht="15" customHeight="1" x14ac:dyDescent="0.25">
      <c r="A126" s="16"/>
      <c r="B126" s="37"/>
      <c r="C126" s="41" t="s">
        <v>190</v>
      </c>
      <c r="D126" s="42">
        <v>17.399999999999999</v>
      </c>
      <c r="E126" s="13"/>
      <c r="F126" s="13"/>
      <c r="G126" s="13"/>
      <c r="H126" s="14"/>
      <c r="ZY126" t="s">
        <v>140</v>
      </c>
      <c r="ZZ126" s="15"/>
    </row>
    <row r="127" spans="1:702" ht="15" customHeight="1" x14ac:dyDescent="0.25">
      <c r="A127" s="16"/>
      <c r="B127" s="37"/>
      <c r="C127" s="38" t="s">
        <v>193</v>
      </c>
      <c r="D127" s="39">
        <v>16.3</v>
      </c>
      <c r="E127" s="13"/>
      <c r="F127" s="13"/>
      <c r="G127" s="13"/>
      <c r="H127" s="14"/>
    </row>
    <row r="128" spans="1:702" ht="15" customHeight="1" x14ac:dyDescent="0.25">
      <c r="A128" s="22"/>
      <c r="D128" s="23"/>
      <c r="E128" s="17" t="s">
        <v>38</v>
      </c>
      <c r="F128" s="18">
        <v>260.5</v>
      </c>
      <c r="G128" s="19"/>
      <c r="H128" s="20">
        <f>ROUND(F128*G128,2)</f>
        <v>0</v>
      </c>
    </row>
    <row r="129" spans="1:702" ht="15" customHeight="1" x14ac:dyDescent="0.25">
      <c r="A129" s="12" t="s">
        <v>174</v>
      </c>
      <c r="B129" s="59" t="s">
        <v>41</v>
      </c>
      <c r="C129" s="60"/>
      <c r="D129" s="61"/>
      <c r="E129" s="13"/>
      <c r="F129" s="13"/>
      <c r="G129" s="13"/>
      <c r="H129" s="14"/>
    </row>
    <row r="130" spans="1:702" ht="15" customHeight="1" x14ac:dyDescent="0.25">
      <c r="A130" s="16"/>
      <c r="B130" s="56" t="s">
        <v>43</v>
      </c>
      <c r="C130" s="57"/>
      <c r="D130" s="58"/>
      <c r="E130" s="13"/>
      <c r="F130" s="13"/>
      <c r="G130" s="13"/>
      <c r="H130" s="14"/>
    </row>
    <row r="131" spans="1:702" ht="15" customHeight="1" x14ac:dyDescent="0.25">
      <c r="A131" s="16"/>
      <c r="B131" s="37"/>
      <c r="C131" s="41" t="s">
        <v>188</v>
      </c>
      <c r="D131" s="42">
        <v>58.1</v>
      </c>
      <c r="E131" s="13"/>
      <c r="F131" s="13"/>
      <c r="G131" s="13"/>
      <c r="H131" s="14"/>
    </row>
    <row r="132" spans="1:702" ht="15" customHeight="1" x14ac:dyDescent="0.25">
      <c r="A132" s="16"/>
      <c r="B132" s="37"/>
      <c r="C132" s="41" t="s">
        <v>189</v>
      </c>
      <c r="D132" s="42">
        <v>34.700000000000003</v>
      </c>
      <c r="E132" s="13"/>
      <c r="F132" s="13"/>
      <c r="G132" s="13"/>
      <c r="H132" s="14"/>
    </row>
    <row r="133" spans="1:702" x14ac:dyDescent="0.25">
      <c r="A133" s="16"/>
      <c r="B133" s="37"/>
      <c r="C133" s="41" t="s">
        <v>190</v>
      </c>
      <c r="D133" s="42">
        <v>16.8</v>
      </c>
      <c r="E133" s="13"/>
      <c r="F133" s="13"/>
      <c r="G133" s="13"/>
      <c r="H133" s="14"/>
      <c r="ZY133" t="s">
        <v>141</v>
      </c>
      <c r="ZZ133" s="15" t="s">
        <v>142</v>
      </c>
    </row>
    <row r="134" spans="1:702" ht="15" customHeight="1" x14ac:dyDescent="0.25">
      <c r="A134" s="16"/>
      <c r="B134" s="37"/>
      <c r="C134" s="38" t="s">
        <v>193</v>
      </c>
      <c r="D134" s="39">
        <v>16.399999999999999</v>
      </c>
      <c r="E134" s="13"/>
      <c r="F134" s="13"/>
      <c r="G134" s="13"/>
      <c r="H134" s="14"/>
      <c r="ZZ134" s="15"/>
    </row>
    <row r="135" spans="1:702" ht="15" customHeight="1" x14ac:dyDescent="0.25">
      <c r="A135" s="16"/>
      <c r="B135" s="37"/>
      <c r="C135" s="38"/>
      <c r="D135" s="39"/>
      <c r="E135" s="13"/>
      <c r="F135" s="13"/>
      <c r="G135" s="13"/>
      <c r="H135" s="14"/>
      <c r="ZZ135" s="15"/>
    </row>
    <row r="136" spans="1:702" ht="15" customHeight="1" x14ac:dyDescent="0.25">
      <c r="A136" s="22"/>
      <c r="D136" s="23"/>
      <c r="E136" s="17" t="s">
        <v>20</v>
      </c>
      <c r="F136" s="18">
        <v>126</v>
      </c>
      <c r="G136" s="19"/>
      <c r="H136" s="20">
        <f>ROUND(F136*G136,2)</f>
        <v>0</v>
      </c>
      <c r="ZZ136" s="15"/>
    </row>
    <row r="137" spans="1:702" x14ac:dyDescent="0.25">
      <c r="A137" s="12" t="s">
        <v>175</v>
      </c>
      <c r="B137" s="53" t="s">
        <v>47</v>
      </c>
      <c r="C137" s="54"/>
      <c r="D137" s="55"/>
      <c r="E137" s="13"/>
      <c r="F137" s="13"/>
      <c r="G137" s="19"/>
      <c r="H137" s="20"/>
      <c r="ZZ137" s="15"/>
    </row>
    <row r="138" spans="1:702" ht="15" customHeight="1" x14ac:dyDescent="0.25">
      <c r="A138" s="12" t="s">
        <v>176</v>
      </c>
      <c r="B138" s="59" t="s">
        <v>49</v>
      </c>
      <c r="C138" s="60"/>
      <c r="D138" s="61"/>
      <c r="E138" s="13"/>
      <c r="F138" s="13"/>
      <c r="G138" s="19"/>
      <c r="H138" s="20"/>
      <c r="ZZ138" s="15"/>
    </row>
    <row r="139" spans="1:702" x14ac:dyDescent="0.25">
      <c r="A139" s="16"/>
      <c r="B139" s="56" t="s">
        <v>51</v>
      </c>
      <c r="C139" s="57"/>
      <c r="D139" s="58"/>
      <c r="E139" s="13"/>
      <c r="F139" s="13"/>
      <c r="G139" s="19"/>
      <c r="H139" s="20"/>
      <c r="ZZ139" s="15"/>
    </row>
    <row r="140" spans="1:702" x14ac:dyDescent="0.25">
      <c r="A140" s="22"/>
      <c r="D140" s="23"/>
      <c r="E140" s="17" t="s">
        <v>13</v>
      </c>
      <c r="F140" s="18">
        <f>517.9/2</f>
        <v>258.95</v>
      </c>
      <c r="G140" s="19"/>
      <c r="H140" s="20">
        <f>ROUND(F140*G140,2)</f>
        <v>0</v>
      </c>
      <c r="ZZ140" s="15"/>
    </row>
    <row r="141" spans="1:702" x14ac:dyDescent="0.25">
      <c r="A141" s="16"/>
      <c r="B141" s="56" t="s">
        <v>55</v>
      </c>
      <c r="C141" s="57"/>
      <c r="D141" s="58"/>
      <c r="E141" s="13"/>
      <c r="F141" s="13"/>
      <c r="G141" s="19"/>
      <c r="H141" s="20"/>
      <c r="ZZ141" s="15"/>
    </row>
    <row r="142" spans="1:702" x14ac:dyDescent="0.25">
      <c r="A142" s="22"/>
      <c r="D142" s="23"/>
      <c r="E142" s="17" t="s">
        <v>13</v>
      </c>
      <c r="F142" s="18">
        <f>517.9/2</f>
        <v>258.95</v>
      </c>
      <c r="G142" s="19"/>
      <c r="H142" s="20">
        <f>ROUND(F142*G142,2)</f>
        <v>0</v>
      </c>
      <c r="ZZ142" s="15"/>
    </row>
    <row r="143" spans="1:702" x14ac:dyDescent="0.25">
      <c r="A143" s="12" t="s">
        <v>177</v>
      </c>
      <c r="B143" s="59" t="s">
        <v>59</v>
      </c>
      <c r="C143" s="60"/>
      <c r="D143" s="61"/>
      <c r="E143" s="13"/>
      <c r="F143" s="13"/>
      <c r="G143" s="19"/>
      <c r="H143" s="20"/>
      <c r="ZZ143" s="15"/>
    </row>
    <row r="144" spans="1:702" x14ac:dyDescent="0.25">
      <c r="A144" s="16"/>
      <c r="B144" s="56" t="s">
        <v>61</v>
      </c>
      <c r="C144" s="57"/>
      <c r="D144" s="58"/>
      <c r="E144" s="13"/>
      <c r="F144" s="13"/>
      <c r="G144" s="19"/>
      <c r="H144" s="20"/>
      <c r="ZZ144" s="15"/>
    </row>
    <row r="145" spans="1:702" x14ac:dyDescent="0.25">
      <c r="A145" s="22"/>
      <c r="D145" s="23"/>
      <c r="E145" s="17" t="s">
        <v>13</v>
      </c>
      <c r="F145" s="18">
        <f>517.9/2</f>
        <v>258.95</v>
      </c>
      <c r="G145" s="19"/>
      <c r="H145" s="20">
        <f>ROUND(F145*G145,2)</f>
        <v>0</v>
      </c>
      <c r="ZZ145" s="15"/>
    </row>
    <row r="146" spans="1:702" x14ac:dyDescent="0.25">
      <c r="A146" s="12" t="s">
        <v>178</v>
      </c>
      <c r="B146" s="59" t="s">
        <v>65</v>
      </c>
      <c r="C146" s="60"/>
      <c r="D146" s="61"/>
      <c r="E146" s="13"/>
      <c r="F146" s="13"/>
      <c r="G146" s="19"/>
      <c r="H146" s="20"/>
      <c r="ZZ146" s="15"/>
    </row>
    <row r="147" spans="1:702" x14ac:dyDescent="0.25">
      <c r="A147" s="16"/>
      <c r="B147" s="56" t="s">
        <v>67</v>
      </c>
      <c r="C147" s="57"/>
      <c r="D147" s="58"/>
      <c r="E147" s="13"/>
      <c r="F147" s="13"/>
      <c r="G147" s="19"/>
      <c r="H147" s="20"/>
      <c r="ZZ147" s="15"/>
    </row>
    <row r="148" spans="1:702" x14ac:dyDescent="0.25">
      <c r="A148" s="22"/>
      <c r="D148" s="23"/>
      <c r="E148" s="17" t="s">
        <v>20</v>
      </c>
      <c r="F148" s="19">
        <v>39.659999999999997</v>
      </c>
      <c r="G148" s="19"/>
      <c r="H148" s="20">
        <f>ROUND(F148*G148,2)</f>
        <v>0</v>
      </c>
      <c r="ZZ148" s="15"/>
    </row>
    <row r="149" spans="1:702" ht="15" customHeight="1" x14ac:dyDescent="0.25">
      <c r="A149" s="12" t="s">
        <v>179</v>
      </c>
      <c r="B149" s="59" t="s">
        <v>71</v>
      </c>
      <c r="C149" s="60"/>
      <c r="D149" s="61"/>
      <c r="E149" s="13"/>
      <c r="F149" s="13"/>
      <c r="G149" s="19"/>
      <c r="H149" s="20"/>
      <c r="ZY149" t="s">
        <v>143</v>
      </c>
      <c r="ZZ149" s="15"/>
    </row>
    <row r="150" spans="1:702" ht="15" customHeight="1" x14ac:dyDescent="0.25">
      <c r="A150" s="16"/>
      <c r="B150" s="56" t="s">
        <v>73</v>
      </c>
      <c r="C150" s="57"/>
      <c r="D150" s="58"/>
      <c r="E150" s="13"/>
      <c r="F150" s="13"/>
      <c r="G150" s="19"/>
      <c r="H150" s="20"/>
      <c r="ZY150" t="s">
        <v>144</v>
      </c>
      <c r="ZZ150" s="15"/>
    </row>
    <row r="151" spans="1:702" ht="15" customHeight="1" x14ac:dyDescent="0.25">
      <c r="A151" s="22"/>
      <c r="D151" s="23"/>
      <c r="E151" s="17" t="s">
        <v>20</v>
      </c>
      <c r="F151" s="18">
        <f>60.6/2</f>
        <v>30.3</v>
      </c>
      <c r="G151" s="19"/>
      <c r="H151" s="20">
        <f>ROUND(F151*G151,2)</f>
        <v>0</v>
      </c>
    </row>
    <row r="152" spans="1:702" x14ac:dyDescent="0.25">
      <c r="A152" s="12" t="s">
        <v>180</v>
      </c>
      <c r="B152" s="53" t="s">
        <v>77</v>
      </c>
      <c r="C152" s="53"/>
      <c r="D152" s="55"/>
      <c r="E152" s="13"/>
      <c r="F152" s="13"/>
      <c r="G152" s="13"/>
      <c r="H152" s="14"/>
      <c r="ZY152" t="s">
        <v>145</v>
      </c>
      <c r="ZZ152" s="15" t="s">
        <v>146</v>
      </c>
    </row>
    <row r="153" spans="1:702" ht="15" customHeight="1" x14ac:dyDescent="0.25">
      <c r="A153" s="12" t="s">
        <v>181</v>
      </c>
      <c r="B153" s="59" t="s">
        <v>79</v>
      </c>
      <c r="C153" s="59"/>
      <c r="D153" s="61"/>
      <c r="E153" s="13"/>
      <c r="F153" s="13"/>
      <c r="G153" s="13"/>
      <c r="H153" s="14"/>
      <c r="ZY153" t="s">
        <v>147</v>
      </c>
      <c r="ZZ153" s="15"/>
    </row>
    <row r="154" spans="1:702" ht="15" customHeight="1" x14ac:dyDescent="0.25">
      <c r="A154" s="16"/>
      <c r="B154" s="56" t="s">
        <v>81</v>
      </c>
      <c r="C154" s="56"/>
      <c r="D154" s="58"/>
      <c r="E154" s="13"/>
      <c r="F154" s="13"/>
      <c r="G154" s="13"/>
      <c r="H154" s="14"/>
      <c r="ZY154" t="s">
        <v>148</v>
      </c>
      <c r="ZZ154" s="15"/>
    </row>
    <row r="155" spans="1:702" ht="15" customHeight="1" x14ac:dyDescent="0.25">
      <c r="A155" s="22"/>
      <c r="D155" s="23"/>
      <c r="E155" s="17" t="s">
        <v>30</v>
      </c>
      <c r="F155" s="18">
        <v>5</v>
      </c>
      <c r="G155" s="19"/>
      <c r="H155" s="20">
        <f>ROUND(F155*G155,2)</f>
        <v>0</v>
      </c>
    </row>
    <row r="156" spans="1:702" ht="15" customHeight="1" x14ac:dyDescent="0.25">
      <c r="A156" s="12" t="s">
        <v>183</v>
      </c>
      <c r="B156" s="53" t="s">
        <v>91</v>
      </c>
      <c r="C156" s="53"/>
      <c r="D156" s="55"/>
      <c r="E156" s="13"/>
      <c r="F156" s="13"/>
      <c r="G156" s="13"/>
      <c r="H156" s="14"/>
    </row>
    <row r="157" spans="1:702" ht="15" customHeight="1" x14ac:dyDescent="0.25">
      <c r="A157" s="12" t="s">
        <v>184</v>
      </c>
      <c r="B157" s="59" t="s">
        <v>93</v>
      </c>
      <c r="C157" s="60"/>
      <c r="D157" s="61"/>
      <c r="E157" s="13"/>
      <c r="F157" s="13"/>
      <c r="G157" s="13"/>
      <c r="H157" s="14"/>
    </row>
    <row r="158" spans="1:702" ht="15" customHeight="1" x14ac:dyDescent="0.25">
      <c r="A158" s="16"/>
      <c r="B158" s="56" t="s">
        <v>95</v>
      </c>
      <c r="C158" s="57"/>
      <c r="D158" s="58"/>
      <c r="E158" s="13"/>
      <c r="F158" s="13"/>
      <c r="G158" s="13"/>
      <c r="H158" s="14"/>
    </row>
    <row r="159" spans="1:702" ht="15" customHeight="1" x14ac:dyDescent="0.25">
      <c r="A159" s="16"/>
      <c r="B159" s="37"/>
      <c r="C159" s="41" t="s">
        <v>188</v>
      </c>
      <c r="D159" s="42">
        <v>59.09</v>
      </c>
      <c r="E159" s="13"/>
      <c r="F159" s="13"/>
      <c r="G159" s="13"/>
      <c r="H159" s="14"/>
    </row>
    <row r="160" spans="1:702" x14ac:dyDescent="0.25">
      <c r="A160" s="16"/>
      <c r="B160" s="37"/>
      <c r="C160" s="41" t="s">
        <v>189</v>
      </c>
      <c r="D160" s="42">
        <v>26.22</v>
      </c>
      <c r="E160" s="13"/>
      <c r="F160" s="13"/>
      <c r="G160" s="13"/>
      <c r="H160" s="14"/>
      <c r="ZY160" t="s">
        <v>149</v>
      </c>
      <c r="ZZ160" s="15" t="s">
        <v>150</v>
      </c>
    </row>
    <row r="161" spans="1:702" ht="15" customHeight="1" x14ac:dyDescent="0.25">
      <c r="A161" s="16"/>
      <c r="B161" s="37"/>
      <c r="C161" s="41" t="s">
        <v>190</v>
      </c>
      <c r="D161" s="42">
        <v>7.41</v>
      </c>
      <c r="E161" s="13"/>
      <c r="F161" s="13"/>
      <c r="G161" s="13"/>
      <c r="H161" s="14"/>
      <c r="ZY161" t="s">
        <v>151</v>
      </c>
      <c r="ZZ161" s="15"/>
    </row>
    <row r="162" spans="1:702" ht="15" customHeight="1" x14ac:dyDescent="0.25">
      <c r="A162" s="16"/>
      <c r="B162" s="37"/>
      <c r="C162" s="38" t="s">
        <v>193</v>
      </c>
      <c r="D162" s="39">
        <v>12.87</v>
      </c>
      <c r="E162" s="13"/>
      <c r="F162" s="13"/>
      <c r="G162" s="13"/>
      <c r="H162" s="14"/>
    </row>
    <row r="163" spans="1:702" x14ac:dyDescent="0.25">
      <c r="A163" s="22"/>
      <c r="D163" s="23"/>
      <c r="E163" s="17" t="s">
        <v>20</v>
      </c>
      <c r="F163" s="19">
        <v>105.59</v>
      </c>
      <c r="G163" s="19"/>
      <c r="H163" s="20">
        <f>ROUND(F163*G163,2)</f>
        <v>0</v>
      </c>
      <c r="ZY163" t="s">
        <v>152</v>
      </c>
      <c r="ZZ163" s="15" t="s">
        <v>153</v>
      </c>
    </row>
    <row r="164" spans="1:702" ht="15" customHeight="1" x14ac:dyDescent="0.25">
      <c r="A164" s="12" t="s">
        <v>185</v>
      </c>
      <c r="B164" s="59" t="s">
        <v>99</v>
      </c>
      <c r="C164" s="60"/>
      <c r="D164" s="61"/>
      <c r="E164" s="13"/>
      <c r="F164" s="13"/>
      <c r="G164" s="13"/>
      <c r="H164" s="14"/>
    </row>
    <row r="165" spans="1:702" x14ac:dyDescent="0.25">
      <c r="A165" s="16"/>
      <c r="B165" s="56" t="s">
        <v>101</v>
      </c>
      <c r="C165" s="57"/>
      <c r="D165" s="58"/>
      <c r="E165" s="13"/>
      <c r="F165" s="13"/>
      <c r="G165" s="13"/>
      <c r="H165" s="14"/>
      <c r="ZY165" t="s">
        <v>154</v>
      </c>
      <c r="ZZ165" s="15" t="s">
        <v>155</v>
      </c>
    </row>
    <row r="166" spans="1:702" ht="15" customHeight="1" x14ac:dyDescent="0.25">
      <c r="A166" s="22"/>
      <c r="D166" s="23"/>
      <c r="E166" s="17" t="s">
        <v>102</v>
      </c>
      <c r="F166" s="21">
        <v>1</v>
      </c>
      <c r="G166" s="19"/>
      <c r="H166" s="20">
        <f>ROUND(F166*G166,2)</f>
        <v>0</v>
      </c>
      <c r="ZY166" t="s">
        <v>156</v>
      </c>
      <c r="ZZ166" s="15"/>
    </row>
    <row r="167" spans="1:702" ht="25.5" customHeight="1" x14ac:dyDescent="0.25">
      <c r="A167" s="16"/>
      <c r="B167" s="56" t="s">
        <v>105</v>
      </c>
      <c r="C167" s="57"/>
      <c r="D167" s="58"/>
      <c r="E167" s="13"/>
      <c r="F167" s="13"/>
      <c r="G167" s="13"/>
      <c r="H167" s="14"/>
    </row>
    <row r="168" spans="1:702" x14ac:dyDescent="0.25">
      <c r="A168" s="22"/>
      <c r="D168" s="23"/>
      <c r="E168" s="17" t="s">
        <v>102</v>
      </c>
      <c r="F168" s="21">
        <v>5</v>
      </c>
      <c r="G168" s="19"/>
      <c r="H168" s="20">
        <f>ROUND(F168*G168,2)</f>
        <v>0</v>
      </c>
    </row>
    <row r="169" spans="1:702" x14ac:dyDescent="0.25">
      <c r="A169" s="12" t="s">
        <v>186</v>
      </c>
      <c r="B169" s="59" t="s">
        <v>109</v>
      </c>
      <c r="C169" s="60"/>
      <c r="D169" s="61"/>
      <c r="E169" s="13"/>
      <c r="F169" s="13"/>
      <c r="G169" s="13"/>
      <c r="H169" s="14"/>
      <c r="ZY169" t="s">
        <v>157</v>
      </c>
      <c r="ZZ169" s="15" t="s">
        <v>158</v>
      </c>
    </row>
    <row r="170" spans="1:702" ht="15" customHeight="1" x14ac:dyDescent="0.25">
      <c r="A170" s="16"/>
      <c r="B170" s="56" t="s">
        <v>111</v>
      </c>
      <c r="C170" s="57"/>
      <c r="D170" s="58"/>
      <c r="E170" s="13"/>
      <c r="F170" s="13"/>
      <c r="G170" s="13"/>
      <c r="H170" s="14"/>
      <c r="ZY170" t="s">
        <v>160</v>
      </c>
      <c r="ZZ170" s="15"/>
    </row>
    <row r="171" spans="1:702" ht="15" customHeight="1" x14ac:dyDescent="0.25">
      <c r="A171" s="16"/>
      <c r="B171" s="37"/>
      <c r="C171" s="41" t="s">
        <v>188</v>
      </c>
      <c r="D171" s="43">
        <v>1</v>
      </c>
      <c r="E171" s="13"/>
      <c r="F171" s="13"/>
      <c r="G171" s="13"/>
      <c r="H171" s="14"/>
    </row>
    <row r="172" spans="1:702" x14ac:dyDescent="0.25">
      <c r="A172" s="22"/>
      <c r="D172" s="23"/>
      <c r="E172" s="17" t="s">
        <v>30</v>
      </c>
      <c r="F172" s="21">
        <v>1</v>
      </c>
      <c r="G172" s="19"/>
      <c r="H172" s="20">
        <f>ROUND(F172*G172,2)</f>
        <v>0</v>
      </c>
      <c r="ZY172" t="s">
        <v>162</v>
      </c>
      <c r="ZZ172" s="15" t="s">
        <v>163</v>
      </c>
    </row>
    <row r="173" spans="1:702" x14ac:dyDescent="0.25">
      <c r="A173" s="12" t="s">
        <v>187</v>
      </c>
      <c r="B173" s="53" t="s">
        <v>159</v>
      </c>
      <c r="C173" s="54"/>
      <c r="D173" s="55"/>
      <c r="E173" s="13"/>
      <c r="F173" s="13"/>
      <c r="G173" s="13"/>
      <c r="H173" s="14"/>
    </row>
    <row r="174" spans="1:702" ht="15" customHeight="1" x14ac:dyDescent="0.25">
      <c r="A174" s="16"/>
      <c r="B174" s="56" t="s">
        <v>161</v>
      </c>
      <c r="C174" s="57"/>
      <c r="D174" s="58"/>
      <c r="E174" s="13"/>
      <c r="F174" s="13"/>
      <c r="G174" s="13"/>
      <c r="H174" s="14"/>
      <c r="I174" s="31"/>
      <c r="ZY174" t="s">
        <v>165</v>
      </c>
    </row>
    <row r="175" spans="1:702" x14ac:dyDescent="0.25">
      <c r="A175" s="22"/>
      <c r="D175" s="23"/>
      <c r="E175" s="17" t="s">
        <v>133</v>
      </c>
      <c r="F175" s="21">
        <v>1</v>
      </c>
      <c r="G175" s="19"/>
      <c r="H175" s="20">
        <f>ROUND(F175*G175,2)</f>
        <v>0</v>
      </c>
    </row>
    <row r="176" spans="1:702" x14ac:dyDescent="0.25">
      <c r="A176" s="24"/>
      <c r="B176" s="25"/>
      <c r="C176" s="26"/>
      <c r="D176" s="27"/>
      <c r="E176" s="13"/>
      <c r="F176" s="13"/>
      <c r="G176" s="13"/>
      <c r="H176" s="28"/>
    </row>
    <row r="177" spans="1:701" x14ac:dyDescent="0.25">
      <c r="A177" s="29"/>
      <c r="B177" s="62" t="s">
        <v>164</v>
      </c>
      <c r="C177" s="63"/>
      <c r="D177" s="64"/>
      <c r="E177" s="13"/>
      <c r="F177" s="13"/>
      <c r="G177" s="13"/>
      <c r="H177" s="30">
        <f>SUBTOTAL(109,H95:H176)</f>
        <v>0</v>
      </c>
    </row>
    <row r="178" spans="1:701" x14ac:dyDescent="0.25">
      <c r="A178" s="32"/>
      <c r="B178" s="7"/>
      <c r="C178" s="8"/>
      <c r="D178" s="9"/>
      <c r="E178" s="13"/>
      <c r="F178" s="13"/>
      <c r="G178" s="13"/>
      <c r="H178" s="11"/>
      <c r="ZY178" t="s">
        <v>167</v>
      </c>
    </row>
    <row r="179" spans="1:701" x14ac:dyDescent="0.25">
      <c r="A179" s="24"/>
      <c r="B179" s="26"/>
      <c r="C179" s="26"/>
      <c r="D179" s="27"/>
      <c r="E179" s="33"/>
      <c r="F179" s="33"/>
      <c r="G179" s="33"/>
      <c r="H179" s="28"/>
      <c r="ZY179" t="s">
        <v>168</v>
      </c>
    </row>
    <row r="180" spans="1:701" x14ac:dyDescent="0.25">
      <c r="A180" s="8"/>
      <c r="B180" s="8"/>
      <c r="C180" s="8"/>
      <c r="D180" s="8"/>
      <c r="E180" s="8"/>
      <c r="F180" s="8"/>
      <c r="G180" s="8"/>
      <c r="H180" s="8"/>
      <c r="ZY180" t="s">
        <v>170</v>
      </c>
    </row>
    <row r="181" spans="1:701" x14ac:dyDescent="0.25">
      <c r="B181" s="65" t="s">
        <v>166</v>
      </c>
      <c r="C181" s="66"/>
      <c r="D181" s="66"/>
      <c r="H181" s="40">
        <f>SUBTOTAL(109,H3:H179)</f>
        <v>0</v>
      </c>
    </row>
    <row r="182" spans="1:701" x14ac:dyDescent="0.25">
      <c r="A182" s="36">
        <v>10</v>
      </c>
      <c r="B182" s="34" t="str">
        <f>CONCATENATE("Montant TVA (",A182,"%)")</f>
        <v>Montant TVA (10%)</v>
      </c>
      <c r="H182" s="40">
        <f>(H181*A182)/100</f>
        <v>0</v>
      </c>
    </row>
    <row r="183" spans="1:701" x14ac:dyDescent="0.25">
      <c r="B183" s="34" t="s">
        <v>169</v>
      </c>
      <c r="H183" s="40">
        <f>H181+H182</f>
        <v>0</v>
      </c>
    </row>
    <row r="184" spans="1:701" x14ac:dyDescent="0.25">
      <c r="H184" s="35"/>
    </row>
    <row r="185" spans="1:701" x14ac:dyDescent="0.25">
      <c r="H185" s="35"/>
    </row>
  </sheetData>
  <mergeCells count="81">
    <mergeCell ref="B177:D177"/>
    <mergeCell ref="B181:D181"/>
    <mergeCell ref="B167:D167"/>
    <mergeCell ref="B169:D169"/>
    <mergeCell ref="B170:D170"/>
    <mergeCell ref="B173:D173"/>
    <mergeCell ref="B174:D174"/>
    <mergeCell ref="B156:D156"/>
    <mergeCell ref="B157:D157"/>
    <mergeCell ref="B158:D158"/>
    <mergeCell ref="B164:D164"/>
    <mergeCell ref="B165:D165"/>
    <mergeCell ref="B152:D152"/>
    <mergeCell ref="B153:D153"/>
    <mergeCell ref="B154:D154"/>
    <mergeCell ref="B137:D137"/>
    <mergeCell ref="B138:D138"/>
    <mergeCell ref="B139:D139"/>
    <mergeCell ref="B141:D141"/>
    <mergeCell ref="B143:D143"/>
    <mergeCell ref="B144:D144"/>
    <mergeCell ref="B146:D146"/>
    <mergeCell ref="B147:D147"/>
    <mergeCell ref="B149:D149"/>
    <mergeCell ref="B150:D150"/>
    <mergeCell ref="B122:D122"/>
    <mergeCell ref="B123:D123"/>
    <mergeCell ref="B129:D129"/>
    <mergeCell ref="B130:D130"/>
    <mergeCell ref="B110:D110"/>
    <mergeCell ref="B116:D116"/>
    <mergeCell ref="B119:D119"/>
    <mergeCell ref="B120:D120"/>
    <mergeCell ref="B121:D121"/>
    <mergeCell ref="B95:D95"/>
    <mergeCell ref="B96:D96"/>
    <mergeCell ref="B97:D97"/>
    <mergeCell ref="B98:D98"/>
    <mergeCell ref="B104:D104"/>
    <mergeCell ref="B82:D82"/>
    <mergeCell ref="B84:D84"/>
    <mergeCell ref="B85:D85"/>
    <mergeCell ref="B92:D92"/>
    <mergeCell ref="B94:D94"/>
    <mergeCell ref="B88:D88"/>
    <mergeCell ref="B89:D89"/>
    <mergeCell ref="B70:D70"/>
    <mergeCell ref="B71:D71"/>
    <mergeCell ref="B72:D72"/>
    <mergeCell ref="B79:D79"/>
    <mergeCell ref="B80:D80"/>
    <mergeCell ref="B63:D63"/>
    <mergeCell ref="B64:D64"/>
    <mergeCell ref="B65:D65"/>
    <mergeCell ref="B67:D67"/>
    <mergeCell ref="B68:D68"/>
    <mergeCell ref="B55:D55"/>
    <mergeCell ref="B57:D57"/>
    <mergeCell ref="B58:D58"/>
    <mergeCell ref="B60:D60"/>
    <mergeCell ref="B61:D61"/>
    <mergeCell ref="B48:D48"/>
    <mergeCell ref="B49:D49"/>
    <mergeCell ref="B50:D50"/>
    <mergeCell ref="B52:D52"/>
    <mergeCell ref="B54:D54"/>
    <mergeCell ref="B35:D35"/>
    <mergeCell ref="B36:D36"/>
    <mergeCell ref="B37:D37"/>
    <mergeCell ref="B42:D42"/>
    <mergeCell ref="B43:D43"/>
    <mergeCell ref="B12:D12"/>
    <mergeCell ref="B17:D17"/>
    <mergeCell ref="B22:D22"/>
    <mergeCell ref="B27:D27"/>
    <mergeCell ref="B32:D32"/>
    <mergeCell ref="B3:D3"/>
    <mergeCell ref="B4:D4"/>
    <mergeCell ref="B5:D5"/>
    <mergeCell ref="B6:D6"/>
    <mergeCell ref="B7:D7"/>
  </mergeCells>
  <printOptions horizontalCentered="1"/>
  <pageMargins left="0.06" right="0.06" top="0.06" bottom="0.0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ETANCHEITE ET PROTECT</vt:lpstr>
      <vt:lpstr>'Lot N°03 ETANCHEITE ET PROTECT'!Impression_des_titres</vt:lpstr>
      <vt:lpstr>'Lot N°03 ETANCHEITE ET PROTECT'!Zone_d_impression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dcterms:created xsi:type="dcterms:W3CDTF">2025-01-27T10:02:30Z</dcterms:created>
  <dcterms:modified xsi:type="dcterms:W3CDTF">2025-02-20T13:18:19Z</dcterms:modified>
</cp:coreProperties>
</file>