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ur\stockage\11 - AFFAIRES\ENSA\388 - ENSA - Logements de fonction\03 - PRO-DCE\OPUS\DPGF\"/>
    </mc:Choice>
  </mc:AlternateContent>
  <xr:revisionPtr revIDLastSave="0" documentId="13_ncr:1_{24E371E7-45B9-4481-AB1F-60CDB808503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Lot N°08 Page de garde" sheetId="1" r:id="rId1"/>
    <sheet name="Lot N°08 CLOISONS - MENUISERIE" sheetId="2" r:id="rId2"/>
    <sheet name="Lot N°08 PSE 02   Nettoyage mur" sheetId="3" r:id="rId3"/>
  </sheets>
  <externalReferences>
    <externalReference r:id="rId4"/>
  </externalReferences>
  <definedNames>
    <definedName name="_xlnm.Print_Titles" localSheetId="1">'Lot N°08 CLOISONS - MENUISERIE'!$1:$1</definedName>
    <definedName name="_xlnm.Print_Titles" localSheetId="2">'Lot N°08 PSE 02   Nettoyage mur'!$1:$1</definedName>
    <definedName name="_xlnm.Print_Area" localSheetId="1">'Lot N°08 CLOISONS - MENUISERIE'!$A$1:$H$78</definedName>
    <definedName name="_xlnm.Print_Area" localSheetId="2">'Lot N°08 PSE 02   Nettoyage mur'!$A$1:$H$25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3" l="1"/>
  <c r="H62" i="2"/>
  <c r="H27" i="2"/>
  <c r="H10" i="2"/>
  <c r="H8" i="2"/>
  <c r="H16" i="2"/>
  <c r="H51" i="2"/>
  <c r="H22" i="3"/>
  <c r="H19" i="3"/>
  <c r="H17" i="3"/>
  <c r="H8" i="3"/>
  <c r="B12" i="3"/>
  <c r="B23" i="3"/>
  <c r="H10" i="3" l="1"/>
  <c r="H23" i="3" l="1"/>
  <c r="H24" i="3" l="1"/>
  <c r="H13" i="2"/>
  <c r="H20" i="2"/>
  <c r="H23" i="2"/>
  <c r="H30" i="2"/>
  <c r="H34" i="2"/>
  <c r="H37" i="2"/>
  <c r="H46" i="2"/>
  <c r="H48" i="2"/>
  <c r="H55" i="2"/>
  <c r="H58" i="2"/>
  <c r="H66" i="2"/>
  <c r="H69" i="2"/>
  <c r="B76" i="2"/>
  <c r="H39" i="2" l="1"/>
  <c r="H71" i="2"/>
  <c r="H75" i="2" l="1"/>
  <c r="H76" i="2" s="1"/>
  <c r="H77" i="2" s="1"/>
</calcChain>
</file>

<file path=xl/sharedStrings.xml><?xml version="1.0" encoding="utf-8"?>
<sst xmlns="http://schemas.openxmlformats.org/spreadsheetml/2006/main" count="182" uniqueCount="134">
  <si>
    <t>Unité</t>
  </si>
  <si>
    <t>Quantité (estimée par Opus Ingénierie)</t>
  </si>
  <si>
    <t>Prix unitaire</t>
  </si>
  <si>
    <t>Total</t>
  </si>
  <si>
    <t>ENSA</t>
  </si>
  <si>
    <t>CLOISONS - MENUISERIE INTERIEURE - PEINTURE</t>
  </si>
  <si>
    <t>CH2</t>
  </si>
  <si>
    <t>CLOIS</t>
  </si>
  <si>
    <t>DESCRIPTION DES OUVRAGES DE CLOISONS</t>
  </si>
  <si>
    <t>CH3</t>
  </si>
  <si>
    <t>PLATR</t>
  </si>
  <si>
    <t>CONDUIT COUPE FEU</t>
  </si>
  <si>
    <t>CH4</t>
  </si>
  <si>
    <t>Caisson horizontal EI120</t>
  </si>
  <si>
    <t>m²</t>
  </si>
  <si>
    <t>ART</t>
  </si>
  <si>
    <t>007-K646</t>
  </si>
  <si>
    <t>DESCRIPTION DES OUVRAGES DE MENUISERIE</t>
  </si>
  <si>
    <t>2.1</t>
  </si>
  <si>
    <t>HABILLAGE BOIS</t>
  </si>
  <si>
    <t>Habillage bois des jonctions de MOB/Existant</t>
  </si>
  <si>
    <t>ml</t>
  </si>
  <si>
    <t>ART</t>
  </si>
  <si>
    <t>NAD-N759</t>
  </si>
  <si>
    <t>2.2</t>
  </si>
  <si>
    <t>PROVISION POUR DETALONNAGE DE PORTE</t>
  </si>
  <si>
    <t>CH4</t>
  </si>
  <si>
    <t>Provision pour détalonnage des portes compris reprise de peinture</t>
  </si>
  <si>
    <t>ens</t>
  </si>
  <si>
    <t>ART</t>
  </si>
  <si>
    <t>CAT-E917</t>
  </si>
  <si>
    <t>DESCRIPTION DES OUVRAGE DE PEINTURES INTERIEURES ET EXTERIEURES</t>
  </si>
  <si>
    <t>CH3</t>
  </si>
  <si>
    <t>PEINT</t>
  </si>
  <si>
    <t>3.1</t>
  </si>
  <si>
    <t>PEINTURE SUR MURS EXTERIEURS</t>
  </si>
  <si>
    <t>CH4</t>
  </si>
  <si>
    <t>CH5</t>
  </si>
  <si>
    <t>m²</t>
  </si>
  <si>
    <t>ART</t>
  </si>
  <si>
    <t>007-G387</t>
  </si>
  <si>
    <t>3.2</t>
  </si>
  <si>
    <t>PEINTURES SUR OUVRAGES DIVERS</t>
  </si>
  <si>
    <t>CH4</t>
  </si>
  <si>
    <t>PEINTURE SUR MENUISERIES INTERIEURES</t>
  </si>
  <si>
    <t>CH5</t>
  </si>
  <si>
    <t>Habillages bois des jonctions MOB/Existant</t>
  </si>
  <si>
    <t>ml</t>
  </si>
  <si>
    <t>ART</t>
  </si>
  <si>
    <t>BRI-A337</t>
  </si>
  <si>
    <t>NETTOYAGE</t>
  </si>
  <si>
    <t>CH4</t>
  </si>
  <si>
    <t>Nettoyage</t>
  </si>
  <si>
    <t>Ens</t>
  </si>
  <si>
    <t>ART</t>
  </si>
  <si>
    <t>007-C626</t>
  </si>
  <si>
    <t>Total ENSA</t>
  </si>
  <si>
    <t>STOT_LS0</t>
  </si>
  <si>
    <t>DEPARTEMENT HAUTE SAVOIE</t>
  </si>
  <si>
    <t>CLOISONS - MENUISERIE INTERIEURE - PEINTURE</t>
  </si>
  <si>
    <t>CH2</t>
  </si>
  <si>
    <t>CLOIS</t>
  </si>
  <si>
    <t>DESCRIPTION DES OUVRAGES DE CLOISONS</t>
  </si>
  <si>
    <t>CH3</t>
  </si>
  <si>
    <t>PLATR</t>
  </si>
  <si>
    <t>CH4</t>
  </si>
  <si>
    <t>Doublage en plaques de plâtre + isolant laine de roche 40 mm sur ossature métallique</t>
  </si>
  <si>
    <t>m²</t>
  </si>
  <si>
    <t>ART</t>
  </si>
  <si>
    <t>NAD-P732</t>
  </si>
  <si>
    <t>Plus value - parement hydrofuges</t>
  </si>
  <si>
    <t>m²</t>
  </si>
  <si>
    <t>ART</t>
  </si>
  <si>
    <t>NAD-P733</t>
  </si>
  <si>
    <t>DESCRIPTION DES OUVRAGES DE MENUISERIE</t>
  </si>
  <si>
    <t>CH3</t>
  </si>
  <si>
    <t>PLATR</t>
  </si>
  <si>
    <t>HABILLAGE BOIS</t>
  </si>
  <si>
    <t>CH4</t>
  </si>
  <si>
    <t>Habillage bois des jonctions de MOB/Existant</t>
  </si>
  <si>
    <t>ml</t>
  </si>
  <si>
    <t>ART</t>
  </si>
  <si>
    <t>NAD-N759</t>
  </si>
  <si>
    <t>PROVISION POUR DETALONNAGE DE PORTE</t>
  </si>
  <si>
    <t>CH4</t>
  </si>
  <si>
    <t>Provision pour détalonnage des portes compris reprise de peinture</t>
  </si>
  <si>
    <t>ens</t>
  </si>
  <si>
    <t>DESCRIPTION DES OUVRAGE DE PEINTURES INTERIEURES ET EXTERIEURES</t>
  </si>
  <si>
    <t>CH4</t>
  </si>
  <si>
    <t>CH5</t>
  </si>
  <si>
    <t>ART</t>
  </si>
  <si>
    <t>007-C135</t>
  </si>
  <si>
    <t>PEINTURES SUR OUVRAGES DIVERS</t>
  </si>
  <si>
    <t>CH4</t>
  </si>
  <si>
    <t>PEINTURE SUR MENUISERIES INTERIEURES</t>
  </si>
  <si>
    <t>CH5</t>
  </si>
  <si>
    <t>Habillages bois des jonctions MOB/Existant</t>
  </si>
  <si>
    <t>ml</t>
  </si>
  <si>
    <t>NETTOYAGE</t>
  </si>
  <si>
    <t>Nettoyage</t>
  </si>
  <si>
    <t>Ens</t>
  </si>
  <si>
    <t>ART</t>
  </si>
  <si>
    <t>007-C626</t>
  </si>
  <si>
    <t>Total DEPARTEMENT HAUTE SAVOIE</t>
  </si>
  <si>
    <t>STOT_LS0</t>
  </si>
  <si>
    <t>Montant HT du Lot N°08 CLOISONS - MENUISERIE INTERIEURE - PEINTURE</t>
  </si>
  <si>
    <t>TOTHT</t>
  </si>
  <si>
    <t>TVA</t>
  </si>
  <si>
    <t>Montant TTC</t>
  </si>
  <si>
    <t>TOTTTC</t>
  </si>
  <si>
    <t>4.1</t>
  </si>
  <si>
    <t>4.1.1</t>
  </si>
  <si>
    <t>4.2</t>
  </si>
  <si>
    <t>4.2.1</t>
  </si>
  <si>
    <t>4.3</t>
  </si>
  <si>
    <t>REVÊTEMENT D3 TYPE RSE</t>
  </si>
  <si>
    <t>Peinture sur acrotère béton extérieurs</t>
  </si>
  <si>
    <t>Montant HT du Lot N°01 AMENAGEMENTS EXTERIEURS - ESPACES VERTS</t>
  </si>
  <si>
    <t>DESCRIPTION DES OUVRAGES EN PSE</t>
  </si>
  <si>
    <t>AMENAGEMENTS EXTERIEURS - ESPACES VERTS</t>
  </si>
  <si>
    <t>NAD-L898</t>
  </si>
  <si>
    <t>5.1</t>
  </si>
  <si>
    <t>Pour le mur du voisin dans la rampe d'accès au sous-sol</t>
  </si>
  <si>
    <t>F</t>
  </si>
  <si>
    <t>FLOCAGE</t>
  </si>
  <si>
    <t>Flocage dalle (thermique) : 
- Epaisseur 140 mm</t>
  </si>
  <si>
    <t>2.3</t>
  </si>
  <si>
    <t>DOUBLAGE EN PLAQUES DE PLATRE+ISOLANT 40 MM SUR OSSATURE METALLIQUE</t>
  </si>
  <si>
    <t>PEINTURE SUR MURS INTERIEURS</t>
  </si>
  <si>
    <t>TOILE DE VERRE</t>
  </si>
  <si>
    <t>Toile de verre</t>
  </si>
  <si>
    <t>4.3.1</t>
  </si>
  <si>
    <t>4.4</t>
  </si>
  <si>
    <t>NETTOYAGE D'UN MUR BETON EXTERIEUR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</si>
</sst>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,##0.0;\-#,##0.0;"/>
    <numFmt numFmtId="166" formatCode="#\ ##0;\-#,##0;"/>
    <numFmt numFmtId="167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0"/>
      <color rgb="FF000000"/>
      <name val="Tahoma"/>
      <family val="1"/>
    </font>
    <font>
      <b/>
      <sz val="14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Tahoma"/>
      <family val="1"/>
    </font>
    <font>
      <sz val="10"/>
      <color rgb="FFFF0000"/>
      <name val="Arial"/>
      <family val="1"/>
    </font>
    <font>
      <sz val="8"/>
      <color rgb="FF000000"/>
      <name val="Tahoma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Tahoma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2" fillId="0" borderId="22" applyFill="0"/>
    <xf numFmtId="0" fontId="3" fillId="0" borderId="22" applyFill="0">
      <alignment horizontal="left" vertical="top" wrapText="1"/>
    </xf>
    <xf numFmtId="0" fontId="4" fillId="0" borderId="22" applyFill="0">
      <alignment horizontal="left" vertical="top" wrapText="1"/>
    </xf>
    <xf numFmtId="0" fontId="1" fillId="0" borderId="22" applyFill="0">
      <alignment horizontal="left" vertical="top" wrapText="1"/>
    </xf>
    <xf numFmtId="0" fontId="1" fillId="0" borderId="22" applyFill="0">
      <alignment horizontal="left" vertical="top" wrapText="1"/>
    </xf>
    <xf numFmtId="0" fontId="1" fillId="0" borderId="22" applyFill="0">
      <alignment horizontal="left" vertical="top" wrapText="1"/>
    </xf>
    <xf numFmtId="0" fontId="1" fillId="0" borderId="22" applyFill="0">
      <alignment horizontal="left" vertical="top" wrapText="1"/>
    </xf>
    <xf numFmtId="0" fontId="1" fillId="0" borderId="22" applyFill="0">
      <alignment horizontal="left" vertical="top" wrapText="1"/>
    </xf>
    <xf numFmtId="0" fontId="2" fillId="0" borderId="22" applyFill="0">
      <alignment horizontal="left" vertical="top" wrapText="1"/>
    </xf>
  </cellStyleXfs>
  <cellXfs count="110">
    <xf numFmtId="0" fontId="0" fillId="0" borderId="0" xfId="0"/>
    <xf numFmtId="0" fontId="0" fillId="0" borderId="25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0" fillId="0" borderId="17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9" fillId="0" borderId="24" xfId="0" applyFont="1" applyBorder="1" applyAlignment="1">
      <alignment horizontal="center" vertical="top" wrapText="1"/>
    </xf>
    <xf numFmtId="0" fontId="0" fillId="0" borderId="1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20" xfId="1" applyFill="1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0" borderId="20" xfId="1" applyBorder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7" xfId="0" applyBorder="1" applyAlignment="1" applyProtection="1">
      <alignment horizontal="center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9" xfId="0" applyNumberFormat="1" applyBorder="1" applyAlignment="1" applyProtection="1">
      <alignment horizontal="center" vertical="top" wrapText="1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6" fontId="0" fillId="0" borderId="7" xfId="0" applyNumberFormat="1" applyBorder="1" applyAlignment="1" applyProtection="1">
      <alignment horizontal="center" vertical="top" wrapText="1"/>
      <protection locked="0"/>
    </xf>
    <xf numFmtId="0" fontId="10" fillId="0" borderId="2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0" borderId="15" xfId="3" applyFont="1" applyBorder="1">
      <alignment horizontal="left" vertical="top" wrapText="1"/>
    </xf>
    <xf numFmtId="164" fontId="0" fillId="0" borderId="13" xfId="0" applyNumberFormat="1" applyBorder="1" applyAlignment="1">
      <alignment horizontal="center" vertical="top" wrapText="1"/>
    </xf>
    <xf numFmtId="0" fontId="0" fillId="0" borderId="14" xfId="0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center" vertical="top" wrapText="1"/>
    </xf>
    <xf numFmtId="166" fontId="11" fillId="2" borderId="0" xfId="0" applyNumberFormat="1" applyFont="1" applyFill="1" applyAlignment="1">
      <alignment horizontal="left" vertical="top" wrapText="1"/>
    </xf>
    <xf numFmtId="167" fontId="9" fillId="0" borderId="0" xfId="0" applyNumberFormat="1" applyFont="1" applyAlignment="1">
      <alignment horizontal="center" vertical="top" wrapText="1"/>
    </xf>
    <xf numFmtId="0" fontId="12" fillId="0" borderId="22" xfId="45"/>
    <xf numFmtId="164" fontId="9" fillId="0" borderId="22" xfId="45" applyNumberFormat="1" applyFont="1" applyAlignment="1">
      <alignment horizontal="center" vertical="top" wrapText="1"/>
    </xf>
    <xf numFmtId="167" fontId="9" fillId="0" borderId="22" xfId="45" applyNumberFormat="1" applyFont="1" applyAlignment="1">
      <alignment horizontal="center" vertical="top" wrapText="1"/>
    </xf>
    <xf numFmtId="0" fontId="9" fillId="0" borderId="22" xfId="45" applyFont="1" applyAlignment="1">
      <alignment horizontal="left" vertical="top" wrapText="1"/>
    </xf>
    <xf numFmtId="166" fontId="11" fillId="2" borderId="22" xfId="45" applyNumberFormat="1" applyFont="1" applyFill="1" applyAlignment="1">
      <alignment horizontal="left" vertical="top" wrapText="1"/>
    </xf>
    <xf numFmtId="0" fontId="12" fillId="0" borderId="8" xfId="45" applyBorder="1" applyAlignment="1">
      <alignment horizontal="left" vertical="top" wrapText="1"/>
    </xf>
    <xf numFmtId="0" fontId="12" fillId="0" borderId="6" xfId="45" applyBorder="1" applyAlignment="1">
      <alignment horizontal="left" vertical="top" wrapText="1"/>
    </xf>
    <xf numFmtId="0" fontId="12" fillId="0" borderId="5" xfId="45" applyBorder="1" applyAlignment="1">
      <alignment horizontal="left" vertical="top" wrapText="1"/>
    </xf>
    <xf numFmtId="0" fontId="12" fillId="0" borderId="3" xfId="45" applyBorder="1" applyAlignment="1">
      <alignment horizontal="left" vertical="top" wrapText="1"/>
    </xf>
    <xf numFmtId="0" fontId="12" fillId="0" borderId="18" xfId="45" applyBorder="1" applyAlignment="1">
      <alignment horizontal="left" vertical="top" wrapText="1"/>
    </xf>
    <xf numFmtId="0" fontId="10" fillId="0" borderId="2" xfId="45" applyFont="1" applyBorder="1" applyAlignment="1">
      <alignment horizontal="left" vertical="top" wrapText="1"/>
    </xf>
    <xf numFmtId="164" fontId="12" fillId="0" borderId="13" xfId="45" applyNumberFormat="1" applyBorder="1" applyAlignment="1">
      <alignment horizontal="center" vertical="top" wrapText="1"/>
    </xf>
    <xf numFmtId="0" fontId="12" fillId="0" borderId="7" xfId="45" applyBorder="1" applyAlignment="1">
      <alignment horizontal="left" vertical="top" wrapText="1"/>
    </xf>
    <xf numFmtId="0" fontId="1" fillId="0" borderId="25" xfId="46" applyFont="1" applyBorder="1">
      <alignment horizontal="left" vertical="top" wrapText="1"/>
    </xf>
    <xf numFmtId="0" fontId="12" fillId="0" borderId="19" xfId="45" applyBorder="1" applyAlignment="1">
      <alignment horizontal="left" vertical="top" wrapText="1"/>
    </xf>
    <xf numFmtId="164" fontId="12" fillId="0" borderId="19" xfId="45" applyNumberFormat="1" applyBorder="1" applyAlignment="1" applyProtection="1">
      <alignment horizontal="center" vertical="top" wrapText="1"/>
      <protection locked="0"/>
    </xf>
    <xf numFmtId="0" fontId="12" fillId="0" borderId="7" xfId="45" applyBorder="1" applyAlignment="1" applyProtection="1">
      <alignment horizontal="center" vertical="top"/>
      <protection locked="0"/>
    </xf>
    <xf numFmtId="0" fontId="12" fillId="0" borderId="21" xfId="45" applyBorder="1" applyAlignment="1">
      <alignment horizontal="left" vertical="top" wrapText="1"/>
    </xf>
    <xf numFmtId="0" fontId="10" fillId="0" borderId="20" xfId="45" applyFont="1" applyBorder="1" applyAlignment="1">
      <alignment horizontal="left" vertical="top" wrapText="1"/>
    </xf>
    <xf numFmtId="0" fontId="1" fillId="0" borderId="20" xfId="48" applyBorder="1">
      <alignment horizontal="left" vertical="top" wrapText="1"/>
    </xf>
    <xf numFmtId="0" fontId="1" fillId="2" borderId="20" xfId="48" applyFill="1" applyBorder="1">
      <alignment horizontal="left" vertical="top" wrapText="1"/>
    </xf>
    <xf numFmtId="164" fontId="12" fillId="0" borderId="7" xfId="45" applyNumberFormat="1" applyBorder="1" applyAlignment="1" applyProtection="1">
      <alignment horizontal="center" vertical="top" wrapText="1"/>
      <protection locked="0"/>
    </xf>
    <xf numFmtId="0" fontId="12" fillId="0" borderId="9" xfId="45" applyBorder="1" applyAlignment="1">
      <alignment horizontal="left" vertical="top" wrapText="1"/>
    </xf>
    <xf numFmtId="0" fontId="12" fillId="0" borderId="11" xfId="45" applyBorder="1" applyAlignment="1">
      <alignment horizontal="left" vertical="top" wrapText="1"/>
    </xf>
    <xf numFmtId="0" fontId="10" fillId="0" borderId="10" xfId="45" applyFont="1" applyBorder="1" applyAlignment="1">
      <alignment horizontal="left" vertical="top" wrapText="1"/>
    </xf>
    <xf numFmtId="0" fontId="12" fillId="0" borderId="20" xfId="45" applyBorder="1" applyAlignment="1">
      <alignment horizontal="left" vertical="top" wrapText="1"/>
    </xf>
    <xf numFmtId="49" fontId="12" fillId="0" borderId="22" xfId="45" applyNumberFormat="1" applyAlignment="1">
      <alignment horizontal="left" vertical="top" wrapText="1"/>
    </xf>
    <xf numFmtId="0" fontId="12" fillId="0" borderId="23" xfId="45" applyBorder="1" applyAlignment="1">
      <alignment horizontal="left" vertical="top" wrapText="1"/>
    </xf>
    <xf numFmtId="0" fontId="12" fillId="0" borderId="10" xfId="45" applyBorder="1" applyAlignment="1">
      <alignment horizontal="left" vertical="top" wrapText="1"/>
    </xf>
    <xf numFmtId="0" fontId="9" fillId="0" borderId="24" xfId="45" applyFont="1" applyBorder="1" applyAlignment="1">
      <alignment horizontal="center" vertical="top" wrapText="1"/>
    </xf>
    <xf numFmtId="0" fontId="12" fillId="0" borderId="26" xfId="45" applyBorder="1" applyAlignment="1">
      <alignment horizontal="left" vertical="top" wrapText="1"/>
    </xf>
    <xf numFmtId="0" fontId="12" fillId="0" borderId="17" xfId="45" applyBorder="1" applyAlignment="1">
      <alignment horizontal="left" vertical="top" wrapText="1"/>
    </xf>
    <xf numFmtId="0" fontId="12" fillId="0" borderId="17" xfId="45" applyBorder="1" applyAlignment="1">
      <alignment horizontal="center" vertical="top" wrapText="1"/>
    </xf>
    <xf numFmtId="0" fontId="12" fillId="0" borderId="25" xfId="45" applyBorder="1" applyAlignment="1">
      <alignment horizontal="left" vertical="top" wrapText="1"/>
    </xf>
    <xf numFmtId="0" fontId="1" fillId="0" borderId="22" xfId="14" applyBorder="1">
      <alignment horizontal="left" vertical="top" wrapText="1"/>
    </xf>
    <xf numFmtId="0" fontId="1" fillId="0" borderId="0" xfId="14">
      <alignment horizontal="left" vertical="top" wrapText="1"/>
    </xf>
    <xf numFmtId="0" fontId="1" fillId="0" borderId="21" xfId="14" applyBorder="1">
      <alignment horizontal="left" vertical="top" wrapText="1"/>
    </xf>
    <xf numFmtId="0" fontId="4" fillId="0" borderId="22" xfId="26" applyBorder="1">
      <alignment horizontal="left" vertical="top" wrapText="1"/>
    </xf>
    <xf numFmtId="0" fontId="4" fillId="0" borderId="0" xfId="26">
      <alignment horizontal="left" vertical="top" wrapText="1"/>
    </xf>
    <xf numFmtId="0" fontId="4" fillId="0" borderId="21" xfId="26" applyBorder="1">
      <alignment horizontal="left" vertical="top" wrapText="1"/>
    </xf>
    <xf numFmtId="0" fontId="1" fillId="0" borderId="22" xfId="50">
      <alignment horizontal="left" vertical="top" wrapText="1"/>
    </xf>
    <xf numFmtId="0" fontId="1" fillId="0" borderId="21" xfId="50" applyBorder="1">
      <alignment horizontal="left" vertical="top" wrapText="1"/>
    </xf>
    <xf numFmtId="0" fontId="4" fillId="0" borderId="22" xfId="47">
      <alignment horizontal="left" vertical="top" wrapText="1"/>
    </xf>
    <xf numFmtId="0" fontId="4" fillId="0" borderId="21" xfId="47" applyBorder="1">
      <alignment horizontal="left" vertical="top" wrapText="1"/>
    </xf>
    <xf numFmtId="0" fontId="3" fillId="0" borderId="12" xfId="3" applyBorder="1">
      <alignment horizontal="left" vertical="top" wrapText="1"/>
    </xf>
    <xf numFmtId="0" fontId="3" fillId="0" borderId="17" xfId="3" applyBorder="1">
      <alignment horizontal="left" vertical="top" wrapText="1"/>
    </xf>
    <xf numFmtId="0" fontId="3" fillId="0" borderId="16" xfId="3" applyBorder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0" borderId="0" xfId="0"/>
    <xf numFmtId="0" fontId="1" fillId="0" borderId="22" xfId="18" applyBorder="1">
      <alignment horizontal="left" vertical="top" wrapText="1"/>
    </xf>
    <xf numFmtId="0" fontId="1" fillId="0" borderId="0" xfId="18">
      <alignment horizontal="left" vertical="top" wrapText="1"/>
    </xf>
    <xf numFmtId="0" fontId="1" fillId="0" borderId="21" xfId="18" applyBorder="1">
      <alignment horizontal="left" vertical="top" wrapText="1"/>
    </xf>
    <xf numFmtId="0" fontId="1" fillId="0" borderId="22" xfId="10" applyBorder="1">
      <alignment horizontal="left" vertical="top" wrapText="1"/>
    </xf>
    <xf numFmtId="0" fontId="1" fillId="0" borderId="0" xfId="10">
      <alignment horizontal="left" vertical="top" wrapText="1"/>
    </xf>
    <xf numFmtId="0" fontId="1" fillId="0" borderId="21" xfId="10" applyBorder="1">
      <alignment horizontal="left" vertical="top" wrapText="1"/>
    </xf>
    <xf numFmtId="0" fontId="2" fillId="0" borderId="22" xfId="2" applyBorder="1">
      <alignment horizontal="left" vertical="top" wrapText="1"/>
    </xf>
    <xf numFmtId="0" fontId="2" fillId="0" borderId="0" xfId="2">
      <alignment horizontal="left" vertical="top" wrapText="1"/>
    </xf>
    <xf numFmtId="0" fontId="2" fillId="0" borderId="21" xfId="2" applyBorder="1">
      <alignment horizontal="left" vertical="top" wrapText="1"/>
    </xf>
    <xf numFmtId="0" fontId="1" fillId="0" borderId="22" xfId="6" applyBorder="1">
      <alignment horizontal="left" vertical="top" wrapText="1"/>
    </xf>
    <xf numFmtId="0" fontId="1" fillId="0" borderId="0" xfId="6">
      <alignment horizontal="left" vertical="top" wrapText="1"/>
    </xf>
    <xf numFmtId="0" fontId="1" fillId="0" borderId="21" xfId="6" applyBorder="1">
      <alignment horizontal="left" vertical="top" wrapText="1"/>
    </xf>
    <xf numFmtId="0" fontId="9" fillId="0" borderId="22" xfId="45" applyFont="1" applyAlignment="1">
      <alignment horizontal="left" vertical="top" wrapText="1"/>
    </xf>
    <xf numFmtId="0" fontId="12" fillId="0" borderId="22" xfId="45"/>
    <xf numFmtId="0" fontId="3" fillId="0" borderId="17" xfId="46" applyBorder="1">
      <alignment horizontal="left" vertical="top" wrapText="1"/>
    </xf>
    <xf numFmtId="0" fontId="3" fillId="0" borderId="16" xfId="46" applyBorder="1">
      <alignment horizontal="left" vertical="top" wrapText="1"/>
    </xf>
    <xf numFmtId="0" fontId="1" fillId="0" borderId="22" xfId="51">
      <alignment horizontal="left" vertical="top" wrapText="1"/>
    </xf>
    <xf numFmtId="0" fontId="1" fillId="0" borderId="21" xfId="51" applyBorder="1">
      <alignment horizontal="left" vertical="top" wrapText="1"/>
    </xf>
    <xf numFmtId="0" fontId="2" fillId="0" borderId="22" xfId="53">
      <alignment horizontal="left" vertical="top" wrapText="1"/>
    </xf>
    <xf numFmtId="0" fontId="2" fillId="0" borderId="21" xfId="53" applyBorder="1">
      <alignment horizontal="left" vertical="top" wrapText="1"/>
    </xf>
    <xf numFmtId="0" fontId="1" fillId="0" borderId="22" xfId="52">
      <alignment horizontal="left" vertical="top" wrapText="1"/>
    </xf>
    <xf numFmtId="0" fontId="1" fillId="0" borderId="21" xfId="52" applyBorder="1">
      <alignment horizontal="left" vertical="top" wrapText="1"/>
    </xf>
    <xf numFmtId="165" fontId="0" fillId="3" borderId="7" xfId="0" applyNumberFormat="1" applyFill="1" applyBorder="1" applyAlignment="1" applyProtection="1">
      <alignment horizontal="center" vertical="top" wrapText="1"/>
      <protection locked="0"/>
    </xf>
  </cellXfs>
  <cellStyles count="54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ArtTitre 2" xfId="47" xr:uid="{2B7C1837-BEFA-440B-93DB-47AECFA5D975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0 2" xfId="52" xr:uid="{8BD7EBF3-738A-4DBB-A38B-35D142AF8EC7}"/>
    <cellStyle name="ChapTitre1" xfId="10" xr:uid="{00000000-0005-0000-0000-00000A000000}"/>
    <cellStyle name="ChapTitre1 2" xfId="51" xr:uid="{C89B4F8E-23B2-4E50-948F-274C4103D841}"/>
    <cellStyle name="ChapTitre2" xfId="14" xr:uid="{00000000-0005-0000-0000-00000E000000}"/>
    <cellStyle name="ChapTitre2 2" xfId="50" xr:uid="{9D4B94DA-FE41-4045-85B3-35E91790A80F}"/>
    <cellStyle name="ChapTitre3" xfId="18" xr:uid="{00000000-0005-0000-0000-000012000000}"/>
    <cellStyle name="ChapTitre3 2" xfId="49" xr:uid="{445E4256-1872-4C51-84A9-0CED125F55E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0 2" xfId="46" xr:uid="{B4986A48-91BC-4B43-B1EE-162824598091}"/>
    <cellStyle name="LocStrRecap1" xfId="5" xr:uid="{00000000-0005-0000-0000-000005000000}"/>
    <cellStyle name="LocStrTexte0" xfId="2" xr:uid="{00000000-0005-0000-0000-000002000000}"/>
    <cellStyle name="LocStrTexte0 2" xfId="53" xr:uid="{D29E4CFA-8929-4257-82C2-3BB5C1A2367B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D265B887-278F-4160-9DD5-ACD13AE6C026}"/>
    <cellStyle name="Numerotation" xfId="1" xr:uid="{00000000-0005-0000-0000-000001000000}"/>
    <cellStyle name="Numerotation 2" xfId="48" xr:uid="{2F271A63-0241-48E3-9E6E-57DAE358AA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1512000</xdr:colOff>
      <xdr:row>1</xdr:row>
      <xdr:rowOff>117300</xdr:rowOff>
    </xdr:from>
    <xdr:to>
      <xdr:col>0</xdr:col>
      <xdr:colOff>6588000</xdr:colOff>
      <xdr:row>10</xdr:row>
      <xdr:rowOff>103800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39000" y="307800"/>
          <a:ext cx="5070600" cy="170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97200" bIns="0" rtlCol="0" anchor="ctr"/>
        <a:lstStyle/>
        <a:p>
          <a:pPr algn="l"/>
          <a:r>
            <a:rPr lang="fr-FR" sz="2400" b="1" i="0">
              <a:solidFill>
                <a:srgbClr val="000000"/>
              </a:solidFill>
              <a:latin typeface="Tahoma"/>
            </a:rPr>
            <a:t>ENSA &amp; Département de Haute-Savoie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Tahoma"/>
            </a:rPr>
            <a:t> 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ahoma"/>
            </a:rPr>
            <a:t>35 rue du Bouchet 74400 Chamonix Mont Blanc &amp; 1 rue du 30 eme Régiment d'infanterie 74000 Annecy  </a:t>
          </a:r>
        </a:p>
        <a:p>
          <a:pPr algn="l"/>
          <a:endParaRPr sz="1000">
            <a:solidFill>
              <a:srgbClr val="000000"/>
            </a:solidFill>
            <a:latin typeface="Tahoma"/>
          </a:endParaRPr>
        </a:p>
        <a:p>
          <a:pPr algn="l"/>
          <a:endParaRPr sz="1600" b="1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2520000</xdr:colOff>
      <xdr:row>10</xdr:row>
      <xdr:rowOff>103800</xdr:rowOff>
    </xdr:from>
    <xdr:to>
      <xdr:col>0</xdr:col>
      <xdr:colOff>6444000</xdr:colOff>
      <xdr:row>19</xdr:row>
      <xdr:rowOff>9300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543400" y="2008800"/>
          <a:ext cx="3904200" cy="1620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1800000</xdr:colOff>
      <xdr:row>10</xdr:row>
      <xdr:rowOff>87600</xdr:rowOff>
    </xdr:from>
    <xdr:to>
      <xdr:col>0</xdr:col>
      <xdr:colOff>4860000</xdr:colOff>
      <xdr:row>19</xdr:row>
      <xdr:rowOff>9300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14400" y="1992600"/>
          <a:ext cx="3045600" cy="1636200"/>
        </a:xfrm>
        <a:prstGeom prst="rect">
          <a:avLst/>
        </a:prstGeom>
        <a:noFill/>
        <a:ln w="6350">
          <a:solidFill>
            <a:srgbClr val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Travaux de rénovation énergétique d'un ensemble immobilier de 24 logements </a:t>
          </a: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Tahoma"/>
            </a:rPr>
            <a:t>98 route du Bouchet 74400 CHAMONIX-MONT-BLANC</a:t>
          </a:r>
        </a:p>
      </xdr:txBody>
    </xdr:sp>
    <xdr:clientData/>
  </xdr:twoCellAnchor>
  <xdr:twoCellAnchor editAs="absolute">
    <xdr:from>
      <xdr:col>0</xdr:col>
      <xdr:colOff>756000</xdr:colOff>
      <xdr:row>23</xdr:row>
      <xdr:rowOff>170700</xdr:rowOff>
    </xdr:from>
    <xdr:to>
      <xdr:col>0</xdr:col>
      <xdr:colOff>5976000</xdr:colOff>
      <xdr:row>25</xdr:row>
      <xdr:rowOff>65100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77600" y="45522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Opus Ingénierie // Economiste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50 av de la république 74000 Annecy-  -  - </a:t>
          </a:r>
        </a:p>
      </xdr:txBody>
    </xdr:sp>
    <xdr:clientData/>
  </xdr:twoCellAnchor>
  <xdr:twoCellAnchor editAs="absolute">
    <xdr:from>
      <xdr:col>0</xdr:col>
      <xdr:colOff>756000</xdr:colOff>
      <xdr:row>25</xdr:row>
      <xdr:rowOff>97500</xdr:rowOff>
    </xdr:from>
    <xdr:to>
      <xdr:col>0</xdr:col>
      <xdr:colOff>5976000</xdr:colOff>
      <xdr:row>26</xdr:row>
      <xdr:rowOff>182400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77600" y="48600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INOGIE // BET fluides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93 rue Général Mangin 38100 GRENOBLE-  -  - </a:t>
          </a:r>
        </a:p>
      </xdr:txBody>
    </xdr:sp>
    <xdr:clientData/>
  </xdr:twoCellAnchor>
  <xdr:twoCellAnchor editAs="absolute">
    <xdr:from>
      <xdr:col>0</xdr:col>
      <xdr:colOff>2124000</xdr:colOff>
      <xdr:row>41</xdr:row>
      <xdr:rowOff>176100</xdr:rowOff>
    </xdr:from>
    <xdr:to>
      <xdr:col>0</xdr:col>
      <xdr:colOff>6444000</xdr:colOff>
      <xdr:row>42</xdr:row>
      <xdr:rowOff>147600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138400" y="7986600"/>
          <a:ext cx="4309200" cy="162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800" b="1" i="0">
              <a:solidFill>
                <a:srgbClr val="000000"/>
              </a:solidFill>
              <a:latin typeface="Tahoma"/>
            </a:rPr>
            <a:t>INDICE                 DATE                                         MODIFICATION</a:t>
          </a:r>
        </a:p>
      </xdr:txBody>
    </xdr:sp>
    <xdr:clientData/>
  </xdr:twoCellAnchor>
  <xdr:twoCellAnchor editAs="absolute">
    <xdr:from>
      <xdr:col>0</xdr:col>
      <xdr:colOff>2124000</xdr:colOff>
      <xdr:row>43</xdr:row>
      <xdr:rowOff>5700</xdr:rowOff>
    </xdr:from>
    <xdr:to>
      <xdr:col>0</xdr:col>
      <xdr:colOff>6444000</xdr:colOff>
      <xdr:row>44</xdr:row>
      <xdr:rowOff>171600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138400" y="8197200"/>
          <a:ext cx="4309200" cy="356400"/>
        </a:xfrm>
        <a:prstGeom prst="rect">
          <a:avLst/>
        </a:prstGeom>
        <a:noFill/>
        <a:ln w="3175">
          <a:solidFill>
            <a:srgbClr val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Tahoma"/>
            </a:rPr>
            <a:t>Version 2       20 Février 2025      Modifications</a:t>
          </a:r>
          <a:r>
            <a:rPr lang="fr-FR" sz="1000" b="0" i="0" baseline="0">
              <a:solidFill>
                <a:srgbClr val="000000"/>
              </a:solidFill>
              <a:latin typeface="Tahoma"/>
            </a:rPr>
            <a:t> suite remarques BC</a:t>
          </a:r>
          <a:endParaRPr lang="fr-FR" sz="1000" b="0" i="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2304000</xdr:colOff>
      <xdr:row>46</xdr:row>
      <xdr:rowOff>17400</xdr:rowOff>
    </xdr:from>
    <xdr:to>
      <xdr:col>0</xdr:col>
      <xdr:colOff>6408000</xdr:colOff>
      <xdr:row>47</xdr:row>
      <xdr:rowOff>53700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332800" y="8780400"/>
          <a:ext cx="4098600" cy="2268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97200" tIns="0" rIns="0" bIns="0" rtlCol="0" anchor="t"/>
        <a:lstStyle/>
        <a:p>
          <a:pPr algn="r"/>
          <a:r>
            <a:rPr lang="fr-FR" sz="900" b="0" i="0">
              <a:solidFill>
                <a:srgbClr val="000000"/>
              </a:solidFill>
              <a:latin typeface="Tahoma"/>
            </a:rPr>
            <a:t>Emis par: </a:t>
          </a:r>
          <a:r>
            <a:rPr lang="fr-FR" sz="900" b="1" i="0">
              <a:solidFill>
                <a:srgbClr val="000000"/>
              </a:solidFill>
              <a:latin typeface="Tahoma"/>
            </a:rPr>
            <a:t>Opus Ingénierie </a:t>
          </a:r>
          <a:r>
            <a:rPr lang="fr-FR" sz="900" b="0" i="0">
              <a:solidFill>
                <a:srgbClr val="000000"/>
              </a:solidFill>
              <a:latin typeface="Tahoma"/>
            </a:rPr>
            <a:t>     </a:t>
          </a:r>
        </a:p>
      </xdr:txBody>
    </xdr:sp>
    <xdr:clientData/>
  </xdr:twoCellAnchor>
  <xdr:twoCellAnchor editAs="absolute">
    <xdr:from>
      <xdr:col>0</xdr:col>
      <xdr:colOff>144000</xdr:colOff>
      <xdr:row>35</xdr:row>
      <xdr:rowOff>39300</xdr:rowOff>
    </xdr:from>
    <xdr:to>
      <xdr:col>0</xdr:col>
      <xdr:colOff>6516000</xdr:colOff>
      <xdr:row>40</xdr:row>
      <xdr:rowOff>58800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78200" y="6706800"/>
          <a:ext cx="6350400" cy="9720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97200" tIns="0" rIns="0" bIns="0" rtlCol="0" anchor="ctr"/>
        <a:lstStyle/>
        <a:p>
          <a:pPr algn="ctr"/>
          <a:r>
            <a:rPr lang="fr-FR" sz="2200" b="1" i="0">
              <a:solidFill>
                <a:srgbClr val="000000"/>
              </a:solidFill>
              <a:latin typeface="Tahoma"/>
            </a:rPr>
            <a:t>DOSSIER DE CONSULTATION : </a:t>
          </a:r>
        </a:p>
        <a:p>
          <a:pPr algn="ctr"/>
          <a:r>
            <a:rPr lang="fr-FR" sz="2200" b="1" i="0">
              <a:solidFill>
                <a:srgbClr val="000000"/>
              </a:solidFill>
              <a:latin typeface="Tahoma"/>
            </a:rPr>
            <a:t>DPGF Lot N°08 CLOISONS - MENUISERIE INTERIEURE - PEINTURE</a:t>
          </a:r>
        </a:p>
      </xdr:txBody>
    </xdr:sp>
    <xdr:clientData/>
  </xdr:twoCellAnchor>
  <xdr:twoCellAnchor editAs="absolute">
    <xdr:from>
      <xdr:col>0</xdr:col>
      <xdr:colOff>324000</xdr:colOff>
      <xdr:row>44</xdr:row>
      <xdr:rowOff>9600</xdr:rowOff>
    </xdr:from>
    <xdr:to>
      <xdr:col>0</xdr:col>
      <xdr:colOff>1908000</xdr:colOff>
      <xdr:row>49</xdr:row>
      <xdr:rowOff>126300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6400" y="8391600"/>
          <a:ext cx="1571400" cy="10692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Phase </a:t>
          </a:r>
          <a:r>
            <a:rPr lang="fr-FR" sz="900" b="1" i="0">
              <a:solidFill>
                <a:srgbClr val="000000"/>
              </a:solidFill>
              <a:latin typeface="Tahoma"/>
            </a:rPr>
            <a:t>DCE</a:t>
          </a:r>
          <a:r>
            <a:rPr lang="fr-FR" sz="900" b="0" i="0">
              <a:solidFill>
                <a:srgbClr val="000000"/>
              </a:solidFill>
              <a:latin typeface="Tahoma"/>
            </a:rPr>
            <a:t>      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Activité   </a:t>
          </a:r>
          <a:r>
            <a:rPr lang="fr-FR" sz="900" b="1" i="0">
              <a:solidFill>
                <a:srgbClr val="000000"/>
              </a:solidFill>
              <a:latin typeface="Tahoma"/>
            </a:rPr>
            <a:t>Economiste </a:t>
          </a:r>
          <a:r>
            <a:rPr lang="fr-FR" sz="900" b="0" i="0">
              <a:solidFill>
                <a:srgbClr val="000000"/>
              </a:solidFill>
              <a:latin typeface="Tahoma"/>
            </a:rPr>
            <a:t> 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Type de document</a:t>
          </a:r>
          <a:r>
            <a:rPr lang="fr-FR" sz="900" b="1" i="0">
              <a:solidFill>
                <a:srgbClr val="000000"/>
              </a:solidFill>
              <a:latin typeface="Tahoma"/>
            </a:rPr>
            <a:t>Texte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Numéro d'affaire:</a:t>
          </a:r>
          <a:r>
            <a:rPr lang="fr-FR" sz="900" b="1" i="0">
              <a:solidFill>
                <a:srgbClr val="000000"/>
              </a:solidFill>
              <a:latin typeface="Tahoma"/>
            </a:rPr>
            <a:t>             </a:t>
          </a:r>
          <a:r>
            <a:rPr lang="fr-FR" sz="1000" b="1" i="0">
              <a:solidFill>
                <a:srgbClr val="000000"/>
              </a:solidFill>
              <a:latin typeface="Tahoma"/>
            </a:rPr>
            <a:t> </a:t>
          </a:r>
        </a:p>
      </xdr:txBody>
    </xdr:sp>
    <xdr:clientData/>
  </xdr:twoCellAnchor>
  <xdr:twoCellAnchor editAs="absolute">
    <xdr:from>
      <xdr:col>0</xdr:col>
      <xdr:colOff>756000</xdr:colOff>
      <xdr:row>22</xdr:row>
      <xdr:rowOff>69600</xdr:rowOff>
    </xdr:from>
    <xdr:to>
      <xdr:col>0</xdr:col>
      <xdr:colOff>5976000</xdr:colOff>
      <xdr:row>23</xdr:row>
      <xdr:rowOff>154500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777600" y="42606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APAVE // Bureau de contrôle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Park Nord Metz Tessy74373 PRINGY CEDEX-  -  - </a:t>
          </a:r>
        </a:p>
      </xdr:txBody>
    </xdr:sp>
    <xdr:clientData/>
  </xdr:twoCellAnchor>
  <xdr:twoCellAnchor editAs="absolute">
    <xdr:from>
      <xdr:col>0</xdr:col>
      <xdr:colOff>288000</xdr:colOff>
      <xdr:row>35</xdr:row>
      <xdr:rowOff>55500</xdr:rowOff>
    </xdr:from>
    <xdr:to>
      <xdr:col>0</xdr:col>
      <xdr:colOff>6372000</xdr:colOff>
      <xdr:row>40</xdr:row>
      <xdr:rowOff>156000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91600" y="6723000"/>
          <a:ext cx="6091200" cy="1053000"/>
        </a:xfrm>
        <a:prstGeom prst="rect">
          <a:avLst/>
        </a:prstGeom>
        <a:noFill/>
        <a:ln w="3175">
          <a:solidFill>
            <a:srgbClr val="000000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756000</xdr:colOff>
      <xdr:row>27</xdr:row>
      <xdr:rowOff>40500</xdr:rowOff>
    </xdr:from>
    <xdr:to>
      <xdr:col>0</xdr:col>
      <xdr:colOff>5976000</xdr:colOff>
      <xdr:row>28</xdr:row>
      <xdr:rowOff>125400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777600" y="51840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//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  -  -  -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erveur\stockage\11%20-%20AFFAIRES\ENSA\388%20-%20ENSA%20-%20Logements%20de%20fonction\03%20-%20PRO-DCE\OPUS\ESTIMATION\Estimation%20DCE.xlsx" TargetMode="External"/><Relationship Id="rId1" Type="http://schemas.openxmlformats.org/officeDocument/2006/relationships/externalLinkPath" Target="/11%20-%20AFFAIRES/ENSA/388%20-%20ENSA%20-%20Logements%20de%20fonction/03%20-%20PRO-DCE/OPUS/ESTIMATION/Estimation%20D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Lot N°01 AMENAGEMENTS EXTER"/>
      <sheetName val="Lot N°01 PSE 01   Sécurisat"/>
      <sheetName val="Lot N°02 DEMOLITION - GROS OEU"/>
      <sheetName val="Lot N°03 ETANCHEITE ET PROTECT"/>
      <sheetName val="Lot N°04 ECHAFAUDAGE"/>
      <sheetName val="Lot N°05 MURS OSSATURE BOIS, B"/>
      <sheetName val="Lot N°06 MENUISERIES EXTERIEUR"/>
      <sheetName val="Lot N°07 METALLERIE - SERRURER"/>
      <sheetName val="Lot N°08 CLOISONS - MENUISE"/>
    </sheetNames>
    <sheetDataSet>
      <sheetData sheetId="0"/>
      <sheetData sheetId="1">
        <row r="26">
          <cell r="B26" t="str">
            <v>DESCRIPTION DES TRAVAUX DE DEMOLITION</v>
          </cell>
        </row>
      </sheetData>
      <sheetData sheetId="2"/>
      <sheetData sheetId="3">
        <row r="54">
          <cell r="B54" t="str">
            <v>DEPARTEMENT HAUTE SAVOIE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938B5-A059-4629-A2DF-B530023B9B8D}">
  <sheetPr>
    <pageSetUpPr fitToPage="1"/>
  </sheetPr>
  <dimension ref="A1"/>
  <sheetViews>
    <sheetView showGridLines="0" tabSelected="1" workbookViewId="0">
      <selection activeCell="C17" sqref="C17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D8EB3-9637-47F9-BD8C-6D86CAC6E42F}">
  <sheetPr>
    <pageSetUpPr fitToPage="1"/>
  </sheetPr>
  <dimension ref="A1:ZZ79"/>
  <sheetViews>
    <sheetView showGridLines="0" workbookViewId="0">
      <pane xSplit="4" ySplit="1" topLeftCell="E63" activePane="bottomRight" state="frozen"/>
      <selection pane="topRight" activeCell="E1" sqref="E1"/>
      <selection pane="bottomLeft" activeCell="A2" sqref="A2"/>
      <selection pane="bottomRight" activeCell="I65" sqref="I65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" x14ac:dyDescent="0.25">
      <c r="A1" s="1"/>
      <c r="B1" s="2"/>
      <c r="C1" s="3"/>
      <c r="D1" s="4"/>
      <c r="E1" s="5" t="s">
        <v>0</v>
      </c>
      <c r="F1" s="5" t="s">
        <v>1</v>
      </c>
      <c r="G1" s="5" t="s">
        <v>2</v>
      </c>
      <c r="H1" s="5" t="s">
        <v>3</v>
      </c>
    </row>
    <row r="2" spans="1:702" x14ac:dyDescent="0.25">
      <c r="A2" s="6"/>
      <c r="B2" s="7"/>
      <c r="C2" s="8"/>
      <c r="D2" s="9"/>
      <c r="E2" s="10"/>
      <c r="F2" s="10"/>
      <c r="G2" s="10"/>
      <c r="H2" s="11"/>
    </row>
    <row r="3" spans="1:702" ht="17.25" customHeight="1" x14ac:dyDescent="0.25">
      <c r="A3" s="12"/>
      <c r="B3" s="93" t="s">
        <v>4</v>
      </c>
      <c r="C3" s="94"/>
      <c r="D3" s="95"/>
      <c r="E3" s="13"/>
      <c r="F3" s="13"/>
      <c r="G3" s="13"/>
      <c r="H3" s="14"/>
    </row>
    <row r="4" spans="1:702" ht="15" customHeight="1" x14ac:dyDescent="0.25">
      <c r="A4" s="12"/>
      <c r="B4" s="96" t="s">
        <v>5</v>
      </c>
      <c r="C4" s="97"/>
      <c r="D4" s="98"/>
      <c r="E4" s="13"/>
      <c r="F4" s="13"/>
      <c r="G4" s="13"/>
      <c r="H4" s="14"/>
      <c r="ZY4" t="s">
        <v>6</v>
      </c>
      <c r="ZZ4" s="15" t="s">
        <v>7</v>
      </c>
    </row>
    <row r="5" spans="1:702" ht="15" customHeight="1" x14ac:dyDescent="0.25">
      <c r="A5" s="12">
        <v>2</v>
      </c>
      <c r="B5" s="90" t="s">
        <v>8</v>
      </c>
      <c r="C5" s="91"/>
      <c r="D5" s="92"/>
      <c r="E5" s="13"/>
      <c r="F5" s="13"/>
      <c r="G5" s="13"/>
      <c r="H5" s="14"/>
      <c r="ZY5" t="s">
        <v>9</v>
      </c>
      <c r="ZZ5" s="15" t="s">
        <v>10</v>
      </c>
    </row>
    <row r="6" spans="1:702" ht="15" customHeight="1" x14ac:dyDescent="0.25">
      <c r="A6" s="12" t="s">
        <v>18</v>
      </c>
      <c r="B6" s="72" t="s">
        <v>127</v>
      </c>
      <c r="C6" s="73"/>
      <c r="D6" s="74"/>
      <c r="E6" s="13"/>
      <c r="F6" s="13"/>
      <c r="G6" s="13"/>
      <c r="H6" s="14"/>
      <c r="ZY6" t="s">
        <v>12</v>
      </c>
      <c r="ZZ6" s="15"/>
    </row>
    <row r="7" spans="1:702" ht="15" customHeight="1" x14ac:dyDescent="0.25">
      <c r="A7" s="16"/>
      <c r="B7" s="75" t="s">
        <v>66</v>
      </c>
      <c r="C7" s="76"/>
      <c r="D7" s="77"/>
      <c r="E7" s="13"/>
      <c r="F7" s="13"/>
      <c r="G7" s="13"/>
      <c r="H7" s="14"/>
    </row>
    <row r="8" spans="1:702" x14ac:dyDescent="0.25">
      <c r="A8" s="17"/>
      <c r="D8" s="18"/>
      <c r="E8" s="19" t="s">
        <v>14</v>
      </c>
      <c r="F8" s="22">
        <v>130.80000000000001</v>
      </c>
      <c r="G8" s="20"/>
      <c r="H8" s="21">
        <f>ROUND(F8*G8,2)</f>
        <v>0</v>
      </c>
      <c r="ZY8" t="s">
        <v>15</v>
      </c>
      <c r="ZZ8" s="15" t="s">
        <v>16</v>
      </c>
    </row>
    <row r="9" spans="1:702" ht="15" customHeight="1" x14ac:dyDescent="0.25">
      <c r="A9" s="16"/>
      <c r="B9" s="75" t="s">
        <v>70</v>
      </c>
      <c r="C9" s="76"/>
      <c r="D9" s="77"/>
      <c r="E9" s="13"/>
      <c r="F9" s="13"/>
      <c r="G9" s="13"/>
      <c r="H9" s="14"/>
    </row>
    <row r="10" spans="1:702" x14ac:dyDescent="0.25">
      <c r="A10" s="17"/>
      <c r="D10" s="18"/>
      <c r="E10" s="19" t="s">
        <v>14</v>
      </c>
      <c r="F10" s="22">
        <v>34.799999999999997</v>
      </c>
      <c r="G10" s="20"/>
      <c r="H10" s="21">
        <f>ROUND(F10*G10,2)</f>
        <v>0</v>
      </c>
      <c r="ZY10" t="s">
        <v>22</v>
      </c>
      <c r="ZZ10" s="15" t="s">
        <v>23</v>
      </c>
    </row>
    <row r="11" spans="1:702" ht="15" customHeight="1" x14ac:dyDescent="0.25">
      <c r="A11" s="12" t="s">
        <v>24</v>
      </c>
      <c r="B11" s="72" t="s">
        <v>11</v>
      </c>
      <c r="C11" s="73"/>
      <c r="D11" s="74"/>
      <c r="E11" s="13"/>
      <c r="F11" s="13"/>
      <c r="G11" s="13"/>
      <c r="H11" s="14"/>
      <c r="ZY11" t="s">
        <v>26</v>
      </c>
      <c r="ZZ11" s="15"/>
    </row>
    <row r="12" spans="1:702" ht="25.5" customHeight="1" x14ac:dyDescent="0.25">
      <c r="A12" s="16"/>
      <c r="B12" s="75" t="s">
        <v>13</v>
      </c>
      <c r="C12" s="76"/>
      <c r="D12" s="77"/>
      <c r="E12" s="13"/>
      <c r="F12" s="13"/>
      <c r="G12" s="13"/>
      <c r="H12" s="14"/>
    </row>
    <row r="13" spans="1:702" x14ac:dyDescent="0.25">
      <c r="A13" s="17"/>
      <c r="D13" s="18"/>
      <c r="E13" s="19" t="s">
        <v>14</v>
      </c>
      <c r="F13" s="20">
        <v>6</v>
      </c>
      <c r="G13" s="20"/>
      <c r="H13" s="21">
        <f>ROUND(F13*G13,2)</f>
        <v>0</v>
      </c>
      <c r="ZY13" t="s">
        <v>29</v>
      </c>
      <c r="ZZ13" s="15" t="s">
        <v>30</v>
      </c>
    </row>
    <row r="14" spans="1:702" ht="25.5" customHeight="1" x14ac:dyDescent="0.25">
      <c r="A14" s="58" t="s">
        <v>126</v>
      </c>
      <c r="B14" s="78" t="s">
        <v>124</v>
      </c>
      <c r="C14" s="78"/>
      <c r="D14" s="79"/>
      <c r="E14" s="13"/>
      <c r="F14" s="13"/>
      <c r="G14" s="13"/>
      <c r="H14" s="14"/>
      <c r="ZY14" t="s">
        <v>32</v>
      </c>
      <c r="ZZ14" s="15" t="s">
        <v>33</v>
      </c>
    </row>
    <row r="15" spans="1:702" ht="15" customHeight="1" x14ac:dyDescent="0.25">
      <c r="A15" s="57"/>
      <c r="B15" s="80" t="s">
        <v>125</v>
      </c>
      <c r="C15" s="80"/>
      <c r="D15" s="81"/>
      <c r="E15" s="13"/>
      <c r="F15" s="13"/>
      <c r="G15" s="13"/>
      <c r="H15" s="14"/>
      <c r="ZY15" t="s">
        <v>36</v>
      </c>
      <c r="ZZ15" s="15"/>
    </row>
    <row r="16" spans="1:702" ht="15" customHeight="1" x14ac:dyDescent="0.25">
      <c r="A16" s="17"/>
      <c r="D16" s="18"/>
      <c r="E16" s="19" t="s">
        <v>14</v>
      </c>
      <c r="F16" s="22">
        <v>27.8</v>
      </c>
      <c r="G16" s="20"/>
      <c r="H16" s="21">
        <f>ROUND(F16*G16,2)</f>
        <v>0</v>
      </c>
      <c r="ZY16" t="s">
        <v>37</v>
      </c>
      <c r="ZZ16" s="15"/>
    </row>
    <row r="17" spans="1:702" ht="15" customHeight="1" x14ac:dyDescent="0.25">
      <c r="A17" s="12">
        <v>3</v>
      </c>
      <c r="B17" s="90" t="s">
        <v>17</v>
      </c>
      <c r="C17" s="91"/>
      <c r="D17" s="92"/>
      <c r="E17" s="13"/>
      <c r="F17" s="13"/>
      <c r="G17" s="13"/>
      <c r="H17" s="14"/>
      <c r="ZY17" t="s">
        <v>39</v>
      </c>
      <c r="ZZ17" s="15" t="s">
        <v>40</v>
      </c>
    </row>
    <row r="18" spans="1:702" ht="15" customHeight="1" x14ac:dyDescent="0.25">
      <c r="A18" s="12" t="s">
        <v>34</v>
      </c>
      <c r="B18" s="72" t="s">
        <v>19</v>
      </c>
      <c r="C18" s="73"/>
      <c r="D18" s="74"/>
      <c r="E18" s="13"/>
      <c r="F18" s="13"/>
      <c r="G18" s="13"/>
      <c r="H18" s="14"/>
      <c r="ZY18" t="s">
        <v>43</v>
      </c>
      <c r="ZZ18" s="15"/>
    </row>
    <row r="19" spans="1:702" ht="15" customHeight="1" x14ac:dyDescent="0.25">
      <c r="A19" s="16"/>
      <c r="B19" s="75" t="s">
        <v>20</v>
      </c>
      <c r="C19" s="76"/>
      <c r="D19" s="77"/>
      <c r="E19" s="13"/>
      <c r="F19" s="13"/>
      <c r="G19" s="13"/>
      <c r="H19" s="14"/>
      <c r="ZY19" t="s">
        <v>45</v>
      </c>
      <c r="ZZ19" s="15"/>
    </row>
    <row r="20" spans="1:702" ht="15" customHeight="1" x14ac:dyDescent="0.25">
      <c r="A20" s="17"/>
      <c r="D20" s="18"/>
      <c r="E20" s="19" t="s">
        <v>21</v>
      </c>
      <c r="F20" s="22">
        <v>342.5</v>
      </c>
      <c r="G20" s="20"/>
      <c r="H20" s="21">
        <f>ROUND(F20*G20,2)</f>
        <v>0</v>
      </c>
    </row>
    <row r="21" spans="1:702" x14ac:dyDescent="0.25">
      <c r="A21" s="12" t="s">
        <v>41</v>
      </c>
      <c r="B21" s="72" t="s">
        <v>25</v>
      </c>
      <c r="C21" s="73"/>
      <c r="D21" s="74"/>
      <c r="E21" s="13"/>
      <c r="F21" s="13"/>
      <c r="G21" s="13"/>
      <c r="H21" s="14"/>
      <c r="ZY21" t="s">
        <v>48</v>
      </c>
      <c r="ZZ21" s="15" t="s">
        <v>49</v>
      </c>
    </row>
    <row r="22" spans="1:702" ht="15" customHeight="1" x14ac:dyDescent="0.25">
      <c r="A22" s="16"/>
      <c r="B22" s="75" t="s">
        <v>27</v>
      </c>
      <c r="C22" s="76"/>
      <c r="D22" s="77"/>
      <c r="E22" s="13"/>
      <c r="F22" s="13"/>
      <c r="G22" s="13"/>
      <c r="H22" s="14"/>
      <c r="ZY22" t="s">
        <v>51</v>
      </c>
      <c r="ZZ22" s="15"/>
    </row>
    <row r="23" spans="1:702" ht="15" customHeight="1" x14ac:dyDescent="0.25">
      <c r="A23" s="17"/>
      <c r="D23" s="18"/>
      <c r="E23" s="19" t="s">
        <v>28</v>
      </c>
      <c r="F23" s="23">
        <v>1</v>
      </c>
      <c r="G23" s="20"/>
      <c r="H23" s="21">
        <f>ROUND(F23*G23,2)</f>
        <v>0</v>
      </c>
    </row>
    <row r="24" spans="1:702" x14ac:dyDescent="0.25">
      <c r="A24" s="12">
        <v>4</v>
      </c>
      <c r="B24" s="90" t="s">
        <v>31</v>
      </c>
      <c r="C24" s="91"/>
      <c r="D24" s="92"/>
      <c r="E24" s="13"/>
      <c r="F24" s="13"/>
      <c r="G24" s="13"/>
      <c r="H24" s="14"/>
      <c r="ZY24" t="s">
        <v>54</v>
      </c>
      <c r="ZZ24" s="15" t="s">
        <v>55</v>
      </c>
    </row>
    <row r="25" spans="1:702" x14ac:dyDescent="0.25">
      <c r="A25" s="12" t="s">
        <v>110</v>
      </c>
      <c r="B25" s="72" t="s">
        <v>128</v>
      </c>
      <c r="C25" s="73"/>
      <c r="D25" s="74"/>
      <c r="E25" s="13"/>
      <c r="F25" s="13"/>
      <c r="G25" s="13"/>
      <c r="H25" s="14"/>
      <c r="ZZ25" s="15"/>
    </row>
    <row r="26" spans="1:702" x14ac:dyDescent="0.25">
      <c r="A26" s="12" t="s">
        <v>111</v>
      </c>
      <c r="B26" s="87" t="s">
        <v>129</v>
      </c>
      <c r="C26" s="88"/>
      <c r="D26" s="89"/>
      <c r="E26" s="13"/>
      <c r="F26" s="13"/>
      <c r="G26" s="13"/>
      <c r="H26" s="14"/>
      <c r="ZZ26" s="15"/>
    </row>
    <row r="27" spans="1:702" x14ac:dyDescent="0.25">
      <c r="A27" s="12"/>
      <c r="B27" s="75" t="s">
        <v>130</v>
      </c>
      <c r="C27" s="76"/>
      <c r="D27" s="77"/>
      <c r="E27" s="19" t="s">
        <v>14</v>
      </c>
      <c r="F27" s="22">
        <v>130.80000000000001</v>
      </c>
      <c r="G27" s="20"/>
      <c r="H27" s="21">
        <f>ROUND(F27*G27,2)</f>
        <v>0</v>
      </c>
      <c r="ZZ27" s="15"/>
    </row>
    <row r="28" spans="1:702" x14ac:dyDescent="0.25">
      <c r="A28" s="12" t="s">
        <v>112</v>
      </c>
      <c r="B28" s="72" t="s">
        <v>35</v>
      </c>
      <c r="C28" s="73"/>
      <c r="D28" s="74"/>
      <c r="E28" s="13"/>
      <c r="F28" s="13"/>
      <c r="G28" s="13"/>
      <c r="H28" s="14"/>
    </row>
    <row r="29" spans="1:702" ht="15" customHeight="1" x14ac:dyDescent="0.25">
      <c r="A29" s="12" t="s">
        <v>113</v>
      </c>
      <c r="B29" s="87" t="s">
        <v>115</v>
      </c>
      <c r="C29" s="88"/>
      <c r="D29" s="89"/>
      <c r="E29" s="13"/>
      <c r="F29" s="13"/>
      <c r="G29" s="13"/>
      <c r="H29" s="14"/>
      <c r="I29" s="31"/>
      <c r="ZY29" t="s">
        <v>57</v>
      </c>
    </row>
    <row r="30" spans="1:702" x14ac:dyDescent="0.25">
      <c r="A30" s="16"/>
      <c r="B30" s="75" t="s">
        <v>116</v>
      </c>
      <c r="C30" s="76"/>
      <c r="D30" s="77"/>
      <c r="E30" s="19" t="s">
        <v>38</v>
      </c>
      <c r="F30" s="22">
        <v>31.3</v>
      </c>
      <c r="G30" s="20"/>
      <c r="H30" s="21">
        <f>ROUND(F30*G30,2)</f>
        <v>0</v>
      </c>
    </row>
    <row r="31" spans="1:702" ht="17.25" customHeight="1" x14ac:dyDescent="0.25">
      <c r="A31" s="12" t="s">
        <v>114</v>
      </c>
      <c r="B31" s="72" t="s">
        <v>42</v>
      </c>
      <c r="C31" s="73"/>
      <c r="D31" s="74"/>
      <c r="E31" s="13"/>
      <c r="F31" s="13"/>
      <c r="G31" s="13"/>
      <c r="H31" s="14"/>
    </row>
    <row r="32" spans="1:702" ht="15" customHeight="1" x14ac:dyDescent="0.25">
      <c r="A32" s="12" t="s">
        <v>131</v>
      </c>
      <c r="B32" s="87" t="s">
        <v>44</v>
      </c>
      <c r="C32" s="88"/>
      <c r="D32" s="89"/>
      <c r="E32" s="13"/>
      <c r="F32" s="13"/>
      <c r="G32" s="13"/>
      <c r="H32" s="14"/>
      <c r="ZY32" t="s">
        <v>60</v>
      </c>
      <c r="ZZ32" s="15" t="s">
        <v>61</v>
      </c>
    </row>
    <row r="33" spans="1:702" ht="15" customHeight="1" x14ac:dyDescent="0.25">
      <c r="A33" s="16"/>
      <c r="B33" s="75" t="s">
        <v>46</v>
      </c>
      <c r="C33" s="76"/>
      <c r="D33" s="77"/>
      <c r="E33" s="13"/>
      <c r="F33" s="13"/>
      <c r="G33" s="13"/>
      <c r="H33" s="14"/>
      <c r="ZY33" t="s">
        <v>63</v>
      </c>
      <c r="ZZ33" s="15" t="s">
        <v>64</v>
      </c>
    </row>
    <row r="34" spans="1:702" x14ac:dyDescent="0.25">
      <c r="A34" s="17"/>
      <c r="D34" s="18"/>
      <c r="E34" s="19" t="s">
        <v>47</v>
      </c>
      <c r="F34" s="20">
        <v>342.62</v>
      </c>
      <c r="G34" s="20"/>
      <c r="H34" s="21">
        <f>ROUND(F34*G34,2)</f>
        <v>0</v>
      </c>
      <c r="ZY34" t="s">
        <v>65</v>
      </c>
      <c r="ZZ34" s="15"/>
    </row>
    <row r="35" spans="1:702" x14ac:dyDescent="0.25">
      <c r="A35" s="12" t="s">
        <v>132</v>
      </c>
      <c r="B35" s="72" t="s">
        <v>50</v>
      </c>
      <c r="C35" s="73"/>
      <c r="D35" s="74"/>
      <c r="E35" s="13"/>
      <c r="F35" s="13"/>
      <c r="G35" s="13"/>
      <c r="H35" s="14"/>
    </row>
    <row r="36" spans="1:702" x14ac:dyDescent="0.25">
      <c r="A36" s="16"/>
      <c r="B36" s="75" t="s">
        <v>52</v>
      </c>
      <c r="C36" s="76"/>
      <c r="D36" s="77"/>
      <c r="E36" s="13"/>
      <c r="F36" s="13"/>
      <c r="G36" s="13"/>
      <c r="H36" s="14"/>
      <c r="ZY36" t="s">
        <v>68</v>
      </c>
      <c r="ZZ36" s="15" t="s">
        <v>69</v>
      </c>
    </row>
    <row r="37" spans="1:702" x14ac:dyDescent="0.25">
      <c r="A37" s="17"/>
      <c r="D37" s="18"/>
      <c r="E37" s="19" t="s">
        <v>53</v>
      </c>
      <c r="F37" s="23">
        <v>1</v>
      </c>
      <c r="G37" s="20"/>
      <c r="H37" s="21">
        <f>ROUND(F37*G37,2)</f>
        <v>0</v>
      </c>
    </row>
    <row r="38" spans="1:702" x14ac:dyDescent="0.25">
      <c r="A38" s="24"/>
      <c r="B38" s="25"/>
      <c r="C38" s="26"/>
      <c r="D38" s="27"/>
      <c r="E38" s="13"/>
      <c r="F38" s="13"/>
      <c r="G38" s="13"/>
      <c r="H38" s="28"/>
      <c r="ZY38" t="s">
        <v>72</v>
      </c>
      <c r="ZZ38" s="15" t="s">
        <v>73</v>
      </c>
    </row>
    <row r="39" spans="1:702" x14ac:dyDescent="0.25">
      <c r="A39" s="29"/>
      <c r="B39" s="82" t="s">
        <v>56</v>
      </c>
      <c r="C39" s="83"/>
      <c r="D39" s="84"/>
      <c r="E39" s="13"/>
      <c r="F39" s="13"/>
      <c r="G39" s="13"/>
      <c r="H39" s="30">
        <f>SUBTOTAL(109,H4:H38)</f>
        <v>0</v>
      </c>
      <c r="ZZ39" s="15"/>
    </row>
    <row r="40" spans="1:702" x14ac:dyDescent="0.25">
      <c r="A40" s="32"/>
      <c r="B40" s="7"/>
      <c r="C40" s="8"/>
      <c r="D40" s="9"/>
      <c r="E40" s="13"/>
      <c r="F40" s="13"/>
      <c r="G40" s="13"/>
      <c r="H40" s="11"/>
      <c r="ZZ40" s="15"/>
    </row>
    <row r="41" spans="1:702" ht="18" x14ac:dyDescent="0.25">
      <c r="A41" s="12"/>
      <c r="B41" s="93" t="s">
        <v>58</v>
      </c>
      <c r="C41" s="94"/>
      <c r="D41" s="95"/>
      <c r="E41" s="13"/>
      <c r="F41" s="13"/>
      <c r="G41" s="13"/>
      <c r="H41" s="14"/>
      <c r="ZZ41" s="15"/>
    </row>
    <row r="42" spans="1:702" ht="15" customHeight="1" x14ac:dyDescent="0.25">
      <c r="A42" s="12"/>
      <c r="B42" s="96" t="s">
        <v>59</v>
      </c>
      <c r="C42" s="97"/>
      <c r="D42" s="98"/>
      <c r="E42" s="13"/>
      <c r="F42" s="13"/>
      <c r="G42" s="13"/>
      <c r="H42" s="14"/>
      <c r="ZY42" t="s">
        <v>75</v>
      </c>
      <c r="ZZ42" s="15" t="s">
        <v>76</v>
      </c>
    </row>
    <row r="43" spans="1:702" ht="15" customHeight="1" x14ac:dyDescent="0.25">
      <c r="A43" s="12">
        <v>2</v>
      </c>
      <c r="B43" s="90" t="s">
        <v>62</v>
      </c>
      <c r="C43" s="91"/>
      <c r="D43" s="92"/>
      <c r="E43" s="13"/>
      <c r="F43" s="13"/>
      <c r="G43" s="13"/>
      <c r="H43" s="14"/>
      <c r="ZY43" t="s">
        <v>78</v>
      </c>
      <c r="ZZ43" s="15"/>
    </row>
    <row r="44" spans="1:702" x14ac:dyDescent="0.25">
      <c r="A44" s="12" t="s">
        <v>18</v>
      </c>
      <c r="B44" s="72" t="s">
        <v>127</v>
      </c>
      <c r="C44" s="73"/>
      <c r="D44" s="74"/>
      <c r="E44" s="13"/>
      <c r="F44" s="13"/>
      <c r="G44" s="13"/>
      <c r="H44" s="14"/>
      <c r="ZY44" t="s">
        <v>81</v>
      </c>
      <c r="ZZ44" s="15" t="s">
        <v>82</v>
      </c>
    </row>
    <row r="45" spans="1:702" ht="15" customHeight="1" x14ac:dyDescent="0.25">
      <c r="A45" s="16"/>
      <c r="B45" s="75" t="s">
        <v>66</v>
      </c>
      <c r="C45" s="76"/>
      <c r="D45" s="77"/>
      <c r="E45" s="13"/>
      <c r="F45" s="13"/>
      <c r="G45" s="13"/>
      <c r="H45" s="14"/>
      <c r="ZY45" t="s">
        <v>84</v>
      </c>
      <c r="ZZ45" s="15"/>
    </row>
    <row r="46" spans="1:702" x14ac:dyDescent="0.25">
      <c r="A46" s="17"/>
      <c r="D46" s="18"/>
      <c r="E46" s="19" t="s">
        <v>67</v>
      </c>
      <c r="F46" s="22">
        <v>218.8</v>
      </c>
      <c r="G46" s="20"/>
      <c r="H46" s="21">
        <f>ROUND(F46*G46,2)</f>
        <v>0</v>
      </c>
    </row>
    <row r="47" spans="1:702" ht="15" customHeight="1" x14ac:dyDescent="0.25">
      <c r="A47" s="16"/>
      <c r="B47" s="75" t="s">
        <v>70</v>
      </c>
      <c r="C47" s="76"/>
      <c r="D47" s="77"/>
      <c r="E47" s="13"/>
      <c r="F47" s="13"/>
      <c r="G47" s="13"/>
      <c r="H47" s="14"/>
      <c r="ZY47" t="s">
        <v>88</v>
      </c>
      <c r="ZZ47" s="15"/>
    </row>
    <row r="48" spans="1:702" ht="15" customHeight="1" x14ac:dyDescent="0.25">
      <c r="A48" s="17"/>
      <c r="D48" s="18"/>
      <c r="E48" s="19" t="s">
        <v>71</v>
      </c>
      <c r="F48" s="22">
        <v>35.1</v>
      </c>
      <c r="G48" s="20"/>
      <c r="H48" s="21">
        <f>ROUND(F48*G48,2)</f>
        <v>0</v>
      </c>
      <c r="ZY48" t="s">
        <v>89</v>
      </c>
      <c r="ZZ48" s="15"/>
    </row>
    <row r="49" spans="1:702" ht="15" customHeight="1" x14ac:dyDescent="0.25">
      <c r="A49" s="58" t="s">
        <v>126</v>
      </c>
      <c r="B49" s="78" t="s">
        <v>124</v>
      </c>
      <c r="C49" s="78"/>
      <c r="D49" s="79"/>
      <c r="E49" s="13"/>
      <c r="F49" s="13"/>
      <c r="G49" s="13"/>
      <c r="H49" s="14"/>
    </row>
    <row r="50" spans="1:702" x14ac:dyDescent="0.25">
      <c r="A50" s="57"/>
      <c r="B50" s="80" t="s">
        <v>125</v>
      </c>
      <c r="C50" s="80"/>
      <c r="D50" s="81"/>
      <c r="E50" s="13"/>
      <c r="F50" s="13"/>
      <c r="G50" s="13"/>
      <c r="H50" s="14"/>
      <c r="ZY50" t="s">
        <v>90</v>
      </c>
      <c r="ZZ50" s="15" t="s">
        <v>91</v>
      </c>
    </row>
    <row r="51" spans="1:702" ht="15" customHeight="1" x14ac:dyDescent="0.25">
      <c r="A51" s="17"/>
      <c r="D51" s="18"/>
      <c r="E51" s="19" t="s">
        <v>14</v>
      </c>
      <c r="F51" s="22">
        <v>96.5</v>
      </c>
      <c r="G51" s="13"/>
      <c r="H51" s="21">
        <f>ROUND(F51*G51,2)</f>
        <v>0</v>
      </c>
      <c r="ZY51" t="s">
        <v>93</v>
      </c>
      <c r="ZZ51" s="15"/>
    </row>
    <row r="52" spans="1:702" ht="15" customHeight="1" x14ac:dyDescent="0.25">
      <c r="A52" s="12">
        <v>3</v>
      </c>
      <c r="B52" s="90" t="s">
        <v>74</v>
      </c>
      <c r="C52" s="91"/>
      <c r="D52" s="92"/>
      <c r="E52" s="13"/>
      <c r="F52" s="13"/>
      <c r="G52" s="13"/>
      <c r="H52" s="14"/>
      <c r="ZY52" t="s">
        <v>95</v>
      </c>
      <c r="ZZ52" s="15"/>
    </row>
    <row r="53" spans="1:702" x14ac:dyDescent="0.25">
      <c r="A53" s="12" t="s">
        <v>34</v>
      </c>
      <c r="B53" s="72" t="s">
        <v>77</v>
      </c>
      <c r="C53" s="73"/>
      <c r="D53" s="74"/>
      <c r="E53" s="13"/>
      <c r="F53" s="13"/>
      <c r="G53" s="13"/>
      <c r="H53" s="14"/>
      <c r="ZY53" t="s">
        <v>101</v>
      </c>
      <c r="ZZ53" s="15" t="s">
        <v>102</v>
      </c>
    </row>
    <row r="54" spans="1:702" x14ac:dyDescent="0.25">
      <c r="A54" s="16"/>
      <c r="B54" s="75" t="s">
        <v>79</v>
      </c>
      <c r="C54" s="76"/>
      <c r="D54" s="77"/>
      <c r="E54" s="13"/>
      <c r="F54" s="13"/>
      <c r="G54" s="13"/>
      <c r="H54" s="14"/>
    </row>
    <row r="55" spans="1:702" ht="15" customHeight="1" x14ac:dyDescent="0.25">
      <c r="A55" s="17"/>
      <c r="D55" s="18"/>
      <c r="E55" s="19" t="s">
        <v>80</v>
      </c>
      <c r="F55" s="22">
        <v>628.29999999999995</v>
      </c>
      <c r="G55" s="20"/>
      <c r="H55" s="21">
        <f>ROUND(F55*G55,2)</f>
        <v>0</v>
      </c>
      <c r="I55" s="31"/>
      <c r="ZY55" t="s">
        <v>104</v>
      </c>
    </row>
    <row r="56" spans="1:702" x14ac:dyDescent="0.25">
      <c r="A56" s="12" t="s">
        <v>41</v>
      </c>
      <c r="B56" s="72" t="s">
        <v>83</v>
      </c>
      <c r="C56" s="73"/>
      <c r="D56" s="74"/>
      <c r="E56" s="13"/>
      <c r="F56" s="13"/>
      <c r="G56" s="13"/>
      <c r="H56" s="14"/>
    </row>
    <row r="57" spans="1:702" x14ac:dyDescent="0.25">
      <c r="A57" s="16"/>
      <c r="B57" s="75" t="s">
        <v>85</v>
      </c>
      <c r="C57" s="76"/>
      <c r="D57" s="77"/>
      <c r="E57" s="13"/>
      <c r="F57" s="13"/>
      <c r="G57" s="13"/>
      <c r="H57" s="14"/>
    </row>
    <row r="58" spans="1:702" x14ac:dyDescent="0.25">
      <c r="A58" s="17"/>
      <c r="D58" s="18"/>
      <c r="E58" s="19" t="s">
        <v>86</v>
      </c>
      <c r="F58" s="23">
        <v>1</v>
      </c>
      <c r="G58" s="20"/>
      <c r="H58" s="21">
        <f>ROUND(F58*G58,2)</f>
        <v>0</v>
      </c>
    </row>
    <row r="59" spans="1:702" x14ac:dyDescent="0.25">
      <c r="A59" s="12">
        <v>4</v>
      </c>
      <c r="B59" s="90" t="s">
        <v>87</v>
      </c>
      <c r="C59" s="91"/>
      <c r="D59" s="92"/>
      <c r="E59" s="13"/>
      <c r="F59" s="13"/>
      <c r="G59" s="13"/>
      <c r="H59" s="14"/>
      <c r="ZY59" t="s">
        <v>106</v>
      </c>
    </row>
    <row r="60" spans="1:702" x14ac:dyDescent="0.25">
      <c r="A60" s="12" t="s">
        <v>110</v>
      </c>
      <c r="B60" s="72" t="s">
        <v>128</v>
      </c>
      <c r="C60" s="73"/>
      <c r="D60" s="74"/>
      <c r="E60" s="13"/>
      <c r="F60" s="13"/>
      <c r="G60" s="13"/>
      <c r="H60" s="14"/>
      <c r="ZY60" t="s">
        <v>107</v>
      </c>
    </row>
    <row r="61" spans="1:702" x14ac:dyDescent="0.25">
      <c r="A61" s="12" t="s">
        <v>111</v>
      </c>
      <c r="B61" s="87" t="s">
        <v>129</v>
      </c>
      <c r="C61" s="88"/>
      <c r="D61" s="89"/>
      <c r="E61" s="13"/>
      <c r="F61" s="13"/>
      <c r="G61" s="13"/>
      <c r="H61" s="14"/>
      <c r="ZY61" t="s">
        <v>109</v>
      </c>
    </row>
    <row r="62" spans="1:702" x14ac:dyDescent="0.25">
      <c r="A62" s="12"/>
      <c r="B62" s="75" t="s">
        <v>130</v>
      </c>
      <c r="C62" s="76"/>
      <c r="D62" s="77"/>
      <c r="E62" s="19" t="s">
        <v>14</v>
      </c>
      <c r="F62" s="109">
        <v>218.8</v>
      </c>
      <c r="G62" s="20"/>
      <c r="H62" s="21">
        <f>ROUND(F62*G62,2)</f>
        <v>0</v>
      </c>
    </row>
    <row r="63" spans="1:702" x14ac:dyDescent="0.25">
      <c r="A63" s="12" t="s">
        <v>114</v>
      </c>
      <c r="B63" s="72" t="s">
        <v>92</v>
      </c>
      <c r="C63" s="73"/>
      <c r="D63" s="74"/>
      <c r="E63" s="13"/>
      <c r="F63" s="13"/>
      <c r="G63" s="13"/>
      <c r="H63" s="14"/>
    </row>
    <row r="64" spans="1:702" x14ac:dyDescent="0.25">
      <c r="A64" s="12" t="s">
        <v>131</v>
      </c>
      <c r="B64" s="87" t="s">
        <v>94</v>
      </c>
      <c r="C64" s="88"/>
      <c r="D64" s="89"/>
      <c r="E64" s="13"/>
      <c r="F64" s="13"/>
      <c r="G64" s="13"/>
      <c r="H64" s="14"/>
    </row>
    <row r="65" spans="1:8" x14ac:dyDescent="0.25">
      <c r="A65" s="16"/>
      <c r="B65" s="75" t="s">
        <v>96</v>
      </c>
      <c r="C65" s="76"/>
      <c r="D65" s="77"/>
      <c r="E65" s="13"/>
      <c r="F65" s="13"/>
      <c r="G65" s="13"/>
      <c r="H65" s="14"/>
    </row>
    <row r="66" spans="1:8" x14ac:dyDescent="0.25">
      <c r="A66" s="17"/>
      <c r="D66" s="18"/>
      <c r="E66" s="19" t="s">
        <v>97</v>
      </c>
      <c r="F66" s="20">
        <v>628.39</v>
      </c>
      <c r="G66" s="20"/>
      <c r="H66" s="21">
        <f>ROUND(F66*G66,2)</f>
        <v>0</v>
      </c>
    </row>
    <row r="67" spans="1:8" x14ac:dyDescent="0.25">
      <c r="A67" s="12" t="s">
        <v>132</v>
      </c>
      <c r="B67" s="72" t="s">
        <v>98</v>
      </c>
      <c r="C67" s="73"/>
      <c r="D67" s="74"/>
      <c r="E67" s="13"/>
      <c r="F67" s="13"/>
      <c r="G67" s="13"/>
      <c r="H67" s="14"/>
    </row>
    <row r="68" spans="1:8" x14ac:dyDescent="0.25">
      <c r="A68" s="16"/>
      <c r="B68" s="75" t="s">
        <v>99</v>
      </c>
      <c r="C68" s="76"/>
      <c r="D68" s="77"/>
      <c r="E68" s="13"/>
      <c r="F68" s="13"/>
      <c r="G68" s="13"/>
      <c r="H68" s="14"/>
    </row>
    <row r="69" spans="1:8" x14ac:dyDescent="0.25">
      <c r="A69" s="17"/>
      <c r="D69" s="18"/>
      <c r="E69" s="19" t="s">
        <v>100</v>
      </c>
      <c r="F69" s="23">
        <v>1</v>
      </c>
      <c r="G69" s="20"/>
      <c r="H69" s="21">
        <f>ROUND(F69*G69,2)</f>
        <v>0</v>
      </c>
    </row>
    <row r="70" spans="1:8" x14ac:dyDescent="0.25">
      <c r="A70" s="24"/>
      <c r="B70" s="25"/>
      <c r="C70" s="26"/>
      <c r="D70" s="27"/>
      <c r="E70" s="13"/>
      <c r="F70" s="13"/>
      <c r="G70" s="13"/>
      <c r="H70" s="28"/>
    </row>
    <row r="71" spans="1:8" x14ac:dyDescent="0.25">
      <c r="A71" s="29"/>
      <c r="B71" s="82" t="s">
        <v>103</v>
      </c>
      <c r="C71" s="83"/>
      <c r="D71" s="84"/>
      <c r="E71" s="13"/>
      <c r="F71" s="13"/>
      <c r="G71" s="13"/>
      <c r="H71" s="30">
        <f>SUBTOTAL(109,H42:H70)</f>
        <v>0</v>
      </c>
    </row>
    <row r="72" spans="1:8" x14ac:dyDescent="0.25">
      <c r="A72" s="32"/>
      <c r="B72" s="7"/>
      <c r="C72" s="8"/>
      <c r="D72" s="9"/>
      <c r="E72" s="13"/>
      <c r="F72" s="13"/>
      <c r="G72" s="13"/>
      <c r="H72" s="11"/>
    </row>
    <row r="73" spans="1:8" x14ac:dyDescent="0.25">
      <c r="A73" s="24"/>
      <c r="B73" s="26"/>
      <c r="C73" s="26"/>
      <c r="D73" s="27"/>
      <c r="E73" s="33"/>
      <c r="F73" s="33"/>
      <c r="G73" s="33"/>
      <c r="H73" s="28"/>
    </row>
    <row r="74" spans="1:8" x14ac:dyDescent="0.25">
      <c r="A74" s="8"/>
      <c r="B74" s="8"/>
      <c r="C74" s="8"/>
      <c r="D74" s="8"/>
      <c r="E74" s="8"/>
      <c r="F74" s="8"/>
      <c r="G74" s="8"/>
      <c r="H74" s="8"/>
    </row>
    <row r="75" spans="1:8" x14ac:dyDescent="0.25">
      <c r="B75" s="85" t="s">
        <v>105</v>
      </c>
      <c r="C75" s="86"/>
      <c r="D75" s="86"/>
      <c r="H75" s="37">
        <f>SUBTOTAL(109,H3:H73)</f>
        <v>0</v>
      </c>
    </row>
    <row r="76" spans="1:8" x14ac:dyDescent="0.25">
      <c r="A76" s="36">
        <v>10</v>
      </c>
      <c r="B76" s="34" t="str">
        <f>CONCATENATE("Montant TVA (",A76,"%)")</f>
        <v>Montant TVA (10%)</v>
      </c>
      <c r="H76" s="37">
        <f>(H75*A76)/100</f>
        <v>0</v>
      </c>
    </row>
    <row r="77" spans="1:8" x14ac:dyDescent="0.25">
      <c r="B77" s="34" t="s">
        <v>108</v>
      </c>
      <c r="H77" s="37">
        <f>H75+H76</f>
        <v>0</v>
      </c>
    </row>
    <row r="78" spans="1:8" x14ac:dyDescent="0.25">
      <c r="H78" s="35"/>
    </row>
    <row r="79" spans="1:8" x14ac:dyDescent="0.25">
      <c r="H79" s="35"/>
    </row>
  </sheetData>
  <mergeCells count="52">
    <mergeCell ref="B60:D60"/>
    <mergeCell ref="B61:D61"/>
    <mergeCell ref="B62:D62"/>
    <mergeCell ref="B3:D3"/>
    <mergeCell ref="B4:D4"/>
    <mergeCell ref="B5:D5"/>
    <mergeCell ref="B11:D11"/>
    <mergeCell ref="B12:D12"/>
    <mergeCell ref="B17:D17"/>
    <mergeCell ref="B18:D18"/>
    <mergeCell ref="B19:D19"/>
    <mergeCell ref="B21:D21"/>
    <mergeCell ref="B22:D22"/>
    <mergeCell ref="B39:D39"/>
    <mergeCell ref="B24:D24"/>
    <mergeCell ref="B28:D28"/>
    <mergeCell ref="B29:D29"/>
    <mergeCell ref="B30:D30"/>
    <mergeCell ref="B31:D31"/>
    <mergeCell ref="B25:D25"/>
    <mergeCell ref="B26:D26"/>
    <mergeCell ref="B27:D27"/>
    <mergeCell ref="B57:D57"/>
    <mergeCell ref="B59:D59"/>
    <mergeCell ref="B47:D47"/>
    <mergeCell ref="B52:D52"/>
    <mergeCell ref="B53:D53"/>
    <mergeCell ref="B54:D54"/>
    <mergeCell ref="B56:D56"/>
    <mergeCell ref="B49:D49"/>
    <mergeCell ref="B50:D50"/>
    <mergeCell ref="B71:D71"/>
    <mergeCell ref="B75:D75"/>
    <mergeCell ref="B63:D63"/>
    <mergeCell ref="B64:D64"/>
    <mergeCell ref="B65:D65"/>
    <mergeCell ref="B67:D67"/>
    <mergeCell ref="B68:D68"/>
    <mergeCell ref="B6:D6"/>
    <mergeCell ref="B7:D7"/>
    <mergeCell ref="B9:D9"/>
    <mergeCell ref="B14:D14"/>
    <mergeCell ref="B15:D15"/>
    <mergeCell ref="B41:D41"/>
    <mergeCell ref="B42:D42"/>
    <mergeCell ref="B43:D43"/>
    <mergeCell ref="B44:D44"/>
    <mergeCell ref="B45:D45"/>
    <mergeCell ref="B32:D32"/>
    <mergeCell ref="B33:D33"/>
    <mergeCell ref="B35:D35"/>
    <mergeCell ref="B36:D36"/>
  </mergeCells>
  <printOptions horizontalCentered="1"/>
  <pageMargins left="0.06" right="0.06" top="0.06" bottom="0.06" header="0.76" footer="0.76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687C6-F742-4A00-8D11-AE7292EABBF5}">
  <sheetPr>
    <pageSetUpPr fitToPage="1"/>
  </sheetPr>
  <dimension ref="A1:ZZ26"/>
  <sheetViews>
    <sheetView showGridLines="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C26" sqref="C26"/>
    </sheetView>
  </sheetViews>
  <sheetFormatPr baseColWidth="10" defaultColWidth="10.7109375" defaultRowHeight="15" x14ac:dyDescent="0.25"/>
  <cols>
    <col min="1" max="1" width="9.7109375" style="38" customWidth="1"/>
    <col min="2" max="2" width="21.7109375" style="38" customWidth="1"/>
    <col min="3" max="3" width="18.7109375" style="38" customWidth="1"/>
    <col min="4" max="4" width="10.7109375" style="38" customWidth="1"/>
    <col min="5" max="5" width="7" style="38" customWidth="1"/>
    <col min="6" max="7" width="10.7109375" style="38" customWidth="1"/>
    <col min="8" max="8" width="12.7109375" style="38" customWidth="1"/>
    <col min="9" max="9" width="10.7109375" style="38" customWidth="1"/>
    <col min="10" max="700" width="10.7109375" style="38"/>
    <col min="701" max="703" width="10.7109375" style="38" customWidth="1"/>
    <col min="704" max="16384" width="10.7109375" style="38"/>
  </cols>
  <sheetData>
    <row r="1" spans="1:702" ht="75" x14ac:dyDescent="0.25">
      <c r="A1" s="71"/>
      <c r="B1" s="70"/>
      <c r="C1" s="69"/>
      <c r="D1" s="68"/>
      <c r="E1" s="67" t="s">
        <v>0</v>
      </c>
      <c r="F1" s="67" t="s">
        <v>1</v>
      </c>
      <c r="G1" s="67" t="s">
        <v>2</v>
      </c>
      <c r="H1" s="67" t="s">
        <v>3</v>
      </c>
    </row>
    <row r="2" spans="1:702" x14ac:dyDescent="0.25">
      <c r="A2" s="66"/>
      <c r="B2" s="43"/>
      <c r="C2" s="43"/>
      <c r="D2" s="61"/>
      <c r="E2" s="65"/>
      <c r="F2" s="65"/>
      <c r="G2" s="65"/>
      <c r="H2" s="60"/>
    </row>
    <row r="3" spans="1:702" ht="17.25" customHeight="1" x14ac:dyDescent="0.25">
      <c r="A3" s="58"/>
      <c r="B3" s="105" t="s">
        <v>4</v>
      </c>
      <c r="C3" s="105"/>
      <c r="D3" s="106"/>
      <c r="E3" s="50"/>
      <c r="F3" s="50"/>
      <c r="G3" s="50"/>
      <c r="H3" s="52"/>
    </row>
    <row r="4" spans="1:702" ht="15" customHeight="1" x14ac:dyDescent="0.25">
      <c r="A4" s="58"/>
      <c r="B4" s="107" t="s">
        <v>119</v>
      </c>
      <c r="C4" s="107"/>
      <c r="D4" s="108"/>
      <c r="E4" s="50"/>
      <c r="F4" s="50"/>
      <c r="G4" s="50"/>
      <c r="H4" s="52"/>
      <c r="ZY4" s="38" t="s">
        <v>6</v>
      </c>
      <c r="ZZ4" s="64"/>
    </row>
    <row r="5" spans="1:702" ht="15" customHeight="1" x14ac:dyDescent="0.25">
      <c r="A5" s="58">
        <v>5</v>
      </c>
      <c r="B5" s="103" t="s">
        <v>118</v>
      </c>
      <c r="C5" s="103"/>
      <c r="D5" s="104"/>
      <c r="E5" s="50"/>
      <c r="F5" s="50"/>
      <c r="G5" s="50"/>
      <c r="H5" s="52"/>
      <c r="ZY5" s="38" t="s">
        <v>9</v>
      </c>
      <c r="ZZ5" s="64"/>
    </row>
    <row r="6" spans="1:702" ht="15" customHeight="1" x14ac:dyDescent="0.25">
      <c r="A6" s="58" t="s">
        <v>121</v>
      </c>
      <c r="B6" s="78" t="s">
        <v>133</v>
      </c>
      <c r="C6" s="78"/>
      <c r="D6" s="79"/>
      <c r="E6" s="50"/>
      <c r="F6" s="50"/>
      <c r="G6" s="50"/>
      <c r="H6" s="52"/>
      <c r="ZY6" s="38" t="s">
        <v>12</v>
      </c>
      <c r="ZZ6" s="64"/>
    </row>
    <row r="7" spans="1:702" ht="15" customHeight="1" x14ac:dyDescent="0.25">
      <c r="A7" s="57"/>
      <c r="B7" s="80" t="s">
        <v>122</v>
      </c>
      <c r="C7" s="80"/>
      <c r="D7" s="81"/>
      <c r="E7" s="50"/>
      <c r="F7" s="50"/>
      <c r="G7" s="50"/>
      <c r="H7" s="52"/>
    </row>
    <row r="8" spans="1:702" x14ac:dyDescent="0.25">
      <c r="A8" s="56"/>
      <c r="D8" s="55"/>
      <c r="E8" s="54" t="s">
        <v>123</v>
      </c>
      <c r="F8" s="59">
        <v>0.5</v>
      </c>
      <c r="G8" s="59"/>
      <c r="H8" s="53">
        <f>ROUND(F8*G8,2)</f>
        <v>0</v>
      </c>
      <c r="ZY8" s="38" t="s">
        <v>15</v>
      </c>
      <c r="ZZ8" s="64" t="s">
        <v>120</v>
      </c>
    </row>
    <row r="9" spans="1:702" x14ac:dyDescent="0.25">
      <c r="A9" s="48"/>
      <c r="B9" s="47"/>
      <c r="C9" s="47"/>
      <c r="D9" s="46"/>
      <c r="E9" s="50"/>
      <c r="F9" s="50"/>
      <c r="G9" s="50"/>
      <c r="H9" s="44"/>
    </row>
    <row r="10" spans="1:702" ht="15" customHeight="1" x14ac:dyDescent="0.25">
      <c r="A10" s="51"/>
      <c r="B10" s="101" t="s">
        <v>56</v>
      </c>
      <c r="C10" s="101"/>
      <c r="D10" s="102"/>
      <c r="E10" s="50"/>
      <c r="F10" s="50"/>
      <c r="G10" s="50"/>
      <c r="H10" s="49">
        <f>SUBTOTAL(109,H4:H9)</f>
        <v>0</v>
      </c>
      <c r="I10" s="63"/>
      <c r="ZY10" s="38" t="s">
        <v>57</v>
      </c>
    </row>
    <row r="11" spans="1:702" x14ac:dyDescent="0.25">
      <c r="A11" s="62"/>
      <c r="B11" s="43"/>
      <c r="C11" s="43"/>
      <c r="D11" s="61"/>
      <c r="E11" s="50"/>
      <c r="F11" s="50"/>
      <c r="G11" s="50"/>
      <c r="H11" s="60"/>
    </row>
    <row r="12" spans="1:702" ht="18" x14ac:dyDescent="0.25">
      <c r="A12" s="58"/>
      <c r="B12" s="105" t="str">
        <f>'[1]Lot N°01 AMENAGEMENTS EXTER'!B26:D26</f>
        <v>DESCRIPTION DES TRAVAUX DE DEMOLITION</v>
      </c>
      <c r="C12" s="105"/>
      <c r="D12" s="106"/>
      <c r="E12" s="50"/>
      <c r="F12" s="50"/>
      <c r="G12" s="50"/>
      <c r="H12" s="52"/>
    </row>
    <row r="13" spans="1:702" x14ac:dyDescent="0.25">
      <c r="A13" s="58"/>
      <c r="B13" s="107" t="s">
        <v>119</v>
      </c>
      <c r="C13" s="107"/>
      <c r="D13" s="108"/>
      <c r="E13" s="50"/>
      <c r="F13" s="50"/>
      <c r="G13" s="50"/>
      <c r="H13" s="52"/>
    </row>
    <row r="14" spans="1:702" ht="15" customHeight="1" x14ac:dyDescent="0.25">
      <c r="A14" s="58">
        <v>5</v>
      </c>
      <c r="B14" s="103" t="s">
        <v>118</v>
      </c>
      <c r="C14" s="103"/>
      <c r="D14" s="104"/>
      <c r="E14" s="50"/>
      <c r="F14" s="50"/>
      <c r="G14" s="50"/>
      <c r="H14" s="52"/>
      <c r="ZY14" s="38" t="s">
        <v>9</v>
      </c>
      <c r="ZZ14" s="64"/>
    </row>
    <row r="15" spans="1:702" ht="15" customHeight="1" x14ac:dyDescent="0.25">
      <c r="A15" s="58" t="s">
        <v>121</v>
      </c>
      <c r="B15" s="78" t="s">
        <v>133</v>
      </c>
      <c r="C15" s="78"/>
      <c r="D15" s="79"/>
      <c r="E15" s="50"/>
      <c r="F15" s="50"/>
      <c r="G15" s="50"/>
      <c r="H15" s="52"/>
      <c r="ZY15" s="38" t="s">
        <v>12</v>
      </c>
      <c r="ZZ15" s="64"/>
    </row>
    <row r="16" spans="1:702" ht="15" customHeight="1" x14ac:dyDescent="0.25">
      <c r="A16" s="57"/>
      <c r="B16" s="80" t="s">
        <v>122</v>
      </c>
      <c r="C16" s="80"/>
      <c r="D16" s="81"/>
      <c r="E16" s="50"/>
      <c r="F16" s="50"/>
      <c r="G16" s="50"/>
      <c r="H16" s="52"/>
    </row>
    <row r="17" spans="1:702" x14ac:dyDescent="0.25">
      <c r="A17" s="56"/>
      <c r="D17" s="55"/>
      <c r="E17" s="54" t="s">
        <v>123</v>
      </c>
      <c r="F17" s="59">
        <v>0.5</v>
      </c>
      <c r="G17" s="59"/>
      <c r="H17" s="53">
        <f>ROUND(F17*G17,2)</f>
        <v>0</v>
      </c>
      <c r="ZY17" s="38" t="s">
        <v>15</v>
      </c>
      <c r="ZZ17" s="64" t="s">
        <v>120</v>
      </c>
    </row>
    <row r="18" spans="1:702" x14ac:dyDescent="0.25">
      <c r="A18" s="48"/>
      <c r="B18" s="47"/>
      <c r="C18" s="47"/>
      <c r="D18" s="46"/>
      <c r="E18" s="50"/>
      <c r="F18" s="50"/>
      <c r="G18" s="50"/>
      <c r="H18" s="52"/>
    </row>
    <row r="19" spans="1:702" x14ac:dyDescent="0.25">
      <c r="A19" s="51"/>
      <c r="B19" s="101" t="str">
        <f>'Lot N°08 CLOISONS - MENUISERIE'!B71:D71</f>
        <v>Total DEPARTEMENT HAUTE SAVOIE</v>
      </c>
      <c r="C19" s="101"/>
      <c r="D19" s="102"/>
      <c r="E19" s="50"/>
      <c r="F19" s="50"/>
      <c r="G19" s="50"/>
      <c r="H19" s="49">
        <f>SUBTOTAL(109,H13:H18)</f>
        <v>0</v>
      </c>
    </row>
    <row r="20" spans="1:702" x14ac:dyDescent="0.25">
      <c r="A20" s="48"/>
      <c r="B20" s="47"/>
      <c r="C20" s="47"/>
      <c r="D20" s="46"/>
      <c r="E20" s="45"/>
      <c r="F20" s="45"/>
      <c r="G20" s="45"/>
      <c r="H20" s="44"/>
    </row>
    <row r="21" spans="1:702" x14ac:dyDescent="0.25">
      <c r="A21" s="43"/>
      <c r="B21" s="43"/>
      <c r="C21" s="43"/>
      <c r="D21" s="43"/>
      <c r="E21" s="43"/>
      <c r="F21" s="43"/>
      <c r="G21" s="43"/>
      <c r="H21" s="43"/>
    </row>
    <row r="22" spans="1:702" x14ac:dyDescent="0.25">
      <c r="B22" s="99" t="s">
        <v>117</v>
      </c>
      <c r="C22" s="100"/>
      <c r="D22" s="100"/>
      <c r="H22" s="40">
        <f>SUBTOTAL(109,H3:H20)</f>
        <v>0</v>
      </c>
      <c r="ZY22" s="38" t="s">
        <v>106</v>
      </c>
    </row>
    <row r="23" spans="1:702" x14ac:dyDescent="0.25">
      <c r="A23" s="42">
        <v>20</v>
      </c>
      <c r="B23" s="41" t="str">
        <f>CONCATENATE("Montant TVA (",A23,"%)")</f>
        <v>Montant TVA (20%)</v>
      </c>
      <c r="H23" s="40">
        <f>(H22*A23)/100</f>
        <v>0</v>
      </c>
      <c r="ZY23" s="38" t="s">
        <v>107</v>
      </c>
    </row>
    <row r="24" spans="1:702" x14ac:dyDescent="0.25">
      <c r="B24" s="41" t="s">
        <v>108</v>
      </c>
      <c r="H24" s="40">
        <f>H22+H23</f>
        <v>0</v>
      </c>
      <c r="ZY24" s="38" t="s">
        <v>109</v>
      </c>
    </row>
    <row r="25" spans="1:702" x14ac:dyDescent="0.25">
      <c r="H25" s="39"/>
    </row>
    <row r="26" spans="1:702" x14ac:dyDescent="0.25">
      <c r="H26" s="39"/>
    </row>
  </sheetData>
  <mergeCells count="13">
    <mergeCell ref="B3:D3"/>
    <mergeCell ref="B4:D4"/>
    <mergeCell ref="B5:D5"/>
    <mergeCell ref="B6:D6"/>
    <mergeCell ref="B7:D7"/>
    <mergeCell ref="B16:D16"/>
    <mergeCell ref="B22:D22"/>
    <mergeCell ref="B19:D19"/>
    <mergeCell ref="B14:D14"/>
    <mergeCell ref="B10:D10"/>
    <mergeCell ref="B12:D12"/>
    <mergeCell ref="B13:D13"/>
    <mergeCell ref="B15:D15"/>
  </mergeCells>
  <printOptions horizontalCentered="1"/>
  <pageMargins left="0.06" right="0.06" top="0.06" bottom="0.06" header="0.76" footer="0.7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N°08 Page de garde</vt:lpstr>
      <vt:lpstr>Lot N°08 CLOISONS - MENUISERIE</vt:lpstr>
      <vt:lpstr>Lot N°08 PSE 02   Nettoyage mur</vt:lpstr>
      <vt:lpstr>'Lot N°08 CLOISONS - MENUISERIE'!Impression_des_titres</vt:lpstr>
      <vt:lpstr>'Lot N°08 PSE 02   Nettoyage mur'!Impression_des_titres</vt:lpstr>
      <vt:lpstr>'Lot N°08 CLOISONS - MENUISERIE'!Zone_d_impression</vt:lpstr>
      <vt:lpstr>'Lot N°08 PSE 02   Nettoyage mur'!Zone_d_impression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Brian VIEIRA - OPUS-IGCBE</cp:lastModifiedBy>
  <cp:lastPrinted>2025-02-20T13:15:49Z</cp:lastPrinted>
  <dcterms:created xsi:type="dcterms:W3CDTF">2025-01-27T10:02:36Z</dcterms:created>
  <dcterms:modified xsi:type="dcterms:W3CDTF">2025-02-20T13:16:21Z</dcterms:modified>
</cp:coreProperties>
</file>