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ioro.sarr\Desktop\GOUV\Portage Salarial _RCA\"/>
    </mc:Choice>
  </mc:AlternateContent>
  <bookViews>
    <workbookView xWindow="0" yWindow="0" windowWidth="19200" windowHeight="7670" tabRatio="934" activeTab="3"/>
  </bookViews>
  <sheets>
    <sheet name="Instructions" sheetId="27" r:id="rId1"/>
    <sheet name="Bordereau des prix" sheetId="26" r:id="rId2"/>
    <sheet name="Récapitulatif_honoraires&amp;frais" sheetId="4" r:id="rId3"/>
    <sheet name="Chargé.e finance" sheetId="20" r:id="rId4"/>
    <sheet name="Chargé.e Tréso" sheetId="29" r:id="rId5"/>
    <sheet name="Chargé.e Log-Achat" sheetId="30" r:id="rId6"/>
    <sheet name="Chargé.e Log - Sureté" sheetId="31" r:id="rId7"/>
    <sheet name="Chargé.e SERA" sheetId="36" r:id="rId8"/>
    <sheet name="Chauffeur (1)" sheetId="35" r:id="rId9"/>
    <sheet name="Chauffeur (2)" sheetId="33" r:id="rId10"/>
    <sheet name="Coordo PASC" sheetId="32" r:id="rId11"/>
    <sheet name="Expert clef - Projet JUST" sheetId="34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20" l="1"/>
  <c r="B19" i="20" l="1"/>
  <c r="C10" i="4"/>
  <c r="C9" i="4"/>
  <c r="C8" i="4"/>
  <c r="C7" i="4"/>
  <c r="C6" i="4"/>
  <c r="C5" i="4"/>
  <c r="C4" i="4"/>
  <c r="C2" i="4"/>
  <c r="C11" i="4" s="1"/>
  <c r="C3" i="4"/>
  <c r="B21" i="34"/>
  <c r="B19" i="34"/>
  <c r="B21" i="32"/>
  <c r="B19" i="32"/>
  <c r="B21" i="33"/>
  <c r="B19" i="33"/>
  <c r="B21" i="35"/>
  <c r="B19" i="35"/>
  <c r="B21" i="36"/>
  <c r="B19" i="36"/>
  <c r="B21" i="31"/>
  <c r="B19" i="31"/>
  <c r="B21" i="30"/>
  <c r="B19" i="30"/>
  <c r="B21" i="29"/>
  <c r="B19" i="29"/>
  <c r="D15" i="20"/>
  <c r="D14" i="20"/>
  <c r="D15" i="34" l="1"/>
  <c r="B6" i="4" l="1"/>
  <c r="D18" i="36"/>
  <c r="D17" i="36"/>
  <c r="D16" i="36"/>
  <c r="D15" i="36"/>
  <c r="D14" i="36"/>
  <c r="D3" i="29" l="1"/>
  <c r="B10" i="4" l="1"/>
  <c r="B9" i="4"/>
  <c r="B8" i="4"/>
  <c r="B7" i="4"/>
  <c r="D18" i="35"/>
  <c r="D17" i="35"/>
  <c r="D16" i="35"/>
  <c r="D15" i="35"/>
  <c r="D14" i="35"/>
  <c r="B5" i="4"/>
  <c r="B4" i="4"/>
  <c r="B3" i="4"/>
  <c r="D18" i="34"/>
  <c r="D17" i="34"/>
  <c r="D16" i="34"/>
  <c r="D14" i="34"/>
  <c r="D18" i="33"/>
  <c r="D17" i="33"/>
  <c r="D16" i="33"/>
  <c r="D15" i="33"/>
  <c r="D14" i="33"/>
  <c r="D18" i="32"/>
  <c r="D17" i="32"/>
  <c r="D16" i="32"/>
  <c r="D15" i="32"/>
  <c r="D14" i="32"/>
  <c r="D18" i="31"/>
  <c r="D17" i="31"/>
  <c r="D16" i="31"/>
  <c r="D15" i="31"/>
  <c r="D14" i="31"/>
  <c r="D18" i="30"/>
  <c r="D17" i="30"/>
  <c r="D16" i="30"/>
  <c r="D15" i="30"/>
  <c r="D14" i="30"/>
  <c r="D18" i="29"/>
  <c r="D17" i="29"/>
  <c r="D16" i="29"/>
  <c r="D15" i="29"/>
  <c r="D14" i="29"/>
  <c r="B2" i="4" l="1"/>
  <c r="D17" i="20" l="1"/>
  <c r="D18" i="20"/>
  <c r="D16" i="20"/>
  <c r="E2" i="4"/>
  <c r="F23" i="30"/>
  <c r="D22" i="30"/>
  <c r="E5" i="4"/>
  <c r="F23" i="20"/>
  <c r="D22" i="20"/>
  <c r="E9" i="4"/>
  <c r="D4" i="4"/>
  <c r="E4" i="4"/>
  <c r="D2" i="4"/>
  <c r="D11" i="4"/>
  <c r="E11" i="4"/>
  <c r="D22" i="36"/>
  <c r="F23" i="36"/>
  <c r="E10" i="4"/>
  <c r="F23" i="32"/>
  <c r="D9" i="4"/>
  <c r="D22" i="32"/>
  <c r="C22" i="32"/>
  <c r="B22" i="32"/>
  <c r="E3" i="4"/>
  <c r="F23" i="31"/>
  <c r="D22" i="31"/>
  <c r="D5" i="4"/>
  <c r="F23" i="34"/>
  <c r="D10" i="4"/>
  <c r="D22" i="34"/>
  <c r="C22" i="34"/>
  <c r="B22" i="34"/>
  <c r="C22" i="31"/>
  <c r="B22" i="31"/>
  <c r="F23" i="29"/>
  <c r="D22" i="29"/>
  <c r="D3" i="4"/>
  <c r="D22" i="33"/>
  <c r="F23" i="33"/>
  <c r="C22" i="33"/>
  <c r="B22" i="33"/>
  <c r="D8" i="4"/>
  <c r="E8" i="4"/>
  <c r="F23" i="35"/>
  <c r="D22" i="35"/>
  <c r="C22" i="20"/>
  <c r="B22" i="20"/>
  <c r="C22" i="36"/>
  <c r="B22" i="36"/>
  <c r="D6" i="4"/>
  <c r="E6" i="4"/>
  <c r="C22" i="29"/>
  <c r="B22" i="29"/>
  <c r="D7" i="4"/>
  <c r="E7" i="4"/>
  <c r="C22" i="30"/>
  <c r="B22" i="30"/>
  <c r="C22" i="35"/>
  <c r="B22" i="35"/>
</calcChain>
</file>

<file path=xl/comments1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2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3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4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5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6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7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8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comments9.xml><?xml version="1.0" encoding="utf-8"?>
<comments xmlns="http://schemas.openxmlformats.org/spreadsheetml/2006/main">
  <authors>
    <author>Wilfrid BAKADJAKEN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Wilfrid BAKADJAKEN:</t>
        </r>
        <r>
          <rPr>
            <sz val="9"/>
            <color indexed="81"/>
            <rFont val="Tahoma"/>
            <family val="2"/>
          </rPr>
          <t xml:space="preserve">
% frais de gestion</t>
        </r>
      </text>
    </comment>
  </commentList>
</comments>
</file>

<file path=xl/sharedStrings.xml><?xml version="1.0" encoding="utf-8"?>
<sst xmlns="http://schemas.openxmlformats.org/spreadsheetml/2006/main" count="382" uniqueCount="81">
  <si>
    <t>Mission/poste</t>
  </si>
  <si>
    <t>POSTE 1</t>
  </si>
  <si>
    <t>Il appartient néanmoins au soumissionnaire de vérifier ces calculs automatisés et de les rectifier en cas d'erreur.</t>
  </si>
  <si>
    <t xml:space="preserve">Les montants indiqués ci-dessous sont saisies automatiquement par lien avec les autres feuilles du fichier. </t>
  </si>
  <si>
    <t>Pour les autres montants, de manière générale, si le soumissionnaire ne les tarifie pas, il indique 0.</t>
  </si>
  <si>
    <t>Il appartient néanmoins au soumissionnaire de vérifier ses calculs et de les rectifier en cas d'erreur.</t>
  </si>
  <si>
    <t>Honoraires et frais de gestion</t>
  </si>
  <si>
    <t>N° du poste/de la mission</t>
  </si>
  <si>
    <t>Intitulé du poste/de la mission</t>
  </si>
  <si>
    <t>Durée de la mission (en nombre de mois)</t>
  </si>
  <si>
    <t>Quotité de travail (en %)</t>
  </si>
  <si>
    <t>Nationalité</t>
  </si>
  <si>
    <t xml:space="preserve">Montant global </t>
  </si>
  <si>
    <t>Total chargé, visite médicale et autres impôts/taxes employeur</t>
  </si>
  <si>
    <t>Lieu d'affectation</t>
  </si>
  <si>
    <t>Assistance au recrutement</t>
  </si>
  <si>
    <t>GESTION ADMINISTRATIVE DU PERSONNEL ET DE LA PAIE</t>
  </si>
  <si>
    <t>voir avec Marion si c'est obligatoire. Je voudrais qu'on laisse ouvert autant que possible.</t>
  </si>
  <si>
    <r>
      <t xml:space="preserve">Monnaie (taux de conversion : taux inforeuro en vigueur à la date limite de remise des offres </t>
    </r>
    <r>
      <rPr>
        <b/>
        <sz val="9"/>
        <color theme="1"/>
        <rFont val="Calibri"/>
        <family val="2"/>
        <scheme val="minor"/>
      </rPr>
      <t>)</t>
    </r>
    <r>
      <rPr>
        <sz val="9"/>
        <color theme="1"/>
        <rFont val="Calibri"/>
        <family val="2"/>
        <scheme val="minor"/>
      </rPr>
      <t xml:space="preserve"> (http://ec.europa.eu/budg/inforeuro/index#!/convertor)</t>
    </r>
  </si>
  <si>
    <t>Part honoraires et frais liés au à l'assistance au recrutement et au portage salarial/coût global en %</t>
  </si>
  <si>
    <t>Indemnité de transport</t>
  </si>
  <si>
    <t>Assurance maladie MS + (categorie D)</t>
  </si>
  <si>
    <t>FRP</t>
  </si>
  <si>
    <t>Honoraires de gestion de la société de portage (%)</t>
  </si>
  <si>
    <t>INSS part patronale</t>
  </si>
  <si>
    <t>Situation familiale</t>
  </si>
  <si>
    <t>Enfants à charge</t>
  </si>
  <si>
    <t>BORDEREAU DES PRIX UNITAIRES (pièce qui sera contractuelle)</t>
  </si>
  <si>
    <t>Détails des prestations facturées (non exhautif, merci de compléter le cas échéant)</t>
  </si>
  <si>
    <t>Honoraires de gestion des remboursements des frais de déplacements professionnels (le cas échéant)</t>
  </si>
  <si>
    <t>Honoraires formalités d’immigration (le cas échéant)</t>
  </si>
  <si>
    <t>Honoraires de visite médicale (le cas échéant)</t>
  </si>
  <si>
    <r>
      <t xml:space="preserve">Autres prestations facturées à détailler / préciser </t>
    </r>
    <r>
      <rPr>
        <b/>
        <i/>
        <sz val="11"/>
        <color rgb="FFFF0000"/>
        <rFont val="Calibri"/>
        <family val="2"/>
        <scheme val="minor"/>
      </rPr>
      <t>(*)</t>
    </r>
  </si>
  <si>
    <t>(*) Dupliquer autant que nécessaire étant précisé qu'une ligne = 1 nature de dépense.</t>
  </si>
  <si>
    <t>Bordereau des prix</t>
  </si>
  <si>
    <r>
      <t>Compléter l'</t>
    </r>
    <r>
      <rPr>
        <b/>
        <sz val="11"/>
        <color theme="1"/>
        <rFont val="Calibri"/>
        <family val="2"/>
        <scheme val="minor"/>
      </rPr>
      <t>onglet "Bordereau des prix".</t>
    </r>
  </si>
  <si>
    <t>Simulation financière</t>
  </si>
  <si>
    <t>Il appartient au soumissionnaire de vérifier que les formules et les calculs de chaque page sont corrects et reflètent la réalité. Les modifier au besoin.</t>
  </si>
  <si>
    <r>
      <t xml:space="preserve">L'onglet </t>
    </r>
    <r>
      <rPr>
        <b/>
        <sz val="11"/>
        <color theme="1"/>
        <rFont val="Calibri"/>
        <family val="2"/>
        <scheme val="minor"/>
      </rPr>
      <t>Récap Simulation Financière</t>
    </r>
    <r>
      <rPr>
        <sz val="11"/>
        <color theme="1"/>
        <rFont val="Calibri"/>
        <family val="2"/>
        <scheme val="minor"/>
      </rPr>
      <t xml:space="preserve"> permettra à Expertise France d'avoir une vue d'ensemble des tarifs pratiqués par le soumissionaire.</t>
    </r>
  </si>
  <si>
    <r>
      <t xml:space="preserve">Les </t>
    </r>
    <r>
      <rPr>
        <b/>
        <sz val="11"/>
        <color theme="1"/>
        <rFont val="Calibri"/>
        <family val="2"/>
        <scheme val="minor"/>
      </rPr>
      <t>montants indiqués sont générés automatiquement</t>
    </r>
    <r>
      <rPr>
        <sz val="11"/>
        <color theme="1"/>
        <rFont val="Calibri"/>
        <family val="2"/>
        <scheme val="minor"/>
      </rPr>
      <t xml:space="preserve"> avec des liens vers les autres feuilles du fichier.</t>
    </r>
  </si>
  <si>
    <t>Récapitulatif_honoraires&amp;frais</t>
  </si>
  <si>
    <t>Ces élements seront contractuels et seront reportés dans le corps de l'accord-cadre en cas d'attribution du marché.</t>
  </si>
  <si>
    <t>COÛT TOTAL</t>
  </si>
  <si>
    <t>Base de calcul frais de portage salarial</t>
  </si>
  <si>
    <t xml:space="preserve">Le soumissionnaire doit remplir uniquement les cellules dont l'en-tête de colonne est "Montant hors TVA ou net (si TVA non applicable)", </t>
  </si>
  <si>
    <t>Montant hors TVA</t>
  </si>
  <si>
    <t>Quantité</t>
  </si>
  <si>
    <t>Forfait Assistance au recrutement par personne</t>
  </si>
  <si>
    <t>Assurance santé complémentaire par personne</t>
  </si>
  <si>
    <t>Honoraires mensuels de gestion pour la prestation de tiers employeur (en %)</t>
  </si>
  <si>
    <t>A déterminer</t>
  </si>
  <si>
    <t>NON</t>
  </si>
  <si>
    <t>(détaillé la base de calcul des frais de portage salarial) - ICI</t>
  </si>
  <si>
    <t>&lt;--------------En %</t>
  </si>
  <si>
    <t>Salaire de base brut</t>
  </si>
  <si>
    <t>République Centrafricaine</t>
  </si>
  <si>
    <t>Centrafricain.e</t>
  </si>
  <si>
    <t>XAF</t>
  </si>
  <si>
    <t>Chargé.e Trésorerie</t>
  </si>
  <si>
    <t>Chargé.e Logistique - achats</t>
  </si>
  <si>
    <t xml:space="preserve">Chargé.e logistique - Sûreté </t>
  </si>
  <si>
    <t>Chargé.e Finance</t>
  </si>
  <si>
    <t>Coordonateur de projet</t>
  </si>
  <si>
    <t>Expert clef</t>
  </si>
  <si>
    <t>Montant total en XAF TTC ou net de taxes</t>
  </si>
  <si>
    <t>Chargé.e SERA</t>
  </si>
  <si>
    <t>POSTE 5</t>
  </si>
  <si>
    <t>Honoraires et frais liés à l'assistance au recrutement et au portage salarial en XAF</t>
  </si>
  <si>
    <t>Masse salariale global en XAF</t>
  </si>
  <si>
    <t>POSTE 2</t>
  </si>
  <si>
    <t>POSTE 3</t>
  </si>
  <si>
    <t>POSTE 4</t>
  </si>
  <si>
    <t>POSTE 6</t>
  </si>
  <si>
    <t>Chauffeur (1)</t>
  </si>
  <si>
    <t>POSTE 7</t>
  </si>
  <si>
    <t>Chauffeur (2)</t>
  </si>
  <si>
    <t>POSTE 8</t>
  </si>
  <si>
    <t>POSTE 9</t>
  </si>
  <si>
    <t>Montant facturé
en XAF HT</t>
  </si>
  <si>
    <r>
      <t xml:space="preserve">Compléter les onglets </t>
    </r>
    <r>
      <rPr>
        <b/>
        <sz val="11"/>
        <color theme="1"/>
        <rFont val="Calibri"/>
        <family val="2"/>
        <scheme val="minor"/>
      </rPr>
      <t>Poste_1 jusqu'à Poste_9</t>
    </r>
  </si>
  <si>
    <r>
      <t xml:space="preserve">Seules </t>
    </r>
    <r>
      <rPr>
        <b/>
        <sz val="11"/>
        <color theme="1"/>
        <rFont val="Calibri"/>
        <family val="2"/>
        <scheme val="minor"/>
      </rPr>
      <t>les cases en jaune</t>
    </r>
    <r>
      <rPr>
        <sz val="11"/>
        <color theme="1"/>
        <rFont val="Calibri"/>
        <family val="2"/>
        <scheme val="minor"/>
      </rPr>
      <t xml:space="preserve"> sont à compléter par le soumissionnaire.
A noter que nous avons précisé des indications importantes relatives au "salarié" en haut de chaque page (statut, situation familiale, nationalité, etc.).
L'information contenue dans la cellule B14 des onglets Poste_1 à Poste_9 sont à considérer comme  cout global employeur i.e l'ensemble des charges (patronales, santé, etc.) plus le salaire doit être égal aux montants précisés dans la cellule B14 des onglets Poste_1 à Poste_9.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</si>
</sst>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0" fontId="12" fillId="0" borderId="0"/>
    <xf numFmtId="9" fontId="11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wrapText="1"/>
    </xf>
    <xf numFmtId="10" fontId="5" fillId="0" borderId="0" xfId="0" applyNumberFormat="1" applyFont="1" applyAlignment="1">
      <alignment horizontal="center" wrapText="1"/>
    </xf>
    <xf numFmtId="0" fontId="5" fillId="0" borderId="0" xfId="0" applyFont="1"/>
    <xf numFmtId="4" fontId="5" fillId="0" borderId="0" xfId="0" applyNumberFormat="1" applyFont="1"/>
    <xf numFmtId="0" fontId="6" fillId="0" borderId="0" xfId="0" applyFont="1" applyAlignment="1">
      <alignment horizontal="left" wrapText="1"/>
    </xf>
    <xf numFmtId="4" fontId="6" fillId="0" borderId="0" xfId="0" applyNumberFormat="1" applyFont="1" applyAlignment="1">
      <alignment horizontal="center"/>
    </xf>
    <xf numFmtId="10" fontId="6" fillId="0" borderId="0" xfId="0" applyNumberFormat="1" applyFont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/>
    <xf numFmtId="10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/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4" xfId="0" applyFont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0" fillId="0" borderId="0" xfId="0" applyFont="1" applyAlignment="1">
      <alignment wrapText="1"/>
    </xf>
    <xf numFmtId="4" fontId="1" fillId="3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/>
    </xf>
    <xf numFmtId="0" fontId="8" fillId="7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right" wrapText="1"/>
    </xf>
    <xf numFmtId="4" fontId="8" fillId="7" borderId="11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 vertical="center"/>
    </xf>
    <xf numFmtId="10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 vertical="center" wrapText="1"/>
    </xf>
    <xf numFmtId="4" fontId="1" fillId="6" borderId="10" xfId="0" applyNumberFormat="1" applyFont="1" applyFill="1" applyBorder="1" applyAlignment="1">
      <alignment horizontal="right" vertical="center"/>
    </xf>
    <xf numFmtId="0" fontId="0" fillId="8" borderId="0" xfId="0" applyFill="1"/>
    <xf numFmtId="0" fontId="15" fillId="9" borderId="16" xfId="0" applyFont="1" applyFill="1" applyBorder="1" applyAlignment="1">
      <alignment horizontal="center" vertical="center" wrapText="1"/>
    </xf>
    <xf numFmtId="0" fontId="15" fillId="9" borderId="15" xfId="0" applyFont="1" applyFill="1" applyBorder="1" applyAlignment="1">
      <alignment horizontal="center" vertical="center" wrapText="1"/>
    </xf>
    <xf numFmtId="0" fontId="0" fillId="10" borderId="17" xfId="0" applyFill="1" applyBorder="1" applyAlignment="1">
      <alignment horizontal="left" vertical="center" wrapText="1"/>
    </xf>
    <xf numFmtId="0" fontId="0" fillId="10" borderId="19" xfId="0" applyFill="1" applyBorder="1" applyAlignment="1">
      <alignment horizontal="left" vertical="center" wrapText="1"/>
    </xf>
    <xf numFmtId="0" fontId="17" fillId="10" borderId="19" xfId="0" applyFont="1" applyFill="1" applyBorder="1" applyAlignment="1">
      <alignment horizontal="left" vertical="center" wrapText="1"/>
    </xf>
    <xf numFmtId="0" fontId="0" fillId="10" borderId="21" xfId="0" applyFill="1" applyBorder="1" applyAlignment="1">
      <alignment horizontal="left" vertical="center" wrapText="1"/>
    </xf>
    <xf numFmtId="0" fontId="7" fillId="8" borderId="7" xfId="0" applyFont="1" applyFill="1" applyBorder="1" applyAlignment="1">
      <alignment vertical="center" wrapText="1"/>
    </xf>
    <xf numFmtId="0" fontId="0" fillId="10" borderId="23" xfId="0" applyFill="1" applyBorder="1" applyAlignment="1">
      <alignment horizontal="left" vertical="center" wrapText="1"/>
    </xf>
    <xf numFmtId="0" fontId="0" fillId="6" borderId="25" xfId="0" applyFill="1" applyBorder="1" applyAlignment="1">
      <alignment vertical="center"/>
    </xf>
    <xf numFmtId="0" fontId="0" fillId="8" borderId="0" xfId="0" applyFill="1" applyAlignment="1">
      <alignment vertical="center"/>
    </xf>
    <xf numFmtId="0" fontId="0" fillId="6" borderId="25" xfId="0" applyFill="1" applyBorder="1" applyAlignment="1">
      <alignment vertical="center" wrapText="1"/>
    </xf>
    <xf numFmtId="0" fontId="0" fillId="6" borderId="25" xfId="0" applyFill="1" applyBorder="1" applyAlignment="1">
      <alignment horizontal="left" vertical="center" wrapText="1"/>
    </xf>
    <xf numFmtId="0" fontId="0" fillId="6" borderId="0" xfId="0" applyFill="1"/>
    <xf numFmtId="0" fontId="1" fillId="6" borderId="1" xfId="0" applyFont="1" applyFill="1" applyBorder="1"/>
    <xf numFmtId="0" fontId="8" fillId="6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/>
    </xf>
    <xf numFmtId="2" fontId="2" fillId="6" borderId="1" xfId="0" applyNumberFormat="1" applyFont="1" applyFill="1" applyBorder="1" applyAlignment="1">
      <alignment horizontal="right"/>
    </xf>
    <xf numFmtId="43" fontId="3" fillId="12" borderId="1" xfId="1" applyFont="1" applyFill="1" applyBorder="1" applyAlignment="1">
      <alignment horizontal="right" vertical="center"/>
    </xf>
    <xf numFmtId="4" fontId="8" fillId="3" borderId="5" xfId="0" applyNumberFormat="1" applyFont="1" applyFill="1" applyBorder="1" applyAlignment="1">
      <alignment horizontal="right"/>
    </xf>
    <xf numFmtId="4" fontId="8" fillId="7" borderId="10" xfId="0" applyNumberFormat="1" applyFont="1" applyFill="1" applyBorder="1" applyAlignment="1">
      <alignment horizontal="right"/>
    </xf>
    <xf numFmtId="2" fontId="8" fillId="7" borderId="10" xfId="0" applyNumberFormat="1" applyFont="1" applyFill="1" applyBorder="1" applyAlignment="1">
      <alignment horizontal="right"/>
    </xf>
    <xf numFmtId="0" fontId="8" fillId="6" borderId="10" xfId="0" applyFont="1" applyFill="1" applyBorder="1" applyAlignment="1">
      <alignment horizontal="right"/>
    </xf>
    <xf numFmtId="2" fontId="8" fillId="6" borderId="10" xfId="0" applyNumberFormat="1" applyFont="1" applyFill="1" applyBorder="1" applyAlignment="1">
      <alignment horizontal="right"/>
    </xf>
    <xf numFmtId="10" fontId="1" fillId="3" borderId="11" xfId="0" applyNumberFormat="1" applyFont="1" applyFill="1" applyBorder="1" applyAlignment="1">
      <alignment horizontal="right"/>
    </xf>
    <xf numFmtId="4" fontId="1" fillId="6" borderId="11" xfId="0" applyNumberFormat="1" applyFont="1" applyFill="1" applyBorder="1" applyAlignment="1">
      <alignment horizontal="right"/>
    </xf>
    <xf numFmtId="4" fontId="1" fillId="0" borderId="11" xfId="0" applyNumberFormat="1" applyFont="1" applyFill="1" applyBorder="1" applyAlignment="1">
      <alignment horizontal="right"/>
    </xf>
    <xf numFmtId="4" fontId="2" fillId="2" borderId="12" xfId="0" applyNumberFormat="1" applyFont="1" applyFill="1" applyBorder="1" applyAlignment="1">
      <alignment horizontal="right" wrapText="1"/>
    </xf>
    <xf numFmtId="0" fontId="0" fillId="3" borderId="18" xfId="3" applyNumberFormat="1" applyFont="1" applyFill="1" applyBorder="1" applyAlignment="1">
      <alignment horizontal="center" vertical="center" wrapText="1"/>
    </xf>
    <xf numFmtId="0" fontId="0" fillId="3" borderId="24" xfId="3" applyNumberFormat="1" applyFont="1" applyFill="1" applyBorder="1" applyAlignment="1">
      <alignment horizontal="center" vertical="center" wrapText="1"/>
    </xf>
    <xf numFmtId="0" fontId="11" fillId="3" borderId="20" xfId="3" applyNumberFormat="1" applyFont="1" applyFill="1" applyBorder="1" applyAlignment="1">
      <alignment horizontal="center" vertical="center" wrapText="1"/>
    </xf>
    <xf numFmtId="0" fontId="0" fillId="3" borderId="20" xfId="3" applyNumberFormat="1" applyFont="1" applyFill="1" applyBorder="1" applyAlignment="1">
      <alignment horizontal="center" vertical="center" wrapText="1"/>
    </xf>
    <xf numFmtId="0" fontId="0" fillId="3" borderId="22" xfId="3" applyNumberFormat="1" applyFont="1" applyFill="1" applyBorder="1" applyAlignment="1">
      <alignment horizontal="center" vertical="center" wrapText="1"/>
    </xf>
    <xf numFmtId="0" fontId="20" fillId="8" borderId="0" xfId="0" applyFont="1" applyFill="1"/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5" fillId="9" borderId="25" xfId="0" applyFont="1" applyFill="1" applyBorder="1" applyAlignment="1">
      <alignment horizontal="center" vertical="center" wrapText="1"/>
    </xf>
    <xf numFmtId="0" fontId="16" fillId="10" borderId="25" xfId="0" applyFont="1" applyFill="1" applyBorder="1" applyAlignment="1">
      <alignment horizontal="center" vertical="center" wrapText="1"/>
    </xf>
    <xf numFmtId="0" fontId="16" fillId="11" borderId="26" xfId="0" applyFont="1" applyFill="1" applyBorder="1" applyAlignment="1">
      <alignment horizontal="center" vertical="center" wrapText="1"/>
    </xf>
    <xf numFmtId="0" fontId="16" fillId="11" borderId="27" xfId="0" applyFont="1" applyFill="1" applyBorder="1" applyAlignment="1">
      <alignment horizontal="center" vertical="center" wrapText="1"/>
    </xf>
    <xf numFmtId="0" fontId="16" fillId="11" borderId="28" xfId="0" applyFont="1" applyFill="1" applyBorder="1" applyAlignment="1">
      <alignment horizontal="center" vertical="center" wrapText="1"/>
    </xf>
    <xf numFmtId="0" fontId="15" fillId="9" borderId="13" xfId="0" applyFont="1" applyFill="1" applyBorder="1" applyAlignment="1">
      <alignment horizontal="center" vertical="center" wrapText="1"/>
    </xf>
    <xf numFmtId="0" fontId="15" fillId="9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" fontId="19" fillId="3" borderId="13" xfId="0" applyNumberFormat="1" applyFont="1" applyFill="1" applyBorder="1" applyAlignment="1">
      <alignment horizontal="center"/>
    </xf>
    <xf numFmtId="4" fontId="8" fillId="3" borderId="14" xfId="0" applyNumberFormat="1" applyFont="1" applyFill="1" applyBorder="1" applyAlignment="1">
      <alignment horizontal="center"/>
    </xf>
    <xf numFmtId="4" fontId="8" fillId="3" borderId="1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10" fontId="1" fillId="4" borderId="2" xfId="0" applyNumberFormat="1" applyFont="1" applyFill="1" applyBorder="1" applyAlignment="1">
      <alignment horizontal="center"/>
    </xf>
    <xf numFmtId="10" fontId="1" fillId="4" borderId="4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43" fontId="1" fillId="4" borderId="2" xfId="1" applyFont="1" applyFill="1" applyBorder="1" applyAlignment="1">
      <alignment horizontal="center"/>
    </xf>
    <xf numFmtId="43" fontId="1" fillId="4" borderId="4" xfId="1" applyFont="1" applyFill="1" applyBorder="1" applyAlignment="1">
      <alignment horizontal="center"/>
    </xf>
  </cellXfs>
  <cellStyles count="4">
    <cellStyle name="Milliers" xfId="1" builtinId="3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workbookViewId="0">
      <selection activeCell="C14" sqref="C14"/>
    </sheetView>
  </sheetViews>
  <sheetFormatPr baseColWidth="10" defaultColWidth="11.54296875" defaultRowHeight="14.5" x14ac:dyDescent="0.35"/>
  <cols>
    <col min="1" max="1" width="3.7265625" style="65" customWidth="1"/>
    <col min="2" max="2" width="16.7265625" style="65" customWidth="1"/>
    <col min="3" max="3" width="140.1796875" style="65" customWidth="1"/>
    <col min="4" max="16384" width="11.54296875" style="65"/>
  </cols>
  <sheetData>
    <row r="2" spans="2:3" s="75" customFormat="1" ht="31.4" customHeight="1" x14ac:dyDescent="0.35">
      <c r="B2" s="104" t="s">
        <v>34</v>
      </c>
      <c r="C2" s="74" t="s">
        <v>35</v>
      </c>
    </row>
    <row r="3" spans="2:3" s="75" customFormat="1" x14ac:dyDescent="0.35">
      <c r="B3" s="104"/>
      <c r="C3" s="76" t="s">
        <v>41</v>
      </c>
    </row>
    <row r="4" spans="2:3" s="75" customFormat="1" ht="12" customHeight="1" x14ac:dyDescent="0.35"/>
    <row r="5" spans="2:3" s="75" customFormat="1" ht="18.5" customHeight="1" x14ac:dyDescent="0.35">
      <c r="B5" s="105" t="s">
        <v>36</v>
      </c>
      <c r="C5" s="76" t="s">
        <v>79</v>
      </c>
    </row>
    <row r="6" spans="2:3" s="75" customFormat="1" ht="68" customHeight="1" x14ac:dyDescent="0.35">
      <c r="B6" s="105"/>
      <c r="C6" s="76" t="s">
        <v>80</v>
      </c>
    </row>
    <row r="7" spans="2:3" s="75" customFormat="1" ht="22.5" customHeight="1" x14ac:dyDescent="0.35">
      <c r="B7" s="105"/>
      <c r="C7" s="77" t="s">
        <v>37</v>
      </c>
    </row>
    <row r="8" spans="2:3" ht="12" customHeight="1" x14ac:dyDescent="0.35"/>
    <row r="9" spans="2:3" s="75" customFormat="1" ht="19" customHeight="1" x14ac:dyDescent="0.35">
      <c r="B9" s="106" t="s">
        <v>40</v>
      </c>
      <c r="C9" s="77" t="s">
        <v>38</v>
      </c>
    </row>
    <row r="10" spans="2:3" s="75" customFormat="1" ht="19" customHeight="1" x14ac:dyDescent="0.35">
      <c r="B10" s="107"/>
      <c r="C10" s="77" t="s">
        <v>39</v>
      </c>
    </row>
    <row r="11" spans="2:3" s="75" customFormat="1" ht="19" customHeight="1" x14ac:dyDescent="0.35">
      <c r="B11" s="108"/>
      <c r="C11" s="77" t="s">
        <v>2</v>
      </c>
    </row>
    <row r="12" spans="2:3" ht="14.5" customHeight="1" x14ac:dyDescent="0.35"/>
  </sheetData>
  <mergeCells count="3">
    <mergeCell ref="B2:B3"/>
    <mergeCell ref="B5:B7"/>
    <mergeCell ref="B9:B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3" zoomScale="101" zoomScaleNormal="101" workbookViewId="0">
      <selection activeCell="F30" sqref="F30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74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75</v>
      </c>
      <c r="C2" s="120"/>
      <c r="D2" s="120"/>
      <c r="E2" s="120"/>
      <c r="F2" s="121"/>
    </row>
    <row r="3" spans="1:13" x14ac:dyDescent="0.3">
      <c r="A3" s="21" t="s">
        <v>15</v>
      </c>
      <c r="B3" s="102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524765.6</v>
      </c>
      <c r="C14" s="56">
        <v>48</v>
      </c>
      <c r="D14" s="40">
        <f>B14*C14</f>
        <v>25188748.799999997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 t="shared" ref="D15:D18" si="0"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si="0"/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524765.6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+B22/B19</f>
        <v>0</v>
      </c>
      <c r="D22" s="93" t="e">
        <f ca="1">B22*C22</f>
        <v>#VALUE!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>
        <f ca="1">B19+B22</f>
        <v>0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3" zoomScale="101" zoomScaleNormal="101" workbookViewId="0">
      <selection activeCell="F31" sqref="F31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76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62</v>
      </c>
      <c r="C2" s="120"/>
      <c r="D2" s="120"/>
      <c r="E2" s="120"/>
      <c r="F2" s="121"/>
    </row>
    <row r="3" spans="1:13" x14ac:dyDescent="0.3">
      <c r="A3" s="21" t="s">
        <v>15</v>
      </c>
      <c r="B3" s="102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2951806.5</v>
      </c>
      <c r="C14" s="56">
        <v>48</v>
      </c>
      <c r="D14" s="40">
        <f>B14*C14</f>
        <v>141686712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 t="shared" ref="D15:D18" si="0"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si="0"/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2951806.5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+B22/B19</f>
        <v>0</v>
      </c>
      <c r="D22" s="93" t="e">
        <f ca="1">B22*C22</f>
        <v>#VALUE!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>
        <f ca="1">B19+B22</f>
        <v>0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0" zoomScale="101" zoomScaleNormal="101" workbookViewId="0">
      <selection activeCell="E27" sqref="E27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77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63</v>
      </c>
      <c r="C2" s="120"/>
      <c r="D2" s="120"/>
      <c r="E2" s="120"/>
      <c r="F2" s="121"/>
    </row>
    <row r="3" spans="1:13" x14ac:dyDescent="0.3">
      <c r="A3" s="21" t="s">
        <v>15</v>
      </c>
      <c r="B3" s="102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7215527</v>
      </c>
      <c r="C14" s="56">
        <v>48</v>
      </c>
      <c r="D14" s="40">
        <f>B14*C14</f>
        <v>346345296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ref="D16:D18" si="0">B16*C16</f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7215527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+B22/B19</f>
        <v>0</v>
      </c>
      <c r="D22" s="93" t="e">
        <f ca="1">B22*C22</f>
        <v>#VALUE!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 t="e">
        <f ca="1">B19+B22</f>
        <v>#VALUE!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workbookViewId="0">
      <selection activeCell="C10" sqref="C10"/>
    </sheetView>
  </sheetViews>
  <sheetFormatPr baseColWidth="10" defaultColWidth="11.54296875" defaultRowHeight="14.5" x14ac:dyDescent="0.35"/>
  <cols>
    <col min="1" max="1" width="4.1796875" style="65" customWidth="1"/>
    <col min="2" max="2" width="92.54296875" style="65" customWidth="1"/>
    <col min="3" max="3" width="23.7265625" style="65" customWidth="1"/>
    <col min="4" max="4" width="31.54296875" style="65" customWidth="1"/>
    <col min="5" max="5" width="24.81640625" style="65" customWidth="1"/>
    <col min="6" max="6" width="3.54296875" style="65" customWidth="1"/>
    <col min="7" max="16384" width="11.54296875" style="65"/>
  </cols>
  <sheetData>
    <row r="1" spans="2:4" ht="15" thickBot="1" x14ac:dyDescent="0.4"/>
    <row r="2" spans="2:4" ht="15" thickBot="1" x14ac:dyDescent="0.4">
      <c r="B2" s="109" t="s">
        <v>27</v>
      </c>
      <c r="C2" s="110"/>
    </row>
    <row r="3" spans="2:4" ht="15" thickBot="1" x14ac:dyDescent="0.4"/>
    <row r="4" spans="2:4" ht="29.5" thickBot="1" x14ac:dyDescent="0.4">
      <c r="B4" s="66" t="s">
        <v>28</v>
      </c>
      <c r="C4" s="67" t="s">
        <v>78</v>
      </c>
    </row>
    <row r="5" spans="2:4" x14ac:dyDescent="0.35">
      <c r="B5" s="68" t="s">
        <v>49</v>
      </c>
      <c r="C5" s="96"/>
      <c r="D5" s="101" t="s">
        <v>53</v>
      </c>
    </row>
    <row r="6" spans="2:4" x14ac:dyDescent="0.35">
      <c r="B6" s="73" t="s">
        <v>47</v>
      </c>
      <c r="C6" s="97"/>
    </row>
    <row r="7" spans="2:4" s="75" customFormat="1" ht="17.149999999999999" customHeight="1" x14ac:dyDescent="0.35">
      <c r="B7" s="69" t="s">
        <v>29</v>
      </c>
      <c r="C7" s="98"/>
    </row>
    <row r="8" spans="2:4" ht="17.5" customHeight="1" x14ac:dyDescent="0.35">
      <c r="B8" s="69" t="s">
        <v>30</v>
      </c>
      <c r="C8" s="98"/>
      <c r="D8" s="75"/>
    </row>
    <row r="9" spans="2:4" ht="16" customHeight="1" x14ac:dyDescent="0.35">
      <c r="B9" s="69" t="s">
        <v>31</v>
      </c>
      <c r="C9" s="98"/>
      <c r="D9" s="75"/>
    </row>
    <row r="10" spans="2:4" ht="16" customHeight="1" x14ac:dyDescent="0.35">
      <c r="B10" s="69" t="s">
        <v>48</v>
      </c>
      <c r="C10" s="98"/>
      <c r="D10" s="75"/>
    </row>
    <row r="11" spans="2:4" ht="16" customHeight="1" x14ac:dyDescent="0.35">
      <c r="B11" s="70" t="s">
        <v>32</v>
      </c>
      <c r="C11" s="99"/>
      <c r="D11" s="75"/>
    </row>
    <row r="12" spans="2:4" ht="15" thickBot="1" x14ac:dyDescent="0.4">
      <c r="B12" s="71"/>
      <c r="C12" s="100"/>
    </row>
    <row r="13" spans="2:4" x14ac:dyDescent="0.35">
      <c r="B13" s="72" t="s">
        <v>33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F16" sqref="F16"/>
    </sheetView>
  </sheetViews>
  <sheetFormatPr baseColWidth="10" defaultColWidth="11.453125" defaultRowHeight="12" x14ac:dyDescent="0.3"/>
  <cols>
    <col min="1" max="1" width="11.453125" style="1"/>
    <col min="2" max="2" width="44.1796875" style="7" bestFit="1" customWidth="1"/>
    <col min="3" max="3" width="25" style="1" bestFit="1" customWidth="1"/>
    <col min="4" max="4" width="23.7265625" style="2" customWidth="1"/>
    <col min="5" max="5" width="20.1796875" style="2" customWidth="1"/>
    <col min="6" max="6" width="10.7265625" style="1" customWidth="1"/>
    <col min="7" max="7" width="11.7265625" style="1" bestFit="1" customWidth="1"/>
    <col min="8" max="9" width="10.7265625" style="1" customWidth="1"/>
    <col min="10" max="10" width="12.453125" style="1" customWidth="1"/>
    <col min="11" max="16384" width="11.453125" style="1"/>
  </cols>
  <sheetData>
    <row r="1" spans="1:10" ht="48" x14ac:dyDescent="0.3">
      <c r="A1" s="6" t="s">
        <v>7</v>
      </c>
      <c r="B1" s="6" t="s">
        <v>8</v>
      </c>
      <c r="C1" s="6" t="s">
        <v>68</v>
      </c>
      <c r="D1" s="6" t="s">
        <v>67</v>
      </c>
      <c r="E1" s="6" t="s">
        <v>19</v>
      </c>
      <c r="F1" s="5"/>
      <c r="H1" s="5"/>
      <c r="J1" s="111"/>
    </row>
    <row r="2" spans="1:10" s="16" customFormat="1" x14ac:dyDescent="0.3">
      <c r="A2" s="12">
        <v>1</v>
      </c>
      <c r="B2" s="54" t="str">
        <f>'Chargé.e finance'!B2</f>
        <v>Chargé.e Finance</v>
      </c>
      <c r="C2" s="13" t="e">
        <f>'Chargé.e finance'!B19</f>
        <v>#VALUE!</v>
      </c>
      <c r="D2" s="14">
        <f ca="1">'Chargé.e finance'!B22</f>
        <v>0</v>
      </c>
      <c r="E2" s="15">
        <f t="shared" ref="E2:E11" ca="1" si="0">D2/C2</f>
        <v>0</v>
      </c>
      <c r="F2" s="12"/>
      <c r="H2" s="12"/>
      <c r="J2" s="111"/>
    </row>
    <row r="3" spans="1:10" s="16" customFormat="1" x14ac:dyDescent="0.3">
      <c r="A3" s="12">
        <v>2</v>
      </c>
      <c r="B3" s="54" t="str">
        <f>'Chargé.e Tréso'!B2:F2</f>
        <v>Chargé.e Trésorerie</v>
      </c>
      <c r="C3" s="13" t="e">
        <f>'Chargé.e Tréso'!B19</f>
        <v>#VALUE!</v>
      </c>
      <c r="D3" s="14">
        <f ca="1">'Chargé.e Tréso'!B22</f>
        <v>0</v>
      </c>
      <c r="E3" s="15">
        <f t="shared" ca="1" si="0"/>
        <v>0</v>
      </c>
      <c r="F3" s="17"/>
      <c r="G3" s="17"/>
      <c r="H3" s="17"/>
      <c r="I3" s="17"/>
      <c r="J3" s="17"/>
    </row>
    <row r="4" spans="1:10" s="16" customFormat="1" x14ac:dyDescent="0.3">
      <c r="A4" s="12">
        <v>3</v>
      </c>
      <c r="B4" s="54" t="str">
        <f>'Chargé.e Log-Achat'!B2:F2</f>
        <v>Chargé.e Logistique - achats</v>
      </c>
      <c r="C4" s="13" t="e">
        <f>'Chargé.e Log-Achat'!B19</f>
        <v>#VALUE!</v>
      </c>
      <c r="D4" s="14">
        <f ca="1">+'Chargé.e Log-Achat'!B22</f>
        <v>0</v>
      </c>
      <c r="E4" s="15">
        <f t="shared" ca="1" si="0"/>
        <v>0</v>
      </c>
      <c r="F4" s="17"/>
      <c r="G4" s="17"/>
      <c r="H4" s="17"/>
      <c r="I4" s="17"/>
      <c r="J4" s="17"/>
    </row>
    <row r="5" spans="1:10" s="16" customFormat="1" x14ac:dyDescent="0.3">
      <c r="A5" s="12">
        <v>4</v>
      </c>
      <c r="B5" s="54" t="str">
        <f>'Chargé.e Log - Sureté'!B2:F2</f>
        <v xml:space="preserve">Chargé.e logistique - Sûreté </v>
      </c>
      <c r="C5" s="13" t="e">
        <f>'Chargé.e Log - Sureté'!B19</f>
        <v>#VALUE!</v>
      </c>
      <c r="D5" s="14">
        <f ca="1">+'Chargé.e Log - Sureté'!B22</f>
        <v>0</v>
      </c>
      <c r="E5" s="15">
        <f t="shared" ca="1" si="0"/>
        <v>0</v>
      </c>
      <c r="F5" s="17"/>
      <c r="G5" s="17"/>
      <c r="H5" s="17"/>
      <c r="I5" s="17"/>
      <c r="J5" s="17"/>
    </row>
    <row r="6" spans="1:10" s="16" customFormat="1" x14ac:dyDescent="0.3">
      <c r="A6" s="12">
        <v>5</v>
      </c>
      <c r="B6" s="54" t="str">
        <f>+'Chargé.e SERA'!B2:F2</f>
        <v>Chargé.e SERA</v>
      </c>
      <c r="C6" s="13" t="e">
        <f>+'Chargé.e SERA'!B19</f>
        <v>#VALUE!</v>
      </c>
      <c r="D6" s="14">
        <f ca="1">+'Chargé.e SERA'!B22</f>
        <v>0</v>
      </c>
      <c r="E6" s="15">
        <f t="shared" ca="1" si="0"/>
        <v>0</v>
      </c>
      <c r="F6" s="17"/>
      <c r="G6" s="17"/>
      <c r="H6" s="17"/>
      <c r="I6" s="17"/>
      <c r="J6" s="17"/>
    </row>
    <row r="7" spans="1:10" s="16" customFormat="1" x14ac:dyDescent="0.3">
      <c r="A7" s="12">
        <v>6</v>
      </c>
      <c r="B7" s="54" t="str">
        <f>'Chauffeur (1)'!B2:F2</f>
        <v>Chauffeur (1)</v>
      </c>
      <c r="C7" s="13" t="e">
        <f>'Chauffeur (1)'!B19</f>
        <v>#VALUE!</v>
      </c>
      <c r="D7" s="14">
        <f ca="1">+'Chauffeur (1)'!B22</f>
        <v>0</v>
      </c>
      <c r="E7" s="15">
        <f t="shared" ca="1" si="0"/>
        <v>0</v>
      </c>
      <c r="F7" s="17"/>
      <c r="G7" s="17"/>
      <c r="H7" s="17"/>
      <c r="I7" s="17"/>
      <c r="J7" s="17"/>
    </row>
    <row r="8" spans="1:10" s="16" customFormat="1" x14ac:dyDescent="0.3">
      <c r="A8" s="12">
        <v>7</v>
      </c>
      <c r="B8" s="54" t="str">
        <f>'Chauffeur (2)'!B2:F2</f>
        <v>Chauffeur (2)</v>
      </c>
      <c r="C8" s="13" t="e">
        <f>'Chauffeur (2)'!B19</f>
        <v>#VALUE!</v>
      </c>
      <c r="D8" s="14">
        <f ca="1">+'Chauffeur (2)'!B22</f>
        <v>0</v>
      </c>
      <c r="E8" s="15">
        <f t="shared" ca="1" si="0"/>
        <v>0</v>
      </c>
      <c r="F8" s="17"/>
      <c r="G8" s="17"/>
      <c r="H8" s="17"/>
      <c r="I8" s="17"/>
      <c r="J8" s="17"/>
    </row>
    <row r="9" spans="1:10" s="16" customFormat="1" x14ac:dyDescent="0.3">
      <c r="A9" s="12">
        <v>8</v>
      </c>
      <c r="B9" s="54" t="str">
        <f>'Coordo PASC'!B2:F2</f>
        <v>Coordonateur de projet</v>
      </c>
      <c r="C9" s="13" t="e">
        <f>'Coordo PASC'!B19</f>
        <v>#VALUE!</v>
      </c>
      <c r="D9" s="14">
        <f ca="1">+'Coordo PASC'!B22</f>
        <v>0</v>
      </c>
      <c r="E9" s="15">
        <f t="shared" ca="1" si="0"/>
        <v>0</v>
      </c>
      <c r="F9" s="17"/>
      <c r="G9" s="17"/>
      <c r="H9" s="17"/>
      <c r="I9" s="17"/>
      <c r="J9" s="17"/>
    </row>
    <row r="10" spans="1:10" s="16" customFormat="1" x14ac:dyDescent="0.3">
      <c r="A10" s="12">
        <v>9</v>
      </c>
      <c r="B10" s="54" t="str">
        <f>'Expert clef - Projet JUST'!B2:F2</f>
        <v>Expert clef</v>
      </c>
      <c r="C10" s="13" t="e">
        <f>'Expert clef - Projet JUST'!B19</f>
        <v>#VALUE!</v>
      </c>
      <c r="D10" s="14">
        <f ca="1">+'Expert clef - Projet JUST'!B22</f>
        <v>0</v>
      </c>
      <c r="E10" s="15">
        <f t="shared" ca="1" si="0"/>
        <v>0</v>
      </c>
      <c r="F10" s="17"/>
      <c r="G10" s="17"/>
      <c r="H10" s="17"/>
      <c r="I10" s="17"/>
      <c r="J10" s="17"/>
    </row>
    <row r="11" spans="1:10" s="16" customFormat="1" x14ac:dyDescent="0.3">
      <c r="B11" s="18" t="s">
        <v>64</v>
      </c>
      <c r="C11" s="19" t="e">
        <f>SUM(C2:C10)</f>
        <v>#VALUE!</v>
      </c>
      <c r="D11" s="19">
        <f ca="1">SUM(D2:D10)</f>
        <v>0</v>
      </c>
      <c r="E11" s="20">
        <f t="shared" ca="1" si="0"/>
        <v>0</v>
      </c>
    </row>
    <row r="12" spans="1:10" x14ac:dyDescent="0.3">
      <c r="B12" s="8"/>
      <c r="C12" s="4"/>
      <c r="D12" s="4"/>
      <c r="E12" s="3"/>
    </row>
    <row r="13" spans="1:10" s="10" customFormat="1" ht="21.75" customHeight="1" x14ac:dyDescent="0.3">
      <c r="B13" s="9"/>
      <c r="C13" s="112" t="s">
        <v>3</v>
      </c>
      <c r="D13" s="112"/>
      <c r="E13" s="112"/>
    </row>
    <row r="14" spans="1:10" s="10" customFormat="1" ht="24.75" customHeight="1" x14ac:dyDescent="0.3">
      <c r="B14" s="11"/>
      <c r="C14" s="112" t="s">
        <v>2</v>
      </c>
      <c r="D14" s="112"/>
      <c r="E14" s="112"/>
    </row>
    <row r="16" spans="1:10" x14ac:dyDescent="0.3">
      <c r="D16" s="3"/>
    </row>
  </sheetData>
  <mergeCells count="3">
    <mergeCell ref="J1:J2"/>
    <mergeCell ref="C13:E13"/>
    <mergeCell ref="C14:E14"/>
  </mergeCells>
  <pageMargins left="0.7" right="0.7" top="0.75" bottom="0.75" header="0.3" footer="0.3"/>
  <pageSetup paperSize="9" orientation="portrait" r:id="rId1"/>
  <ignoredErrors>
    <ignoredError sqref="C2:C1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abSelected="1" topLeftCell="A13" zoomScale="101" zoomScaleNormal="101" workbookViewId="0">
      <selection activeCell="H30" sqref="H30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1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61</v>
      </c>
      <c r="C2" s="120"/>
      <c r="D2" s="120"/>
      <c r="E2" s="120"/>
      <c r="F2" s="121"/>
    </row>
    <row r="3" spans="1:13" x14ac:dyDescent="0.3">
      <c r="A3" s="21" t="s">
        <v>15</v>
      </c>
      <c r="B3" s="57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1049531.2</v>
      </c>
      <c r="C14" s="56">
        <v>48</v>
      </c>
      <c r="D14" s="40">
        <f>B14*C14</f>
        <v>50377497.599999994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ref="D16:D18" si="0">B16*C16</f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ref="D17" si="1">B17*C17</f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1049531.2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+B22/B19</f>
        <v>0</v>
      </c>
      <c r="D22" s="93">
        <f ca="1">B22*C22</f>
        <v>0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>
        <f ca="1">B19+B22</f>
        <v>67946022.143999994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C21:F21"/>
    <mergeCell ref="A24:F24"/>
    <mergeCell ref="A25:F25"/>
    <mergeCell ref="A26:F26"/>
    <mergeCell ref="B1:F1"/>
    <mergeCell ref="B2:F2"/>
    <mergeCell ref="B6:C6"/>
    <mergeCell ref="B10:F10"/>
    <mergeCell ref="B7:C7"/>
    <mergeCell ref="B8:C8"/>
    <mergeCell ref="B9:C9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0" zoomScale="101" zoomScaleNormal="101" workbookViewId="0">
      <selection activeCell="B22" sqref="B22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69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58</v>
      </c>
      <c r="C2" s="120"/>
      <c r="D2" s="120"/>
      <c r="E2" s="120"/>
      <c r="F2" s="121"/>
    </row>
    <row r="3" spans="1:13" x14ac:dyDescent="0.3">
      <c r="A3" s="21" t="s">
        <v>15</v>
      </c>
      <c r="B3" s="102" t="s">
        <v>51</v>
      </c>
      <c r="C3" s="42"/>
      <c r="D3" s="42">
        <f>'Chargé.e Tréso'!F1</f>
        <v>0</v>
      </c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1049531.2</v>
      </c>
      <c r="C14" s="56">
        <v>48</v>
      </c>
      <c r="D14" s="40">
        <f>B14*C14</f>
        <v>50377497.599999994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 t="shared" ref="D15:D18" si="0"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si="0"/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1049531.2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+B22/B19</f>
        <v>0</v>
      </c>
      <c r="D22" s="93">
        <f ca="1">B22*C22</f>
        <v>0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>
        <f ca="1">B19+B22</f>
        <v>0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0" zoomScale="101" zoomScaleNormal="101" workbookViewId="0">
      <selection activeCell="B22" sqref="B22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70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59</v>
      </c>
      <c r="C2" s="120"/>
      <c r="D2" s="120"/>
      <c r="E2" s="120"/>
      <c r="F2" s="121"/>
    </row>
    <row r="3" spans="1:13" x14ac:dyDescent="0.3">
      <c r="A3" s="21" t="s">
        <v>15</v>
      </c>
      <c r="B3" s="102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1049531.2</v>
      </c>
      <c r="C14" s="56">
        <v>48</v>
      </c>
      <c r="D14" s="40">
        <f>B14*C14</f>
        <v>50377497.599999994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 t="shared" ref="D15:D18" si="0"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si="0"/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1049531.2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 t="e">
        <f ca="1">B19*C22</f>
        <v>#VALUE!</v>
      </c>
      <c r="C22" s="92">
        <f ca="1">+B22/B19</f>
        <v>0</v>
      </c>
      <c r="D22" s="93" t="e">
        <f ca="1">B22*C22</f>
        <v>#VALUE!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 t="e">
        <f ca="1">B19+B22</f>
        <v>#VALUE!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0" zoomScale="101" zoomScaleNormal="101" workbookViewId="0">
      <selection activeCell="B23" sqref="B23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71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60</v>
      </c>
      <c r="C2" s="120"/>
      <c r="D2" s="120"/>
      <c r="E2" s="120"/>
      <c r="F2" s="121"/>
    </row>
    <row r="3" spans="1:13" x14ac:dyDescent="0.3">
      <c r="A3" s="21" t="s">
        <v>15</v>
      </c>
      <c r="B3" s="102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1049531.2</v>
      </c>
      <c r="C14" s="56">
        <v>48</v>
      </c>
      <c r="D14" s="40">
        <f>B14*C14</f>
        <v>50377497.599999994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 t="shared" ref="D15:D18" si="0"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si="0"/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1049531.2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+B22/B19</f>
        <v>0</v>
      </c>
      <c r="D22" s="93" t="e">
        <f ca="1">B22*C22</f>
        <v>#VALUE!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 t="e">
        <f ca="1">B19+B22</f>
        <v>#VALUE!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3" zoomScale="101" zoomScaleNormal="101" workbookViewId="0">
      <selection activeCell="F29" sqref="F29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66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65</v>
      </c>
      <c r="C2" s="120"/>
      <c r="D2" s="120"/>
      <c r="E2" s="120"/>
      <c r="F2" s="121"/>
    </row>
    <row r="3" spans="1:13" x14ac:dyDescent="0.3">
      <c r="A3" s="21" t="s">
        <v>15</v>
      </c>
      <c r="B3" s="103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1311914</v>
      </c>
      <c r="C14" s="56">
        <v>48</v>
      </c>
      <c r="D14" s="40">
        <f>B14*C14</f>
        <v>62971872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 t="shared" ref="D15:D18" si="0"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si="0"/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1311914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+B22/B19</f>
        <v>0</v>
      </c>
      <c r="D22" s="93" t="e">
        <f ca="1">B22*C22</f>
        <v>#VALUE!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>
        <f ca="1">B19+B22</f>
        <v>0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opLeftCell="A10" zoomScale="101" zoomScaleNormal="101" workbookViewId="0">
      <selection activeCell="A24" sqref="A24:F24"/>
    </sheetView>
  </sheetViews>
  <sheetFormatPr baseColWidth="10" defaultColWidth="11.453125" defaultRowHeight="12" x14ac:dyDescent="0.3"/>
  <cols>
    <col min="1" max="1" width="50.7265625" style="21" customWidth="1"/>
    <col min="2" max="5" width="11.7265625" style="21" customWidth="1"/>
    <col min="6" max="6" width="21.1796875" style="21" customWidth="1"/>
    <col min="7" max="16384" width="11.453125" style="21"/>
  </cols>
  <sheetData>
    <row r="1" spans="1:13" x14ac:dyDescent="0.3">
      <c r="B1" s="118" t="s">
        <v>72</v>
      </c>
      <c r="C1" s="118"/>
      <c r="D1" s="118"/>
      <c r="E1" s="118"/>
      <c r="F1" s="118"/>
    </row>
    <row r="2" spans="1:13" x14ac:dyDescent="0.3">
      <c r="A2" s="21" t="s">
        <v>0</v>
      </c>
      <c r="B2" s="119" t="s">
        <v>73</v>
      </c>
      <c r="C2" s="120"/>
      <c r="D2" s="120"/>
      <c r="E2" s="120"/>
      <c r="F2" s="121"/>
    </row>
    <row r="3" spans="1:13" x14ac:dyDescent="0.3">
      <c r="A3" s="21" t="s">
        <v>15</v>
      </c>
      <c r="B3" s="102" t="s">
        <v>51</v>
      </c>
      <c r="C3" s="42"/>
      <c r="D3" s="42"/>
      <c r="E3" s="42"/>
      <c r="F3" s="43"/>
    </row>
    <row r="4" spans="1:13" x14ac:dyDescent="0.3">
      <c r="A4" s="21" t="s">
        <v>9</v>
      </c>
      <c r="B4" s="26">
        <v>48</v>
      </c>
      <c r="C4" s="36"/>
      <c r="D4" s="22"/>
      <c r="E4" s="22"/>
      <c r="F4" s="22"/>
    </row>
    <row r="5" spans="1:13" x14ac:dyDescent="0.3">
      <c r="A5" s="21" t="s">
        <v>10</v>
      </c>
      <c r="B5" s="23">
        <v>1</v>
      </c>
      <c r="C5" s="24"/>
      <c r="D5" s="22"/>
      <c r="E5" s="22"/>
      <c r="F5" s="22"/>
    </row>
    <row r="6" spans="1:13" x14ac:dyDescent="0.3">
      <c r="A6" s="21" t="s">
        <v>14</v>
      </c>
      <c r="B6" s="122" t="s">
        <v>55</v>
      </c>
      <c r="C6" s="123"/>
      <c r="D6" s="22"/>
      <c r="E6" s="22"/>
      <c r="F6" s="22"/>
    </row>
    <row r="7" spans="1:13" x14ac:dyDescent="0.3">
      <c r="A7" s="25" t="s">
        <v>11</v>
      </c>
      <c r="B7" s="122" t="s">
        <v>56</v>
      </c>
      <c r="C7" s="123" t="s">
        <v>17</v>
      </c>
    </row>
    <row r="8" spans="1:13" x14ac:dyDescent="0.3">
      <c r="A8" s="25" t="s">
        <v>25</v>
      </c>
      <c r="B8" s="125"/>
      <c r="C8" s="126"/>
    </row>
    <row r="9" spans="1:13" x14ac:dyDescent="0.3">
      <c r="A9" s="25" t="s">
        <v>26</v>
      </c>
      <c r="B9" s="125"/>
      <c r="C9" s="126"/>
    </row>
    <row r="10" spans="1:13" ht="36" x14ac:dyDescent="0.3">
      <c r="A10" s="27" t="s">
        <v>18</v>
      </c>
      <c r="B10" s="124" t="s">
        <v>57</v>
      </c>
      <c r="C10" s="124"/>
      <c r="D10" s="124"/>
      <c r="E10" s="124"/>
      <c r="F10" s="124"/>
    </row>
    <row r="11" spans="1:13" ht="32.15" customHeight="1" x14ac:dyDescent="0.3">
      <c r="B11" s="29" t="s">
        <v>45</v>
      </c>
      <c r="C11" s="30" t="s">
        <v>46</v>
      </c>
      <c r="D11" s="29" t="s">
        <v>45</v>
      </c>
      <c r="E11" s="82"/>
      <c r="F11" s="82"/>
    </row>
    <row r="12" spans="1:13" s="53" customFormat="1" ht="15.75" customHeight="1" x14ac:dyDescent="0.35">
      <c r="A12" s="44" t="s">
        <v>16</v>
      </c>
      <c r="B12" s="45"/>
      <c r="C12" s="46"/>
      <c r="D12" s="45"/>
      <c r="E12" s="83"/>
      <c r="F12" s="83"/>
      <c r="G12"/>
      <c r="H12"/>
      <c r="I12"/>
      <c r="J12"/>
      <c r="K12"/>
      <c r="L12"/>
      <c r="M12"/>
    </row>
    <row r="13" spans="1:13" ht="14.5" x14ac:dyDescent="0.35">
      <c r="A13" s="31" t="s">
        <v>13</v>
      </c>
      <c r="B13" s="37"/>
      <c r="C13" s="38"/>
      <c r="D13" s="39"/>
      <c r="E13" s="84"/>
      <c r="F13" s="85"/>
      <c r="G13"/>
      <c r="H13"/>
      <c r="I13"/>
      <c r="J13"/>
      <c r="K13"/>
      <c r="L13"/>
      <c r="M13"/>
    </row>
    <row r="14" spans="1:13" ht="14.5" x14ac:dyDescent="0.35">
      <c r="A14" s="21" t="s">
        <v>54</v>
      </c>
      <c r="B14" s="63">
        <v>524765.6</v>
      </c>
      <c r="C14" s="56">
        <v>48</v>
      </c>
      <c r="D14" s="40">
        <f>B14*C14</f>
        <v>25188748.799999997</v>
      </c>
      <c r="E14" s="62"/>
      <c r="F14" s="56"/>
      <c r="G14"/>
      <c r="H14"/>
      <c r="I14"/>
      <c r="J14"/>
      <c r="K14"/>
      <c r="L14"/>
      <c r="M14"/>
    </row>
    <row r="15" spans="1:13" ht="14.5" x14ac:dyDescent="0.35">
      <c r="A15" s="27" t="s">
        <v>20</v>
      </c>
      <c r="B15" s="55" t="s">
        <v>50</v>
      </c>
      <c r="C15" s="56">
        <v>48</v>
      </c>
      <c r="D15" s="56" t="e">
        <f t="shared" ref="D15:D18" si="0">B15*C15</f>
        <v>#VALUE!</v>
      </c>
      <c r="E15" s="62"/>
      <c r="F15" s="56"/>
      <c r="G15"/>
      <c r="H15"/>
      <c r="I15"/>
      <c r="J15"/>
      <c r="K15"/>
    </row>
    <row r="16" spans="1:13" ht="14.5" x14ac:dyDescent="0.35">
      <c r="A16" s="21" t="s">
        <v>22</v>
      </c>
      <c r="B16" s="55" t="s">
        <v>50</v>
      </c>
      <c r="C16" s="56">
        <v>48</v>
      </c>
      <c r="D16" s="56" t="e">
        <f t="shared" si="0"/>
        <v>#VALUE!</v>
      </c>
      <c r="E16" s="62"/>
      <c r="F16" s="56"/>
      <c r="G16"/>
      <c r="H16"/>
      <c r="I16"/>
      <c r="J16"/>
      <c r="K16"/>
    </row>
    <row r="17" spans="1:12" ht="14.5" x14ac:dyDescent="0.35">
      <c r="A17" s="21" t="s">
        <v>24</v>
      </c>
      <c r="B17" s="55" t="s">
        <v>50</v>
      </c>
      <c r="C17" s="56">
        <v>48</v>
      </c>
      <c r="D17" s="56" t="e">
        <f t="shared" si="0"/>
        <v>#VALUE!</v>
      </c>
      <c r="E17" s="62"/>
      <c r="F17" s="56"/>
      <c r="G17"/>
      <c r="H17"/>
      <c r="I17"/>
      <c r="J17"/>
      <c r="K17"/>
    </row>
    <row r="18" spans="1:12" ht="15" thickBot="1" x14ac:dyDescent="0.4">
      <c r="A18" s="21" t="s">
        <v>21</v>
      </c>
      <c r="B18" s="55" t="s">
        <v>50</v>
      </c>
      <c r="C18" s="56">
        <v>48</v>
      </c>
      <c r="D18" s="56" t="e">
        <f t="shared" si="0"/>
        <v>#VALUE!</v>
      </c>
      <c r="E18" s="62"/>
      <c r="F18" s="56"/>
      <c r="G18"/>
      <c r="H18"/>
      <c r="I18"/>
      <c r="J18"/>
      <c r="K18"/>
    </row>
    <row r="19" spans="1:12" ht="15" thickBot="1" x14ac:dyDescent="0.4">
      <c r="A19" s="59" t="s">
        <v>42</v>
      </c>
      <c r="B19" s="95" t="e">
        <f>SUM(D14:D18)</f>
        <v>#VALUE!</v>
      </c>
      <c r="C19" s="61"/>
      <c r="D19" s="56"/>
      <c r="E19" s="62"/>
      <c r="F19" s="56"/>
      <c r="G19"/>
      <c r="H19"/>
      <c r="I19"/>
      <c r="J19"/>
      <c r="K19"/>
    </row>
    <row r="20" spans="1:12" s="28" customFormat="1" ht="15" thickBot="1" x14ac:dyDescent="0.4">
      <c r="A20" s="58" t="s">
        <v>6</v>
      </c>
      <c r="B20" s="60"/>
      <c r="C20" s="88"/>
      <c r="D20" s="89"/>
      <c r="E20" s="90"/>
      <c r="F20" s="91"/>
      <c r="G20"/>
      <c r="H20"/>
      <c r="I20"/>
      <c r="J20"/>
      <c r="K20"/>
    </row>
    <row r="21" spans="1:12" s="79" customFormat="1" ht="15" thickBot="1" x14ac:dyDescent="0.4">
      <c r="A21" s="80" t="s">
        <v>43</v>
      </c>
      <c r="B21" s="87">
        <f>SUM(B14:B18)</f>
        <v>524765.6</v>
      </c>
      <c r="C21" s="113" t="s">
        <v>52</v>
      </c>
      <c r="D21" s="114"/>
      <c r="E21" s="114"/>
      <c r="F21" s="115"/>
      <c r="G21" s="78"/>
      <c r="H21" s="78"/>
      <c r="I21" s="78"/>
      <c r="J21" s="78"/>
      <c r="K21" s="78"/>
    </row>
    <row r="22" spans="1:12" s="28" customFormat="1" ht="14.5" x14ac:dyDescent="0.35">
      <c r="A22" s="81" t="s">
        <v>23</v>
      </c>
      <c r="B22" s="64">
        <f ca="1">B19*C22</f>
        <v>0</v>
      </c>
      <c r="C22" s="92">
        <f ca="1">B19:B22</f>
        <v>0</v>
      </c>
      <c r="D22" s="93" t="e">
        <f ca="1">B22*C22</f>
        <v>#VALUE!</v>
      </c>
      <c r="F22" s="94"/>
      <c r="G22"/>
      <c r="H22"/>
      <c r="I22"/>
      <c r="J22"/>
      <c r="K22"/>
    </row>
    <row r="23" spans="1:12" ht="14.25" customHeight="1" x14ac:dyDescent="0.35">
      <c r="A23" s="32" t="s">
        <v>12</v>
      </c>
      <c r="B23" s="33"/>
      <c r="C23" s="34"/>
      <c r="D23" s="35"/>
      <c r="E23" s="28"/>
      <c r="F23" s="86">
        <f ca="1">B19+B22</f>
        <v>0</v>
      </c>
      <c r="G23"/>
      <c r="H23"/>
      <c r="I23"/>
      <c r="J23"/>
      <c r="K23"/>
    </row>
    <row r="24" spans="1:12" ht="14.15" customHeight="1" x14ac:dyDescent="0.35">
      <c r="A24" s="116" t="s">
        <v>44</v>
      </c>
      <c r="B24" s="117"/>
      <c r="C24" s="117"/>
      <c r="D24" s="117"/>
      <c r="E24" s="117"/>
      <c r="F24" s="117"/>
      <c r="G24"/>
      <c r="H24"/>
      <c r="I24"/>
      <c r="J24"/>
      <c r="K24"/>
      <c r="L24" s="41"/>
    </row>
    <row r="25" spans="1:12" ht="14.15" customHeight="1" x14ac:dyDescent="0.35">
      <c r="A25" s="116" t="s">
        <v>4</v>
      </c>
      <c r="B25" s="117"/>
      <c r="C25" s="117"/>
      <c r="D25" s="117"/>
      <c r="E25" s="117"/>
      <c r="F25" s="117"/>
      <c r="G25"/>
      <c r="H25"/>
      <c r="I25"/>
      <c r="J25"/>
      <c r="K25"/>
      <c r="L25" s="41"/>
    </row>
    <row r="26" spans="1:12" ht="14.5" x14ac:dyDescent="0.35">
      <c r="A26" s="116" t="s">
        <v>5</v>
      </c>
      <c r="B26" s="117"/>
      <c r="C26" s="117"/>
      <c r="D26" s="117"/>
      <c r="E26" s="117"/>
      <c r="F26" s="117"/>
      <c r="G26"/>
      <c r="H26"/>
      <c r="I26"/>
      <c r="J26"/>
      <c r="K26"/>
      <c r="L26" s="41"/>
    </row>
    <row r="27" spans="1:12" ht="15" customHeight="1" x14ac:dyDescent="0.35">
      <c r="A27"/>
      <c r="B27"/>
      <c r="C27"/>
      <c r="D27"/>
      <c r="E27"/>
      <c r="F27"/>
      <c r="G27"/>
      <c r="H27"/>
      <c r="I27"/>
      <c r="J27"/>
      <c r="K27"/>
      <c r="L27" s="41"/>
    </row>
    <row r="28" spans="1:12" ht="14.5" x14ac:dyDescent="0.35">
      <c r="A28"/>
      <c r="B28"/>
      <c r="C28"/>
      <c r="D28"/>
      <c r="E28"/>
      <c r="F28"/>
      <c r="G28"/>
      <c r="H28"/>
      <c r="I28"/>
      <c r="J28"/>
      <c r="K28"/>
      <c r="L28" s="41"/>
    </row>
    <row r="29" spans="1:12" ht="14.5" x14ac:dyDescent="0.35">
      <c r="A29"/>
      <c r="B29"/>
      <c r="C29"/>
      <c r="D29"/>
      <c r="E29"/>
      <c r="F29"/>
      <c r="G29"/>
      <c r="H29"/>
      <c r="I29"/>
      <c r="J29"/>
      <c r="K29"/>
      <c r="L29" s="41"/>
    </row>
    <row r="30" spans="1:12" ht="14.5" x14ac:dyDescent="0.35">
      <c r="A30"/>
      <c r="B30"/>
      <c r="C30"/>
      <c r="D30"/>
      <c r="E30"/>
      <c r="F30"/>
      <c r="G30"/>
      <c r="H30"/>
      <c r="I30"/>
      <c r="J30"/>
      <c r="K30"/>
    </row>
    <row r="31" spans="1:12" ht="14.5" x14ac:dyDescent="0.35">
      <c r="A31"/>
      <c r="B31"/>
      <c r="C31"/>
      <c r="D31"/>
      <c r="E31"/>
      <c r="F31"/>
      <c r="G31"/>
      <c r="H31"/>
      <c r="I31"/>
      <c r="J31"/>
      <c r="K31"/>
    </row>
    <row r="32" spans="1:12" ht="14.5" x14ac:dyDescent="0.35">
      <c r="A32"/>
      <c r="B32"/>
      <c r="C32"/>
      <c r="D32"/>
      <c r="E32"/>
      <c r="F32"/>
      <c r="G32"/>
      <c r="H32"/>
      <c r="I32"/>
      <c r="J32"/>
      <c r="K32"/>
    </row>
    <row r="33" spans="1:11" ht="14.5" x14ac:dyDescent="0.35">
      <c r="A33"/>
      <c r="B33"/>
      <c r="C33"/>
      <c r="D33"/>
      <c r="E33"/>
      <c r="F33"/>
      <c r="G33"/>
      <c r="H33"/>
      <c r="I33"/>
      <c r="J33"/>
      <c r="K33"/>
    </row>
    <row r="34" spans="1:11" ht="14.5" x14ac:dyDescent="0.35">
      <c r="A34"/>
      <c r="B34"/>
      <c r="C34"/>
      <c r="D34"/>
      <c r="E34"/>
      <c r="F34"/>
      <c r="G34"/>
      <c r="H34"/>
      <c r="I34"/>
      <c r="J34"/>
      <c r="K34"/>
    </row>
    <row r="35" spans="1:11" x14ac:dyDescent="0.3">
      <c r="B35" s="47"/>
      <c r="C35" s="48"/>
      <c r="D35" s="48"/>
      <c r="E35" s="48"/>
      <c r="F35" s="48"/>
      <c r="G35" s="48"/>
      <c r="H35" s="48"/>
      <c r="I35" s="48"/>
      <c r="J35" s="48"/>
      <c r="K35" s="49"/>
    </row>
    <row r="36" spans="1:11" x14ac:dyDescent="0.3">
      <c r="B36" s="47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38" spans="1:1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B39" s="50"/>
      <c r="C39" s="51"/>
      <c r="D39" s="51"/>
      <c r="E39" s="51"/>
      <c r="F39" s="51"/>
      <c r="G39" s="51"/>
      <c r="H39" s="51"/>
      <c r="I39" s="51"/>
      <c r="J39" s="51"/>
      <c r="K39" s="52"/>
    </row>
  </sheetData>
  <mergeCells count="11">
    <mergeCell ref="B9:C9"/>
    <mergeCell ref="B1:F1"/>
    <mergeCell ref="B2:F2"/>
    <mergeCell ref="B6:C6"/>
    <mergeCell ref="B7:C7"/>
    <mergeCell ref="B8:C8"/>
    <mergeCell ref="B10:F10"/>
    <mergeCell ref="C21:F21"/>
    <mergeCell ref="A24:F24"/>
    <mergeCell ref="A25:F25"/>
    <mergeCell ref="A26:F2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Instructions</vt:lpstr>
      <vt:lpstr>Bordereau des prix</vt:lpstr>
      <vt:lpstr>Récapitulatif_honoraires&amp;frais</vt:lpstr>
      <vt:lpstr>Chargé.e finance</vt:lpstr>
      <vt:lpstr>Chargé.e Tréso</vt:lpstr>
      <vt:lpstr>Chargé.e Log-Achat</vt:lpstr>
      <vt:lpstr>Chargé.e Log - Sureté</vt:lpstr>
      <vt:lpstr>Chargé.e SERA</vt:lpstr>
      <vt:lpstr>Chauffeur (1)</vt:lpstr>
      <vt:lpstr>Chauffeur (2)</vt:lpstr>
      <vt:lpstr>Coordo PASC</vt:lpstr>
      <vt:lpstr>Expert clef - Projet JUST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Nastasia POUSSE</dc:creator>
  <cp:lastModifiedBy>Thioro SARR</cp:lastModifiedBy>
  <dcterms:created xsi:type="dcterms:W3CDTF">2019-10-09T08:26:47Z</dcterms:created>
  <dcterms:modified xsi:type="dcterms:W3CDTF">2025-02-17T09:23:08Z</dcterms:modified>
</cp:coreProperties>
</file>