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20" windowWidth="20736" windowHeight="9756" tabRatio="695"/>
  </bookViews>
  <sheets>
    <sheet name="BPU accord cadre" sheetId="10" r:id="rId1"/>
    <sheet name="BPU réclamation CNRJ" sheetId="19" r:id="rId2"/>
    <sheet name="BPU SEGUR" sheetId="22" r:id="rId3"/>
    <sheet name="BPU guichet 2025 CNRJ" sheetId="21" r:id="rId4"/>
    <sheet name="DQE RAD-LAD seule" sheetId="13" r:id="rId5"/>
    <sheet name="DQE démat seule" sheetId="15" r:id="rId6"/>
    <sheet name="DQE réclamation CNRJ" sheetId="17" r:id="rId7"/>
    <sheet name="DQE SEGUR" sheetId="23" r:id="rId8"/>
    <sheet name="DQE guichet 2025 CNRJ" sheetId="24" r:id="rId9"/>
    <sheet name="DQE réversibilité sortante" sheetId="18" r:id="rId10"/>
    <sheet name="Total DQE" sheetId="20" r:id="rId11"/>
  </sheets>
  <definedNames>
    <definedName name="_xlnm.Print_Area" localSheetId="0">'BPU accord cadre'!$A$1:$J$109</definedName>
  </definedNames>
  <calcPr calcId="145621"/>
</workbook>
</file>

<file path=xl/calcChain.xml><?xml version="1.0" encoding="utf-8"?>
<calcChain xmlns="http://schemas.openxmlformats.org/spreadsheetml/2006/main">
  <c r="A5" i="20" l="1"/>
  <c r="A5" i="18"/>
  <c r="A5" i="24"/>
  <c r="A5" i="23"/>
  <c r="A5" i="17"/>
  <c r="A5" i="15"/>
  <c r="A5" i="13"/>
  <c r="A5" i="21"/>
  <c r="A5" i="22"/>
  <c r="A5" i="19"/>
  <c r="J10" i="10" l="1"/>
  <c r="J13" i="10"/>
  <c r="E11" i="18" l="1"/>
  <c r="E10" i="18"/>
  <c r="E9" i="18"/>
  <c r="E8" i="18"/>
  <c r="F21" i="24"/>
  <c r="G21" i="24" s="1"/>
  <c r="H21" i="24" s="1"/>
  <c r="F20" i="24"/>
  <c r="G20" i="24" s="1"/>
  <c r="H20" i="24" s="1"/>
  <c r="F19" i="24"/>
  <c r="G19" i="24" s="1"/>
  <c r="H19" i="24" s="1"/>
  <c r="F18" i="24"/>
  <c r="G18" i="24" s="1"/>
  <c r="H18" i="24" s="1"/>
  <c r="F17" i="24"/>
  <c r="G17" i="24" s="1"/>
  <c r="H17" i="24" s="1"/>
  <c r="F16" i="24"/>
  <c r="G16" i="24" s="1"/>
  <c r="H16" i="24" s="1"/>
  <c r="F15" i="24"/>
  <c r="G15" i="24" s="1"/>
  <c r="H15" i="24" s="1"/>
  <c r="F14" i="24"/>
  <c r="G14" i="24" s="1"/>
  <c r="H14" i="24" s="1"/>
  <c r="F13" i="24"/>
  <c r="G13" i="24" s="1"/>
  <c r="H13" i="24" s="1"/>
  <c r="F12" i="24"/>
  <c r="G12" i="24" s="1"/>
  <c r="F8" i="24"/>
  <c r="G8" i="24" s="1"/>
  <c r="F15" i="23"/>
  <c r="G15" i="23" s="1"/>
  <c r="H15" i="23" s="1"/>
  <c r="F16" i="23"/>
  <c r="G16" i="23" s="1"/>
  <c r="H16" i="23" s="1"/>
  <c r="F17" i="23"/>
  <c r="G17" i="23" s="1"/>
  <c r="H17" i="23" s="1"/>
  <c r="F18" i="23"/>
  <c r="G18" i="23" s="1"/>
  <c r="H18" i="23" s="1"/>
  <c r="F19" i="23"/>
  <c r="G19" i="23" s="1"/>
  <c r="H19" i="23" s="1"/>
  <c r="F14" i="23"/>
  <c r="G14" i="23" s="1"/>
  <c r="H14" i="23" s="1"/>
  <c r="F13" i="23"/>
  <c r="F12" i="23"/>
  <c r="G12" i="23" s="1"/>
  <c r="F8" i="23"/>
  <c r="G8" i="23" s="1"/>
  <c r="H30" i="21"/>
  <c r="H29" i="21"/>
  <c r="H28" i="21"/>
  <c r="H28" i="22"/>
  <c r="H29" i="22"/>
  <c r="H30" i="22"/>
  <c r="H27" i="21"/>
  <c r="H26" i="21"/>
  <c r="H25" i="21"/>
  <c r="H24" i="21"/>
  <c r="H23" i="21"/>
  <c r="H22" i="21"/>
  <c r="H21" i="21"/>
  <c r="H20" i="21"/>
  <c r="H19" i="21"/>
  <c r="H18" i="21"/>
  <c r="H17" i="21"/>
  <c r="H16" i="21"/>
  <c r="H15" i="21"/>
  <c r="H14" i="21"/>
  <c r="H13" i="21"/>
  <c r="H12" i="21"/>
  <c r="H11" i="21"/>
  <c r="H10" i="21"/>
  <c r="H9" i="21"/>
  <c r="H8" i="21"/>
  <c r="E16" i="17"/>
  <c r="F16" i="17" s="1"/>
  <c r="G16" i="17" s="1"/>
  <c r="E15" i="17"/>
  <c r="F15" i="17" s="1"/>
  <c r="G15" i="17" s="1"/>
  <c r="E14" i="17"/>
  <c r="F14" i="17" s="1"/>
  <c r="G14" i="17" s="1"/>
  <c r="E13" i="17"/>
  <c r="E12" i="17"/>
  <c r="F12" i="17" s="1"/>
  <c r="G9" i="19"/>
  <c r="E8" i="17"/>
  <c r="H27" i="22"/>
  <c r="H26" i="22"/>
  <c r="H25" i="22"/>
  <c r="H24" i="22"/>
  <c r="H23" i="22"/>
  <c r="H22" i="22"/>
  <c r="H21" i="22"/>
  <c r="H20" i="22"/>
  <c r="H19" i="22"/>
  <c r="H8" i="24" l="1"/>
  <c r="G9" i="24"/>
  <c r="H9" i="24" s="1"/>
  <c r="H12" i="24"/>
  <c r="G22" i="24"/>
  <c r="G13" i="23"/>
  <c r="H13" i="23" s="1"/>
  <c r="H12" i="23"/>
  <c r="G9" i="23"/>
  <c r="H9" i="23" s="1"/>
  <c r="H8" i="23"/>
  <c r="G12" i="17"/>
  <c r="H22" i="24" l="1"/>
  <c r="G24" i="24"/>
  <c r="G20" i="23"/>
  <c r="G22" i="23" s="1"/>
  <c r="H24" i="24" l="1"/>
  <c r="B12" i="20"/>
  <c r="C12" i="20" s="1"/>
  <c r="H22" i="23"/>
  <c r="B11" i="20"/>
  <c r="C11" i="20" s="1"/>
  <c r="H20" i="23"/>
  <c r="H18" i="22" l="1"/>
  <c r="H17" i="22"/>
  <c r="H16" i="22"/>
  <c r="H15" i="22"/>
  <c r="H14" i="22"/>
  <c r="H13" i="22"/>
  <c r="H12" i="22"/>
  <c r="H11" i="22"/>
  <c r="H10" i="22"/>
  <c r="H9" i="22"/>
  <c r="H8" i="22"/>
  <c r="G16" i="19" l="1"/>
  <c r="G15" i="19"/>
  <c r="G14" i="19"/>
  <c r="J46" i="10" l="1"/>
  <c r="J47" i="10"/>
  <c r="J48" i="10"/>
  <c r="J49" i="10"/>
  <c r="J50" i="10"/>
  <c r="J51" i="10"/>
  <c r="J52" i="10"/>
  <c r="J53" i="10"/>
  <c r="J54" i="10"/>
  <c r="J55" i="10"/>
  <c r="J56" i="10"/>
  <c r="J57" i="10"/>
  <c r="J58" i="10"/>
  <c r="J59" i="10"/>
  <c r="J60" i="10"/>
  <c r="J61" i="10"/>
  <c r="J62" i="10"/>
  <c r="J63" i="10"/>
  <c r="J64" i="10"/>
  <c r="J65" i="10"/>
  <c r="J66" i="10"/>
  <c r="J67" i="10"/>
  <c r="J68" i="10"/>
  <c r="J69" i="10"/>
  <c r="J70" i="10"/>
  <c r="J71" i="10"/>
  <c r="J72" i="10"/>
  <c r="J73" i="10"/>
  <c r="J74" i="10"/>
  <c r="J44" i="10" l="1"/>
  <c r="J43" i="10"/>
  <c r="J42" i="10"/>
  <c r="J41" i="10"/>
  <c r="J39" i="10"/>
  <c r="J38" i="10"/>
  <c r="J37" i="10"/>
  <c r="J36" i="10"/>
  <c r="J25" i="10"/>
  <c r="J24" i="10"/>
  <c r="J12" i="10"/>
  <c r="J8" i="10"/>
  <c r="G13" i="19"/>
  <c r="G12" i="19"/>
  <c r="G11" i="19"/>
  <c r="G10" i="19"/>
  <c r="G8" i="19"/>
  <c r="D13" i="17" l="1"/>
  <c r="F13" i="17" s="1"/>
  <c r="J11" i="10"/>
  <c r="G13" i="17" l="1"/>
  <c r="F17" i="17"/>
  <c r="G17" i="17" s="1"/>
  <c r="E8" i="13"/>
  <c r="J40" i="10"/>
  <c r="J45" i="10"/>
  <c r="J75" i="10"/>
  <c r="J76" i="10"/>
  <c r="J77" i="10"/>
  <c r="J78" i="10"/>
  <c r="J79" i="10"/>
  <c r="J80" i="10"/>
  <c r="J81" i="10"/>
  <c r="J82" i="10"/>
  <c r="J83" i="10"/>
  <c r="J84" i="10"/>
  <c r="J85" i="10"/>
  <c r="J86" i="10"/>
  <c r="J87" i="10"/>
  <c r="J88" i="10"/>
  <c r="J89" i="10"/>
  <c r="J90" i="10"/>
  <c r="J91" i="10"/>
  <c r="J92" i="10"/>
  <c r="J93" i="10"/>
  <c r="J94" i="10"/>
  <c r="J95" i="10"/>
  <c r="J96" i="10"/>
  <c r="J97" i="10"/>
  <c r="J98" i="10"/>
  <c r="J99" i="10"/>
  <c r="J100" i="10"/>
  <c r="J101" i="10"/>
  <c r="J102" i="10"/>
  <c r="J103" i="10"/>
  <c r="J104" i="10"/>
  <c r="J105" i="10"/>
  <c r="J106" i="10"/>
  <c r="J107" i="10"/>
  <c r="J108" i="10"/>
  <c r="J109" i="10"/>
  <c r="J35" i="10"/>
  <c r="J34" i="10"/>
  <c r="J33" i="10"/>
  <c r="J32" i="10"/>
  <c r="J31" i="10"/>
  <c r="J30" i="10"/>
  <c r="J29" i="10"/>
  <c r="J28" i="10"/>
  <c r="J27" i="10"/>
  <c r="J26" i="10"/>
  <c r="J23" i="10"/>
  <c r="J22" i="10"/>
  <c r="J21" i="10"/>
  <c r="J20" i="10"/>
  <c r="J19" i="10"/>
  <c r="J18" i="10"/>
  <c r="J16" i="10"/>
  <c r="J15" i="10"/>
  <c r="J14" i="10"/>
  <c r="J9" i="10"/>
  <c r="F11" i="18" l="1"/>
  <c r="G11" i="18" s="1"/>
  <c r="F10" i="18"/>
  <c r="G10" i="18" s="1"/>
  <c r="F9" i="18"/>
  <c r="G9" i="18" s="1"/>
  <c r="F8" i="18"/>
  <c r="F12" i="18" l="1"/>
  <c r="G8" i="18"/>
  <c r="F8" i="17"/>
  <c r="G12" i="18" l="1"/>
  <c r="B13" i="20"/>
  <c r="C13" i="20" s="1"/>
  <c r="F9" i="17"/>
  <c r="G8" i="17"/>
  <c r="E17" i="15"/>
  <c r="F17" i="15" s="1"/>
  <c r="G17" i="15" s="1"/>
  <c r="E18" i="15"/>
  <c r="F18" i="15" s="1"/>
  <c r="G18" i="15" s="1"/>
  <c r="E19" i="15"/>
  <c r="F19" i="15" s="1"/>
  <c r="G19" i="15" s="1"/>
  <c r="E16" i="15"/>
  <c r="F16" i="15" s="1"/>
  <c r="G16" i="15" s="1"/>
  <c r="G9" i="17" l="1"/>
  <c r="F19" i="17"/>
  <c r="E15" i="15"/>
  <c r="F15" i="15" s="1"/>
  <c r="G15" i="15" s="1"/>
  <c r="E12" i="15"/>
  <c r="F12" i="15" s="1"/>
  <c r="G12" i="15" s="1"/>
  <c r="E13" i="15"/>
  <c r="F13" i="15" s="1"/>
  <c r="G13" i="15" s="1"/>
  <c r="E14" i="15"/>
  <c r="E11" i="15"/>
  <c r="F11" i="15" s="1"/>
  <c r="G11" i="15" s="1"/>
  <c r="D14" i="15"/>
  <c r="E9" i="15"/>
  <c r="F9" i="15" s="1"/>
  <c r="G9" i="15" s="1"/>
  <c r="E8" i="15"/>
  <c r="F8" i="15" s="1"/>
  <c r="G8" i="15" s="1"/>
  <c r="E33" i="13"/>
  <c r="F33" i="13" s="1"/>
  <c r="G33" i="13" s="1"/>
  <c r="E10" i="15"/>
  <c r="F10" i="15" s="1"/>
  <c r="G10" i="15" s="1"/>
  <c r="E32" i="13"/>
  <c r="E29" i="13"/>
  <c r="E30" i="13"/>
  <c r="E31" i="13"/>
  <c r="E28" i="13"/>
  <c r="E23" i="13"/>
  <c r="E24" i="13"/>
  <c r="E25" i="13"/>
  <c r="F25" i="13" s="1"/>
  <c r="G25" i="13" s="1"/>
  <c r="E26" i="13"/>
  <c r="E27" i="13"/>
  <c r="E22" i="13"/>
  <c r="E15" i="13"/>
  <c r="E16" i="13"/>
  <c r="E17" i="13"/>
  <c r="E18" i="13"/>
  <c r="E19" i="13"/>
  <c r="E20" i="13"/>
  <c r="E21" i="13"/>
  <c r="E14" i="13"/>
  <c r="E13" i="13"/>
  <c r="F13" i="13" s="1"/>
  <c r="G13" i="13" s="1"/>
  <c r="E11" i="13"/>
  <c r="F11" i="13" s="1"/>
  <c r="G11" i="13" s="1"/>
  <c r="E12" i="13"/>
  <c r="F12" i="13" s="1"/>
  <c r="G12" i="13" s="1"/>
  <c r="E10" i="13"/>
  <c r="F10" i="13" s="1"/>
  <c r="G10" i="13" s="1"/>
  <c r="F8" i="13"/>
  <c r="G8" i="13" s="1"/>
  <c r="G19" i="17" l="1"/>
  <c r="B10" i="20"/>
  <c r="C10" i="20" s="1"/>
  <c r="F14" i="15"/>
  <c r="F32" i="13"/>
  <c r="G32" i="13" s="1"/>
  <c r="F27" i="13"/>
  <c r="G27" i="13" s="1"/>
  <c r="F28" i="13"/>
  <c r="G28" i="13" s="1"/>
  <c r="F23" i="13"/>
  <c r="G23" i="13" s="1"/>
  <c r="F22" i="13"/>
  <c r="G22" i="13" s="1"/>
  <c r="F15" i="13"/>
  <c r="G15" i="13" s="1"/>
  <c r="F17" i="13"/>
  <c r="G17" i="13" s="1"/>
  <c r="F14" i="13"/>
  <c r="G14" i="13" s="1"/>
  <c r="F16" i="13"/>
  <c r="G16" i="13" s="1"/>
  <c r="F31" i="13"/>
  <c r="G31" i="13" s="1"/>
  <c r="F20" i="13"/>
  <c r="G20" i="13" s="1"/>
  <c r="F18" i="13"/>
  <c r="G18" i="13" s="1"/>
  <c r="F20" i="15" l="1"/>
  <c r="G14" i="15"/>
  <c r="F21" i="13"/>
  <c r="G21" i="13" s="1"/>
  <c r="F24" i="13"/>
  <c r="G24" i="13" s="1"/>
  <c r="F29" i="13"/>
  <c r="G29" i="13" s="1"/>
  <c r="F30" i="13"/>
  <c r="G30" i="13" s="1"/>
  <c r="F19" i="13"/>
  <c r="G19" i="13" s="1"/>
  <c r="F26" i="13"/>
  <c r="G26" i="13" s="1"/>
  <c r="G20" i="15" l="1"/>
  <c r="B9" i="20"/>
  <c r="C9" i="20" s="1"/>
  <c r="F34" i="13"/>
  <c r="G34" i="13" l="1"/>
  <c r="B8" i="20"/>
  <c r="B14" i="20" l="1"/>
  <c r="C8" i="20"/>
  <c r="C14" i="20"/>
</calcChain>
</file>

<file path=xl/comments1.xml><?xml version="1.0" encoding="utf-8"?>
<comments xmlns="http://schemas.openxmlformats.org/spreadsheetml/2006/main">
  <authors>
    <author>Jean-Michel DOUCET</author>
  </authors>
  <commentList>
    <comment ref="E33" authorId="0">
      <text>
        <r>
          <rPr>
            <b/>
            <sz val="12"/>
            <color indexed="81"/>
            <rFont val="Tahoma"/>
            <charset val="1"/>
          </rPr>
          <t>Jean-Michel DOUCET:</t>
        </r>
        <r>
          <rPr>
            <sz val="12"/>
            <color indexed="81"/>
            <rFont val="Tahoma"/>
            <charset val="1"/>
          </rPr>
          <t xml:space="preserve">
12*le prix mensuel</t>
        </r>
      </text>
    </comment>
  </commentList>
</comments>
</file>

<file path=xl/comments2.xml><?xml version="1.0" encoding="utf-8"?>
<comments xmlns="http://schemas.openxmlformats.org/spreadsheetml/2006/main">
  <authors>
    <author>Jean-Michel DOUCET</author>
  </authors>
  <commentList>
    <comment ref="E15" authorId="0">
      <text>
        <r>
          <rPr>
            <b/>
            <sz val="12"/>
            <color indexed="81"/>
            <rFont val="Tahoma"/>
            <charset val="1"/>
          </rPr>
          <t>Jean-Michel DOUCET:</t>
        </r>
        <r>
          <rPr>
            <sz val="12"/>
            <color indexed="81"/>
            <rFont val="Tahoma"/>
            <charset val="1"/>
          </rPr>
          <t xml:space="preserve">
12*le prix mensuel</t>
        </r>
      </text>
    </comment>
  </commentList>
</comments>
</file>

<file path=xl/sharedStrings.xml><?xml version="1.0" encoding="utf-8"?>
<sst xmlns="http://schemas.openxmlformats.org/spreadsheetml/2006/main" count="850" uniqueCount="383">
  <si>
    <t>Pièce normée RAD/LAD Complexe</t>
  </si>
  <si>
    <t>Pièce non normée RAD/LAD Complexe</t>
  </si>
  <si>
    <t>Reprise Manuelle courte</t>
  </si>
  <si>
    <t>Reprise Manuelle très complexe</t>
  </si>
  <si>
    <t>Contrôle des RIB</t>
  </si>
  <si>
    <t>Contrôle des SIREN</t>
  </si>
  <si>
    <t>Contrôle de fraude documentaire</t>
  </si>
  <si>
    <t>Contrôle référentiel externe (vérifier l'existence du SIREN dans une base de données externe)</t>
  </si>
  <si>
    <t>Contrôle facture</t>
  </si>
  <si>
    <t>Contrôle référentiel externe (vérification des base de données de référencement des Personnes Politiquement Exposées et des Gel des Avoirs)</t>
  </si>
  <si>
    <t>Durée moyenne de traitement inférieure à 1 minute</t>
  </si>
  <si>
    <t>Durée moyenne de traitement inférieure à 2 minutes</t>
  </si>
  <si>
    <t>Durée moyenne de traitement inférieure à 3 minutes</t>
  </si>
  <si>
    <t>Durée moyenne de traitement inférieure à 4 minutes</t>
  </si>
  <si>
    <t>Durée moyenne de traitement inférieure à 5 minutes</t>
  </si>
  <si>
    <t>Pièce normée RAD/LAD simple</t>
  </si>
  <si>
    <t>Pièce non normée RAD/LAD simple</t>
  </si>
  <si>
    <t>Pièce normée RAD/LAD moyenne</t>
  </si>
  <si>
    <t>Pièce non normée RAD/LAD moyenne</t>
  </si>
  <si>
    <t xml:space="preserve">Dématérialisation pli  SIMPLE </t>
  </si>
  <si>
    <t xml:space="preserve">Dématérialisation pli MOYENNE </t>
  </si>
  <si>
    <t xml:space="preserve">Dématérialisation pli COMPLEXE </t>
  </si>
  <si>
    <t>Dématérialisation Copie Fidèle</t>
  </si>
  <si>
    <t>Horodatage certifié de la numérisation (certification NF 544 afin de supprimer le papier)</t>
  </si>
  <si>
    <t>Destruction simple du papier</t>
  </si>
  <si>
    <t>Destruction confidentielle du papier</t>
  </si>
  <si>
    <t>Contrôle PPE/GDA</t>
  </si>
  <si>
    <t>Mise en place Dispositif RAD/LAD Simple</t>
  </si>
  <si>
    <t>Création d'une Chaine de dématérialisation papier Simple non certifiable</t>
  </si>
  <si>
    <t>Création d'une Chaine de dématérialisation papier Simple Certifiable NF544</t>
  </si>
  <si>
    <t>Création d'une Chaine de dématérialisation papier Moyenne non certifiable</t>
  </si>
  <si>
    <t>Création d'une Chaine de dématérialisation papier Moyenne Certifiable NF544</t>
  </si>
  <si>
    <t>Création d'une Chaine de dématérialisation papier Complexe non certifiable</t>
  </si>
  <si>
    <t>besoin de faire certifier</t>
  </si>
  <si>
    <t>Création d'une Chaine de dématérialisation papier Complexe Certifiable NF544</t>
  </si>
  <si>
    <t>Formateur</t>
  </si>
  <si>
    <t xml:space="preserve">Unité d'Œuvre </t>
  </si>
  <si>
    <t>Mise en place Dispositif RAD/LAD Moyen</t>
  </si>
  <si>
    <t>Mise en place Dispositif RAD/LAD Complexe</t>
  </si>
  <si>
    <t>Surcoûts de traitements éventuels</t>
  </si>
  <si>
    <t>Pour 100Go de stockage supplémentaire</t>
  </si>
  <si>
    <t>Contrôle référentiel externe (contrôle 2D-Doc, vérifiant la conformité, l'existence et l'émetteur de la facture)</t>
  </si>
  <si>
    <t>Contrôle des modifications apportées à un document numérique (détection d'anomalies de caractères, tailles, polices, suppression de champs, copier/coller)</t>
  </si>
  <si>
    <t>Les surcoûts peuvent porter sur le déliassage, les contrôles, etc.</t>
  </si>
  <si>
    <t>Durée moyenne de traitement inférieure à 10 secondes</t>
  </si>
  <si>
    <t>Reprise Manuelle excessivement courte</t>
  </si>
  <si>
    <t>Durée moyenne de traitement inférieure à 30 secondes</t>
  </si>
  <si>
    <t>Reprise Manuelle supérieure</t>
  </si>
  <si>
    <t>Durée moyenne de traitement inférieure à 6 minutes</t>
  </si>
  <si>
    <t>Archivage tampon du papier</t>
  </si>
  <si>
    <t>Destruction confidentielle du papier conduisant à une destruction confidentielle et fourniture d'un certificat de destruction</t>
  </si>
  <si>
    <t>Désarchivage et  Récupération du document papier par l'ASP</t>
  </si>
  <si>
    <t>Prix € HT</t>
  </si>
  <si>
    <t>Réversibilité sortante</t>
  </si>
  <si>
    <t xml:space="preserve">Build de moins de 3 mois
de 1 à 5 données à relever et contrôles simples sur 1 ou 2 pièces </t>
  </si>
  <si>
    <t>Build de moins de 3 mois
6 à 12 données à relever  et contrôles moyens à effectuer sur 3 à 6 pièces</t>
  </si>
  <si>
    <t>Mise en place d'un SAE à valeur probatoire</t>
  </si>
  <si>
    <t>1/2 journée (base TJM formateur)</t>
  </si>
  <si>
    <t>Accès via l'IHM</t>
  </si>
  <si>
    <t>Récupération du document papier dans le cadre d'archivage du stock tampon, à la demande, expédition à l'ASP ou à son prestataire archiveur</t>
  </si>
  <si>
    <t>Pièce normée RAD/LAD très simple</t>
  </si>
  <si>
    <t>Pièce non normée RAD/LAD très simple</t>
  </si>
  <si>
    <t>vérification de la non fermeture du RIB</t>
  </si>
  <si>
    <t>contrôle de l’identité du titulaire</t>
  </si>
  <si>
    <t>Exprimer un prix moyen au document sortant, par  contrôle additionnel</t>
  </si>
  <si>
    <t xml:space="preserve">pour 50 utilisateurs, 5 corbeilles de destination et 100 Giga d’espace de stockage </t>
  </si>
  <si>
    <t>pour 100 utilisateurs, 15 corbeilles de destination et 100 Giga d’espace de stockage</t>
  </si>
  <si>
    <t>pour 150 utilisateurs, 20 corbeilles de destination ou plus et 100 Giga d’espace de stockage</t>
  </si>
  <si>
    <t>Réversibilité simple</t>
  </si>
  <si>
    <t>Réversibilité moyenne</t>
  </si>
  <si>
    <t>Réversibilité complexe</t>
  </si>
  <si>
    <r>
      <t xml:space="preserve">€/page - </t>
    </r>
    <r>
      <rPr>
        <b/>
        <sz val="11"/>
        <color theme="1"/>
        <rFont val="Calibri"/>
        <family val="2"/>
        <scheme val="minor"/>
      </rPr>
      <t>prix de référence</t>
    </r>
  </si>
  <si>
    <r>
      <t xml:space="preserve">€/ document entrant - </t>
    </r>
    <r>
      <rPr>
        <b/>
        <sz val="11"/>
        <rFont val="Calibri"/>
        <family val="2"/>
        <scheme val="minor"/>
      </rPr>
      <t>prix de référence</t>
    </r>
  </si>
  <si>
    <r>
      <t>Forfait</t>
    </r>
    <r>
      <rPr>
        <b/>
        <sz val="11"/>
        <color theme="1"/>
        <rFont val="Calibri"/>
        <family val="2"/>
        <scheme val="minor"/>
      </rPr>
      <t xml:space="preserve"> mensuel </t>
    </r>
    <r>
      <rPr>
        <sz val="11"/>
        <color theme="1"/>
        <rFont val="Calibri"/>
        <family val="2"/>
        <scheme val="minor"/>
      </rPr>
      <t>-</t>
    </r>
    <r>
      <rPr>
        <b/>
        <sz val="11"/>
        <color theme="1"/>
        <rFont val="Calibri"/>
        <family val="2"/>
        <scheme val="minor"/>
      </rPr>
      <t xml:space="preserve"> prix de référence</t>
    </r>
  </si>
  <si>
    <t>Prix définitif arrêté à l'occasion du devis définitif du BUILD du projet -Facturation au service fait</t>
  </si>
  <si>
    <t>Prestations relatives à la phase de BUILD</t>
  </si>
  <si>
    <t>Prestations relatives à la phase de RUN</t>
  </si>
  <si>
    <t>Prix unitaire € HT</t>
  </si>
  <si>
    <t>augmentation de la capacité de stockage du SAE pour 100 Giga supplémentaire</t>
  </si>
  <si>
    <t>Augmentation capacité de stockage</t>
  </si>
  <si>
    <t>Expert métier (juridique,…)</t>
  </si>
  <si>
    <t>Prix € TTC</t>
  </si>
  <si>
    <t>Directeur de projet</t>
  </si>
  <si>
    <t>Développeur</t>
  </si>
  <si>
    <t>Gestionnaire de projet et conception</t>
  </si>
  <si>
    <t>POIDS: 30%</t>
  </si>
  <si>
    <t>POIDS: 20%</t>
  </si>
  <si>
    <t>POIDS: 10%</t>
  </si>
  <si>
    <t>Enlèvement de document papier sur un site ASP ou d'un sous traitant de l'ASP</t>
  </si>
  <si>
    <t>Récupération de documents papier en vue de leur numérisation (inclure le conditionnement et le transport)</t>
  </si>
  <si>
    <t>Déstockage et  Récupération du document papier par l'ASP</t>
  </si>
  <si>
    <t>Destruction simple du papier conduisant à une destruction standard et fourniture d'un certificat d'enlèvement</t>
  </si>
  <si>
    <t>Prestation</t>
  </si>
  <si>
    <t>Description</t>
  </si>
  <si>
    <t>Précision pour le chiffrage</t>
  </si>
  <si>
    <t>Conseil et gouvernance</t>
  </si>
  <si>
    <t>Stockage tampon du papier</t>
  </si>
  <si>
    <t>Pour un flux papier parvenu avant 10 H =&gt; SLA standard décrits dans le CCTP</t>
  </si>
  <si>
    <t>Prestations relatives à la phase de RUN - 
Prestation de RAD-LAD - 
Le traitement automatique de RAD-LAD</t>
  </si>
  <si>
    <t>Prestations relatives à la phase de RUN - 
Prestation de numérisation</t>
  </si>
  <si>
    <t>Prestations relatives à la phase de BUILD - 
Mise en place d’une solution d’archivage à valeur probatoire</t>
  </si>
  <si>
    <t>Prestations relatives à la phase de BUILD - 
Mise en place d'une chaîne de RAD-LAD</t>
  </si>
  <si>
    <t>Prestations relatives à la phase de RUN - 
Prestation de RAD-LAD - 
Les contrôles spécifiques</t>
  </si>
  <si>
    <t>Augmentation de la capacité de stockage</t>
  </si>
  <si>
    <t>Augmentation du nombre d'utilisateurs</t>
  </si>
  <si>
    <t>Pour 100Go de stockage supplémentaires</t>
  </si>
  <si>
    <t>Prestations additionnelles</t>
  </si>
  <si>
    <t>Conseil,  gouvernance et outil de pilotage</t>
  </si>
  <si>
    <t>Paragraphe du CCTP correspondant</t>
  </si>
  <si>
    <t>Outil de pilotage</t>
  </si>
  <si>
    <t xml:space="preserve">Réversibilité du SAE à valeur probatoire </t>
  </si>
  <si>
    <t xml:space="preserve">Unité d'œuvre </t>
  </si>
  <si>
    <t>Total HT</t>
  </si>
  <si>
    <t>Total TTC</t>
  </si>
  <si>
    <t>Description (BPU)</t>
  </si>
  <si>
    <t>Prestation (BPU)</t>
  </si>
  <si>
    <t>Prix définitif arrêté à l'occasion du devis définitif du BUILD du projet - Facturation au service fait</t>
  </si>
  <si>
    <t>Dans l'hypothèse où un SAE à valeur probatoire aurait été mis en œuvre - Facturation au service fait</t>
  </si>
  <si>
    <t>Mise en œuvre d'une chaîne de dématérialisation + mise en place d'une GED (150 utilisateurs et 80 corbeilles permettant de ventiler les documents  par entité gestionnaire ASP) + reprise des données de la GED du prestataire actuel : environ 500 Gigas et 2 Millions de documents</t>
  </si>
  <si>
    <t>Mise en œuvre de l'infrastructure d'échanges</t>
  </si>
  <si>
    <t>Reprise Manuelle moyenne Durée moyenne de traitement inférieure à 3 minutes</t>
  </si>
  <si>
    <t>5 boîtes par mètre linéaire</t>
  </si>
  <si>
    <t>Reprise de l'existant : réclamation du chèque énergie</t>
  </si>
  <si>
    <t>1,5 mètre linéaire par mois (conservation deux mois)</t>
  </si>
  <si>
    <t>Durée moyenne de traitement égale à 2 minutes (par pli). Il s'agit du temps observé sur un volume de plis constitué de plusieurs documents.</t>
  </si>
  <si>
    <t>Prestations relatives à la phase de RUN - 
SAE</t>
  </si>
  <si>
    <t>Cf. Annexe 1_Annexe technique</t>
  </si>
  <si>
    <t xml:space="preserve">	Les échanges par API pour les flux numériques de pièces unitaires </t>
  </si>
  <si>
    <t xml:space="preserve">	Les échanges de fichiers suite à dématérialisation de documents par le titulaire</t>
  </si>
  <si>
    <r>
      <t xml:space="preserve">Forfait </t>
    </r>
    <r>
      <rPr>
        <b/>
        <sz val="11"/>
        <color theme="1"/>
        <rFont val="Calibri"/>
        <family val="2"/>
        <scheme val="minor"/>
      </rPr>
      <t>(prix plafond)</t>
    </r>
  </si>
  <si>
    <t>Cadrage d'un projet</t>
  </si>
  <si>
    <t>Le forfait doit comprendre la préparation et l'animation des ateliers de mise en oeuvre, la conception des documents et des spécifications détaillées de la chaîne de dématérialisation et l'alimentation des outils de reporting et de suivi, l'adaptation des outils de dématérialisation, et la recette</t>
  </si>
  <si>
    <t>Le forfait doit comprendre la préparation et l'animation des ateliers de mise en oeuvre, la conception des documents et des spécifications détaillées,l'alimentation des outils de reporting et de suivi, le pilotage du projet, l'adaptation des flux et des outils de traitement de RAD-LAD, et la recette de bout-en-bout</t>
  </si>
  <si>
    <t>Le prix de la reversibilité comprend notamment :
- la coordination des actions de réversibilité sortante et la comitologie;
- l’aide au repreneur dans la compréhension du contexte de production des différents projets, dans la mise en œuvre de l’infrastructure d’échanges ainsi que des outils de pilotage des projets repris.</t>
  </si>
  <si>
    <t>5 utilisateurs nommés et 200 Giga d’espace de stockage</t>
  </si>
  <si>
    <t>Pour 10 utilisateurs nommés supplémentaires</t>
  </si>
  <si>
    <t>1 à 2 données à extraire et contrôles simples hors contrôles spécifiques</t>
  </si>
  <si>
    <t>3 à 5 données à extraire et contrôles simples hors contrôles spécifiques</t>
  </si>
  <si>
    <t>6 à 12 données à extraire et contrôles de complexité moyenne hors contrôles spécifiques</t>
  </si>
  <si>
    <t>Prestations relatives à la phase de RUN - 
Prestation de RAD-LAD - 
La gestion de documents volumineux</t>
  </si>
  <si>
    <t>L'ASP peut être amenée à demander le traitement de documents entrants très volumineux</t>
  </si>
  <si>
    <t>Build de moins de 3 mois
Arborescence des documents minimaliste, peu de typage documentaire</t>
  </si>
  <si>
    <t xml:space="preserve">Build de 3 à 6 mois
Arborescence des documents plus complexe (3 niveaux) et avec du typage documentaire complexe. Type de sous-pochette/documents entre 7 à 10. Numérisation au document.
</t>
  </si>
  <si>
    <t>Build de 3 à 6 mois
De nombreux contrôles et plus de 12 données à relever sur 7 à 10 pièces</t>
  </si>
  <si>
    <r>
      <rPr>
        <b/>
        <sz val="11"/>
        <color theme="1"/>
        <rFont val="Calibri"/>
        <family val="2"/>
        <scheme val="minor"/>
      </rPr>
      <t>[OPTION]</t>
    </r>
    <r>
      <rPr>
        <sz val="11"/>
        <color theme="1"/>
        <rFont val="Calibri"/>
        <family val="2"/>
        <scheme val="minor"/>
      </rPr>
      <t xml:space="preserve"> Autres types de contrôles visant à réduire la fraude -
Contrôle yy (A compléter par le candidat)</t>
    </r>
  </si>
  <si>
    <r>
      <rPr>
        <b/>
        <sz val="11"/>
        <color theme="1"/>
        <rFont val="Calibri"/>
        <family val="2"/>
        <scheme val="minor"/>
      </rPr>
      <t xml:space="preserve">[OPTION] </t>
    </r>
    <r>
      <rPr>
        <sz val="11"/>
        <color theme="1"/>
        <rFont val="Calibri"/>
        <family val="2"/>
        <scheme val="minor"/>
      </rPr>
      <t>Autres types de contrôles visant à réduire la fraude - 
Contrôle xx (A compléter par le candidat)</t>
    </r>
  </si>
  <si>
    <r>
      <rPr>
        <b/>
        <sz val="11"/>
        <color theme="1"/>
        <rFont val="Calibri"/>
        <family val="2"/>
        <scheme val="minor"/>
      </rPr>
      <t>[OPTION]</t>
    </r>
    <r>
      <rPr>
        <sz val="11"/>
        <color theme="1"/>
        <rFont val="Calibri"/>
        <family val="2"/>
        <scheme val="minor"/>
      </rPr>
      <t xml:space="preserve"> Autres types de contrôles visant à réduire la fraude -
Contrôle zz (A compléter par le candidat)</t>
    </r>
  </si>
  <si>
    <t xml:space="preserve">Build de moins de 3 mois
Arborescence des documents simple (2 niveaux) et peu de typage documentaire. Type de sous-pochette/documents à reconnaitre limité à 5-6. </t>
  </si>
  <si>
    <r>
      <t xml:space="preserve">Forfait  mensuel </t>
    </r>
    <r>
      <rPr>
        <b/>
        <sz val="11"/>
        <color theme="1"/>
        <rFont val="Calibri"/>
        <family val="2"/>
        <scheme val="minor"/>
      </rPr>
      <t>(prix plafond)</t>
    </r>
  </si>
  <si>
    <t>tranche de 10 utilisateurs nommés supplémentaires</t>
  </si>
  <si>
    <t>lot de 100 Giga supplémentaires</t>
  </si>
  <si>
    <t>Pour information, la première année de facturation sera faire au prorata temporis sur 2025.
Indiquer le prix en année pleine.</t>
  </si>
  <si>
    <t>Ouverture, tri simple (à numériser ou à ne pas numériser), dépollution, préparation simple (réordonnancement), mise à plat, numérisation, reconditionnement </t>
  </si>
  <si>
    <t>Ouverture, tri moyen (contrôle de signature, documents à numériser et archiver, à numériser et détruire, ne pas numériser et détruire, ne pas numériser et retourner à une seule adresse), dépollution, préparation moyenne (réordonnancement, insertion de séparateurs document maitre et documents annexes), mise à plat, numérisation, reconditionnement </t>
  </si>
  <si>
    <t xml:space="preserve">Ouverture, tri complexe (contrôle de signature, contrôle de mention légales , documents à numériser et archiver avec durées d'archivages variables, à numériser et détruire, ne pas numériser et détruire, ne pas numériser et retourner avec adresse retour variable), dépollution, préparation complexe (insertion de séparateurs document maitre et documents annexes par typologie de document), mise à plat, numérisation, reconditionnement </t>
  </si>
  <si>
    <r>
      <t xml:space="preserve">€/page </t>
    </r>
    <r>
      <rPr>
        <b/>
        <sz val="11"/>
        <color theme="1"/>
        <rFont val="Calibri"/>
        <family val="2"/>
        <scheme val="minor"/>
      </rPr>
      <t>(prix plafond)</t>
    </r>
  </si>
  <si>
    <r>
      <t>€/mètre linéaire</t>
    </r>
    <r>
      <rPr>
        <b/>
        <sz val="11"/>
        <color theme="1"/>
        <rFont val="Calibri"/>
        <family val="2"/>
        <scheme val="minor"/>
      </rPr>
      <t xml:space="preserve"> (prix plafond)</t>
    </r>
  </si>
  <si>
    <r>
      <t xml:space="preserve">€/mètre linéaire </t>
    </r>
    <r>
      <rPr>
        <b/>
        <sz val="11"/>
        <color theme="1"/>
        <rFont val="Calibri"/>
        <family val="2"/>
        <scheme val="minor"/>
      </rPr>
      <t>(prix plafond)</t>
    </r>
  </si>
  <si>
    <r>
      <t>€ / document sortant</t>
    </r>
    <r>
      <rPr>
        <b/>
        <sz val="11"/>
        <color theme="1"/>
        <rFont val="Calibri"/>
        <family val="2"/>
        <scheme val="minor"/>
      </rPr>
      <t xml:space="preserve"> (prix plafond)</t>
    </r>
  </si>
  <si>
    <t xml:space="preserve">	Les échanges de fichiers : ce mode d'échanges sera utilisé lorsque le mode API ne sera pas adapté</t>
  </si>
  <si>
    <r>
      <t xml:space="preserve">€ / document sortant </t>
    </r>
    <r>
      <rPr>
        <b/>
        <sz val="11"/>
        <color theme="1"/>
        <rFont val="Calibri"/>
        <family val="2"/>
        <scheme val="minor"/>
      </rPr>
      <t>(prix plafond)</t>
    </r>
  </si>
  <si>
    <t>Vérification de la non fermeture du RIB</t>
  </si>
  <si>
    <t>Contrôle de l’identité du titulaire</t>
  </si>
  <si>
    <r>
      <t xml:space="preserve">€ / document </t>
    </r>
    <r>
      <rPr>
        <b/>
        <sz val="11"/>
        <color theme="1"/>
        <rFont val="Calibri"/>
        <family val="2"/>
        <scheme val="minor"/>
      </rPr>
      <t>(prix de référence)</t>
    </r>
  </si>
  <si>
    <r>
      <t xml:space="preserve">€ / document volumineux </t>
    </r>
    <r>
      <rPr>
        <b/>
        <sz val="11"/>
        <color theme="1"/>
        <rFont val="Calibri"/>
        <family val="2"/>
        <scheme val="minor"/>
      </rPr>
      <t>(prix plafond)</t>
    </r>
  </si>
  <si>
    <r>
      <t xml:space="preserve">Forfait mensuel </t>
    </r>
    <r>
      <rPr>
        <b/>
        <sz val="11"/>
        <color theme="1"/>
        <rFont val="Calibri"/>
        <family val="2"/>
        <scheme val="minor"/>
      </rPr>
      <t>(prix plafond)</t>
    </r>
  </si>
  <si>
    <r>
      <t>Forfait</t>
    </r>
    <r>
      <rPr>
        <b/>
        <sz val="11"/>
        <color theme="1"/>
        <rFont val="Calibri"/>
        <family val="2"/>
        <scheme val="minor"/>
      </rPr>
      <t xml:space="preserve"> </t>
    </r>
    <r>
      <rPr>
        <sz val="11"/>
        <color theme="1"/>
        <rFont val="Calibri"/>
        <family val="2"/>
        <scheme val="minor"/>
      </rPr>
      <t xml:space="preserve">mensuel </t>
    </r>
    <r>
      <rPr>
        <b/>
        <sz val="11"/>
        <color theme="1"/>
        <rFont val="Calibri"/>
        <family val="2"/>
        <scheme val="minor"/>
      </rPr>
      <t>(prix plafond)</t>
    </r>
  </si>
  <si>
    <t>Il s'agit ici de dimensionner le cadrage d'un  projet (1 à 3 ateliers, jusqu'à la production du cahier des charges nécessaire à la passation du marché subséquent du projet)</t>
  </si>
  <si>
    <r>
      <t xml:space="preserve">€/ document entrant </t>
    </r>
    <r>
      <rPr>
        <b/>
        <sz val="11"/>
        <rFont val="Calibri"/>
        <family val="2"/>
        <scheme val="minor"/>
      </rPr>
      <t>(prix plafond)</t>
    </r>
  </si>
  <si>
    <t>Dématérialisation pli Simple</t>
  </si>
  <si>
    <t xml:space="preserve">Dématérialisation pli Moyenne </t>
  </si>
  <si>
    <t>Dématérialisation pli Complexe</t>
  </si>
  <si>
    <t>Pièce normée RAD/LAD Très Simple</t>
  </si>
  <si>
    <t>Pièce non normée RAD/LAD Très Simple</t>
  </si>
  <si>
    <t>Pièce normée RAD/LAD Simple</t>
  </si>
  <si>
    <t>Pièce non normée RAD/LAD Simple</t>
  </si>
  <si>
    <t>Pièce normée RAD/LAD Moyenne</t>
  </si>
  <si>
    <t>Pièce non normée RAD/LAD Moyenne</t>
  </si>
  <si>
    <t>Reprise Manuelle Excessivement Courte</t>
  </si>
  <si>
    <t>Reprise Manuelle Très Courte</t>
  </si>
  <si>
    <t>Reprise Manuelle Courte</t>
  </si>
  <si>
    <t>Reprise Manuelle Moyenne Inférieure</t>
  </si>
  <si>
    <t xml:space="preserve">Reprise Manuelle Moyenne </t>
  </si>
  <si>
    <t>Reprise Manuelle Moyenne Supérieure</t>
  </si>
  <si>
    <t>Reprise Manuelle Complexe</t>
  </si>
  <si>
    <t>Reprise Manuelle Très Complexe</t>
  </si>
  <si>
    <t>Reprise Manuelle Experte</t>
  </si>
  <si>
    <t>La mise en œuvre d’une GED Complexe</t>
  </si>
  <si>
    <t>Réversibilité Simple</t>
  </si>
  <si>
    <t>Réversibilité Moyenne</t>
  </si>
  <si>
    <t>Réversibilité Complexe</t>
  </si>
  <si>
    <t>Destruction Simple du papier</t>
  </si>
  <si>
    <t>Destruction Confidentielle du papier</t>
  </si>
  <si>
    <t>1 mois de conservation</t>
  </si>
  <si>
    <t>Prestations relatives à la phase de BUILD - 
Mise en place d'une chaîne de dématérialisation</t>
  </si>
  <si>
    <t>150 utilisateurs et 80 corbeilles permettant de ventiler les documents  par entité gestionnaire ASP</t>
  </si>
  <si>
    <t>reprise des données de la GED du prestataire actuel : environ 500 Gigas et 2 Millions de documents</t>
  </si>
  <si>
    <t>1,5 mètre linéaire par mois</t>
  </si>
  <si>
    <t>conservation deux mois</t>
  </si>
  <si>
    <r>
      <t>Forfait mensuel (</t>
    </r>
    <r>
      <rPr>
        <b/>
        <sz val="11"/>
        <color theme="1"/>
        <rFont val="Calibri"/>
        <family val="2"/>
        <scheme val="minor"/>
      </rPr>
      <t>prix plafond</t>
    </r>
    <r>
      <rPr>
        <sz val="11"/>
        <color theme="1"/>
        <rFont val="Calibri"/>
        <family val="2"/>
        <scheme val="minor"/>
      </rPr>
      <t>)</t>
    </r>
  </si>
  <si>
    <r>
      <t>Forfait (</t>
    </r>
    <r>
      <rPr>
        <b/>
        <sz val="11"/>
        <color theme="1"/>
        <rFont val="Calibri"/>
        <family val="2"/>
        <scheme val="minor"/>
      </rPr>
      <t>prix plafond</t>
    </r>
    <r>
      <rPr>
        <sz val="11"/>
        <color theme="1"/>
        <rFont val="Calibri"/>
        <family val="2"/>
        <scheme val="minor"/>
      </rPr>
      <t>)</t>
    </r>
  </si>
  <si>
    <r>
      <t>Forfait  mensuel (</t>
    </r>
    <r>
      <rPr>
        <b/>
        <sz val="11"/>
        <color theme="1"/>
        <rFont val="Calibri"/>
        <family val="2"/>
        <scheme val="minor"/>
      </rPr>
      <t>prix plafond</t>
    </r>
    <r>
      <rPr>
        <sz val="11"/>
        <color theme="1"/>
        <rFont val="Calibri"/>
        <family val="2"/>
        <scheme val="minor"/>
      </rPr>
      <t>)</t>
    </r>
  </si>
  <si>
    <t xml:space="preserve"> </t>
  </si>
  <si>
    <t>Nombre d'UO sur les 4 ans</t>
  </si>
  <si>
    <t>Nombre d'UO</t>
  </si>
  <si>
    <t>MP25-01 : DQE
Devis estimatif (non contractuel) concernant la réversibilité sortante à la fin du marché</t>
  </si>
  <si>
    <t>La mise à disposition d’une GED Simple</t>
  </si>
  <si>
    <t>La mise à disposition d’une GED Moyenne</t>
  </si>
  <si>
    <t>La mise à disposition d’une GED Complexe</t>
  </si>
  <si>
    <t>Montant TOTAL DQE reclamation CNRJ</t>
  </si>
  <si>
    <t>Montant RUN</t>
  </si>
  <si>
    <t>Montant BUILD</t>
  </si>
  <si>
    <t>Montant total réversibilité sortante</t>
  </si>
  <si>
    <t>DQE</t>
  </si>
  <si>
    <t>Montant total Dematérialisation seule</t>
  </si>
  <si>
    <t>Montant total RAD/LAD seule</t>
  </si>
  <si>
    <t>Montant total Réclamation chèque énergie</t>
  </si>
  <si>
    <t>Montant total SEGUR</t>
  </si>
  <si>
    <t>Montant total guichet 2025 CNRJ</t>
  </si>
  <si>
    <t>Tranche A : 0 à 1 000 000 documents</t>
  </si>
  <si>
    <t>Tranche B : 1 000 001 à 2 000 000 documents</t>
  </si>
  <si>
    <t>Tranche C : 2 000 001 à 3 000 000 documents</t>
  </si>
  <si>
    <t>Tranche D : 3 000 001 à 4 000 000  documents</t>
  </si>
  <si>
    <t>Tranche E : 4 000 001 documents et au-delà</t>
  </si>
  <si>
    <t>La RAD/LAD embarque notamment le deliassage, l'indexation, le contrôle (hors contrôle spécifique) de typage.
Pour un flux batch numérique parvenu avant 15 H =&gt; SLA standard décrits dans le CCTP
Les différentes tranches correspondent à un volume annuel</t>
  </si>
  <si>
    <t xml:space="preserve">Prestations complémentaires nécessaires à l'exécution </t>
  </si>
  <si>
    <t>plus de 12 données à extraire et contrôles complexes hors contrôles spécifiques</t>
  </si>
  <si>
    <t>Tranches</t>
  </si>
  <si>
    <t>Prestations relatives à la phase de RUN - 
Prestation de RAD-LAD - 
reprise manuelle</t>
  </si>
  <si>
    <t>150 utilisateurs et 80 corbeilles permettant de ventiler les documents  par entité gestionnaire ASP
reprise des données de la GED du prestataire actuel : environ 500 Gigas et 2 Millions de documents</t>
  </si>
  <si>
    <t>Reprise de l'existant : SEGUR</t>
  </si>
  <si>
    <t>Mise en œuvre d'une chaîne de RAD/LAD</t>
  </si>
  <si>
    <t>Tranche</t>
  </si>
  <si>
    <t>Durée moyenne de traitement supérieure à 6 minutes</t>
  </si>
  <si>
    <t>Reprise de l'existant : Guichet 2025 CNRJ</t>
  </si>
  <si>
    <t>Montant TOTAL DQE guichet 2025 CNRJ</t>
  </si>
  <si>
    <t>Montant TOTAL DQE SEGUR</t>
  </si>
  <si>
    <t>POIDS: 5%</t>
  </si>
  <si>
    <t>POIDS: 25%</t>
  </si>
  <si>
    <t>MP25-01 : Total DQE
Devis estimatif (non contractuel) sur 4 ans</t>
  </si>
  <si>
    <t xml:space="preserve">Montée en compétences  liée à la gestion des habilitations et à la  consultation dans le SAE à valeur probatoire mis en place </t>
  </si>
  <si>
    <t>Référence du prix</t>
  </si>
  <si>
    <t>P1</t>
  </si>
  <si>
    <t>P2.1</t>
  </si>
  <si>
    <t>P2.2</t>
  </si>
  <si>
    <t>P3.1</t>
  </si>
  <si>
    <t>P3.2</t>
  </si>
  <si>
    <t>P3.3</t>
  </si>
  <si>
    <t>P4.1</t>
  </si>
  <si>
    <t>P4.2</t>
  </si>
  <si>
    <t>P4.3</t>
  </si>
  <si>
    <t>P4.4</t>
  </si>
  <si>
    <t>P4.5</t>
  </si>
  <si>
    <t>P4.6</t>
  </si>
  <si>
    <t>P5.1</t>
  </si>
  <si>
    <t>P5.2</t>
  </si>
  <si>
    <t>P5.3</t>
  </si>
  <si>
    <t>P6.2</t>
  </si>
  <si>
    <t>P6.1.1</t>
  </si>
  <si>
    <t>P6.1.2</t>
  </si>
  <si>
    <t>P6.1.3</t>
  </si>
  <si>
    <t>P7.1</t>
  </si>
  <si>
    <t>P7.2</t>
  </si>
  <si>
    <t>P7.3</t>
  </si>
  <si>
    <t>P7.4</t>
  </si>
  <si>
    <t>P7.5</t>
  </si>
  <si>
    <t>P7.6</t>
  </si>
  <si>
    <t>P7.7</t>
  </si>
  <si>
    <t>P7.8</t>
  </si>
  <si>
    <t>P7.9</t>
  </si>
  <si>
    <t>P8.1.1</t>
  </si>
  <si>
    <t>P8.1.2</t>
  </si>
  <si>
    <t>P8.1.3</t>
  </si>
  <si>
    <t>P8.1.4</t>
  </si>
  <si>
    <t>P8.1.5</t>
  </si>
  <si>
    <t>P8.2.1</t>
  </si>
  <si>
    <t>P8.2.2</t>
  </si>
  <si>
    <t>P8.2.3</t>
  </si>
  <si>
    <t>P8.2.4</t>
  </si>
  <si>
    <t>P8.2.5</t>
  </si>
  <si>
    <t>P8.3.1</t>
  </si>
  <si>
    <t>P8.3.2</t>
  </si>
  <si>
    <t>P8.3.3</t>
  </si>
  <si>
    <t>P8.3.4</t>
  </si>
  <si>
    <t>P8.3.5</t>
  </si>
  <si>
    <t>P8.4.1</t>
  </si>
  <si>
    <t>P8.4.2</t>
  </si>
  <si>
    <t>P8.4.3</t>
  </si>
  <si>
    <t>P8.4.4</t>
  </si>
  <si>
    <t>P8.4.5</t>
  </si>
  <si>
    <t>P8.5.1</t>
  </si>
  <si>
    <t>P8.5.2</t>
  </si>
  <si>
    <t>P8.5.3</t>
  </si>
  <si>
    <t>P8.5.4</t>
  </si>
  <si>
    <t>P8.5.5</t>
  </si>
  <si>
    <t>P8.6.1</t>
  </si>
  <si>
    <t>P8.6.2</t>
  </si>
  <si>
    <t>P8.6.3</t>
  </si>
  <si>
    <t>P8.6.4</t>
  </si>
  <si>
    <t>P8.6.5</t>
  </si>
  <si>
    <t>P8.7.1</t>
  </si>
  <si>
    <t>P8.7.2</t>
  </si>
  <si>
    <t>P8.7.3</t>
  </si>
  <si>
    <t>P8.7.4</t>
  </si>
  <si>
    <t>P8.7.5</t>
  </si>
  <si>
    <t>P8.8.1</t>
  </si>
  <si>
    <t>P8.8.2</t>
  </si>
  <si>
    <t>P8.8.3</t>
  </si>
  <si>
    <t>P8.8.4</t>
  </si>
  <si>
    <t>P8.8.5</t>
  </si>
  <si>
    <t>P9.1</t>
  </si>
  <si>
    <t>P9.2</t>
  </si>
  <si>
    <t>P9.3</t>
  </si>
  <si>
    <t>P9.4</t>
  </si>
  <si>
    <t>P9.5</t>
  </si>
  <si>
    <t>P9.6</t>
  </si>
  <si>
    <t>P9.7</t>
  </si>
  <si>
    <t>P9.8</t>
  </si>
  <si>
    <t>P9.9</t>
  </si>
  <si>
    <t>P10.1</t>
  </si>
  <si>
    <t>P10.2</t>
  </si>
  <si>
    <t>P10.3</t>
  </si>
  <si>
    <t>P10.4</t>
  </si>
  <si>
    <t>P10.5</t>
  </si>
  <si>
    <t>P10.6</t>
  </si>
  <si>
    <t>P10.7</t>
  </si>
  <si>
    <t>P10.8</t>
  </si>
  <si>
    <t>P10.9</t>
  </si>
  <si>
    <t>P11</t>
  </si>
  <si>
    <t>P12.1</t>
  </si>
  <si>
    <t>P12.2</t>
  </si>
  <si>
    <t>P13.1</t>
  </si>
  <si>
    <t>P13.2</t>
  </si>
  <si>
    <t>P13.3</t>
  </si>
  <si>
    <t>P13.4</t>
  </si>
  <si>
    <t>P13.5</t>
  </si>
  <si>
    <t>P13.6</t>
  </si>
  <si>
    <t>P13.7</t>
  </si>
  <si>
    <t>P13.8</t>
  </si>
  <si>
    <t>P13.9</t>
  </si>
  <si>
    <t>P14.1</t>
  </si>
  <si>
    <t>P14.2</t>
  </si>
  <si>
    <t>P14.3</t>
  </si>
  <si>
    <t>P14.4</t>
  </si>
  <si>
    <t>Montant TOTAL DQE démat seule</t>
  </si>
  <si>
    <t>Montant TOTAL DQE RAD/LAD seule</t>
  </si>
  <si>
    <r>
      <t>Notes: 
Seules les</t>
    </r>
    <r>
      <rPr>
        <b/>
        <sz val="12"/>
        <color rgb="FF009900"/>
        <rFont val="Calibri"/>
        <family val="2"/>
        <scheme val="minor"/>
      </rPr>
      <t xml:space="preserve"> cellules vertes</t>
    </r>
    <r>
      <rPr>
        <b/>
        <sz val="12"/>
        <color theme="1"/>
        <rFont val="Calibri"/>
        <family val="2"/>
        <scheme val="minor"/>
      </rPr>
      <t xml:space="preserve"> sont à compléter par le candidat.</t>
    </r>
  </si>
  <si>
    <r>
      <t>Notes: 
- Seules les</t>
    </r>
    <r>
      <rPr>
        <b/>
        <sz val="12"/>
        <color rgb="FF009900"/>
        <rFont val="Calibri"/>
        <family val="2"/>
        <scheme val="minor"/>
      </rPr>
      <t xml:space="preserve"> cellules vertes</t>
    </r>
    <r>
      <rPr>
        <b/>
        <sz val="12"/>
        <color theme="1"/>
        <rFont val="Calibri"/>
        <family val="2"/>
        <scheme val="minor"/>
      </rPr>
      <t xml:space="preserve"> sont à compléter par le candidat.
- Toutes les prestations qui ne sont pas référencées dans ce BPU feront l'objet d'un devis qui sera discuté et validé par l'ASP</t>
    </r>
  </si>
  <si>
    <r>
      <t xml:space="preserve">Notes : 
- Ce scénario est une estimation du nombre de projets que nous devrions mettre en œuvre durant ce marché, en fonction de leur complexité et des volumes envisagées sur les différentes prestations de RUN liées à une prestation de RAD/LAD sans numérisation.
- Le prix unitaire de chaque UO sera renseigné automatiquement à partir du BPU accord cadre.
- </t>
    </r>
    <r>
      <rPr>
        <b/>
        <sz val="12"/>
        <color rgb="FFFF0000"/>
        <rFont val="Calibri"/>
        <family val="2"/>
        <scheme val="minor"/>
      </rPr>
      <t>Le candidat n'a donc aucune cellule de cette feuille à renseigner.</t>
    </r>
  </si>
  <si>
    <r>
      <t xml:space="preserve">Notes : 
- Ce scénario est une estimation du nombre de projets que nous devrions mettre en œuvre durant ce marché, en fonction de leur complexité et des volumes envisagées sur les différentes prestations de RUN liées à une prestation de numérisation sans RAD/LAD.
- Le prix unitaire de chaque UO sera renseigné automatiquement à partir du BPU accord cadre.
- </t>
    </r>
    <r>
      <rPr>
        <b/>
        <sz val="12"/>
        <color rgb="FFFF0000"/>
        <rFont val="Calibri"/>
        <family val="2"/>
        <scheme val="minor"/>
      </rPr>
      <t>Le candidat n'a donc aucune cellule de cette feuille à renseigner.</t>
    </r>
  </si>
  <si>
    <r>
      <t xml:space="preserve">Notes : 
- Ce scénario est une estimation du coût de mise en œuvre du traitement concernant les réclamations du chèque énergie et des volumes envisagées sur les différentes prestations de RUN associées.
- Le prix unitaire de chaque UO sera renseigné automatiquement à partir du BPU réclamation CNRJ.
- </t>
    </r>
    <r>
      <rPr>
        <b/>
        <sz val="12"/>
        <color rgb="FFFF0000"/>
        <rFont val="Calibri"/>
        <family val="2"/>
        <scheme val="minor"/>
      </rPr>
      <t>Le candidat n'a donc aucune cellule de cette feuille à renseigner.</t>
    </r>
  </si>
  <si>
    <r>
      <t xml:space="preserve">Notes : 
- Ce scénario est une estimation du coût de mise en œuvre du traitement concernant SEGUR et des volumes envisagées sur les différentes prestations de RUN associées.
- Le prix unitaire de chaque UO sera renseigné automatiquement à partir du BPU SEGUR.
- </t>
    </r>
    <r>
      <rPr>
        <b/>
        <sz val="12"/>
        <color rgb="FFFF0000"/>
        <rFont val="Calibri"/>
        <family val="2"/>
        <scheme val="minor"/>
      </rPr>
      <t>Le candidat n'a donc aucune cellule de cette feuille à renseigner.</t>
    </r>
  </si>
  <si>
    <r>
      <t xml:space="preserve">Notes : 
- Ce scénario est une estimation du coût de mise en œuvre du traitement concernant le guichet 2025 du chèque énergie et des volumes envisagées sur les différentes prestations de RUN associées.
- Le prix unitaire de chaque UO sera renseigné automatiquement à partir du BPU guichet 2025 CNRJ.
- </t>
    </r>
    <r>
      <rPr>
        <b/>
        <sz val="12"/>
        <color rgb="FFFF0000"/>
        <rFont val="Calibri"/>
        <family val="2"/>
        <scheme val="minor"/>
      </rPr>
      <t>Le candidat n'a donc aucune cellule de cette feuille à renseigner.</t>
    </r>
  </si>
  <si>
    <r>
      <t xml:space="preserve">Notes : 
- Ce scénario est une estimation du coût lié aux différentes phases de réversibilité envisagées à la fin du marché à partir des différents scénarios envisagées.
- Le prix unitaire de chaque UO sera renseigné automatiquement à partir du BPU accord cadre.
- </t>
    </r>
    <r>
      <rPr>
        <b/>
        <sz val="12"/>
        <color rgb="FFFF0000"/>
        <rFont val="Calibri"/>
        <family val="2"/>
        <scheme val="minor"/>
      </rPr>
      <t>Le candidat n'a donc aucune cellule de cette feuille à renseigner.</t>
    </r>
  </si>
  <si>
    <r>
      <t xml:space="preserve">Notes : 
- Ce tableau récapitule l'ensemble des coûts des différents DQE.
- </t>
    </r>
    <r>
      <rPr>
        <b/>
        <sz val="12"/>
        <color rgb="FFFF0000"/>
        <rFont val="Calibri"/>
        <family val="2"/>
        <scheme val="minor"/>
      </rPr>
      <t>Le candidat n'a donc aucune cellule de cette feuille à renseigner.</t>
    </r>
  </si>
  <si>
    <t>MP25-01 : DQE
Devis estimatif (non contractuel) sur 4 ans concernant la reprise du traitement les réclamations du chèque énergie</t>
  </si>
  <si>
    <t>MP25-01 : DQE
Devis estimatif (non contractuel) sur 4 ans concernant la dématérialisation seule</t>
  </si>
  <si>
    <t>MP25-01 - Annexe à l'acte d'engagement : 
BORDEREAU DES PRIX UNITAIRES (BPU) de la reversibilité entrante guichet 2025 chèque énergie</t>
  </si>
  <si>
    <t>MP25-01 : DQE
Devis estimatif (non contractuel) sur 4 ans concernant la reprise du guichet 2025 chèque énergie</t>
  </si>
  <si>
    <t>MP25-01 - Annexe à l'acte d'engagement : 
BORDEREAU DES PRIX UNITAIRES (BPU) de la reversibilité entrante des réclamations du chèque énergie</t>
  </si>
  <si>
    <t>MP25-01 - Annexe à l'acte d'engagement : 
BORDEREAU DES PRIX UNITAIRES (BPU) de la reversibilité entrante du SEGUR</t>
  </si>
  <si>
    <t>MP25-01 : DQE
Devis estimatif (non contractuel) sur 4 ans concernant la reprise du SEGUR</t>
  </si>
  <si>
    <t>MP25-01 - Annexe à l'acte d'engagement : 
BORDEREAU DES PRIX UNITAIRES (BPU accord cadre)</t>
  </si>
  <si>
    <t>Tranches (si applicable)</t>
  </si>
  <si>
    <t>NOM DU CANDIDAT</t>
  </si>
  <si>
    <t>TOTAL GENERAL</t>
  </si>
  <si>
    <t>Montant TOTAL réversibilité sortante</t>
  </si>
  <si>
    <r>
      <t xml:space="preserve">La RAD/LAD embarque notamment le deliassage, l'indexation, le contrôle (hors contrôle spécifique) de typage.
Pour un flux batch numérique parvenu avant 15 H =&gt; SLA standard décrits dans le CCTP
</t>
    </r>
    <r>
      <rPr>
        <b/>
        <sz val="11"/>
        <rFont val="Calibri"/>
        <family val="2"/>
        <scheme val="minor"/>
      </rPr>
      <t>Les différentes tranches correspondent à la consommation cumulée sur la durée total de chaque marché subséquent.
Exemple:
- consommation premier mois: 900 000 documents: facturation sur tranche A
- consommation deuxième mois: 200 000 documents: facturation tranche A pour les 100 000 premiers documents et facturation tranche B pour les 100 000 suivants</t>
    </r>
  </si>
  <si>
    <r>
      <t xml:space="preserve">Forfait </t>
    </r>
    <r>
      <rPr>
        <b/>
        <sz val="11"/>
        <color theme="1"/>
        <rFont val="Calibri"/>
        <family val="2"/>
        <scheme val="minor"/>
      </rPr>
      <t>(prix fixe)</t>
    </r>
  </si>
  <si>
    <r>
      <t xml:space="preserve">Forfait annuel </t>
    </r>
    <r>
      <rPr>
        <b/>
        <sz val="11"/>
        <color theme="1"/>
        <rFont val="Calibri"/>
        <family val="2"/>
        <scheme val="minor"/>
      </rPr>
      <t>(prix fixe)</t>
    </r>
    <r>
      <rPr>
        <sz val="11"/>
        <color theme="1"/>
        <rFont val="Calibri"/>
        <family val="2"/>
        <scheme val="minor"/>
      </rPr>
      <t xml:space="preserve"> </t>
    </r>
  </si>
  <si>
    <t>Forfait  (prix fixe)</t>
  </si>
  <si>
    <t>€ / Document sortant (prix fixe)</t>
  </si>
  <si>
    <t xml:space="preserve">Forfait annuel (prix fixe) </t>
  </si>
  <si>
    <t>€/mètre linéaire (prix fixe)</t>
  </si>
  <si>
    <t>€/boîte d'archive (prix fixe)</t>
  </si>
  <si>
    <t>Forfait (prix fixe)</t>
  </si>
  <si>
    <t xml:space="preserve">TJM </t>
  </si>
  <si>
    <t>€/mètre linéaire  (prix fixe)</t>
  </si>
  <si>
    <t>Forfait mensuel  (prix fixe)</t>
  </si>
  <si>
    <t>€ / document sortant (prix fixe)</t>
  </si>
  <si>
    <t>Forfait mensuel (prix fixe)</t>
  </si>
  <si>
    <t>Préalable à la passation d'un marché subséquent</t>
  </si>
  <si>
    <t>MP25-01 : DQE
Devis estimatif (non contractuel) sur 4 ans concernant la RAD-LAD seule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</si>
</sst>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23" x14ac:knownFonts="1">
    <font>
      <sz val="11"/>
      <color theme="1"/>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11"/>
      <name val="Calibri"/>
      <family val="2"/>
      <scheme val="minor"/>
    </font>
    <font>
      <sz val="12"/>
      <color indexed="81"/>
      <name val="Tahoma"/>
      <charset val="1"/>
    </font>
    <font>
      <b/>
      <sz val="12"/>
      <color indexed="81"/>
      <name val="Tahoma"/>
      <charset val="1"/>
    </font>
    <font>
      <sz val="10"/>
      <color theme="1"/>
      <name val="Arial"/>
    </font>
    <font>
      <b/>
      <sz val="10"/>
      <color theme="1"/>
      <name val="Arial"/>
      <family val="2"/>
    </font>
    <font>
      <sz val="10"/>
      <color theme="1"/>
      <name val="Arial"/>
      <family val="2"/>
    </font>
    <font>
      <b/>
      <sz val="14"/>
      <name val="Calibri"/>
      <family val="2"/>
      <scheme val="minor"/>
    </font>
    <font>
      <b/>
      <sz val="10"/>
      <color theme="1"/>
      <name val="Calibri Light"/>
      <family val="2"/>
      <scheme val="major"/>
    </font>
    <font>
      <b/>
      <sz val="11"/>
      <color theme="1"/>
      <name val="Calibri Light"/>
      <family val="2"/>
      <scheme val="major"/>
    </font>
    <font>
      <b/>
      <sz val="10"/>
      <color theme="1"/>
      <name val="Calibri"/>
      <family val="2"/>
      <scheme val="minor"/>
    </font>
    <font>
      <b/>
      <sz val="12"/>
      <color theme="1"/>
      <name val="Calibri"/>
      <family val="2"/>
      <scheme val="minor"/>
    </font>
    <font>
      <b/>
      <sz val="12"/>
      <color rgb="FF009900"/>
      <name val="Calibri"/>
      <family val="2"/>
      <scheme val="minor"/>
    </font>
    <font>
      <b/>
      <sz val="14"/>
      <color theme="1"/>
      <name val="Calibri"/>
      <family val="2"/>
      <scheme val="minor"/>
    </font>
    <font>
      <b/>
      <sz val="16"/>
      <name val="Calibri"/>
      <family val="2"/>
      <scheme val="minor"/>
    </font>
    <font>
      <sz val="10"/>
      <color theme="1"/>
      <name val="Calibri"/>
      <family val="2"/>
      <scheme val="minor"/>
    </font>
    <font>
      <b/>
      <sz val="16"/>
      <color theme="1"/>
      <name val="Calibri"/>
      <family val="2"/>
      <scheme val="minor"/>
    </font>
    <font>
      <sz val="16"/>
      <color theme="1"/>
      <name val="Calibri"/>
      <family val="2"/>
      <scheme val="minor"/>
    </font>
    <font>
      <b/>
      <sz val="12"/>
      <color rgb="FFFF0000"/>
      <name val="Calibri"/>
      <family val="2"/>
      <scheme val="minor"/>
    </font>
    <font>
      <sz val="12"/>
      <color theme="1"/>
      <name val="Calibri"/>
      <family val="2"/>
      <scheme val="minor"/>
    </font>
  </fonts>
  <fills count="8">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bottom/>
      <diagonal/>
    </border>
    <border>
      <left/>
      <right/>
      <top style="medium">
        <color auto="1"/>
      </top>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auto="1"/>
      </bottom>
      <diagonal/>
    </border>
  </borders>
  <cellStyleXfs count="5">
    <xf numFmtId="0" fontId="0" fillId="0" borderId="0"/>
    <xf numFmtId="44" fontId="3" fillId="0" borderId="0" applyFont="0" applyFill="0" applyBorder="0" applyAlignment="0" applyProtection="0"/>
    <xf numFmtId="0" fontId="7" fillId="0" borderId="0"/>
    <xf numFmtId="44" fontId="9" fillId="0" borderId="0"/>
    <xf numFmtId="0" fontId="3" fillId="0" borderId="0"/>
  </cellStyleXfs>
  <cellXfs count="193">
    <xf numFmtId="0" fontId="0" fillId="0" borderId="0" xfId="0"/>
    <xf numFmtId="0" fontId="1" fillId="0" borderId="0" xfId="0" applyFont="1"/>
    <xf numFmtId="0" fontId="0" fillId="0" borderId="1" xfId="0" applyBorder="1" applyAlignment="1">
      <alignment vertical="center"/>
    </xf>
    <xf numFmtId="0" fontId="0" fillId="0" borderId="1" xfId="0" applyBorder="1"/>
    <xf numFmtId="0" fontId="0" fillId="0" borderId="1" xfId="0" applyBorder="1" applyAlignment="1">
      <alignment wrapText="1"/>
    </xf>
    <xf numFmtId="0" fontId="0" fillId="0" borderId="1" xfId="0" applyBorder="1" applyAlignment="1">
      <alignment horizontal="left" vertical="center" wrapText="1"/>
    </xf>
    <xf numFmtId="0" fontId="0" fillId="0" borderId="1" xfId="0" applyBorder="1" applyAlignment="1">
      <alignment horizontal="left" wrapText="1"/>
    </xf>
    <xf numFmtId="0" fontId="0" fillId="0" borderId="1" xfId="0" applyBorder="1" applyAlignment="1">
      <alignment vertical="center" wrapText="1"/>
    </xf>
    <xf numFmtId="0" fontId="2" fillId="0" borderId="1" xfId="0" applyFont="1" applyBorder="1" applyAlignment="1">
      <alignment vertical="center"/>
    </xf>
    <xf numFmtId="0" fontId="0" fillId="0" borderId="0" xfId="0" applyAlignment="1">
      <alignment horizontal="center"/>
    </xf>
    <xf numFmtId="0" fontId="0" fillId="0" borderId="0" xfId="0" applyAlignment="1">
      <alignment horizontal="center"/>
    </xf>
    <xf numFmtId="3" fontId="0" fillId="0" borderId="0" xfId="0" applyNumberFormat="1"/>
    <xf numFmtId="44" fontId="0" fillId="0" borderId="0" xfId="1" applyFont="1"/>
    <xf numFmtId="44" fontId="0" fillId="0" borderId="1" xfId="0" applyNumberFormat="1" applyBorder="1"/>
    <xf numFmtId="0" fontId="0" fillId="0" borderId="1" xfId="0" applyBorder="1" applyAlignment="1">
      <alignment horizontal="center" vertical="center" wrapText="1"/>
    </xf>
    <xf numFmtId="44" fontId="0" fillId="0" borderId="1" xfId="1" applyFont="1" applyBorder="1" applyAlignment="1">
      <alignment horizontal="center" vertical="center"/>
    </xf>
    <xf numFmtId="44" fontId="0" fillId="0" borderId="1" xfId="0" applyNumberFormat="1" applyBorder="1" applyAlignment="1">
      <alignment horizontal="center" vertical="center"/>
    </xf>
    <xf numFmtId="3" fontId="0" fillId="0" borderId="1" xfId="0" applyNumberFormat="1" applyBorder="1" applyAlignment="1">
      <alignment horizontal="center" vertical="center"/>
    </xf>
    <xf numFmtId="44" fontId="1" fillId="0" borderId="1" xfId="1" applyFont="1" applyBorder="1" applyAlignment="1">
      <alignment horizontal="center" vertical="center"/>
    </xf>
    <xf numFmtId="0" fontId="0" fillId="0" borderId="0" xfId="0" applyFill="1"/>
    <xf numFmtId="0" fontId="1" fillId="0" borderId="0" xfId="0" applyFont="1" applyAlignment="1">
      <alignment horizontal="center"/>
    </xf>
    <xf numFmtId="0" fontId="0" fillId="0" borderId="1" xfId="0" applyBorder="1" applyAlignment="1">
      <alignment wrapText="1"/>
    </xf>
    <xf numFmtId="0" fontId="0" fillId="0" borderId="1" xfId="0" applyFill="1" applyBorder="1" applyAlignment="1">
      <alignment wrapText="1"/>
    </xf>
    <xf numFmtId="0" fontId="10" fillId="0" borderId="1" xfId="0" applyFont="1" applyFill="1" applyBorder="1" applyAlignment="1">
      <alignment horizontal="center"/>
    </xf>
    <xf numFmtId="0" fontId="2" fillId="0" borderId="1" xfId="0" applyFont="1" applyBorder="1" applyAlignment="1">
      <alignment horizontal="left" wrapText="1"/>
    </xf>
    <xf numFmtId="0" fontId="10" fillId="3" borderId="1" xfId="0" applyFont="1" applyFill="1" applyBorder="1" applyAlignment="1">
      <alignment horizontal="center"/>
    </xf>
    <xf numFmtId="0" fontId="0" fillId="3" borderId="1" xfId="0" applyFill="1" applyBorder="1" applyAlignment="1">
      <alignment wrapText="1"/>
    </xf>
    <xf numFmtId="0" fontId="0" fillId="3" borderId="1" xfId="0" applyFill="1" applyBorder="1" applyAlignment="1">
      <alignment vertical="center"/>
    </xf>
    <xf numFmtId="0" fontId="0" fillId="3" borderId="1" xfId="0" applyFill="1" applyBorder="1"/>
    <xf numFmtId="0" fontId="2" fillId="3" borderId="1" xfId="0" applyFont="1" applyFill="1" applyBorder="1" applyAlignment="1">
      <alignment vertical="center"/>
    </xf>
    <xf numFmtId="3" fontId="10" fillId="0" borderId="1" xfId="0" applyNumberFormat="1" applyFont="1" applyFill="1" applyBorder="1" applyAlignment="1">
      <alignment horizontal="center" wrapText="1"/>
    </xf>
    <xf numFmtId="0" fontId="10" fillId="0" borderId="1" xfId="0" applyFont="1" applyFill="1" applyBorder="1" applyAlignment="1">
      <alignment horizontal="center" wrapText="1"/>
    </xf>
    <xf numFmtId="0" fontId="0" fillId="0" borderId="0" xfId="0" applyBorder="1"/>
    <xf numFmtId="44" fontId="0" fillId="0" borderId="5" xfId="0" applyNumberFormat="1" applyBorder="1" applyAlignment="1">
      <alignment horizontal="center" vertical="center"/>
    </xf>
    <xf numFmtId="0" fontId="10" fillId="0" borderId="5" xfId="0" applyFont="1" applyFill="1" applyBorder="1" applyAlignment="1">
      <alignment horizontal="center" wrapText="1"/>
    </xf>
    <xf numFmtId="0" fontId="0" fillId="0" borderId="1" xfId="0" applyBorder="1" applyAlignment="1">
      <alignment horizontal="left" wrapText="1"/>
    </xf>
    <xf numFmtId="0" fontId="10" fillId="0" borderId="1" xfId="0" applyFont="1" applyFill="1" applyBorder="1" applyAlignment="1">
      <alignment horizontal="center"/>
    </xf>
    <xf numFmtId="16" fontId="0" fillId="0" borderId="2" xfId="0" applyNumberFormat="1" applyBorder="1" applyAlignment="1">
      <alignment horizontal="left" vertical="center" wrapText="1"/>
    </xf>
    <xf numFmtId="16" fontId="0" fillId="0" borderId="1" xfId="0" applyNumberFormat="1" applyBorder="1" applyAlignment="1">
      <alignment horizontal="left" vertical="center" wrapText="1"/>
    </xf>
    <xf numFmtId="0" fontId="2" fillId="0" borderId="1" xfId="0" applyFont="1" applyBorder="1" applyAlignment="1">
      <alignment wrapText="1"/>
    </xf>
    <xf numFmtId="0" fontId="0" fillId="0" borderId="1" xfId="0" applyBorder="1" applyAlignment="1">
      <alignment horizontal="left" wrapText="1"/>
    </xf>
    <xf numFmtId="0" fontId="0" fillId="0" borderId="1" xfId="0" applyFill="1" applyBorder="1" applyAlignment="1">
      <alignment horizontal="left" wrapText="1"/>
    </xf>
    <xf numFmtId="0" fontId="2" fillId="0" borderId="1" xfId="0" applyFont="1" applyFill="1" applyBorder="1" applyAlignment="1">
      <alignment horizontal="left" vertical="center"/>
    </xf>
    <xf numFmtId="0" fontId="10" fillId="0" borderId="1" xfId="0" applyFont="1" applyFill="1" applyBorder="1" applyAlignment="1">
      <alignment horizontal="left" vertical="center"/>
    </xf>
    <xf numFmtId="0" fontId="0" fillId="0" borderId="1" xfId="0" applyFill="1" applyBorder="1" applyAlignment="1">
      <alignment horizontal="left" vertical="center" wrapText="1"/>
    </xf>
    <xf numFmtId="0" fontId="0" fillId="0" borderId="0" xfId="0" applyAlignment="1">
      <alignment horizontal="left" vertical="center"/>
    </xf>
    <xf numFmtId="0" fontId="0" fillId="0" borderId="0" xfId="0" applyAlignment="1"/>
    <xf numFmtId="0" fontId="0" fillId="0" borderId="0" xfId="0" applyAlignment="1">
      <alignment vertical="center"/>
    </xf>
    <xf numFmtId="0" fontId="0" fillId="2" borderId="1" xfId="0" applyFill="1" applyBorder="1" applyAlignment="1">
      <alignment horizontal="left" vertical="center" wrapText="1"/>
    </xf>
    <xf numFmtId="0" fontId="0" fillId="0" borderId="1" xfId="0" applyBorder="1" applyAlignment="1">
      <alignment horizontal="left" vertical="center" wrapText="1"/>
    </xf>
    <xf numFmtId="0" fontId="10" fillId="0" borderId="1" xfId="0" applyFont="1" applyFill="1" applyBorder="1" applyAlignment="1">
      <alignment horizontal="center"/>
    </xf>
    <xf numFmtId="0" fontId="0" fillId="0" borderId="1" xfId="0" applyBorder="1" applyAlignment="1">
      <alignment wrapText="1"/>
    </xf>
    <xf numFmtId="44" fontId="0" fillId="5" borderId="1" xfId="1" applyNumberFormat="1" applyFont="1" applyFill="1" applyBorder="1"/>
    <xf numFmtId="0" fontId="0" fillId="5" borderId="6" xfId="0" applyFill="1" applyBorder="1" applyAlignment="1">
      <alignment horizontal="left" vertical="center"/>
    </xf>
    <xf numFmtId="0" fontId="0" fillId="0" borderId="1" xfId="0" applyBorder="1" applyAlignment="1">
      <alignment horizontal="left" vertical="center" wrapText="1"/>
    </xf>
    <xf numFmtId="0" fontId="10" fillId="0" borderId="1" xfId="0" applyFont="1" applyFill="1" applyBorder="1" applyAlignment="1">
      <alignment horizontal="center"/>
    </xf>
    <xf numFmtId="0" fontId="0" fillId="0" borderId="1" xfId="0" applyBorder="1" applyAlignment="1">
      <alignment horizontal="left" vertical="center"/>
    </xf>
    <xf numFmtId="0" fontId="0" fillId="0" borderId="1" xfId="0" applyBorder="1" applyAlignment="1">
      <alignment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10" fillId="0" borderId="1" xfId="0" applyFont="1" applyFill="1" applyBorder="1" applyAlignment="1">
      <alignment horizontal="center"/>
    </xf>
    <xf numFmtId="0" fontId="0" fillId="5" borderId="1" xfId="0" applyFill="1" applyBorder="1" applyAlignment="1">
      <alignment horizontal="left" vertical="center"/>
    </xf>
    <xf numFmtId="0" fontId="0" fillId="5" borderId="1" xfId="0" applyFill="1" applyBorder="1" applyAlignment="1">
      <alignment horizontal="left" wrapText="1"/>
    </xf>
    <xf numFmtId="0" fontId="2" fillId="6" borderId="1" xfId="0" applyFont="1" applyFill="1" applyBorder="1" applyAlignment="1">
      <alignment wrapText="1"/>
    </xf>
    <xf numFmtId="0" fontId="0" fillId="6" borderId="1" xfId="0" applyFill="1" applyBorder="1" applyAlignment="1">
      <alignment vertical="center"/>
    </xf>
    <xf numFmtId="0" fontId="0" fillId="6" borderId="1" xfId="0" applyFill="1" applyBorder="1" applyAlignment="1">
      <alignment horizontal="left" vertical="center" wrapText="1"/>
    </xf>
    <xf numFmtId="0" fontId="0" fillId="6" borderId="1" xfId="0" applyFill="1" applyBorder="1" applyAlignment="1">
      <alignment wrapText="1"/>
    </xf>
    <xf numFmtId="0" fontId="0" fillId="6" borderId="1" xfId="0" applyFill="1" applyBorder="1" applyAlignment="1">
      <alignment horizontal="left" vertical="center"/>
    </xf>
    <xf numFmtId="44" fontId="0" fillId="5" borderId="1" xfId="1" applyNumberFormat="1" applyFont="1" applyFill="1" applyBorder="1" applyProtection="1"/>
    <xf numFmtId="44" fontId="0" fillId="2" borderId="1" xfId="1" applyNumberFormat="1" applyFont="1" applyFill="1" applyBorder="1" applyProtection="1">
      <protection locked="0"/>
    </xf>
    <xf numFmtId="0" fontId="0" fillId="2" borderId="1" xfId="0" applyFill="1" applyBorder="1" applyAlignment="1" applyProtection="1">
      <alignment horizontal="left" wrapText="1"/>
      <protection locked="0"/>
    </xf>
    <xf numFmtId="0" fontId="0" fillId="2" borderId="1" xfId="0" applyFill="1" applyBorder="1" applyProtection="1">
      <protection locked="0"/>
    </xf>
    <xf numFmtId="0" fontId="0" fillId="0" borderId="1" xfId="0" applyBorder="1" applyAlignment="1">
      <alignment horizontal="left" vertical="center" wrapText="1"/>
    </xf>
    <xf numFmtId="0" fontId="0" fillId="0" borderId="1" xfId="0" applyBorder="1" applyAlignment="1">
      <alignment horizontal="left" vertical="center"/>
    </xf>
    <xf numFmtId="0" fontId="10" fillId="0" borderId="1" xfId="0" applyFont="1" applyFill="1" applyBorder="1" applyAlignment="1">
      <alignment horizontal="center"/>
    </xf>
    <xf numFmtId="0" fontId="0" fillId="0"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0" fillId="6" borderId="1" xfId="0" applyFill="1" applyBorder="1" applyAlignment="1">
      <alignment vertical="center" wrapText="1"/>
    </xf>
    <xf numFmtId="0" fontId="0" fillId="0" borderId="1" xfId="0" applyFill="1" applyBorder="1" applyAlignment="1">
      <alignment horizontal="center" vertical="center"/>
    </xf>
    <xf numFmtId="0" fontId="2" fillId="0" borderId="1" xfId="0" applyFont="1" applyFill="1" applyBorder="1" applyAlignment="1">
      <alignment horizontal="center" wrapText="1"/>
    </xf>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0" fillId="0" borderId="1" xfId="0" applyFont="1" applyFill="1" applyBorder="1" applyAlignment="1">
      <alignment horizontal="center" wrapText="1"/>
    </xf>
    <xf numFmtId="0" fontId="0" fillId="0" borderId="1" xfId="0" applyFont="1" applyFill="1" applyBorder="1" applyAlignment="1">
      <alignment horizontal="center" vertical="center" wrapText="1"/>
    </xf>
    <xf numFmtId="44" fontId="0" fillId="2" borderId="1" xfId="1" applyNumberFormat="1" applyFont="1" applyFill="1" applyBorder="1" applyAlignment="1" applyProtection="1">
      <alignment vertical="center"/>
      <protection locked="0"/>
    </xf>
    <xf numFmtId="44" fontId="0" fillId="5" borderId="1" xfId="1" applyNumberFormat="1" applyFont="1" applyFill="1" applyBorder="1" applyAlignment="1">
      <alignment vertical="center"/>
    </xf>
    <xf numFmtId="0" fontId="0" fillId="2" borderId="1" xfId="0" applyFill="1" applyBorder="1" applyAlignment="1" applyProtection="1">
      <alignment vertical="center"/>
      <protection locked="0"/>
    </xf>
    <xf numFmtId="0" fontId="8" fillId="0" borderId="13" xfId="2" applyFont="1" applyBorder="1" applyAlignment="1">
      <alignment horizontal="left" vertical="center" wrapText="1"/>
    </xf>
    <xf numFmtId="0" fontId="0" fillId="0" borderId="13" xfId="0" applyBorder="1" applyAlignment="1">
      <alignment horizontal="left"/>
    </xf>
    <xf numFmtId="0" fontId="11" fillId="0" borderId="0" xfId="2" applyFont="1" applyAlignment="1">
      <alignment horizontal="center" vertical="center" wrapText="1"/>
    </xf>
    <xf numFmtId="0" fontId="11" fillId="0" borderId="0" xfId="2" applyFont="1" applyAlignment="1">
      <alignment horizontal="left" vertical="center" wrapText="1"/>
    </xf>
    <xf numFmtId="0" fontId="12" fillId="0" borderId="0" xfId="0" applyFont="1"/>
    <xf numFmtId="0" fontId="11" fillId="0" borderId="0" xfId="2" applyFont="1" applyAlignment="1"/>
    <xf numFmtId="0" fontId="11" fillId="0" borderId="0" xfId="2" applyFont="1"/>
    <xf numFmtId="0" fontId="3" fillId="0" borderId="0" xfId="0" applyFont="1"/>
    <xf numFmtId="0" fontId="13" fillId="0" borderId="0" xfId="2" applyFont="1" applyAlignment="1">
      <alignment horizontal="center" vertical="center" wrapText="1"/>
    </xf>
    <xf numFmtId="0" fontId="13" fillId="0" borderId="0" xfId="2" applyFont="1" applyAlignment="1">
      <alignment horizontal="left" vertical="center" wrapText="1"/>
    </xf>
    <xf numFmtId="0" fontId="18" fillId="0" borderId="0" xfId="2" applyFont="1" applyAlignment="1"/>
    <xf numFmtId="0" fontId="18" fillId="0" borderId="0" xfId="2" applyFont="1"/>
    <xf numFmtId="0" fontId="19" fillId="0" borderId="0" xfId="2" applyFont="1" applyAlignment="1">
      <alignment horizontal="center" vertical="center" wrapText="1"/>
    </xf>
    <xf numFmtId="0" fontId="19" fillId="0" borderId="0" xfId="2" applyFont="1" applyAlignment="1">
      <alignment horizontal="left" vertical="center" wrapText="1"/>
    </xf>
    <xf numFmtId="0" fontId="20" fillId="0" borderId="0" xfId="2" applyFont="1" applyAlignment="1"/>
    <xf numFmtId="0" fontId="20" fillId="0" borderId="0" xfId="2" applyFont="1"/>
    <xf numFmtId="0" fontId="20" fillId="0" borderId="0" xfId="0" applyFont="1"/>
    <xf numFmtId="0" fontId="3" fillId="0" borderId="0" xfId="0" applyFont="1" applyBorder="1"/>
    <xf numFmtId="0" fontId="14" fillId="0" borderId="0" xfId="2" applyFont="1" applyBorder="1" applyAlignment="1">
      <alignment vertical="center" wrapText="1"/>
    </xf>
    <xf numFmtId="0" fontId="14" fillId="0" borderId="0" xfId="2" applyFont="1" applyBorder="1" applyAlignment="1">
      <alignment horizontal="center" vertical="center" wrapText="1"/>
    </xf>
    <xf numFmtId="0" fontId="20" fillId="0" borderId="0" xfId="0" applyFont="1" applyBorder="1"/>
    <xf numFmtId="0" fontId="19" fillId="0" borderId="0" xfId="2" applyFont="1" applyBorder="1" applyAlignment="1">
      <alignment vertical="center" wrapText="1"/>
    </xf>
    <xf numFmtId="0" fontId="19" fillId="0" borderId="0" xfId="2" applyFont="1" applyBorder="1" applyAlignment="1">
      <alignment horizontal="center" vertical="center" wrapText="1"/>
    </xf>
    <xf numFmtId="0" fontId="14" fillId="0" borderId="13" xfId="2" applyFont="1" applyBorder="1" applyAlignment="1">
      <alignment horizontal="left" vertical="center" wrapText="1"/>
    </xf>
    <xf numFmtId="0" fontId="22" fillId="0" borderId="13" xfId="0" applyFont="1" applyBorder="1" applyAlignment="1">
      <alignment horizontal="left"/>
    </xf>
    <xf numFmtId="0" fontId="3" fillId="0" borderId="13" xfId="0" applyFont="1" applyBorder="1" applyAlignment="1">
      <alignment horizontal="left"/>
    </xf>
    <xf numFmtId="0" fontId="13" fillId="0" borderId="13" xfId="2" applyFont="1" applyBorder="1" applyAlignment="1">
      <alignment horizontal="left" vertical="center" wrapText="1"/>
    </xf>
    <xf numFmtId="0" fontId="0" fillId="0" borderId="0" xfId="0" applyFont="1"/>
    <xf numFmtId="44" fontId="0" fillId="0" borderId="1" xfId="0" applyNumberFormat="1" applyFont="1" applyBorder="1"/>
    <xf numFmtId="0" fontId="0" fillId="0" borderId="1" xfId="0" applyFont="1" applyBorder="1"/>
    <xf numFmtId="0" fontId="3" fillId="0" borderId="0" xfId="0" applyFont="1" applyBorder="1" applyAlignment="1">
      <alignment horizontal="left"/>
    </xf>
    <xf numFmtId="0" fontId="0" fillId="0" borderId="1" xfId="0" applyFill="1" applyBorder="1" applyAlignment="1">
      <alignment vertical="center" wrapText="1"/>
    </xf>
    <xf numFmtId="0" fontId="0" fillId="6" borderId="1" xfId="0" applyFill="1" applyBorder="1" applyAlignment="1">
      <alignment horizontal="left" wrapText="1"/>
    </xf>
    <xf numFmtId="0" fontId="0" fillId="6" borderId="1" xfId="0" applyFill="1" applyBorder="1" applyAlignment="1"/>
    <xf numFmtId="0" fontId="0" fillId="6" borderId="1" xfId="0" applyFont="1" applyFill="1" applyBorder="1" applyAlignment="1">
      <alignment horizontal="center" wrapText="1"/>
    </xf>
    <xf numFmtId="0" fontId="0" fillId="6" borderId="1" xfId="0" applyFont="1" applyFill="1" applyBorder="1" applyAlignment="1">
      <alignment horizontal="left" vertical="center" wrapText="1"/>
    </xf>
    <xf numFmtId="0" fontId="0" fillId="6" borderId="1" xfId="0" applyFont="1" applyFill="1" applyBorder="1" applyAlignment="1">
      <alignment horizontal="left" wrapText="1"/>
    </xf>
    <xf numFmtId="0" fontId="2" fillId="6" borderId="1" xfId="0" applyFont="1" applyFill="1" applyBorder="1" applyAlignment="1">
      <alignment vertical="center" wrapText="1"/>
    </xf>
    <xf numFmtId="0" fontId="0" fillId="0" borderId="1" xfId="0" applyBorder="1" applyAlignment="1">
      <alignment vertical="center"/>
    </xf>
    <xf numFmtId="44" fontId="19" fillId="2" borderId="12" xfId="1" applyNumberFormat="1" applyFont="1" applyFill="1" applyBorder="1" applyProtection="1">
      <protection locked="0"/>
    </xf>
    <xf numFmtId="0" fontId="14" fillId="0" borderId="0" xfId="2" applyFont="1" applyBorder="1" applyAlignment="1">
      <alignment horizontal="left" vertical="center" wrapText="1"/>
    </xf>
    <xf numFmtId="0" fontId="22" fillId="0" borderId="0" xfId="0" applyFont="1" applyBorder="1" applyAlignment="1">
      <alignment horizontal="left"/>
    </xf>
    <xf numFmtId="0" fontId="14" fillId="0" borderId="11" xfId="2" applyFont="1" applyBorder="1" applyAlignment="1">
      <alignment horizontal="left" vertical="center" wrapText="1"/>
    </xf>
    <xf numFmtId="0" fontId="22" fillId="0" borderId="11" xfId="0" applyFont="1" applyBorder="1" applyAlignment="1">
      <alignment horizontal="left"/>
    </xf>
    <xf numFmtId="44" fontId="19" fillId="0" borderId="12" xfId="1" applyNumberFormat="1" applyFont="1" applyFill="1" applyBorder="1" applyProtection="1">
      <protection locked="0"/>
    </xf>
    <xf numFmtId="44" fontId="19" fillId="0" borderId="12" xfId="2" applyNumberFormat="1" applyFont="1" applyBorder="1" applyAlignment="1">
      <alignment horizontal="left" vertical="center" wrapText="1"/>
    </xf>
    <xf numFmtId="0" fontId="13" fillId="0" borderId="0" xfId="2" applyFont="1" applyBorder="1" applyAlignment="1">
      <alignment horizontal="center" vertical="center" wrapText="1"/>
    </xf>
    <xf numFmtId="0" fontId="14" fillId="0" borderId="10" xfId="2" applyFont="1" applyBorder="1" applyAlignment="1">
      <alignment horizontal="center" vertical="center" wrapText="1"/>
    </xf>
    <xf numFmtId="0" fontId="14" fillId="0" borderId="17" xfId="2" applyFont="1" applyBorder="1" applyAlignment="1">
      <alignment horizontal="center" vertical="center" wrapText="1"/>
    </xf>
    <xf numFmtId="0" fontId="16" fillId="7" borderId="1" xfId="0" applyFont="1" applyFill="1" applyBorder="1" applyAlignment="1">
      <alignment vertical="center"/>
    </xf>
    <xf numFmtId="0" fontId="0" fillId="0" borderId="1" xfId="0" applyFont="1" applyBorder="1" applyAlignment="1">
      <alignment vertical="center" wrapText="1"/>
    </xf>
    <xf numFmtId="0" fontId="0" fillId="0" borderId="1" xfId="0" applyFont="1" applyFill="1" applyBorder="1" applyAlignment="1">
      <alignment horizontal="left" wrapText="1"/>
    </xf>
    <xf numFmtId="0" fontId="0" fillId="0" borderId="1" xfId="0" applyFont="1" applyBorder="1" applyAlignment="1">
      <alignment horizontal="left" wrapText="1"/>
    </xf>
    <xf numFmtId="0" fontId="0" fillId="0" borderId="1" xfId="0" applyFill="1" applyBorder="1" applyAlignment="1">
      <alignment horizontal="left" vertical="center" wrapText="1"/>
    </xf>
    <xf numFmtId="0" fontId="0" fillId="0" borderId="1" xfId="0" applyFill="1" applyBorder="1" applyAlignment="1">
      <alignment horizontal="left" vertical="center"/>
    </xf>
    <xf numFmtId="0" fontId="2" fillId="0" borderId="1" xfId="0" applyFont="1" applyBorder="1" applyAlignment="1">
      <alignment vertical="center" wrapText="1"/>
    </xf>
    <xf numFmtId="0" fontId="0" fillId="0" borderId="1" xfId="0" applyBorder="1" applyAlignment="1">
      <alignment vertical="center"/>
    </xf>
    <xf numFmtId="0" fontId="0" fillId="0" borderId="1" xfId="0" applyBorder="1" applyAlignment="1">
      <alignment horizontal="left" vertical="center" wrapText="1"/>
    </xf>
    <xf numFmtId="0" fontId="0" fillId="0" borderId="1" xfId="0" applyFont="1" applyFill="1" applyBorder="1" applyAlignment="1">
      <alignment horizontal="center" wrapText="1"/>
    </xf>
    <xf numFmtId="0" fontId="0" fillId="0"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xf>
    <xf numFmtId="0" fontId="0" fillId="0" borderId="1" xfId="0" applyFont="1" applyFill="1" applyBorder="1" applyAlignment="1">
      <alignment vertical="center" wrapText="1"/>
    </xf>
    <xf numFmtId="0" fontId="0" fillId="0" borderId="1" xfId="0" applyBorder="1" applyAlignment="1">
      <alignment vertical="center" wrapText="1"/>
    </xf>
    <xf numFmtId="0" fontId="0" fillId="0" borderId="1" xfId="0" applyFont="1" applyFill="1" applyBorder="1" applyAlignment="1">
      <alignment horizontal="left" vertical="center"/>
    </xf>
    <xf numFmtId="0" fontId="2" fillId="0" borderId="1" xfId="0" applyFont="1" applyBorder="1" applyAlignment="1">
      <alignment horizontal="left" vertical="center"/>
    </xf>
    <xf numFmtId="0" fontId="14" fillId="0" borderId="7" xfId="2" applyFont="1" applyBorder="1" applyAlignment="1">
      <alignment horizontal="left" vertical="center" wrapText="1"/>
    </xf>
    <xf numFmtId="0" fontId="14" fillId="0" borderId="8" xfId="2" applyFont="1" applyBorder="1" applyAlignment="1">
      <alignment horizontal="left" vertical="center" wrapText="1"/>
    </xf>
    <xf numFmtId="0" fontId="14" fillId="0" borderId="9" xfId="2" applyFont="1" applyBorder="1" applyAlignment="1">
      <alignment horizontal="left" vertical="center" wrapText="1"/>
    </xf>
    <xf numFmtId="0" fontId="19" fillId="0" borderId="7" xfId="2" applyFont="1" applyBorder="1" applyAlignment="1">
      <alignment horizontal="center" vertical="center" wrapText="1"/>
    </xf>
    <xf numFmtId="0" fontId="19" fillId="0" borderId="8" xfId="2" applyFont="1" applyBorder="1" applyAlignment="1">
      <alignment horizontal="center" vertical="center" wrapText="1"/>
    </xf>
    <xf numFmtId="0" fontId="19" fillId="0" borderId="9" xfId="2" applyFont="1" applyBorder="1" applyAlignment="1">
      <alignment horizontal="center" vertical="center" wrapText="1"/>
    </xf>
    <xf numFmtId="0" fontId="2" fillId="0" borderId="1" xfId="0" applyFont="1" applyBorder="1" applyAlignment="1">
      <alignment horizontal="left" vertical="center" wrapText="1"/>
    </xf>
    <xf numFmtId="0" fontId="10" fillId="0" borderId="1" xfId="0" applyFont="1" applyFill="1" applyBorder="1" applyAlignment="1">
      <alignment horizontal="center"/>
    </xf>
    <xf numFmtId="0" fontId="0" fillId="0" borderId="1" xfId="0" quotePrefix="1" applyBorder="1" applyAlignment="1">
      <alignment horizontal="left" vertical="center" wrapText="1"/>
    </xf>
    <xf numFmtId="0" fontId="2" fillId="0" borderId="1" xfId="0" applyFont="1" applyFill="1" applyBorder="1" applyAlignment="1">
      <alignment horizontal="center" vertical="center" wrapText="1"/>
    </xf>
    <xf numFmtId="0" fontId="0" fillId="6" borderId="1" xfId="0" applyFill="1"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left" vertical="center"/>
    </xf>
    <xf numFmtId="0" fontId="0" fillId="0" borderId="4" xfId="0" applyBorder="1" applyAlignment="1">
      <alignment horizontal="left" vertical="center"/>
    </xf>
    <xf numFmtId="0" fontId="0" fillId="0" borderId="3" xfId="0" applyBorder="1" applyAlignment="1">
      <alignment horizontal="left" vertical="center"/>
    </xf>
    <xf numFmtId="0" fontId="17" fillId="0" borderId="7" xfId="0" applyFont="1" applyFill="1" applyBorder="1" applyAlignment="1">
      <alignment horizontal="center" wrapText="1"/>
    </xf>
    <xf numFmtId="0" fontId="17" fillId="0" borderId="8" xfId="0" applyFont="1" applyFill="1" applyBorder="1" applyAlignment="1">
      <alignment horizontal="center"/>
    </xf>
    <xf numFmtId="0" fontId="17" fillId="0" borderId="9" xfId="0" applyFont="1" applyFill="1" applyBorder="1" applyAlignment="1">
      <alignment horizontal="center"/>
    </xf>
    <xf numFmtId="0" fontId="0" fillId="0" borderId="2" xfId="0" applyBorder="1" applyAlignment="1">
      <alignment horizontal="left" vertical="center" wrapText="1"/>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1" xfId="0" applyBorder="1" applyAlignment="1">
      <alignment horizontal="center" vertical="center"/>
    </xf>
    <xf numFmtId="0" fontId="10" fillId="4" borderId="1" xfId="0" applyFont="1" applyFill="1" applyBorder="1" applyAlignment="1">
      <alignment horizontal="center" wrapText="1"/>
    </xf>
    <xf numFmtId="0" fontId="0" fillId="0" borderId="2" xfId="0" applyBorder="1" applyAlignment="1">
      <alignment horizontal="left" wrapText="1"/>
    </xf>
    <xf numFmtId="0" fontId="0" fillId="0" borderId="3" xfId="0" applyBorder="1" applyAlignment="1">
      <alignment horizontal="left" wrapText="1"/>
    </xf>
    <xf numFmtId="3" fontId="0" fillId="0" borderId="1" xfId="0" applyNumberFormat="1" applyBorder="1" applyAlignment="1">
      <alignment horizontal="center" vertical="center"/>
    </xf>
    <xf numFmtId="44" fontId="0" fillId="0" borderId="1" xfId="1" applyFont="1" applyBorder="1" applyAlignment="1">
      <alignment horizontal="center" vertical="center"/>
    </xf>
    <xf numFmtId="44" fontId="0" fillId="0" borderId="1" xfId="0" applyNumberFormat="1" applyBorder="1" applyAlignment="1">
      <alignment horizontal="center" vertical="center"/>
    </xf>
    <xf numFmtId="0" fontId="14" fillId="0" borderId="14" xfId="2" applyFont="1" applyBorder="1" applyAlignment="1">
      <alignment horizontal="left" vertical="center" wrapText="1"/>
    </xf>
    <xf numFmtId="0" fontId="22" fillId="0" borderId="15" xfId="0" applyFont="1" applyBorder="1" applyAlignment="1">
      <alignment horizontal="left"/>
    </xf>
    <xf numFmtId="0" fontId="22" fillId="0" borderId="16" xfId="0" applyFont="1" applyBorder="1" applyAlignment="1">
      <alignment horizontal="left"/>
    </xf>
    <xf numFmtId="0" fontId="0" fillId="0" borderId="2" xfId="0" applyBorder="1" applyAlignment="1">
      <alignment horizontal="center" vertical="center" wrapText="1"/>
    </xf>
    <xf numFmtId="0" fontId="0" fillId="0" borderId="3" xfId="0" applyBorder="1" applyAlignment="1">
      <alignment horizontal="center" vertical="center" wrapText="1"/>
    </xf>
    <xf numFmtId="16" fontId="0" fillId="0" borderId="2" xfId="0" applyNumberFormat="1" applyBorder="1" applyAlignment="1">
      <alignment horizontal="left" vertical="center" wrapText="1"/>
    </xf>
    <xf numFmtId="16" fontId="0" fillId="0" borderId="4" xfId="0" applyNumberFormat="1" applyBorder="1" applyAlignment="1">
      <alignment horizontal="left" vertical="center" wrapText="1"/>
    </xf>
    <xf numFmtId="16" fontId="0" fillId="0" borderId="3" xfId="0" applyNumberFormat="1" applyBorder="1" applyAlignment="1">
      <alignment horizontal="left" vertical="center" wrapText="1"/>
    </xf>
    <xf numFmtId="0" fontId="0" fillId="0" borderId="4" xfId="0" applyBorder="1" applyAlignment="1">
      <alignment horizontal="center" vertical="center" wrapText="1"/>
    </xf>
    <xf numFmtId="0" fontId="19" fillId="0" borderId="14" xfId="2" applyFont="1" applyBorder="1" applyAlignment="1">
      <alignment horizontal="center" vertical="center" wrapText="1"/>
    </xf>
    <xf numFmtId="0" fontId="19" fillId="0" borderId="15" xfId="2" applyFont="1" applyBorder="1" applyAlignment="1">
      <alignment horizontal="center" vertical="center" wrapText="1"/>
    </xf>
    <xf numFmtId="0" fontId="19" fillId="0" borderId="16" xfId="2" applyFont="1" applyBorder="1" applyAlignment="1">
      <alignment horizontal="center" vertical="center" wrapText="1"/>
    </xf>
  </cellXfs>
  <cellStyles count="5">
    <cellStyle name="Monétaire" xfId="1" builtinId="4"/>
    <cellStyle name="Monétaire 2" xfId="3"/>
    <cellStyle name="Normal" xfId="0" builtinId="0"/>
    <cellStyle name="Normal 2" xfId="4"/>
    <cellStyle name="Normal 3" xfId="2"/>
  </cellStyles>
  <dxfs count="0"/>
  <tableStyles count="0" defaultTableStyle="TableStyleMedium2" defaultPivotStyle="PivotStyleLight16"/>
  <colors>
    <mruColors>
      <color rgb="FF00CC00"/>
      <color rgb="FF33CC3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9"/>
  <sheetViews>
    <sheetView tabSelected="1" zoomScale="115" zoomScaleNormal="115" workbookViewId="0">
      <selection activeCell="A5" sqref="A5"/>
    </sheetView>
  </sheetViews>
  <sheetFormatPr baseColWidth="10" defaultRowHeight="14.4" x14ac:dyDescent="0.3"/>
  <cols>
    <col min="1" max="1" width="45" bestFit="1" customWidth="1"/>
    <col min="2" max="2" width="90.6640625" style="45" bestFit="1" customWidth="1"/>
    <col min="3" max="3" width="39" hidden="1" customWidth="1"/>
    <col min="4" max="4" width="21" style="47" customWidth="1"/>
    <col min="5" max="5" width="21" style="46" customWidth="1"/>
    <col min="6" max="6" width="41.44140625" style="46" bestFit="1" customWidth="1"/>
    <col min="7" max="7" width="20.33203125" style="46" bestFit="1" customWidth="1"/>
    <col min="8" max="8" width="25.88671875" bestFit="1" customWidth="1"/>
    <col min="9" max="10" width="25.6640625" customWidth="1"/>
  </cols>
  <sheetData>
    <row r="1" spans="1:10" s="94" customFormat="1" ht="49.8" customHeight="1" thickBot="1" x14ac:dyDescent="0.35">
      <c r="A1" s="156" t="s">
        <v>362</v>
      </c>
      <c r="B1" s="157"/>
      <c r="C1" s="157"/>
      <c r="D1" s="157"/>
      <c r="E1" s="157"/>
      <c r="F1" s="157"/>
      <c r="G1" s="157"/>
      <c r="H1" s="157"/>
      <c r="I1" s="157"/>
      <c r="J1" s="158"/>
    </row>
    <row r="2" spans="1:10" s="94" customFormat="1" ht="15" thickBot="1" x14ac:dyDescent="0.35">
      <c r="A2" s="95"/>
      <c r="B2" s="96"/>
      <c r="C2" s="95"/>
      <c r="D2" s="95"/>
      <c r="E2" s="97"/>
      <c r="F2" s="97"/>
      <c r="G2" s="97"/>
      <c r="H2" s="98"/>
    </row>
    <row r="3" spans="1:10" s="94" customFormat="1" ht="53.4" customHeight="1" thickBot="1" x14ac:dyDescent="0.35">
      <c r="A3" s="153" t="s">
        <v>347</v>
      </c>
      <c r="B3" s="154"/>
      <c r="C3" s="154"/>
      <c r="D3" s="154"/>
      <c r="E3" s="154"/>
      <c r="F3" s="154"/>
      <c r="G3" s="154"/>
      <c r="H3" s="154"/>
      <c r="I3" s="154"/>
      <c r="J3" s="155"/>
    </row>
    <row r="4" spans="1:10" ht="15" thickBot="1" x14ac:dyDescent="0.35"/>
    <row r="5" spans="1:10" ht="21.6" thickBot="1" x14ac:dyDescent="0.45">
      <c r="A5" s="126" t="s">
        <v>364</v>
      </c>
    </row>
    <row r="7" spans="1:10" s="9" customFormat="1" ht="18" x14ac:dyDescent="0.35">
      <c r="A7" s="74" t="s">
        <v>92</v>
      </c>
      <c r="B7" s="43" t="s">
        <v>93</v>
      </c>
      <c r="C7" s="25" t="s">
        <v>108</v>
      </c>
      <c r="D7" s="160" t="s">
        <v>94</v>
      </c>
      <c r="E7" s="160"/>
      <c r="F7" s="74" t="s">
        <v>363</v>
      </c>
      <c r="G7" s="74" t="s">
        <v>241</v>
      </c>
      <c r="H7" s="74" t="s">
        <v>111</v>
      </c>
      <c r="I7" s="74" t="s">
        <v>52</v>
      </c>
      <c r="J7" s="74" t="s">
        <v>81</v>
      </c>
    </row>
    <row r="8" spans="1:10" s="19" customFormat="1" ht="28.5" customHeight="1" x14ac:dyDescent="0.3">
      <c r="A8" s="75" t="s">
        <v>130</v>
      </c>
      <c r="B8" s="44" t="s">
        <v>381</v>
      </c>
      <c r="C8" s="26"/>
      <c r="D8" s="145" t="s">
        <v>167</v>
      </c>
      <c r="E8" s="145"/>
      <c r="F8" s="121"/>
      <c r="G8" s="82" t="s">
        <v>242</v>
      </c>
      <c r="H8" s="137" t="s">
        <v>375</v>
      </c>
      <c r="I8" s="69">
        <v>0</v>
      </c>
      <c r="J8" s="68">
        <f t="shared" ref="J8:J16" si="0">I8*1.2</f>
        <v>0</v>
      </c>
    </row>
    <row r="9" spans="1:10" s="19" customFormat="1" ht="38.25" customHeight="1" x14ac:dyDescent="0.3">
      <c r="A9" s="151" t="s">
        <v>107</v>
      </c>
      <c r="B9" s="44" t="s">
        <v>95</v>
      </c>
      <c r="C9" s="26"/>
      <c r="D9" s="146" t="s">
        <v>151</v>
      </c>
      <c r="E9" s="146"/>
      <c r="F9" s="122"/>
      <c r="G9" s="83" t="s">
        <v>243</v>
      </c>
      <c r="H9" s="144" t="s">
        <v>369</v>
      </c>
      <c r="I9" s="69">
        <v>0</v>
      </c>
      <c r="J9" s="68">
        <f t="shared" si="0"/>
        <v>0</v>
      </c>
    </row>
    <row r="10" spans="1:10" ht="20.100000000000001" customHeight="1" x14ac:dyDescent="0.3">
      <c r="A10" s="151"/>
      <c r="B10" s="72" t="s">
        <v>109</v>
      </c>
      <c r="C10" s="26"/>
      <c r="D10" s="146"/>
      <c r="E10" s="146"/>
      <c r="F10" s="122"/>
      <c r="G10" s="83" t="s">
        <v>244</v>
      </c>
      <c r="H10" s="144"/>
      <c r="I10" s="69">
        <v>0</v>
      </c>
      <c r="J10" s="68">
        <f t="shared" si="0"/>
        <v>0</v>
      </c>
    </row>
    <row r="11" spans="1:10" ht="20.100000000000001" customHeight="1" x14ac:dyDescent="0.3">
      <c r="A11" s="151" t="s">
        <v>119</v>
      </c>
      <c r="B11" s="72" t="s">
        <v>127</v>
      </c>
      <c r="C11" s="26"/>
      <c r="D11" s="75" t="s">
        <v>126</v>
      </c>
      <c r="E11" s="123"/>
      <c r="F11" s="123"/>
      <c r="G11" s="82" t="s">
        <v>245</v>
      </c>
      <c r="H11" s="41" t="s">
        <v>368</v>
      </c>
      <c r="I11" s="69">
        <v>0</v>
      </c>
      <c r="J11" s="68">
        <f t="shared" si="0"/>
        <v>0</v>
      </c>
    </row>
    <row r="12" spans="1:10" ht="20.100000000000001" customHeight="1" x14ac:dyDescent="0.3">
      <c r="A12" s="148"/>
      <c r="B12" s="72" t="s">
        <v>159</v>
      </c>
      <c r="C12" s="26"/>
      <c r="D12" s="75" t="s">
        <v>126</v>
      </c>
      <c r="E12" s="123"/>
      <c r="F12" s="123"/>
      <c r="G12" s="82" t="s">
        <v>246</v>
      </c>
      <c r="H12" s="41" t="s">
        <v>368</v>
      </c>
      <c r="I12" s="69">
        <v>0</v>
      </c>
      <c r="J12" s="68">
        <f t="shared" ref="J12:J13" si="1">I12*1.2</f>
        <v>0</v>
      </c>
    </row>
    <row r="13" spans="1:10" ht="20.100000000000001" customHeight="1" x14ac:dyDescent="0.3">
      <c r="A13" s="148"/>
      <c r="B13" s="72" t="s">
        <v>128</v>
      </c>
      <c r="C13" s="26"/>
      <c r="D13" s="75" t="s">
        <v>126</v>
      </c>
      <c r="E13" s="123"/>
      <c r="F13" s="123"/>
      <c r="G13" s="82" t="s">
        <v>247</v>
      </c>
      <c r="H13" s="41" t="s">
        <v>368</v>
      </c>
      <c r="I13" s="69">
        <v>0</v>
      </c>
      <c r="J13" s="68">
        <f t="shared" si="1"/>
        <v>0</v>
      </c>
    </row>
    <row r="14" spans="1:10" ht="36.75" customHeight="1" x14ac:dyDescent="0.3">
      <c r="A14" s="146" t="s">
        <v>194</v>
      </c>
      <c r="B14" s="73" t="s">
        <v>28</v>
      </c>
      <c r="C14" s="27"/>
      <c r="D14" s="149" t="s">
        <v>131</v>
      </c>
      <c r="E14" s="150" t="s">
        <v>141</v>
      </c>
      <c r="F14" s="77"/>
      <c r="G14" s="80" t="s">
        <v>248</v>
      </c>
      <c r="H14" s="144" t="s">
        <v>129</v>
      </c>
      <c r="I14" s="69">
        <v>0</v>
      </c>
      <c r="J14" s="68">
        <f t="shared" si="0"/>
        <v>0</v>
      </c>
    </row>
    <row r="15" spans="1:10" ht="24" customHeight="1" x14ac:dyDescent="0.3">
      <c r="A15" s="146"/>
      <c r="B15" s="73" t="s">
        <v>29</v>
      </c>
      <c r="C15" s="27"/>
      <c r="D15" s="149"/>
      <c r="E15" s="150"/>
      <c r="F15" s="77"/>
      <c r="G15" s="80" t="s">
        <v>249</v>
      </c>
      <c r="H15" s="144"/>
      <c r="I15" s="69">
        <v>0</v>
      </c>
      <c r="J15" s="68">
        <f t="shared" si="0"/>
        <v>0</v>
      </c>
    </row>
    <row r="16" spans="1:10" ht="29.25" customHeight="1" x14ac:dyDescent="0.3">
      <c r="A16" s="146"/>
      <c r="B16" s="73" t="s">
        <v>30</v>
      </c>
      <c r="C16" s="27"/>
      <c r="D16" s="149"/>
      <c r="E16" s="142" t="s">
        <v>147</v>
      </c>
      <c r="F16" s="124"/>
      <c r="G16" s="80" t="s">
        <v>250</v>
      </c>
      <c r="H16" s="144" t="s">
        <v>129</v>
      </c>
      <c r="I16" s="69">
        <v>0</v>
      </c>
      <c r="J16" s="68">
        <f t="shared" si="0"/>
        <v>0</v>
      </c>
    </row>
    <row r="17" spans="1:26" ht="40.5" customHeight="1" x14ac:dyDescent="0.3">
      <c r="A17" s="146"/>
      <c r="B17" s="73" t="s">
        <v>31</v>
      </c>
      <c r="C17" s="27"/>
      <c r="D17" s="149"/>
      <c r="E17" s="142"/>
      <c r="F17" s="124"/>
      <c r="G17" s="80" t="s">
        <v>251</v>
      </c>
      <c r="H17" s="144"/>
      <c r="I17" s="69">
        <v>0</v>
      </c>
      <c r="J17" s="68">
        <v>0</v>
      </c>
    </row>
    <row r="18" spans="1:26" ht="39.75" customHeight="1" x14ac:dyDescent="0.3">
      <c r="A18" s="146"/>
      <c r="B18" s="73" t="s">
        <v>32</v>
      </c>
      <c r="C18" s="27"/>
      <c r="D18" s="149"/>
      <c r="E18" s="142" t="s">
        <v>142</v>
      </c>
      <c r="F18" s="124"/>
      <c r="G18" s="80" t="s">
        <v>252</v>
      </c>
      <c r="H18" s="144" t="s">
        <v>129</v>
      </c>
      <c r="I18" s="69">
        <v>0</v>
      </c>
      <c r="J18" s="68">
        <f t="shared" ref="J18:J39" si="2">I18*1.2</f>
        <v>0</v>
      </c>
      <c r="Z18" t="s">
        <v>33</v>
      </c>
    </row>
    <row r="19" spans="1:26" ht="47.25" customHeight="1" x14ac:dyDescent="0.3">
      <c r="A19" s="146"/>
      <c r="B19" s="73" t="s">
        <v>34</v>
      </c>
      <c r="C19" s="27"/>
      <c r="D19" s="149"/>
      <c r="E19" s="142"/>
      <c r="F19" s="124"/>
      <c r="G19" s="80" t="s">
        <v>253</v>
      </c>
      <c r="H19" s="144"/>
      <c r="I19" s="69">
        <v>0</v>
      </c>
      <c r="J19" s="68">
        <f t="shared" si="2"/>
        <v>0</v>
      </c>
    </row>
    <row r="20" spans="1:26" ht="72" x14ac:dyDescent="0.3">
      <c r="A20" s="146" t="s">
        <v>101</v>
      </c>
      <c r="B20" s="73" t="s">
        <v>27</v>
      </c>
      <c r="C20" s="27"/>
      <c r="D20" s="149" t="s">
        <v>132</v>
      </c>
      <c r="E20" s="39" t="s">
        <v>54</v>
      </c>
      <c r="F20" s="63"/>
      <c r="G20" s="79" t="s">
        <v>254</v>
      </c>
      <c r="H20" s="144" t="s">
        <v>129</v>
      </c>
      <c r="I20" s="69">
        <v>0</v>
      </c>
      <c r="J20" s="68">
        <f t="shared" si="2"/>
        <v>0</v>
      </c>
    </row>
    <row r="21" spans="1:26" ht="86.4" x14ac:dyDescent="0.3">
      <c r="A21" s="146"/>
      <c r="B21" s="73" t="s">
        <v>37</v>
      </c>
      <c r="C21" s="27"/>
      <c r="D21" s="149"/>
      <c r="E21" s="39" t="s">
        <v>55</v>
      </c>
      <c r="F21" s="63"/>
      <c r="G21" s="79" t="s">
        <v>255</v>
      </c>
      <c r="H21" s="144"/>
      <c r="I21" s="69">
        <v>0</v>
      </c>
      <c r="J21" s="68">
        <f t="shared" si="2"/>
        <v>0</v>
      </c>
    </row>
    <row r="22" spans="1:26" ht="57.6" x14ac:dyDescent="0.3">
      <c r="A22" s="146"/>
      <c r="B22" s="73" t="s">
        <v>38</v>
      </c>
      <c r="C22" s="27"/>
      <c r="D22" s="149"/>
      <c r="E22" s="39" t="s">
        <v>143</v>
      </c>
      <c r="F22" s="63"/>
      <c r="G22" s="79" t="s">
        <v>256</v>
      </c>
      <c r="H22" s="72" t="s">
        <v>129</v>
      </c>
      <c r="I22" s="69">
        <v>0</v>
      </c>
      <c r="J22" s="68">
        <f t="shared" si="2"/>
        <v>0</v>
      </c>
    </row>
    <row r="23" spans="1:26" ht="24.9" customHeight="1" x14ac:dyDescent="0.3">
      <c r="A23" s="147" t="s">
        <v>100</v>
      </c>
      <c r="B23" s="148" t="s">
        <v>56</v>
      </c>
      <c r="C23" s="27"/>
      <c r="D23" s="148" t="s">
        <v>58</v>
      </c>
      <c r="E23" s="118" t="s">
        <v>134</v>
      </c>
      <c r="F23" s="64"/>
      <c r="G23" s="78" t="s">
        <v>258</v>
      </c>
      <c r="H23" s="7" t="s">
        <v>148</v>
      </c>
      <c r="I23" s="69">
        <v>0</v>
      </c>
      <c r="J23" s="68">
        <f t="shared" si="2"/>
        <v>0</v>
      </c>
    </row>
    <row r="24" spans="1:26" ht="24.9" customHeight="1" x14ac:dyDescent="0.3">
      <c r="A24" s="147"/>
      <c r="B24" s="148"/>
      <c r="C24" s="27"/>
      <c r="D24" s="148"/>
      <c r="E24" s="118" t="s">
        <v>149</v>
      </c>
      <c r="F24" s="64"/>
      <c r="G24" s="78" t="s">
        <v>259</v>
      </c>
      <c r="H24" s="7" t="s">
        <v>148</v>
      </c>
      <c r="I24" s="69">
        <v>0</v>
      </c>
      <c r="J24" s="68">
        <f t="shared" si="2"/>
        <v>0</v>
      </c>
    </row>
    <row r="25" spans="1:26" ht="24.9" customHeight="1" x14ac:dyDescent="0.3">
      <c r="A25" s="147"/>
      <c r="B25" s="148"/>
      <c r="C25" s="27"/>
      <c r="D25" s="148"/>
      <c r="E25" s="118" t="s">
        <v>150</v>
      </c>
      <c r="F25" s="64"/>
      <c r="G25" s="78" t="s">
        <v>260</v>
      </c>
      <c r="H25" s="7" t="s">
        <v>148</v>
      </c>
      <c r="I25" s="69">
        <v>0</v>
      </c>
      <c r="J25" s="68">
        <f t="shared" si="2"/>
        <v>0</v>
      </c>
    </row>
    <row r="26" spans="1:26" ht="28.8" x14ac:dyDescent="0.3">
      <c r="A26" s="147"/>
      <c r="B26" s="44" t="s">
        <v>240</v>
      </c>
      <c r="C26" s="26"/>
      <c r="D26" s="57"/>
      <c r="E26" s="118" t="s">
        <v>57</v>
      </c>
      <c r="F26" s="64"/>
      <c r="G26" s="78" t="s">
        <v>257</v>
      </c>
      <c r="H26" s="73" t="s">
        <v>370</v>
      </c>
      <c r="I26" s="69">
        <v>0</v>
      </c>
      <c r="J26" s="68">
        <f t="shared" si="2"/>
        <v>0</v>
      </c>
    </row>
    <row r="27" spans="1:26" ht="115.2" x14ac:dyDescent="0.3">
      <c r="A27" s="147" t="s">
        <v>99</v>
      </c>
      <c r="B27" s="73" t="s">
        <v>169</v>
      </c>
      <c r="C27" s="28"/>
      <c r="D27" s="164" t="s">
        <v>97</v>
      </c>
      <c r="E27" s="72" t="s">
        <v>152</v>
      </c>
      <c r="F27" s="65"/>
      <c r="G27" s="80" t="s">
        <v>261</v>
      </c>
      <c r="H27" s="72" t="s">
        <v>155</v>
      </c>
      <c r="I27" s="69">
        <v>0</v>
      </c>
      <c r="J27" s="68">
        <f t="shared" si="2"/>
        <v>0</v>
      </c>
    </row>
    <row r="28" spans="1:26" ht="107.4" customHeight="1" x14ac:dyDescent="0.3">
      <c r="A28" s="147"/>
      <c r="B28" s="73" t="s">
        <v>170</v>
      </c>
      <c r="C28" s="28"/>
      <c r="D28" s="164"/>
      <c r="E28" s="72" t="s">
        <v>153</v>
      </c>
      <c r="F28" s="65"/>
      <c r="G28" s="80" t="s">
        <v>262</v>
      </c>
      <c r="H28" s="72" t="s">
        <v>155</v>
      </c>
      <c r="I28" s="69">
        <v>0</v>
      </c>
      <c r="J28" s="68">
        <f t="shared" si="2"/>
        <v>0</v>
      </c>
    </row>
    <row r="29" spans="1:26" ht="302.39999999999998" x14ac:dyDescent="0.3">
      <c r="A29" s="147"/>
      <c r="B29" s="73" t="s">
        <v>171</v>
      </c>
      <c r="C29" s="28"/>
      <c r="D29" s="164"/>
      <c r="E29" s="72" t="s">
        <v>154</v>
      </c>
      <c r="F29" s="65"/>
      <c r="G29" s="80" t="s">
        <v>263</v>
      </c>
      <c r="H29" s="72" t="s">
        <v>155</v>
      </c>
      <c r="I29" s="69">
        <v>0</v>
      </c>
      <c r="J29" s="68">
        <f t="shared" si="2"/>
        <v>0</v>
      </c>
    </row>
    <row r="30" spans="1:26" ht="30" customHeight="1" x14ac:dyDescent="0.3">
      <c r="A30" s="147"/>
      <c r="B30" s="73" t="s">
        <v>22</v>
      </c>
      <c r="C30" s="28"/>
      <c r="D30" s="164"/>
      <c r="E30" s="51" t="s">
        <v>23</v>
      </c>
      <c r="F30" s="66"/>
      <c r="G30" s="80" t="s">
        <v>264</v>
      </c>
      <c r="H30" s="24" t="s">
        <v>168</v>
      </c>
      <c r="I30" s="69">
        <v>0</v>
      </c>
      <c r="J30" s="68">
        <f t="shared" si="2"/>
        <v>0</v>
      </c>
    </row>
    <row r="31" spans="1:26" ht="28.8" x14ac:dyDescent="0.3">
      <c r="A31" s="147"/>
      <c r="B31" s="73" t="s">
        <v>96</v>
      </c>
      <c r="C31" s="28"/>
      <c r="D31" s="141" t="s">
        <v>193</v>
      </c>
      <c r="E31" s="141"/>
      <c r="F31" s="67"/>
      <c r="G31" s="80" t="s">
        <v>265</v>
      </c>
      <c r="H31" s="41" t="s">
        <v>156</v>
      </c>
      <c r="I31" s="69">
        <v>0</v>
      </c>
      <c r="J31" s="68">
        <f t="shared" si="2"/>
        <v>0</v>
      </c>
    </row>
    <row r="32" spans="1:26" ht="28.95" customHeight="1" x14ac:dyDescent="0.3">
      <c r="A32" s="147"/>
      <c r="B32" s="73" t="s">
        <v>191</v>
      </c>
      <c r="C32" s="28"/>
      <c r="D32" s="141" t="s">
        <v>91</v>
      </c>
      <c r="E32" s="141"/>
      <c r="F32" s="67"/>
      <c r="G32" s="80" t="s">
        <v>266</v>
      </c>
      <c r="H32" s="41" t="s">
        <v>157</v>
      </c>
      <c r="I32" s="69">
        <v>0</v>
      </c>
      <c r="J32" s="68">
        <f t="shared" si="2"/>
        <v>0</v>
      </c>
    </row>
    <row r="33" spans="1:10" ht="28.95" customHeight="1" x14ac:dyDescent="0.3">
      <c r="A33" s="147"/>
      <c r="B33" s="73" t="s">
        <v>192</v>
      </c>
      <c r="C33" s="28"/>
      <c r="D33" s="141" t="s">
        <v>50</v>
      </c>
      <c r="E33" s="141"/>
      <c r="F33" s="67"/>
      <c r="G33" s="80" t="s">
        <v>267</v>
      </c>
      <c r="H33" s="41" t="s">
        <v>157</v>
      </c>
      <c r="I33" s="69">
        <v>0</v>
      </c>
      <c r="J33" s="68">
        <f t="shared" si="2"/>
        <v>0</v>
      </c>
    </row>
    <row r="34" spans="1:10" ht="43.2" customHeight="1" x14ac:dyDescent="0.3">
      <c r="A34" s="147"/>
      <c r="B34" s="72" t="s">
        <v>90</v>
      </c>
      <c r="C34" s="26"/>
      <c r="D34" s="140" t="s">
        <v>59</v>
      </c>
      <c r="E34" s="140"/>
      <c r="F34" s="65"/>
      <c r="G34" s="80" t="s">
        <v>268</v>
      </c>
      <c r="H34" s="44" t="s">
        <v>157</v>
      </c>
      <c r="I34" s="69">
        <v>0</v>
      </c>
      <c r="J34" s="68">
        <f t="shared" si="2"/>
        <v>0</v>
      </c>
    </row>
    <row r="35" spans="1:10" ht="28.95" customHeight="1" x14ac:dyDescent="0.3">
      <c r="A35" s="147"/>
      <c r="B35" s="72" t="s">
        <v>88</v>
      </c>
      <c r="C35" s="26"/>
      <c r="D35" s="141" t="s">
        <v>89</v>
      </c>
      <c r="E35" s="141"/>
      <c r="F35" s="67"/>
      <c r="G35" s="80" t="s">
        <v>269</v>
      </c>
      <c r="H35" s="41" t="s">
        <v>156</v>
      </c>
      <c r="I35" s="69">
        <v>0</v>
      </c>
      <c r="J35" s="68">
        <f t="shared" si="2"/>
        <v>0</v>
      </c>
    </row>
    <row r="36" spans="1:10" ht="28.95" customHeight="1" x14ac:dyDescent="0.3">
      <c r="A36" s="144" t="s">
        <v>98</v>
      </c>
      <c r="B36" s="152" t="s">
        <v>172</v>
      </c>
      <c r="C36" s="26"/>
      <c r="D36" s="162" t="s">
        <v>367</v>
      </c>
      <c r="E36" s="159" t="s">
        <v>136</v>
      </c>
      <c r="F36" s="61" t="s">
        <v>219</v>
      </c>
      <c r="G36" s="78" t="s">
        <v>270</v>
      </c>
      <c r="H36" s="40" t="s">
        <v>158</v>
      </c>
      <c r="I36" s="69">
        <v>0</v>
      </c>
      <c r="J36" s="68">
        <f t="shared" si="2"/>
        <v>0</v>
      </c>
    </row>
    <row r="37" spans="1:10" ht="28.95" customHeight="1" x14ac:dyDescent="0.3">
      <c r="A37" s="144"/>
      <c r="B37" s="148"/>
      <c r="C37" s="26"/>
      <c r="D37" s="143"/>
      <c r="E37" s="148"/>
      <c r="F37" s="61" t="s">
        <v>220</v>
      </c>
      <c r="G37" s="78" t="s">
        <v>271</v>
      </c>
      <c r="H37" s="40" t="s">
        <v>158</v>
      </c>
      <c r="I37" s="69">
        <v>0</v>
      </c>
      <c r="J37" s="68">
        <f t="shared" si="2"/>
        <v>0</v>
      </c>
    </row>
    <row r="38" spans="1:10" ht="28.95" customHeight="1" x14ac:dyDescent="0.3">
      <c r="A38" s="144"/>
      <c r="B38" s="148"/>
      <c r="C38" s="26"/>
      <c r="D38" s="143"/>
      <c r="E38" s="148"/>
      <c r="F38" s="61" t="s">
        <v>221</v>
      </c>
      <c r="G38" s="78" t="s">
        <v>272</v>
      </c>
      <c r="H38" s="40" t="s">
        <v>158</v>
      </c>
      <c r="I38" s="69">
        <v>0</v>
      </c>
      <c r="J38" s="68">
        <f t="shared" si="2"/>
        <v>0</v>
      </c>
    </row>
    <row r="39" spans="1:10" ht="28.95" customHeight="1" x14ac:dyDescent="0.3">
      <c r="A39" s="144"/>
      <c r="B39" s="148"/>
      <c r="C39" s="26"/>
      <c r="D39" s="143"/>
      <c r="E39" s="148"/>
      <c r="F39" s="61" t="s">
        <v>222</v>
      </c>
      <c r="G39" s="78" t="s">
        <v>273</v>
      </c>
      <c r="H39" s="40" t="s">
        <v>158</v>
      </c>
      <c r="I39" s="69">
        <v>0</v>
      </c>
      <c r="J39" s="68">
        <f t="shared" si="2"/>
        <v>0</v>
      </c>
    </row>
    <row r="40" spans="1:10" ht="30" customHeight="1" x14ac:dyDescent="0.3">
      <c r="A40" s="144"/>
      <c r="B40" s="148"/>
      <c r="C40" s="29"/>
      <c r="D40" s="143"/>
      <c r="E40" s="148"/>
      <c r="F40" s="61" t="s">
        <v>223</v>
      </c>
      <c r="G40" s="78" t="s">
        <v>274</v>
      </c>
      <c r="H40" s="40" t="s">
        <v>158</v>
      </c>
      <c r="I40" s="69">
        <v>0</v>
      </c>
      <c r="J40" s="68">
        <f t="shared" ref="J40:J109" si="3">I40*1.2</f>
        <v>0</v>
      </c>
    </row>
    <row r="41" spans="1:10" ht="30" customHeight="1" x14ac:dyDescent="0.3">
      <c r="A41" s="144"/>
      <c r="B41" s="152" t="s">
        <v>173</v>
      </c>
      <c r="C41" s="29"/>
      <c r="D41" s="143"/>
      <c r="E41" s="148"/>
      <c r="F41" s="61" t="s">
        <v>219</v>
      </c>
      <c r="G41" s="78" t="s">
        <v>275</v>
      </c>
      <c r="H41" s="40" t="s">
        <v>158</v>
      </c>
      <c r="I41" s="69">
        <v>0</v>
      </c>
      <c r="J41" s="68">
        <f t="shared" ref="J41:J44" si="4">I41*1.2</f>
        <v>0</v>
      </c>
    </row>
    <row r="42" spans="1:10" ht="30" customHeight="1" x14ac:dyDescent="0.3">
      <c r="A42" s="144"/>
      <c r="B42" s="148"/>
      <c r="C42" s="29"/>
      <c r="D42" s="143"/>
      <c r="E42" s="148"/>
      <c r="F42" s="61" t="s">
        <v>220</v>
      </c>
      <c r="G42" s="78" t="s">
        <v>276</v>
      </c>
      <c r="H42" s="40" t="s">
        <v>158</v>
      </c>
      <c r="I42" s="69">
        <v>0</v>
      </c>
      <c r="J42" s="68">
        <f t="shared" si="4"/>
        <v>0</v>
      </c>
    </row>
    <row r="43" spans="1:10" ht="30" customHeight="1" x14ac:dyDescent="0.3">
      <c r="A43" s="144"/>
      <c r="B43" s="148"/>
      <c r="C43" s="29"/>
      <c r="D43" s="143"/>
      <c r="E43" s="148"/>
      <c r="F43" s="61" t="s">
        <v>221</v>
      </c>
      <c r="G43" s="78" t="s">
        <v>277</v>
      </c>
      <c r="H43" s="40" t="s">
        <v>158</v>
      </c>
      <c r="I43" s="69">
        <v>0</v>
      </c>
      <c r="J43" s="68">
        <f t="shared" si="4"/>
        <v>0</v>
      </c>
    </row>
    <row r="44" spans="1:10" ht="30" customHeight="1" x14ac:dyDescent="0.3">
      <c r="A44" s="144"/>
      <c r="B44" s="148"/>
      <c r="C44" s="29"/>
      <c r="D44" s="143"/>
      <c r="E44" s="148"/>
      <c r="F44" s="61" t="s">
        <v>222</v>
      </c>
      <c r="G44" s="78" t="s">
        <v>278</v>
      </c>
      <c r="H44" s="40" t="s">
        <v>158</v>
      </c>
      <c r="I44" s="69">
        <v>0</v>
      </c>
      <c r="J44" s="68">
        <f t="shared" si="4"/>
        <v>0</v>
      </c>
    </row>
    <row r="45" spans="1:10" ht="28.8" x14ac:dyDescent="0.3">
      <c r="A45" s="144"/>
      <c r="B45" s="148"/>
      <c r="C45" s="29"/>
      <c r="D45" s="143"/>
      <c r="E45" s="148"/>
      <c r="F45" s="61" t="s">
        <v>223</v>
      </c>
      <c r="G45" s="78" t="s">
        <v>279</v>
      </c>
      <c r="H45" s="40" t="s">
        <v>158</v>
      </c>
      <c r="I45" s="69">
        <v>0</v>
      </c>
      <c r="J45" s="68">
        <f t="shared" si="3"/>
        <v>0</v>
      </c>
    </row>
    <row r="46" spans="1:10" ht="28.8" x14ac:dyDescent="0.3">
      <c r="A46" s="144"/>
      <c r="B46" s="152" t="s">
        <v>174</v>
      </c>
      <c r="C46" s="29"/>
      <c r="D46" s="143"/>
      <c r="E46" s="142" t="s">
        <v>137</v>
      </c>
      <c r="F46" s="61" t="s">
        <v>219</v>
      </c>
      <c r="G46" s="78" t="s">
        <v>280</v>
      </c>
      <c r="H46" s="40" t="s">
        <v>158</v>
      </c>
      <c r="I46" s="69">
        <v>0</v>
      </c>
      <c r="J46" s="68">
        <f t="shared" si="3"/>
        <v>0</v>
      </c>
    </row>
    <row r="47" spans="1:10" ht="28.8" x14ac:dyDescent="0.3">
      <c r="A47" s="144"/>
      <c r="B47" s="148"/>
      <c r="C47" s="29"/>
      <c r="D47" s="143"/>
      <c r="E47" s="143"/>
      <c r="F47" s="61" t="s">
        <v>220</v>
      </c>
      <c r="G47" s="78" t="s">
        <v>281</v>
      </c>
      <c r="H47" s="40" t="s">
        <v>158</v>
      </c>
      <c r="I47" s="69">
        <v>0</v>
      </c>
      <c r="J47" s="68">
        <f t="shared" si="3"/>
        <v>0</v>
      </c>
    </row>
    <row r="48" spans="1:10" ht="28.8" x14ac:dyDescent="0.3">
      <c r="A48" s="144"/>
      <c r="B48" s="148"/>
      <c r="C48" s="29"/>
      <c r="D48" s="143"/>
      <c r="E48" s="143"/>
      <c r="F48" s="61" t="s">
        <v>221</v>
      </c>
      <c r="G48" s="78" t="s">
        <v>282</v>
      </c>
      <c r="H48" s="40" t="s">
        <v>158</v>
      </c>
      <c r="I48" s="69">
        <v>0</v>
      </c>
      <c r="J48" s="68">
        <f t="shared" si="3"/>
        <v>0</v>
      </c>
    </row>
    <row r="49" spans="1:10" ht="28.8" x14ac:dyDescent="0.3">
      <c r="A49" s="144"/>
      <c r="B49" s="148"/>
      <c r="C49" s="29"/>
      <c r="D49" s="143"/>
      <c r="E49" s="143"/>
      <c r="F49" s="61" t="s">
        <v>222</v>
      </c>
      <c r="G49" s="78" t="s">
        <v>283</v>
      </c>
      <c r="H49" s="40" t="s">
        <v>158</v>
      </c>
      <c r="I49" s="69">
        <v>0</v>
      </c>
      <c r="J49" s="68">
        <f t="shared" si="3"/>
        <v>0</v>
      </c>
    </row>
    <row r="50" spans="1:10" ht="28.8" x14ac:dyDescent="0.3">
      <c r="A50" s="144"/>
      <c r="B50" s="148"/>
      <c r="C50" s="29"/>
      <c r="D50" s="143"/>
      <c r="E50" s="143"/>
      <c r="F50" s="61" t="s">
        <v>223</v>
      </c>
      <c r="G50" s="78" t="s">
        <v>284</v>
      </c>
      <c r="H50" s="40" t="s">
        <v>158</v>
      </c>
      <c r="I50" s="69">
        <v>0</v>
      </c>
      <c r="J50" s="68">
        <f t="shared" si="3"/>
        <v>0</v>
      </c>
    </row>
    <row r="51" spans="1:10" ht="28.8" x14ac:dyDescent="0.3">
      <c r="A51" s="144"/>
      <c r="B51" s="152" t="s">
        <v>175</v>
      </c>
      <c r="C51" s="29"/>
      <c r="D51" s="143"/>
      <c r="E51" s="143"/>
      <c r="F51" s="61" t="s">
        <v>219</v>
      </c>
      <c r="G51" s="78" t="s">
        <v>285</v>
      </c>
      <c r="H51" s="40" t="s">
        <v>158</v>
      </c>
      <c r="I51" s="69">
        <v>0</v>
      </c>
      <c r="J51" s="68">
        <f t="shared" si="3"/>
        <v>0</v>
      </c>
    </row>
    <row r="52" spans="1:10" ht="28.8" x14ac:dyDescent="0.3">
      <c r="A52" s="144"/>
      <c r="B52" s="148"/>
      <c r="C52" s="29"/>
      <c r="D52" s="143"/>
      <c r="E52" s="143"/>
      <c r="F52" s="61" t="s">
        <v>220</v>
      </c>
      <c r="G52" s="78" t="s">
        <v>286</v>
      </c>
      <c r="H52" s="40" t="s">
        <v>158</v>
      </c>
      <c r="I52" s="69">
        <v>0</v>
      </c>
      <c r="J52" s="68">
        <f t="shared" si="3"/>
        <v>0</v>
      </c>
    </row>
    <row r="53" spans="1:10" ht="28.8" x14ac:dyDescent="0.3">
      <c r="A53" s="144"/>
      <c r="B53" s="148"/>
      <c r="C53" s="29"/>
      <c r="D53" s="143"/>
      <c r="E53" s="143"/>
      <c r="F53" s="61" t="s">
        <v>221</v>
      </c>
      <c r="G53" s="78" t="s">
        <v>287</v>
      </c>
      <c r="H53" s="40" t="s">
        <v>158</v>
      </c>
      <c r="I53" s="69">
        <v>0</v>
      </c>
      <c r="J53" s="68">
        <f t="shared" si="3"/>
        <v>0</v>
      </c>
    </row>
    <row r="54" spans="1:10" ht="28.8" x14ac:dyDescent="0.3">
      <c r="A54" s="144"/>
      <c r="B54" s="148"/>
      <c r="C54" s="29"/>
      <c r="D54" s="143"/>
      <c r="E54" s="143"/>
      <c r="F54" s="61" t="s">
        <v>222</v>
      </c>
      <c r="G54" s="78" t="s">
        <v>288</v>
      </c>
      <c r="H54" s="40" t="s">
        <v>158</v>
      </c>
      <c r="I54" s="69">
        <v>0</v>
      </c>
      <c r="J54" s="68">
        <f t="shared" si="3"/>
        <v>0</v>
      </c>
    </row>
    <row r="55" spans="1:10" ht="28.8" x14ac:dyDescent="0.3">
      <c r="A55" s="144"/>
      <c r="B55" s="148"/>
      <c r="C55" s="29"/>
      <c r="D55" s="143"/>
      <c r="E55" s="143"/>
      <c r="F55" s="61" t="s">
        <v>223</v>
      </c>
      <c r="G55" s="78" t="s">
        <v>289</v>
      </c>
      <c r="H55" s="40" t="s">
        <v>160</v>
      </c>
      <c r="I55" s="69">
        <v>0</v>
      </c>
      <c r="J55" s="68">
        <f t="shared" si="3"/>
        <v>0</v>
      </c>
    </row>
    <row r="56" spans="1:10" ht="28.8" x14ac:dyDescent="0.3">
      <c r="A56" s="144"/>
      <c r="B56" s="152" t="s">
        <v>176</v>
      </c>
      <c r="C56" s="29"/>
      <c r="D56" s="143"/>
      <c r="E56" s="159" t="s">
        <v>138</v>
      </c>
      <c r="F56" s="61" t="s">
        <v>219</v>
      </c>
      <c r="G56" s="78" t="s">
        <v>290</v>
      </c>
      <c r="H56" s="40" t="s">
        <v>160</v>
      </c>
      <c r="I56" s="69">
        <v>0</v>
      </c>
      <c r="J56" s="68">
        <f t="shared" si="3"/>
        <v>0</v>
      </c>
    </row>
    <row r="57" spans="1:10" ht="28.8" x14ac:dyDescent="0.3">
      <c r="A57" s="144"/>
      <c r="B57" s="152"/>
      <c r="C57" s="29"/>
      <c r="D57" s="143"/>
      <c r="E57" s="159"/>
      <c r="F57" s="61" t="s">
        <v>220</v>
      </c>
      <c r="G57" s="78" t="s">
        <v>291</v>
      </c>
      <c r="H57" s="40" t="s">
        <v>160</v>
      </c>
      <c r="I57" s="69">
        <v>0</v>
      </c>
      <c r="J57" s="68">
        <f t="shared" si="3"/>
        <v>0</v>
      </c>
    </row>
    <row r="58" spans="1:10" ht="28.8" x14ac:dyDescent="0.3">
      <c r="A58" s="144"/>
      <c r="B58" s="152"/>
      <c r="C58" s="29"/>
      <c r="D58" s="143"/>
      <c r="E58" s="159"/>
      <c r="F58" s="61" t="s">
        <v>221</v>
      </c>
      <c r="G58" s="78" t="s">
        <v>292</v>
      </c>
      <c r="H58" s="40" t="s">
        <v>160</v>
      </c>
      <c r="I58" s="69">
        <v>0</v>
      </c>
      <c r="J58" s="68">
        <f t="shared" si="3"/>
        <v>0</v>
      </c>
    </row>
    <row r="59" spans="1:10" ht="28.8" x14ac:dyDescent="0.3">
      <c r="A59" s="144"/>
      <c r="B59" s="152"/>
      <c r="C59" s="29"/>
      <c r="D59" s="143"/>
      <c r="E59" s="159"/>
      <c r="F59" s="61" t="s">
        <v>222</v>
      </c>
      <c r="G59" s="78" t="s">
        <v>293</v>
      </c>
      <c r="H59" s="40" t="s">
        <v>160</v>
      </c>
      <c r="I59" s="69">
        <v>0</v>
      </c>
      <c r="J59" s="68">
        <f t="shared" si="3"/>
        <v>0</v>
      </c>
    </row>
    <row r="60" spans="1:10" ht="28.8" x14ac:dyDescent="0.3">
      <c r="A60" s="144"/>
      <c r="B60" s="152"/>
      <c r="C60" s="29"/>
      <c r="D60" s="143"/>
      <c r="E60" s="159"/>
      <c r="F60" s="61" t="s">
        <v>223</v>
      </c>
      <c r="G60" s="78" t="s">
        <v>294</v>
      </c>
      <c r="H60" s="40" t="s">
        <v>160</v>
      </c>
      <c r="I60" s="69">
        <v>0</v>
      </c>
      <c r="J60" s="68">
        <f t="shared" si="3"/>
        <v>0</v>
      </c>
    </row>
    <row r="61" spans="1:10" ht="28.8" x14ac:dyDescent="0.3">
      <c r="A61" s="144"/>
      <c r="B61" s="152" t="s">
        <v>177</v>
      </c>
      <c r="C61" s="29"/>
      <c r="D61" s="143"/>
      <c r="E61" s="159"/>
      <c r="F61" s="61" t="s">
        <v>219</v>
      </c>
      <c r="G61" s="78" t="s">
        <v>295</v>
      </c>
      <c r="H61" s="40" t="s">
        <v>160</v>
      </c>
      <c r="I61" s="69">
        <v>0</v>
      </c>
      <c r="J61" s="68">
        <f t="shared" si="3"/>
        <v>0</v>
      </c>
    </row>
    <row r="62" spans="1:10" ht="28.8" x14ac:dyDescent="0.3">
      <c r="A62" s="144"/>
      <c r="B62" s="152"/>
      <c r="C62" s="29"/>
      <c r="D62" s="143"/>
      <c r="E62" s="159"/>
      <c r="F62" s="61" t="s">
        <v>220</v>
      </c>
      <c r="G62" s="78" t="s">
        <v>296</v>
      </c>
      <c r="H62" s="40" t="s">
        <v>160</v>
      </c>
      <c r="I62" s="69">
        <v>0</v>
      </c>
      <c r="J62" s="68">
        <f t="shared" si="3"/>
        <v>0</v>
      </c>
    </row>
    <row r="63" spans="1:10" ht="28.8" x14ac:dyDescent="0.3">
      <c r="A63" s="144"/>
      <c r="B63" s="152"/>
      <c r="C63" s="29"/>
      <c r="D63" s="143"/>
      <c r="E63" s="159"/>
      <c r="F63" s="61" t="s">
        <v>221</v>
      </c>
      <c r="G63" s="78" t="s">
        <v>297</v>
      </c>
      <c r="H63" s="40" t="s">
        <v>160</v>
      </c>
      <c r="I63" s="69">
        <v>0</v>
      </c>
      <c r="J63" s="68">
        <f t="shared" si="3"/>
        <v>0</v>
      </c>
    </row>
    <row r="64" spans="1:10" ht="28.8" x14ac:dyDescent="0.3">
      <c r="A64" s="144"/>
      <c r="B64" s="152"/>
      <c r="C64" s="29"/>
      <c r="D64" s="143"/>
      <c r="E64" s="159"/>
      <c r="F64" s="61" t="s">
        <v>222</v>
      </c>
      <c r="G64" s="78" t="s">
        <v>298</v>
      </c>
      <c r="H64" s="40" t="s">
        <v>160</v>
      </c>
      <c r="I64" s="69">
        <v>0</v>
      </c>
      <c r="J64" s="68">
        <f t="shared" si="3"/>
        <v>0</v>
      </c>
    </row>
    <row r="65" spans="1:10" ht="28.8" x14ac:dyDescent="0.3">
      <c r="A65" s="144"/>
      <c r="B65" s="152"/>
      <c r="C65" s="29"/>
      <c r="D65" s="143"/>
      <c r="E65" s="159"/>
      <c r="F65" s="61" t="s">
        <v>223</v>
      </c>
      <c r="G65" s="78" t="s">
        <v>299</v>
      </c>
      <c r="H65" s="40" t="s">
        <v>160</v>
      </c>
      <c r="I65" s="69">
        <v>0</v>
      </c>
      <c r="J65" s="68">
        <f t="shared" si="3"/>
        <v>0</v>
      </c>
    </row>
    <row r="66" spans="1:10" ht="28.8" x14ac:dyDescent="0.3">
      <c r="A66" s="144"/>
      <c r="B66" s="152" t="s">
        <v>0</v>
      </c>
      <c r="C66" s="29"/>
      <c r="D66" s="143"/>
      <c r="E66" s="161" t="s">
        <v>226</v>
      </c>
      <c r="F66" s="61" t="s">
        <v>219</v>
      </c>
      <c r="G66" s="78" t="s">
        <v>300</v>
      </c>
      <c r="H66" s="40" t="s">
        <v>160</v>
      </c>
      <c r="I66" s="69">
        <v>0</v>
      </c>
      <c r="J66" s="68">
        <f t="shared" si="3"/>
        <v>0</v>
      </c>
    </row>
    <row r="67" spans="1:10" ht="28.8" x14ac:dyDescent="0.3">
      <c r="A67" s="144"/>
      <c r="B67" s="152"/>
      <c r="C67" s="29"/>
      <c r="D67" s="143"/>
      <c r="E67" s="161"/>
      <c r="F67" s="61" t="s">
        <v>220</v>
      </c>
      <c r="G67" s="78" t="s">
        <v>301</v>
      </c>
      <c r="H67" s="40" t="s">
        <v>160</v>
      </c>
      <c r="I67" s="69">
        <v>0</v>
      </c>
      <c r="J67" s="68">
        <f t="shared" si="3"/>
        <v>0</v>
      </c>
    </row>
    <row r="68" spans="1:10" ht="28.8" x14ac:dyDescent="0.3">
      <c r="A68" s="144"/>
      <c r="B68" s="152"/>
      <c r="C68" s="29"/>
      <c r="D68" s="143"/>
      <c r="E68" s="161"/>
      <c r="F68" s="61" t="s">
        <v>221</v>
      </c>
      <c r="G68" s="78" t="s">
        <v>302</v>
      </c>
      <c r="H68" s="40" t="s">
        <v>160</v>
      </c>
      <c r="I68" s="69">
        <v>0</v>
      </c>
      <c r="J68" s="68">
        <f t="shared" si="3"/>
        <v>0</v>
      </c>
    </row>
    <row r="69" spans="1:10" ht="28.8" x14ac:dyDescent="0.3">
      <c r="A69" s="144"/>
      <c r="B69" s="152"/>
      <c r="C69" s="29"/>
      <c r="D69" s="143"/>
      <c r="E69" s="161"/>
      <c r="F69" s="61" t="s">
        <v>222</v>
      </c>
      <c r="G69" s="78" t="s">
        <v>303</v>
      </c>
      <c r="H69" s="40" t="s">
        <v>160</v>
      </c>
      <c r="I69" s="69">
        <v>0</v>
      </c>
      <c r="J69" s="68">
        <f t="shared" si="3"/>
        <v>0</v>
      </c>
    </row>
    <row r="70" spans="1:10" ht="28.8" x14ac:dyDescent="0.3">
      <c r="A70" s="144"/>
      <c r="B70" s="152"/>
      <c r="C70" s="29"/>
      <c r="D70" s="143"/>
      <c r="E70" s="161"/>
      <c r="F70" s="61" t="s">
        <v>223</v>
      </c>
      <c r="G70" s="78" t="s">
        <v>304</v>
      </c>
      <c r="H70" s="40" t="s">
        <v>160</v>
      </c>
      <c r="I70" s="69">
        <v>0</v>
      </c>
      <c r="J70" s="68">
        <f t="shared" si="3"/>
        <v>0</v>
      </c>
    </row>
    <row r="71" spans="1:10" ht="28.8" x14ac:dyDescent="0.3">
      <c r="A71" s="144"/>
      <c r="B71" s="152" t="s">
        <v>1</v>
      </c>
      <c r="C71" s="29"/>
      <c r="D71" s="143"/>
      <c r="E71" s="161"/>
      <c r="F71" s="61" t="s">
        <v>219</v>
      </c>
      <c r="G71" s="78" t="s">
        <v>305</v>
      </c>
      <c r="H71" s="40" t="s">
        <v>160</v>
      </c>
      <c r="I71" s="69">
        <v>0</v>
      </c>
      <c r="J71" s="68">
        <f t="shared" si="3"/>
        <v>0</v>
      </c>
    </row>
    <row r="72" spans="1:10" ht="28.8" x14ac:dyDescent="0.3">
      <c r="A72" s="144"/>
      <c r="B72" s="152"/>
      <c r="C72" s="29"/>
      <c r="D72" s="143"/>
      <c r="E72" s="161"/>
      <c r="F72" s="61" t="s">
        <v>220</v>
      </c>
      <c r="G72" s="78" t="s">
        <v>306</v>
      </c>
      <c r="H72" s="40" t="s">
        <v>160</v>
      </c>
      <c r="I72" s="69">
        <v>0</v>
      </c>
      <c r="J72" s="68">
        <f t="shared" si="3"/>
        <v>0</v>
      </c>
    </row>
    <row r="73" spans="1:10" ht="28.8" x14ac:dyDescent="0.3">
      <c r="A73" s="144"/>
      <c r="B73" s="152"/>
      <c r="C73" s="29"/>
      <c r="D73" s="143"/>
      <c r="E73" s="161"/>
      <c r="F73" s="61" t="s">
        <v>221</v>
      </c>
      <c r="G73" s="78" t="s">
        <v>307</v>
      </c>
      <c r="H73" s="40" t="s">
        <v>160</v>
      </c>
      <c r="I73" s="69">
        <v>0</v>
      </c>
      <c r="J73" s="68">
        <f t="shared" si="3"/>
        <v>0</v>
      </c>
    </row>
    <row r="74" spans="1:10" ht="28.8" x14ac:dyDescent="0.3">
      <c r="A74" s="144"/>
      <c r="B74" s="152"/>
      <c r="C74" s="29"/>
      <c r="D74" s="143"/>
      <c r="E74" s="161"/>
      <c r="F74" s="61" t="s">
        <v>222</v>
      </c>
      <c r="G74" s="78" t="s">
        <v>308</v>
      </c>
      <c r="H74" s="40" t="s">
        <v>160</v>
      </c>
      <c r="I74" s="69">
        <v>0</v>
      </c>
      <c r="J74" s="68">
        <f t="shared" si="3"/>
        <v>0</v>
      </c>
    </row>
    <row r="75" spans="1:10" ht="28.8" x14ac:dyDescent="0.3">
      <c r="A75" s="144"/>
      <c r="B75" s="152"/>
      <c r="C75" s="29"/>
      <c r="D75" s="143"/>
      <c r="E75" s="144"/>
      <c r="F75" s="61" t="s">
        <v>223</v>
      </c>
      <c r="G75" s="78" t="s">
        <v>309</v>
      </c>
      <c r="H75" s="40" t="s">
        <v>160</v>
      </c>
      <c r="I75" s="69">
        <v>0</v>
      </c>
      <c r="J75" s="68">
        <f t="shared" si="3"/>
        <v>0</v>
      </c>
    </row>
    <row r="76" spans="1:10" ht="28.8" x14ac:dyDescent="0.3">
      <c r="A76" s="144" t="s">
        <v>102</v>
      </c>
      <c r="B76" s="73" t="s">
        <v>6</v>
      </c>
      <c r="C76" s="28"/>
      <c r="D76" s="144" t="s">
        <v>42</v>
      </c>
      <c r="E76" s="144"/>
      <c r="F76" s="119"/>
      <c r="G76" s="81" t="s">
        <v>310</v>
      </c>
      <c r="H76" s="72" t="s">
        <v>160</v>
      </c>
      <c r="I76" s="69">
        <v>0</v>
      </c>
      <c r="J76" s="68">
        <f t="shared" si="3"/>
        <v>0</v>
      </c>
    </row>
    <row r="77" spans="1:10" ht="28.8" x14ac:dyDescent="0.3">
      <c r="A77" s="144"/>
      <c r="B77" s="73" t="s">
        <v>4</v>
      </c>
      <c r="C77" s="28"/>
      <c r="D77" s="144" t="s">
        <v>161</v>
      </c>
      <c r="E77" s="144"/>
      <c r="F77" s="65"/>
      <c r="G77" s="81" t="s">
        <v>311</v>
      </c>
      <c r="H77" s="40" t="s">
        <v>160</v>
      </c>
      <c r="I77" s="69">
        <v>0</v>
      </c>
      <c r="J77" s="68">
        <f t="shared" si="3"/>
        <v>0</v>
      </c>
    </row>
    <row r="78" spans="1:10" ht="28.8" x14ac:dyDescent="0.3">
      <c r="A78" s="144"/>
      <c r="B78" s="73" t="s">
        <v>4</v>
      </c>
      <c r="C78" s="28"/>
      <c r="D78" s="144" t="s">
        <v>162</v>
      </c>
      <c r="E78" s="144"/>
      <c r="F78" s="65"/>
      <c r="G78" s="81" t="s">
        <v>312</v>
      </c>
      <c r="H78" s="40" t="s">
        <v>160</v>
      </c>
      <c r="I78" s="69">
        <v>0</v>
      </c>
      <c r="J78" s="68">
        <f t="shared" si="3"/>
        <v>0</v>
      </c>
    </row>
    <row r="79" spans="1:10" ht="28.8" x14ac:dyDescent="0.3">
      <c r="A79" s="144"/>
      <c r="B79" s="73" t="s">
        <v>5</v>
      </c>
      <c r="C79" s="28"/>
      <c r="D79" s="144" t="s">
        <v>7</v>
      </c>
      <c r="E79" s="144"/>
      <c r="F79" s="119"/>
      <c r="G79" s="81" t="s">
        <v>313</v>
      </c>
      <c r="H79" s="40" t="s">
        <v>160</v>
      </c>
      <c r="I79" s="69">
        <v>0</v>
      </c>
      <c r="J79" s="68">
        <f t="shared" si="3"/>
        <v>0</v>
      </c>
    </row>
    <row r="80" spans="1:10" ht="28.8" x14ac:dyDescent="0.3">
      <c r="A80" s="144"/>
      <c r="B80" s="73" t="s">
        <v>8</v>
      </c>
      <c r="C80" s="28"/>
      <c r="D80" s="144" t="s">
        <v>41</v>
      </c>
      <c r="E80" s="144"/>
      <c r="F80" s="119"/>
      <c r="G80" s="81" t="s">
        <v>314</v>
      </c>
      <c r="H80" s="40" t="s">
        <v>160</v>
      </c>
      <c r="I80" s="69">
        <v>0</v>
      </c>
      <c r="J80" s="68">
        <f t="shared" si="3"/>
        <v>0</v>
      </c>
    </row>
    <row r="81" spans="1:10" ht="28.8" x14ac:dyDescent="0.3">
      <c r="A81" s="144"/>
      <c r="B81" s="73" t="s">
        <v>26</v>
      </c>
      <c r="C81" s="28"/>
      <c r="D81" s="144" t="s">
        <v>9</v>
      </c>
      <c r="E81" s="144"/>
      <c r="F81" s="119"/>
      <c r="G81" s="81" t="s">
        <v>315</v>
      </c>
      <c r="H81" s="72" t="s">
        <v>160</v>
      </c>
      <c r="I81" s="69">
        <v>0</v>
      </c>
      <c r="J81" s="68">
        <f t="shared" si="3"/>
        <v>0</v>
      </c>
    </row>
    <row r="82" spans="1:10" ht="28.8" x14ac:dyDescent="0.3">
      <c r="A82" s="144"/>
      <c r="B82" s="48" t="s">
        <v>145</v>
      </c>
      <c r="C82" s="26"/>
      <c r="D82" s="141" t="s">
        <v>64</v>
      </c>
      <c r="E82" s="141"/>
      <c r="F82" s="67"/>
      <c r="G82" s="81" t="s">
        <v>316</v>
      </c>
      <c r="H82" s="40" t="s">
        <v>160</v>
      </c>
      <c r="I82" s="69">
        <v>0</v>
      </c>
      <c r="J82" s="68">
        <f t="shared" si="3"/>
        <v>0</v>
      </c>
    </row>
    <row r="83" spans="1:10" ht="28.8" x14ac:dyDescent="0.3">
      <c r="A83" s="144"/>
      <c r="B83" s="48" t="s">
        <v>144</v>
      </c>
      <c r="C83" s="26"/>
      <c r="D83" s="141" t="s">
        <v>64</v>
      </c>
      <c r="E83" s="141"/>
      <c r="F83" s="67"/>
      <c r="G83" s="81" t="s">
        <v>317</v>
      </c>
      <c r="H83" s="40" t="s">
        <v>160</v>
      </c>
      <c r="I83" s="69">
        <v>0</v>
      </c>
      <c r="J83" s="68">
        <f t="shared" si="3"/>
        <v>0</v>
      </c>
    </row>
    <row r="84" spans="1:10" ht="28.8" x14ac:dyDescent="0.3">
      <c r="A84" s="144"/>
      <c r="B84" s="48" t="s">
        <v>146</v>
      </c>
      <c r="C84" s="26"/>
      <c r="D84" s="141" t="s">
        <v>64</v>
      </c>
      <c r="E84" s="141"/>
      <c r="F84" s="67"/>
      <c r="G84" s="81" t="s">
        <v>318</v>
      </c>
      <c r="H84" s="40" t="s">
        <v>160</v>
      </c>
      <c r="I84" s="69">
        <v>0</v>
      </c>
      <c r="J84" s="68">
        <f t="shared" si="3"/>
        <v>0</v>
      </c>
    </row>
    <row r="85" spans="1:10" ht="28.8" x14ac:dyDescent="0.3">
      <c r="A85" s="144" t="s">
        <v>228</v>
      </c>
      <c r="B85" s="73" t="s">
        <v>178</v>
      </c>
      <c r="C85" s="28"/>
      <c r="D85" s="141" t="s">
        <v>44</v>
      </c>
      <c r="E85" s="141"/>
      <c r="F85" s="67"/>
      <c r="G85" s="78" t="s">
        <v>319</v>
      </c>
      <c r="H85" s="41" t="s">
        <v>371</v>
      </c>
      <c r="I85" s="69">
        <v>0</v>
      </c>
      <c r="J85" s="68">
        <f t="shared" si="3"/>
        <v>0</v>
      </c>
    </row>
    <row r="86" spans="1:10" ht="28.8" x14ac:dyDescent="0.3">
      <c r="A86" s="144"/>
      <c r="B86" s="73" t="s">
        <v>179</v>
      </c>
      <c r="C86" s="28"/>
      <c r="D86" s="141" t="s">
        <v>46</v>
      </c>
      <c r="E86" s="141"/>
      <c r="F86" s="67"/>
      <c r="G86" s="78" t="s">
        <v>320</v>
      </c>
      <c r="H86" s="41" t="s">
        <v>371</v>
      </c>
      <c r="I86" s="69">
        <v>0</v>
      </c>
      <c r="J86" s="68">
        <f t="shared" si="3"/>
        <v>0</v>
      </c>
    </row>
    <row r="87" spans="1:10" ht="28.8" x14ac:dyDescent="0.3">
      <c r="A87" s="144"/>
      <c r="B87" s="73" t="s">
        <v>180</v>
      </c>
      <c r="C87" s="28"/>
      <c r="D87" s="141" t="s">
        <v>10</v>
      </c>
      <c r="E87" s="141"/>
      <c r="F87" s="67"/>
      <c r="G87" s="78" t="s">
        <v>321</v>
      </c>
      <c r="H87" s="41" t="s">
        <v>371</v>
      </c>
      <c r="I87" s="69">
        <v>0</v>
      </c>
      <c r="J87" s="68">
        <f t="shared" si="3"/>
        <v>0</v>
      </c>
    </row>
    <row r="88" spans="1:10" ht="28.8" x14ac:dyDescent="0.3">
      <c r="A88" s="144"/>
      <c r="B88" s="73" t="s">
        <v>181</v>
      </c>
      <c r="C88" s="28"/>
      <c r="D88" s="141" t="s">
        <v>11</v>
      </c>
      <c r="E88" s="141"/>
      <c r="F88" s="67"/>
      <c r="G88" s="78" t="s">
        <v>322</v>
      </c>
      <c r="H88" s="41" t="s">
        <v>371</v>
      </c>
      <c r="I88" s="69">
        <v>0</v>
      </c>
      <c r="J88" s="68">
        <f t="shared" si="3"/>
        <v>0</v>
      </c>
    </row>
    <row r="89" spans="1:10" ht="28.8" x14ac:dyDescent="0.3">
      <c r="A89" s="144"/>
      <c r="B89" s="73" t="s">
        <v>182</v>
      </c>
      <c r="C89" s="28"/>
      <c r="D89" s="141" t="s">
        <v>12</v>
      </c>
      <c r="E89" s="141"/>
      <c r="F89" s="67"/>
      <c r="G89" s="78" t="s">
        <v>323</v>
      </c>
      <c r="H89" s="41" t="s">
        <v>371</v>
      </c>
      <c r="I89" s="69">
        <v>0</v>
      </c>
      <c r="J89" s="68">
        <f t="shared" si="3"/>
        <v>0</v>
      </c>
    </row>
    <row r="90" spans="1:10" ht="28.8" x14ac:dyDescent="0.3">
      <c r="A90" s="144"/>
      <c r="B90" s="73" t="s">
        <v>183</v>
      </c>
      <c r="C90" s="28"/>
      <c r="D90" s="141" t="s">
        <v>13</v>
      </c>
      <c r="E90" s="141"/>
      <c r="F90" s="67"/>
      <c r="G90" s="78" t="s">
        <v>324</v>
      </c>
      <c r="H90" s="41" t="s">
        <v>371</v>
      </c>
      <c r="I90" s="69">
        <v>0</v>
      </c>
      <c r="J90" s="68">
        <f t="shared" si="3"/>
        <v>0</v>
      </c>
    </row>
    <row r="91" spans="1:10" ht="28.8" x14ac:dyDescent="0.3">
      <c r="A91" s="144"/>
      <c r="B91" s="73" t="s">
        <v>184</v>
      </c>
      <c r="C91" s="28"/>
      <c r="D91" s="141" t="s">
        <v>14</v>
      </c>
      <c r="E91" s="141"/>
      <c r="F91" s="67"/>
      <c r="G91" s="78" t="s">
        <v>325</v>
      </c>
      <c r="H91" s="41" t="s">
        <v>371</v>
      </c>
      <c r="I91" s="69">
        <v>0</v>
      </c>
      <c r="J91" s="68">
        <f t="shared" si="3"/>
        <v>0</v>
      </c>
    </row>
    <row r="92" spans="1:10" ht="28.8" x14ac:dyDescent="0.3">
      <c r="A92" s="144"/>
      <c r="B92" s="73" t="s">
        <v>185</v>
      </c>
      <c r="C92" s="28"/>
      <c r="D92" s="141" t="s">
        <v>48</v>
      </c>
      <c r="E92" s="141"/>
      <c r="F92" s="67"/>
      <c r="G92" s="78" t="s">
        <v>326</v>
      </c>
      <c r="H92" s="41" t="s">
        <v>371</v>
      </c>
      <c r="I92" s="69">
        <v>0</v>
      </c>
      <c r="J92" s="68">
        <f t="shared" si="3"/>
        <v>0</v>
      </c>
    </row>
    <row r="93" spans="1:10" ht="28.8" x14ac:dyDescent="0.3">
      <c r="A93" s="144"/>
      <c r="B93" s="73" t="s">
        <v>186</v>
      </c>
      <c r="C93" s="28"/>
      <c r="D93" s="141" t="s">
        <v>233</v>
      </c>
      <c r="E93" s="141"/>
      <c r="F93" s="67"/>
      <c r="G93" s="78" t="s">
        <v>327</v>
      </c>
      <c r="H93" s="41" t="s">
        <v>371</v>
      </c>
      <c r="I93" s="69">
        <v>0</v>
      </c>
      <c r="J93" s="68">
        <f t="shared" si="3"/>
        <v>0</v>
      </c>
    </row>
    <row r="94" spans="1:10" ht="72" x14ac:dyDescent="0.3">
      <c r="A94" s="40" t="s">
        <v>139</v>
      </c>
      <c r="B94" s="73" t="s">
        <v>39</v>
      </c>
      <c r="C94" s="28"/>
      <c r="D94" s="7" t="s">
        <v>140</v>
      </c>
      <c r="E94" s="72" t="s">
        <v>43</v>
      </c>
      <c r="F94" s="65"/>
      <c r="G94" s="80" t="s">
        <v>328</v>
      </c>
      <c r="H94" s="7" t="s">
        <v>164</v>
      </c>
      <c r="I94" s="69">
        <v>0</v>
      </c>
      <c r="J94" s="68">
        <f t="shared" si="3"/>
        <v>0</v>
      </c>
    </row>
    <row r="95" spans="1:10" x14ac:dyDescent="0.3">
      <c r="A95" s="144" t="s">
        <v>125</v>
      </c>
      <c r="B95" s="73" t="s">
        <v>103</v>
      </c>
      <c r="C95" s="28"/>
      <c r="D95" s="148" t="s">
        <v>105</v>
      </c>
      <c r="E95" s="148"/>
      <c r="F95" s="67"/>
      <c r="G95" s="78" t="s">
        <v>329</v>
      </c>
      <c r="H95" s="51" t="s">
        <v>166</v>
      </c>
      <c r="I95" s="69">
        <v>0</v>
      </c>
      <c r="J95" s="68">
        <f t="shared" si="3"/>
        <v>0</v>
      </c>
    </row>
    <row r="96" spans="1:10" x14ac:dyDescent="0.3">
      <c r="A96" s="148"/>
      <c r="B96" s="73" t="s">
        <v>104</v>
      </c>
      <c r="C96" s="28"/>
      <c r="D96" s="148" t="s">
        <v>135</v>
      </c>
      <c r="E96" s="148"/>
      <c r="F96" s="67"/>
      <c r="G96" s="78" t="s">
        <v>330</v>
      </c>
      <c r="H96" s="51" t="s">
        <v>165</v>
      </c>
      <c r="I96" s="69">
        <v>0</v>
      </c>
      <c r="J96" s="68">
        <f t="shared" si="3"/>
        <v>0</v>
      </c>
    </row>
    <row r="97" spans="1:10" ht="30" customHeight="1" x14ac:dyDescent="0.3">
      <c r="A97" s="144" t="s">
        <v>106</v>
      </c>
      <c r="B97" s="73" t="s">
        <v>206</v>
      </c>
      <c r="C97" s="27"/>
      <c r="D97" s="148" t="s">
        <v>65</v>
      </c>
      <c r="E97" s="148" t="s">
        <v>65</v>
      </c>
      <c r="F97" s="67"/>
      <c r="G97" s="78" t="s">
        <v>331</v>
      </c>
      <c r="H97" s="51" t="s">
        <v>165</v>
      </c>
      <c r="I97" s="69">
        <v>0</v>
      </c>
      <c r="J97" s="68">
        <f t="shared" si="3"/>
        <v>0</v>
      </c>
    </row>
    <row r="98" spans="1:10" ht="30" customHeight="1" x14ac:dyDescent="0.3">
      <c r="A98" s="144"/>
      <c r="B98" s="73" t="s">
        <v>207</v>
      </c>
      <c r="C98" s="27"/>
      <c r="D98" s="148" t="s">
        <v>66</v>
      </c>
      <c r="E98" s="148"/>
      <c r="F98" s="67"/>
      <c r="G98" s="78" t="s">
        <v>332</v>
      </c>
      <c r="H98" s="51" t="s">
        <v>165</v>
      </c>
      <c r="I98" s="69">
        <v>0</v>
      </c>
      <c r="J98" s="68">
        <f t="shared" si="3"/>
        <v>0</v>
      </c>
    </row>
    <row r="99" spans="1:10" ht="30" customHeight="1" x14ac:dyDescent="0.3">
      <c r="A99" s="144"/>
      <c r="B99" s="73" t="s">
        <v>208</v>
      </c>
      <c r="C99" s="27"/>
      <c r="D99" s="148" t="s">
        <v>67</v>
      </c>
      <c r="E99" s="148"/>
      <c r="F99" s="67"/>
      <c r="G99" s="78" t="s">
        <v>333</v>
      </c>
      <c r="H99" s="51" t="s">
        <v>165</v>
      </c>
      <c r="I99" s="69">
        <v>0</v>
      </c>
      <c r="J99" s="68">
        <f t="shared" si="3"/>
        <v>0</v>
      </c>
    </row>
    <row r="100" spans="1:10" ht="30" customHeight="1" x14ac:dyDescent="0.3">
      <c r="A100" s="144"/>
      <c r="B100" s="73" t="s">
        <v>79</v>
      </c>
      <c r="C100" s="28"/>
      <c r="D100" s="148" t="s">
        <v>40</v>
      </c>
      <c r="E100" s="148"/>
      <c r="F100" s="67"/>
      <c r="G100" s="78" t="s">
        <v>334</v>
      </c>
      <c r="H100" s="51" t="s">
        <v>165</v>
      </c>
      <c r="I100" s="69">
        <v>0</v>
      </c>
      <c r="J100" s="68">
        <f t="shared" si="3"/>
        <v>0</v>
      </c>
    </row>
    <row r="101" spans="1:10" ht="26.1" customHeight="1" x14ac:dyDescent="0.3">
      <c r="A101" s="144"/>
      <c r="B101" s="73" t="s">
        <v>82</v>
      </c>
      <c r="C101" s="27"/>
      <c r="D101" s="163"/>
      <c r="E101" s="163"/>
      <c r="F101" s="120"/>
      <c r="G101" s="78" t="s">
        <v>335</v>
      </c>
      <c r="H101" s="57" t="s">
        <v>376</v>
      </c>
      <c r="I101" s="69">
        <v>0</v>
      </c>
      <c r="J101" s="68">
        <f t="shared" si="3"/>
        <v>0</v>
      </c>
    </row>
    <row r="102" spans="1:10" ht="26.1" customHeight="1" x14ac:dyDescent="0.3">
      <c r="A102" s="144"/>
      <c r="B102" s="42" t="s">
        <v>84</v>
      </c>
      <c r="C102" s="29"/>
      <c r="D102" s="163"/>
      <c r="E102" s="163"/>
      <c r="F102" s="120"/>
      <c r="G102" s="78" t="s">
        <v>336</v>
      </c>
      <c r="H102" s="125" t="s">
        <v>376</v>
      </c>
      <c r="I102" s="69">
        <v>0</v>
      </c>
      <c r="J102" s="68">
        <f t="shared" si="3"/>
        <v>0</v>
      </c>
    </row>
    <row r="103" spans="1:10" ht="26.1" customHeight="1" x14ac:dyDescent="0.3">
      <c r="A103" s="144"/>
      <c r="B103" s="42" t="s">
        <v>83</v>
      </c>
      <c r="C103" s="29"/>
      <c r="D103" s="163"/>
      <c r="E103" s="163"/>
      <c r="F103" s="120"/>
      <c r="G103" s="78" t="s">
        <v>337</v>
      </c>
      <c r="H103" s="125" t="s">
        <v>376</v>
      </c>
      <c r="I103" s="69">
        <v>0</v>
      </c>
      <c r="J103" s="68">
        <f t="shared" si="3"/>
        <v>0</v>
      </c>
    </row>
    <row r="104" spans="1:10" ht="26.1" customHeight="1" x14ac:dyDescent="0.3">
      <c r="A104" s="144"/>
      <c r="B104" s="42" t="s">
        <v>35</v>
      </c>
      <c r="C104" s="29"/>
      <c r="D104" s="163"/>
      <c r="E104" s="163"/>
      <c r="F104" s="120"/>
      <c r="G104" s="78" t="s">
        <v>338</v>
      </c>
      <c r="H104" s="125" t="s">
        <v>376</v>
      </c>
      <c r="I104" s="69">
        <v>0</v>
      </c>
      <c r="J104" s="68">
        <f t="shared" si="3"/>
        <v>0</v>
      </c>
    </row>
    <row r="105" spans="1:10" ht="25.95" customHeight="1" x14ac:dyDescent="0.3">
      <c r="A105" s="144"/>
      <c r="B105" s="42" t="s">
        <v>80</v>
      </c>
      <c r="C105" s="29"/>
      <c r="D105" s="163"/>
      <c r="E105" s="163"/>
      <c r="F105" s="120"/>
      <c r="G105" s="78" t="s">
        <v>339</v>
      </c>
      <c r="H105" s="125" t="s">
        <v>376</v>
      </c>
      <c r="I105" s="69">
        <v>0</v>
      </c>
      <c r="J105" s="68">
        <f t="shared" si="3"/>
        <v>0</v>
      </c>
    </row>
    <row r="106" spans="1:10" ht="80.400000000000006" customHeight="1" x14ac:dyDescent="0.3">
      <c r="A106" s="144" t="s">
        <v>53</v>
      </c>
      <c r="B106" s="73" t="s">
        <v>188</v>
      </c>
      <c r="C106" s="27"/>
      <c r="D106" s="144" t="s">
        <v>133</v>
      </c>
      <c r="E106" s="51" t="s">
        <v>116</v>
      </c>
      <c r="F106" s="66"/>
      <c r="G106" s="81" t="s">
        <v>340</v>
      </c>
      <c r="H106" s="72" t="s">
        <v>129</v>
      </c>
      <c r="I106" s="69">
        <v>0</v>
      </c>
      <c r="J106" s="68">
        <f t="shared" si="3"/>
        <v>0</v>
      </c>
    </row>
    <row r="107" spans="1:10" ht="80.400000000000006" customHeight="1" x14ac:dyDescent="0.3">
      <c r="A107" s="144"/>
      <c r="B107" s="73" t="s">
        <v>189</v>
      </c>
      <c r="C107" s="27"/>
      <c r="D107" s="144"/>
      <c r="E107" s="51" t="s">
        <v>116</v>
      </c>
      <c r="F107" s="66"/>
      <c r="G107" s="81" t="s">
        <v>341</v>
      </c>
      <c r="H107" s="72" t="s">
        <v>129</v>
      </c>
      <c r="I107" s="69">
        <v>0</v>
      </c>
      <c r="J107" s="68">
        <f t="shared" si="3"/>
        <v>0</v>
      </c>
    </row>
    <row r="108" spans="1:10" ht="80.400000000000006" customHeight="1" x14ac:dyDescent="0.3">
      <c r="A108" s="144"/>
      <c r="B108" s="73" t="s">
        <v>190</v>
      </c>
      <c r="C108" s="27"/>
      <c r="D108" s="144"/>
      <c r="E108" s="51" t="s">
        <v>74</v>
      </c>
      <c r="F108" s="66"/>
      <c r="G108" s="81" t="s">
        <v>342</v>
      </c>
      <c r="H108" s="72" t="s">
        <v>129</v>
      </c>
      <c r="I108" s="69">
        <v>0</v>
      </c>
      <c r="J108" s="68">
        <f t="shared" si="3"/>
        <v>0</v>
      </c>
    </row>
    <row r="109" spans="1:10" ht="28.2" customHeight="1" x14ac:dyDescent="0.3">
      <c r="A109" s="144"/>
      <c r="B109" s="72" t="s">
        <v>110</v>
      </c>
      <c r="C109" s="26"/>
      <c r="D109" s="144" t="s">
        <v>117</v>
      </c>
      <c r="E109" s="144"/>
      <c r="F109" s="65"/>
      <c r="G109" s="81" t="s">
        <v>343</v>
      </c>
      <c r="H109" s="72" t="s">
        <v>129</v>
      </c>
      <c r="I109" s="69">
        <v>0</v>
      </c>
      <c r="J109" s="68">
        <f t="shared" si="3"/>
        <v>0</v>
      </c>
    </row>
  </sheetData>
  <sheetProtection password="EC62" sheet="1" objects="1" scenarios="1"/>
  <mergeCells count="79">
    <mergeCell ref="H9:H10"/>
    <mergeCell ref="D31:E31"/>
    <mergeCell ref="D27:D30"/>
    <mergeCell ref="D20:D22"/>
    <mergeCell ref="H14:H15"/>
    <mergeCell ref="H16:H17"/>
    <mergeCell ref="H18:H19"/>
    <mergeCell ref="H20:H21"/>
    <mergeCell ref="D23:D25"/>
    <mergeCell ref="D9:E10"/>
    <mergeCell ref="D106:D108"/>
    <mergeCell ref="E66:E75"/>
    <mergeCell ref="D91:E91"/>
    <mergeCell ref="D92:E92"/>
    <mergeCell ref="D93:E93"/>
    <mergeCell ref="D36:D75"/>
    <mergeCell ref="E36:E45"/>
    <mergeCell ref="D101:E101"/>
    <mergeCell ref="D102:E102"/>
    <mergeCell ref="D103:E103"/>
    <mergeCell ref="D104:E104"/>
    <mergeCell ref="D105:E105"/>
    <mergeCell ref="D76:E76"/>
    <mergeCell ref="D77:E77"/>
    <mergeCell ref="D78:E78"/>
    <mergeCell ref="D79:E79"/>
    <mergeCell ref="A3:J3"/>
    <mergeCell ref="A1:J1"/>
    <mergeCell ref="D109:E109"/>
    <mergeCell ref="D100:E100"/>
    <mergeCell ref="D99:E99"/>
    <mergeCell ref="D98:E98"/>
    <mergeCell ref="D97:E97"/>
    <mergeCell ref="D85:E85"/>
    <mergeCell ref="D86:E86"/>
    <mergeCell ref="D87:E87"/>
    <mergeCell ref="D88:E88"/>
    <mergeCell ref="D89:E89"/>
    <mergeCell ref="D90:E90"/>
    <mergeCell ref="E56:E65"/>
    <mergeCell ref="D7:E7"/>
    <mergeCell ref="A106:A109"/>
    <mergeCell ref="D32:E32"/>
    <mergeCell ref="D33:E33"/>
    <mergeCell ref="A11:A13"/>
    <mergeCell ref="B36:B40"/>
    <mergeCell ref="A27:A35"/>
    <mergeCell ref="A36:A75"/>
    <mergeCell ref="B41:B45"/>
    <mergeCell ref="B46:B50"/>
    <mergeCell ref="B51:B55"/>
    <mergeCell ref="B56:B60"/>
    <mergeCell ref="B61:B65"/>
    <mergeCell ref="B66:B70"/>
    <mergeCell ref="B71:B75"/>
    <mergeCell ref="D8:E8"/>
    <mergeCell ref="A20:A22"/>
    <mergeCell ref="A23:A26"/>
    <mergeCell ref="B23:B25"/>
    <mergeCell ref="A14:A19"/>
    <mergeCell ref="D14:D19"/>
    <mergeCell ref="E14:E15"/>
    <mergeCell ref="E16:E17"/>
    <mergeCell ref="E18:E19"/>
    <mergeCell ref="A9:A10"/>
    <mergeCell ref="D34:E34"/>
    <mergeCell ref="D35:E35"/>
    <mergeCell ref="E46:E55"/>
    <mergeCell ref="A97:A105"/>
    <mergeCell ref="A85:A93"/>
    <mergeCell ref="D82:E82"/>
    <mergeCell ref="D83:E83"/>
    <mergeCell ref="D84:E84"/>
    <mergeCell ref="A76:A84"/>
    <mergeCell ref="A95:A96"/>
    <mergeCell ref="D80:E80"/>
    <mergeCell ref="D81:E81"/>
    <mergeCell ref="D95:E95"/>
    <mergeCell ref="D96:E96"/>
  </mergeCells>
  <pageMargins left="0.25" right="0.25" top="0.75" bottom="0.75" header="0.3" footer="0.3"/>
  <pageSetup paperSize="8" scale="3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
  <sheetViews>
    <sheetView workbookViewId="0">
      <selection sqref="A1:G1"/>
    </sheetView>
  </sheetViews>
  <sheetFormatPr baseColWidth="10" defaultRowHeight="14.4" x14ac:dyDescent="0.3"/>
  <cols>
    <col min="1" max="1" width="37.109375" customWidth="1"/>
    <col min="2" max="2" width="26.44140625" customWidth="1"/>
    <col min="3" max="3" width="23.6640625" bestFit="1" customWidth="1"/>
    <col min="4" max="4" width="25.6640625" customWidth="1"/>
    <col min="5" max="5" width="20.6640625" customWidth="1"/>
    <col min="6" max="6" width="31" customWidth="1"/>
    <col min="7" max="7" width="27.109375" customWidth="1"/>
  </cols>
  <sheetData>
    <row r="1" spans="1:8" s="94" customFormat="1" ht="50.4" customHeight="1" thickBot="1" x14ac:dyDescent="0.35">
      <c r="A1" s="156" t="s">
        <v>205</v>
      </c>
      <c r="B1" s="157"/>
      <c r="C1" s="157"/>
      <c r="D1" s="157"/>
      <c r="E1" s="157"/>
      <c r="F1" s="157"/>
      <c r="G1" s="158"/>
      <c r="H1" s="105"/>
    </row>
    <row r="2" spans="1:8" s="94" customFormat="1" ht="16.2" thickBot="1" x14ac:dyDescent="0.35">
      <c r="A2" s="106"/>
      <c r="B2" s="106"/>
      <c r="C2" s="106"/>
      <c r="D2" s="106"/>
      <c r="E2" s="106"/>
      <c r="F2" s="106"/>
      <c r="G2" s="106"/>
      <c r="H2" s="105"/>
    </row>
    <row r="3" spans="1:8" s="94" customFormat="1" ht="70.8" customHeight="1" thickBot="1" x14ac:dyDescent="0.35">
      <c r="A3" s="181" t="s">
        <v>353</v>
      </c>
      <c r="B3" s="182"/>
      <c r="C3" s="182"/>
      <c r="D3" s="182"/>
      <c r="E3" s="182"/>
      <c r="F3" s="182"/>
      <c r="G3" s="183"/>
      <c r="H3" s="104"/>
    </row>
    <row r="4" spans="1:8" s="94" customFormat="1" ht="16.2" thickBot="1" x14ac:dyDescent="0.35">
      <c r="A4" s="127"/>
      <c r="B4" s="128"/>
      <c r="C4" s="128"/>
      <c r="D4" s="128"/>
      <c r="E4" s="128"/>
      <c r="F4" s="128"/>
      <c r="G4" s="128"/>
      <c r="H4" s="104"/>
    </row>
    <row r="5" spans="1:8" s="94" customFormat="1" ht="21.6" thickBot="1" x14ac:dyDescent="0.35">
      <c r="A5" s="132" t="str">
        <f>'BPU accord cadre'!A5</f>
        <v>NOM DU CANDIDAT</v>
      </c>
      <c r="B5" s="128"/>
      <c r="C5" s="128"/>
      <c r="D5" s="128"/>
      <c r="E5" s="128"/>
      <c r="F5" s="128"/>
      <c r="G5" s="128"/>
      <c r="H5" s="104"/>
    </row>
    <row r="6" spans="1:8" s="94" customFormat="1" x14ac:dyDescent="0.3">
      <c r="A6" s="113"/>
      <c r="B6" s="112"/>
      <c r="C6" s="112"/>
      <c r="D6" s="112"/>
      <c r="E6" s="112"/>
      <c r="F6" s="112"/>
      <c r="G6" s="112"/>
      <c r="H6" s="104"/>
    </row>
    <row r="7" spans="1:8" ht="18" x14ac:dyDescent="0.35">
      <c r="A7" s="23" t="s">
        <v>115</v>
      </c>
      <c r="B7" s="23" t="s">
        <v>114</v>
      </c>
      <c r="C7" s="23" t="s">
        <v>36</v>
      </c>
      <c r="D7" s="30" t="s">
        <v>204</v>
      </c>
      <c r="E7" s="31" t="s">
        <v>77</v>
      </c>
      <c r="F7" s="34" t="s">
        <v>112</v>
      </c>
      <c r="G7" s="31" t="s">
        <v>113</v>
      </c>
    </row>
    <row r="8" spans="1:8" ht="28.95" customHeight="1" x14ac:dyDescent="0.3">
      <c r="A8" s="171" t="s">
        <v>53</v>
      </c>
      <c r="B8" s="2" t="s">
        <v>68</v>
      </c>
      <c r="C8" s="49" t="s">
        <v>129</v>
      </c>
      <c r="D8" s="17">
        <v>11</v>
      </c>
      <c r="E8" s="15">
        <f>'BPU accord cadre'!I106</f>
        <v>0</v>
      </c>
      <c r="F8" s="16">
        <f t="shared" ref="F8:F11" si="0">D8*E8</f>
        <v>0</v>
      </c>
      <c r="G8" s="16">
        <f>F8*1.2</f>
        <v>0</v>
      </c>
    </row>
    <row r="9" spans="1:8" x14ac:dyDescent="0.3">
      <c r="A9" s="172"/>
      <c r="B9" s="2" t="s">
        <v>69</v>
      </c>
      <c r="C9" s="49" t="s">
        <v>129</v>
      </c>
      <c r="D9" s="17">
        <v>15</v>
      </c>
      <c r="E9" s="15">
        <f>'BPU accord cadre'!I107</f>
        <v>0</v>
      </c>
      <c r="F9" s="16">
        <f t="shared" si="0"/>
        <v>0</v>
      </c>
      <c r="G9" s="16">
        <f t="shared" ref="G9:G12" si="1">F9*1.2</f>
        <v>0</v>
      </c>
    </row>
    <row r="10" spans="1:8" x14ac:dyDescent="0.3">
      <c r="A10" s="172"/>
      <c r="B10" s="2" t="s">
        <v>70</v>
      </c>
      <c r="C10" s="49" t="s">
        <v>129</v>
      </c>
      <c r="D10" s="17">
        <v>3</v>
      </c>
      <c r="E10" s="15">
        <f>'BPU accord cadre'!I108</f>
        <v>0</v>
      </c>
      <c r="F10" s="16">
        <f t="shared" si="0"/>
        <v>0</v>
      </c>
      <c r="G10" s="16">
        <f t="shared" si="1"/>
        <v>0</v>
      </c>
    </row>
    <row r="11" spans="1:8" ht="28.8" x14ac:dyDescent="0.3">
      <c r="A11" s="173"/>
      <c r="B11" s="4" t="s">
        <v>110</v>
      </c>
      <c r="C11" s="49" t="s">
        <v>129</v>
      </c>
      <c r="D11" s="17">
        <v>1</v>
      </c>
      <c r="E11" s="15">
        <f>'BPU accord cadre'!I109</f>
        <v>0</v>
      </c>
      <c r="F11" s="16">
        <f t="shared" si="0"/>
        <v>0</v>
      </c>
      <c r="G11" s="16">
        <f t="shared" si="1"/>
        <v>0</v>
      </c>
    </row>
    <row r="12" spans="1:8" ht="18" x14ac:dyDescent="0.35">
      <c r="A12" s="175" t="s">
        <v>366</v>
      </c>
      <c r="B12" s="175"/>
      <c r="C12" s="175"/>
      <c r="D12" s="175"/>
      <c r="E12" s="175"/>
      <c r="F12" s="16">
        <f>SUM(F8:F11)</f>
        <v>0</v>
      </c>
      <c r="G12" s="16">
        <f t="shared" si="1"/>
        <v>0</v>
      </c>
    </row>
    <row r="16" spans="1:8" x14ac:dyDescent="0.3">
      <c r="A16" s="1" t="s">
        <v>237</v>
      </c>
    </row>
  </sheetData>
  <sheetProtection password="EC62" sheet="1" objects="1" scenarios="1"/>
  <mergeCells count="4">
    <mergeCell ref="A8:A11"/>
    <mergeCell ref="A12:E12"/>
    <mergeCell ref="A1:G1"/>
    <mergeCell ref="A3:G3"/>
  </mergeCells>
  <pageMargins left="0.25" right="0.25" top="0.75" bottom="0.75" header="0.3" footer="0.3"/>
  <pageSetup paperSize="9" scale="8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workbookViewId="0">
      <selection activeCell="G17" sqref="G17"/>
    </sheetView>
  </sheetViews>
  <sheetFormatPr baseColWidth="10" defaultRowHeight="14.4" x14ac:dyDescent="0.3"/>
  <cols>
    <col min="1" max="1" width="37.109375" customWidth="1"/>
    <col min="2" max="2" width="25.44140625" customWidth="1"/>
    <col min="3" max="3" width="27.33203125" customWidth="1"/>
  </cols>
  <sheetData>
    <row r="1" spans="1:7" s="94" customFormat="1" ht="39" customHeight="1" thickBot="1" x14ac:dyDescent="0.35">
      <c r="A1" s="190" t="s">
        <v>239</v>
      </c>
      <c r="B1" s="191"/>
      <c r="C1" s="192"/>
      <c r="D1" s="117"/>
      <c r="E1" s="117"/>
      <c r="F1" s="117"/>
      <c r="G1" s="117"/>
    </row>
    <row r="2" spans="1:7" s="94" customFormat="1" ht="16.2" thickBot="1" x14ac:dyDescent="0.35">
      <c r="A2" s="134"/>
      <c r="B2" s="106"/>
      <c r="C2" s="135"/>
      <c r="D2" s="117"/>
      <c r="E2" s="117"/>
      <c r="F2" s="117"/>
      <c r="G2" s="117"/>
    </row>
    <row r="3" spans="1:7" s="94" customFormat="1" ht="44.25" customHeight="1" thickBot="1" x14ac:dyDescent="0.35">
      <c r="A3" s="153" t="s">
        <v>354</v>
      </c>
      <c r="B3" s="154"/>
      <c r="C3" s="155"/>
      <c r="D3" s="117"/>
      <c r="E3" s="117"/>
      <c r="F3" s="117"/>
      <c r="G3" s="117"/>
    </row>
    <row r="4" spans="1:7" s="94" customFormat="1" ht="16.2" thickBot="1" x14ac:dyDescent="0.35">
      <c r="A4" s="127"/>
      <c r="B4" s="127"/>
      <c r="C4" s="127"/>
      <c r="D4" s="117"/>
      <c r="E4" s="117"/>
      <c r="F4" s="117"/>
      <c r="G4" s="117"/>
    </row>
    <row r="5" spans="1:7" s="94" customFormat="1" ht="21.6" thickBot="1" x14ac:dyDescent="0.35">
      <c r="A5" s="132" t="str">
        <f>'BPU accord cadre'!A5</f>
        <v>NOM DU CANDIDAT</v>
      </c>
      <c r="B5" s="127"/>
      <c r="C5" s="127"/>
      <c r="D5" s="117"/>
      <c r="E5" s="117"/>
      <c r="F5" s="117"/>
      <c r="G5" s="117"/>
    </row>
    <row r="6" spans="1:7" s="94" customFormat="1" x14ac:dyDescent="0.3">
      <c r="A6" s="133"/>
      <c r="B6" s="133"/>
      <c r="C6" s="133"/>
      <c r="D6" s="117"/>
      <c r="E6" s="117"/>
      <c r="F6" s="117"/>
      <c r="G6" s="117"/>
    </row>
    <row r="7" spans="1:7" s="94" customFormat="1" ht="18" x14ac:dyDescent="0.35">
      <c r="A7" s="31" t="s">
        <v>213</v>
      </c>
      <c r="B7" s="31" t="s">
        <v>112</v>
      </c>
      <c r="C7" s="31" t="s">
        <v>113</v>
      </c>
      <c r="D7" s="117"/>
      <c r="E7" s="117"/>
      <c r="F7" s="117"/>
      <c r="G7" s="117"/>
    </row>
    <row r="8" spans="1:7" s="114" customFormat="1" x14ac:dyDescent="0.3">
      <c r="A8" s="116" t="s">
        <v>215</v>
      </c>
      <c r="B8" s="115">
        <f>'DQE RAD-LAD seule'!F34</f>
        <v>0</v>
      </c>
      <c r="C8" s="115">
        <f>B8*1.2</f>
        <v>0</v>
      </c>
    </row>
    <row r="9" spans="1:7" s="114" customFormat="1" x14ac:dyDescent="0.3">
      <c r="A9" s="116" t="s">
        <v>214</v>
      </c>
      <c r="B9" s="115">
        <f>'DQE démat seule'!F20</f>
        <v>0</v>
      </c>
      <c r="C9" s="115">
        <f t="shared" ref="C9:C13" si="0">B9*1.2</f>
        <v>0</v>
      </c>
    </row>
    <row r="10" spans="1:7" s="114" customFormat="1" x14ac:dyDescent="0.3">
      <c r="A10" s="116" t="s">
        <v>216</v>
      </c>
      <c r="B10" s="115">
        <f>'DQE réclamation CNRJ'!F19</f>
        <v>0</v>
      </c>
      <c r="C10" s="115">
        <f t="shared" si="0"/>
        <v>0</v>
      </c>
    </row>
    <row r="11" spans="1:7" s="114" customFormat="1" x14ac:dyDescent="0.3">
      <c r="A11" s="116" t="s">
        <v>217</v>
      </c>
      <c r="B11" s="115">
        <f>'DQE SEGUR'!G22</f>
        <v>0</v>
      </c>
      <c r="C11" s="115">
        <f t="shared" si="0"/>
        <v>0</v>
      </c>
    </row>
    <row r="12" spans="1:7" s="114" customFormat="1" x14ac:dyDescent="0.3">
      <c r="A12" s="116" t="s">
        <v>218</v>
      </c>
      <c r="B12" s="115">
        <f>'DQE guichet 2025 CNRJ'!G24</f>
        <v>0</v>
      </c>
      <c r="C12" s="115">
        <f t="shared" si="0"/>
        <v>0</v>
      </c>
    </row>
    <row r="13" spans="1:7" s="114" customFormat="1" x14ac:dyDescent="0.3">
      <c r="A13" s="116" t="s">
        <v>212</v>
      </c>
      <c r="B13" s="115">
        <f>'DQE réversibilité sortante'!F12</f>
        <v>0</v>
      </c>
      <c r="C13" s="115">
        <f t="shared" si="0"/>
        <v>0</v>
      </c>
    </row>
    <row r="14" spans="1:7" s="114" customFormat="1" ht="27.75" customHeight="1" x14ac:dyDescent="0.3">
      <c r="A14" s="136" t="s">
        <v>365</v>
      </c>
      <c r="B14" s="115">
        <f>SUM(B8:B13)</f>
        <v>0</v>
      </c>
      <c r="C14" s="115">
        <f>SUM(C8:C13)</f>
        <v>0</v>
      </c>
    </row>
  </sheetData>
  <sheetProtection password="EC62" sheet="1" objects="1" scenarios="1"/>
  <mergeCells count="2">
    <mergeCell ref="A3:C3"/>
    <mergeCell ref="A1:C1"/>
  </mergeCell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workbookViewId="0">
      <selection activeCell="E8" sqref="E8"/>
    </sheetView>
  </sheetViews>
  <sheetFormatPr baseColWidth="10" defaultRowHeight="14.4" x14ac:dyDescent="0.3"/>
  <cols>
    <col min="1" max="1" width="43.6640625" bestFit="1" customWidth="1"/>
    <col min="2" max="2" width="36.109375" bestFit="1" customWidth="1"/>
    <col min="3" max="3" width="42.33203125" bestFit="1" customWidth="1"/>
    <col min="4" max="4" width="37.109375" customWidth="1"/>
    <col min="5" max="5" width="18.33203125" bestFit="1" customWidth="1"/>
    <col min="6" max="6" width="11.33203125" bestFit="1" customWidth="1"/>
    <col min="7" max="7" width="12.33203125" bestFit="1" customWidth="1"/>
  </cols>
  <sheetData>
    <row r="1" spans="1:7" ht="38.4" customHeight="1" thickBot="1" x14ac:dyDescent="0.35">
      <c r="A1" s="156" t="s">
        <v>359</v>
      </c>
      <c r="B1" s="157"/>
      <c r="C1" s="157"/>
      <c r="D1" s="157"/>
      <c r="E1" s="157"/>
      <c r="F1" s="157"/>
      <c r="G1" s="158"/>
    </row>
    <row r="2" spans="1:7" ht="21.6" thickBot="1" x14ac:dyDescent="0.45">
      <c r="A2" s="99"/>
      <c r="B2" s="100"/>
      <c r="C2" s="99"/>
      <c r="D2" s="101"/>
      <c r="E2" s="102"/>
      <c r="F2" s="103"/>
      <c r="G2" s="103"/>
    </row>
    <row r="3" spans="1:7" ht="34.200000000000003" customHeight="1" thickBot="1" x14ac:dyDescent="0.35">
      <c r="A3" s="153" t="s">
        <v>346</v>
      </c>
      <c r="B3" s="154"/>
      <c r="C3" s="154"/>
      <c r="D3" s="154"/>
      <c r="E3" s="154"/>
      <c r="F3" s="154"/>
      <c r="G3" s="155"/>
    </row>
    <row r="4" spans="1:7" ht="16.2" thickBot="1" x14ac:dyDescent="0.35">
      <c r="A4" s="127"/>
      <c r="B4" s="127"/>
      <c r="C4" s="127"/>
      <c r="D4" s="127"/>
      <c r="E4" s="127"/>
      <c r="F4" s="127"/>
      <c r="G4" s="127"/>
    </row>
    <row r="5" spans="1:7" ht="21.6" thickBot="1" x14ac:dyDescent="0.45">
      <c r="A5" s="131" t="str">
        <f>'BPU accord cadre'!A5</f>
        <v>NOM DU CANDIDAT</v>
      </c>
      <c r="B5" s="127"/>
      <c r="C5" s="127"/>
      <c r="D5" s="127"/>
      <c r="E5" s="127"/>
      <c r="F5" s="127"/>
      <c r="G5" s="127"/>
    </row>
    <row r="6" spans="1:7" x14ac:dyDescent="0.3">
      <c r="B6" s="45"/>
      <c r="C6" s="47"/>
      <c r="D6" s="46"/>
    </row>
    <row r="7" spans="1:7" s="10" customFormat="1" ht="18" x14ac:dyDescent="0.35">
      <c r="A7" s="60" t="s">
        <v>92</v>
      </c>
      <c r="B7" s="43" t="s">
        <v>93</v>
      </c>
      <c r="C7" s="160" t="s">
        <v>94</v>
      </c>
      <c r="D7" s="160"/>
      <c r="E7" s="60" t="s">
        <v>111</v>
      </c>
      <c r="F7" s="50" t="s">
        <v>52</v>
      </c>
      <c r="G7" s="50" t="s">
        <v>81</v>
      </c>
    </row>
    <row r="8" spans="1:7" ht="100.8" x14ac:dyDescent="0.3">
      <c r="A8" s="59" t="s">
        <v>194</v>
      </c>
      <c r="B8" s="7" t="s">
        <v>30</v>
      </c>
      <c r="C8" s="51" t="s">
        <v>131</v>
      </c>
      <c r="D8" s="7" t="s">
        <v>147</v>
      </c>
      <c r="E8" s="137" t="s">
        <v>375</v>
      </c>
      <c r="F8" s="84">
        <v>0</v>
      </c>
      <c r="G8" s="85">
        <f t="shared" ref="G8:G9" si="0">F8*1.2</f>
        <v>0</v>
      </c>
    </row>
    <row r="9" spans="1:7" ht="129.6" x14ac:dyDescent="0.3">
      <c r="A9" s="165" t="s">
        <v>76</v>
      </c>
      <c r="B9" s="7" t="s">
        <v>170</v>
      </c>
      <c r="C9" s="7" t="s">
        <v>97</v>
      </c>
      <c r="D9" s="51" t="s">
        <v>153</v>
      </c>
      <c r="E9" s="59" t="s">
        <v>155</v>
      </c>
      <c r="F9" s="84">
        <v>0</v>
      </c>
      <c r="G9" s="85">
        <f t="shared" si="0"/>
        <v>0</v>
      </c>
    </row>
    <row r="10" spans="1:7" ht="28.8" x14ac:dyDescent="0.3">
      <c r="A10" s="166"/>
      <c r="B10" s="57" t="s">
        <v>96</v>
      </c>
      <c r="C10" s="59" t="s">
        <v>198</v>
      </c>
      <c r="D10" s="7" t="s">
        <v>197</v>
      </c>
      <c r="E10" s="41" t="s">
        <v>156</v>
      </c>
      <c r="F10" s="84">
        <v>0</v>
      </c>
      <c r="G10" s="85">
        <f t="shared" ref="G10:G13" si="1">F10*1.2</f>
        <v>0</v>
      </c>
    </row>
    <row r="11" spans="1:7" ht="43.2" x14ac:dyDescent="0.3">
      <c r="A11" s="166"/>
      <c r="B11" s="57" t="s">
        <v>191</v>
      </c>
      <c r="C11" s="59" t="s">
        <v>121</v>
      </c>
      <c r="D11" s="7" t="s">
        <v>91</v>
      </c>
      <c r="E11" s="41" t="s">
        <v>157</v>
      </c>
      <c r="F11" s="84">
        <v>0</v>
      </c>
      <c r="G11" s="85">
        <f t="shared" si="1"/>
        <v>0</v>
      </c>
    </row>
    <row r="12" spans="1:7" ht="43.2" x14ac:dyDescent="0.3">
      <c r="A12" s="167"/>
      <c r="B12" s="57" t="s">
        <v>182</v>
      </c>
      <c r="C12" s="40" t="s">
        <v>124</v>
      </c>
      <c r="D12" s="7" t="s">
        <v>12</v>
      </c>
      <c r="E12" s="41" t="s">
        <v>371</v>
      </c>
      <c r="F12" s="84">
        <v>0</v>
      </c>
      <c r="G12" s="85">
        <f t="shared" si="1"/>
        <v>0</v>
      </c>
    </row>
    <row r="13" spans="1:7" ht="43.2" x14ac:dyDescent="0.3">
      <c r="A13" s="58" t="s">
        <v>106</v>
      </c>
      <c r="B13" s="57" t="s">
        <v>187</v>
      </c>
      <c r="C13" s="41" t="s">
        <v>195</v>
      </c>
      <c r="D13" s="51" t="s">
        <v>196</v>
      </c>
      <c r="E13" s="51" t="s">
        <v>165</v>
      </c>
      <c r="F13" s="84">
        <v>0</v>
      </c>
      <c r="G13" s="85">
        <f t="shared" si="1"/>
        <v>0</v>
      </c>
    </row>
    <row r="14" spans="1:7" ht="28.8" x14ac:dyDescent="0.3">
      <c r="A14" s="70" t="s">
        <v>225</v>
      </c>
      <c r="B14" s="71"/>
      <c r="C14" s="71"/>
      <c r="D14" s="71"/>
      <c r="E14" s="71"/>
      <c r="F14" s="84">
        <v>0</v>
      </c>
      <c r="G14" s="85">
        <f t="shared" ref="G14" si="2">F14*1.2</f>
        <v>0</v>
      </c>
    </row>
    <row r="15" spans="1:7" ht="28.8" x14ac:dyDescent="0.3">
      <c r="A15" s="70" t="s">
        <v>225</v>
      </c>
      <c r="B15" s="71"/>
      <c r="C15" s="71"/>
      <c r="D15" s="71"/>
      <c r="E15" s="71"/>
      <c r="F15" s="84">
        <v>0</v>
      </c>
      <c r="G15" s="85">
        <f t="shared" ref="G15:G16" si="3">F15*1.2</f>
        <v>0</v>
      </c>
    </row>
    <row r="16" spans="1:7" ht="28.8" x14ac:dyDescent="0.3">
      <c r="A16" s="70" t="s">
        <v>225</v>
      </c>
      <c r="B16" s="71"/>
      <c r="C16" s="71"/>
      <c r="D16" s="71"/>
      <c r="E16" s="71"/>
      <c r="F16" s="84">
        <v>0</v>
      </c>
      <c r="G16" s="85">
        <f t="shared" si="3"/>
        <v>0</v>
      </c>
    </row>
  </sheetData>
  <sheetProtection password="EC62" sheet="1" objects="1" scenarios="1"/>
  <mergeCells count="4">
    <mergeCell ref="A1:G1"/>
    <mergeCell ref="A3:G3"/>
    <mergeCell ref="C7:D7"/>
    <mergeCell ref="A9:A12"/>
  </mergeCells>
  <pageMargins left="0.25" right="0.25" top="0.75" bottom="0.75" header="0.3" footer="0.3"/>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
  <sheetViews>
    <sheetView workbookViewId="0">
      <selection sqref="A1:H1"/>
    </sheetView>
  </sheetViews>
  <sheetFormatPr baseColWidth="10" defaultRowHeight="14.4" x14ac:dyDescent="0.3"/>
  <cols>
    <col min="1" max="1" width="41" customWidth="1"/>
    <col min="2" max="2" width="42.44140625" customWidth="1"/>
    <col min="3" max="3" width="33.33203125" customWidth="1"/>
    <col min="4" max="5" width="32.33203125" customWidth="1"/>
    <col min="6" max="6" width="19.5546875" bestFit="1" customWidth="1"/>
    <col min="7" max="7" width="11.33203125" bestFit="1" customWidth="1"/>
    <col min="8" max="8" width="12.33203125" bestFit="1" customWidth="1"/>
  </cols>
  <sheetData>
    <row r="1" spans="1:8" s="91" customFormat="1" ht="43.2" customHeight="1" thickBot="1" x14ac:dyDescent="0.45">
      <c r="A1" s="168" t="s">
        <v>360</v>
      </c>
      <c r="B1" s="169"/>
      <c r="C1" s="169"/>
      <c r="D1" s="169"/>
      <c r="E1" s="169"/>
      <c r="F1" s="169"/>
      <c r="G1" s="169"/>
      <c r="H1" s="170"/>
    </row>
    <row r="2" spans="1:8" s="91" customFormat="1" ht="15" thickBot="1" x14ac:dyDescent="0.35">
      <c r="A2" s="89"/>
      <c r="B2" s="90"/>
      <c r="C2" s="89"/>
      <c r="D2" s="92"/>
      <c r="E2" s="92"/>
      <c r="F2" s="93"/>
    </row>
    <row r="3" spans="1:8" s="91" customFormat="1" ht="33.75" customHeight="1" thickBot="1" x14ac:dyDescent="0.35">
      <c r="A3" s="153" t="s">
        <v>346</v>
      </c>
      <c r="B3" s="154"/>
      <c r="C3" s="154"/>
      <c r="D3" s="154"/>
      <c r="E3" s="154"/>
      <c r="F3" s="154"/>
      <c r="G3" s="154"/>
      <c r="H3" s="155"/>
    </row>
    <row r="4" spans="1:8" s="91" customFormat="1" ht="16.2" thickBot="1" x14ac:dyDescent="0.35">
      <c r="A4" s="127"/>
      <c r="B4" s="127"/>
      <c r="C4" s="127"/>
      <c r="D4" s="127"/>
      <c r="E4" s="127"/>
      <c r="F4" s="127"/>
      <c r="G4" s="127"/>
      <c r="H4" s="127"/>
    </row>
    <row r="5" spans="1:8" s="91" customFormat="1" ht="21.6" thickBot="1" x14ac:dyDescent="0.45">
      <c r="A5" s="131" t="str">
        <f>'BPU accord cadre'!A5</f>
        <v>NOM DU CANDIDAT</v>
      </c>
      <c r="B5" s="127"/>
      <c r="C5" s="127"/>
      <c r="D5" s="127"/>
      <c r="E5" s="127"/>
      <c r="F5" s="127"/>
      <c r="G5" s="127"/>
      <c r="H5" s="127"/>
    </row>
    <row r="6" spans="1:8" x14ac:dyDescent="0.3">
      <c r="B6" s="45"/>
      <c r="C6" s="47"/>
      <c r="D6" s="46"/>
      <c r="E6" s="46"/>
    </row>
    <row r="7" spans="1:8" ht="18" x14ac:dyDescent="0.35">
      <c r="A7" s="55" t="s">
        <v>92</v>
      </c>
      <c r="B7" s="55" t="s">
        <v>93</v>
      </c>
      <c r="C7" s="160" t="s">
        <v>94</v>
      </c>
      <c r="D7" s="160"/>
      <c r="E7" s="55" t="s">
        <v>227</v>
      </c>
      <c r="F7" s="55" t="s">
        <v>111</v>
      </c>
      <c r="G7" s="55" t="s">
        <v>52</v>
      </c>
      <c r="H7" s="55" t="s">
        <v>81</v>
      </c>
    </row>
    <row r="8" spans="1:8" ht="129.6" x14ac:dyDescent="0.3">
      <c r="A8" s="7" t="s">
        <v>101</v>
      </c>
      <c r="B8" s="57" t="s">
        <v>38</v>
      </c>
      <c r="C8" s="51" t="s">
        <v>132</v>
      </c>
      <c r="D8" s="7" t="s">
        <v>143</v>
      </c>
      <c r="E8" s="7"/>
      <c r="F8" s="137" t="s">
        <v>375</v>
      </c>
      <c r="G8" s="84">
        <v>0</v>
      </c>
      <c r="H8" s="85">
        <f t="shared" ref="H8:H27" si="0">G8*1.2</f>
        <v>0</v>
      </c>
    </row>
    <row r="9" spans="1:8" ht="28.8" x14ac:dyDescent="0.3">
      <c r="A9" s="171" t="s">
        <v>98</v>
      </c>
      <c r="B9" s="148" t="s">
        <v>0</v>
      </c>
      <c r="C9" s="164" t="s">
        <v>224</v>
      </c>
      <c r="D9" s="164" t="s">
        <v>226</v>
      </c>
      <c r="E9" s="61" t="s">
        <v>219</v>
      </c>
      <c r="F9" s="40" t="s">
        <v>160</v>
      </c>
      <c r="G9" s="69">
        <v>0</v>
      </c>
      <c r="H9" s="52">
        <f t="shared" si="0"/>
        <v>0</v>
      </c>
    </row>
    <row r="10" spans="1:8" ht="28.8" x14ac:dyDescent="0.3">
      <c r="A10" s="172"/>
      <c r="B10" s="148"/>
      <c r="C10" s="164"/>
      <c r="D10" s="164"/>
      <c r="E10" s="61" t="s">
        <v>220</v>
      </c>
      <c r="F10" s="40" t="s">
        <v>160</v>
      </c>
      <c r="G10" s="69">
        <v>0</v>
      </c>
      <c r="H10" s="52">
        <f t="shared" si="0"/>
        <v>0</v>
      </c>
    </row>
    <row r="11" spans="1:8" ht="28.8" x14ac:dyDescent="0.3">
      <c r="A11" s="172"/>
      <c r="B11" s="148"/>
      <c r="C11" s="164"/>
      <c r="D11" s="164"/>
      <c r="E11" s="61" t="s">
        <v>221</v>
      </c>
      <c r="F11" s="40" t="s">
        <v>160</v>
      </c>
      <c r="G11" s="69">
        <v>0</v>
      </c>
      <c r="H11" s="52">
        <f t="shared" si="0"/>
        <v>0</v>
      </c>
    </row>
    <row r="12" spans="1:8" ht="28.8" x14ac:dyDescent="0.3">
      <c r="A12" s="172"/>
      <c r="B12" s="148"/>
      <c r="C12" s="164"/>
      <c r="D12" s="164"/>
      <c r="E12" s="61" t="s">
        <v>222</v>
      </c>
      <c r="F12" s="40" t="s">
        <v>160</v>
      </c>
      <c r="G12" s="69">
        <v>0</v>
      </c>
      <c r="H12" s="52">
        <f t="shared" si="0"/>
        <v>0</v>
      </c>
    </row>
    <row r="13" spans="1:8" ht="28.8" x14ac:dyDescent="0.3">
      <c r="A13" s="172"/>
      <c r="B13" s="148"/>
      <c r="C13" s="164"/>
      <c r="D13" s="164"/>
      <c r="E13" s="61" t="s">
        <v>223</v>
      </c>
      <c r="F13" s="40" t="s">
        <v>160</v>
      </c>
      <c r="G13" s="69">
        <v>0</v>
      </c>
      <c r="H13" s="52">
        <f t="shared" si="0"/>
        <v>0</v>
      </c>
    </row>
    <row r="14" spans="1:8" ht="28.8" x14ac:dyDescent="0.3">
      <c r="A14" s="172"/>
      <c r="B14" s="148" t="s">
        <v>1</v>
      </c>
      <c r="C14" s="164"/>
      <c r="D14" s="164"/>
      <c r="E14" s="61" t="s">
        <v>219</v>
      </c>
      <c r="F14" s="40" t="s">
        <v>160</v>
      </c>
      <c r="G14" s="69">
        <v>0</v>
      </c>
      <c r="H14" s="52">
        <f t="shared" si="0"/>
        <v>0</v>
      </c>
    </row>
    <row r="15" spans="1:8" ht="28.8" x14ac:dyDescent="0.3">
      <c r="A15" s="172"/>
      <c r="B15" s="148"/>
      <c r="C15" s="164"/>
      <c r="D15" s="164"/>
      <c r="E15" s="61" t="s">
        <v>220</v>
      </c>
      <c r="F15" s="40" t="s">
        <v>160</v>
      </c>
      <c r="G15" s="69">
        <v>0</v>
      </c>
      <c r="H15" s="52">
        <f t="shared" si="0"/>
        <v>0</v>
      </c>
    </row>
    <row r="16" spans="1:8" ht="28.8" x14ac:dyDescent="0.3">
      <c r="A16" s="172"/>
      <c r="B16" s="148"/>
      <c r="C16" s="164"/>
      <c r="D16" s="164"/>
      <c r="E16" s="61" t="s">
        <v>221</v>
      </c>
      <c r="F16" s="40" t="s">
        <v>160</v>
      </c>
      <c r="G16" s="69">
        <v>0</v>
      </c>
      <c r="H16" s="52">
        <f t="shared" si="0"/>
        <v>0</v>
      </c>
    </row>
    <row r="17" spans="1:8" ht="28.8" x14ac:dyDescent="0.3">
      <c r="A17" s="172"/>
      <c r="B17" s="148"/>
      <c r="C17" s="164"/>
      <c r="D17" s="164"/>
      <c r="E17" s="61" t="s">
        <v>222</v>
      </c>
      <c r="F17" s="40" t="s">
        <v>160</v>
      </c>
      <c r="G17" s="69">
        <v>0</v>
      </c>
      <c r="H17" s="52">
        <f t="shared" si="0"/>
        <v>0</v>
      </c>
    </row>
    <row r="18" spans="1:8" ht="28.8" x14ac:dyDescent="0.3">
      <c r="A18" s="173"/>
      <c r="B18" s="148"/>
      <c r="C18" s="164"/>
      <c r="D18" s="164"/>
      <c r="E18" s="61" t="s">
        <v>223</v>
      </c>
      <c r="F18" s="40" t="s">
        <v>160</v>
      </c>
      <c r="G18" s="69">
        <v>0</v>
      </c>
      <c r="H18" s="52">
        <f t="shared" si="0"/>
        <v>0</v>
      </c>
    </row>
    <row r="19" spans="1:8" ht="28.8" x14ac:dyDescent="0.3">
      <c r="A19" s="144" t="s">
        <v>228</v>
      </c>
      <c r="B19" s="56" t="s">
        <v>178</v>
      </c>
      <c r="C19" s="51" t="s">
        <v>44</v>
      </c>
      <c r="D19" s="3"/>
      <c r="E19" s="3"/>
      <c r="F19" s="41" t="s">
        <v>371</v>
      </c>
      <c r="G19" s="69">
        <v>0</v>
      </c>
      <c r="H19" s="52">
        <f t="shared" si="0"/>
        <v>0</v>
      </c>
    </row>
    <row r="20" spans="1:8" ht="28.8" x14ac:dyDescent="0.3">
      <c r="A20" s="144"/>
      <c r="B20" s="56" t="s">
        <v>179</v>
      </c>
      <c r="C20" s="51" t="s">
        <v>46</v>
      </c>
      <c r="D20" s="3"/>
      <c r="E20" s="3"/>
      <c r="F20" s="41" t="s">
        <v>371</v>
      </c>
      <c r="G20" s="69">
        <v>0</v>
      </c>
      <c r="H20" s="52">
        <f t="shared" si="0"/>
        <v>0</v>
      </c>
    </row>
    <row r="21" spans="1:8" ht="28.8" x14ac:dyDescent="0.3">
      <c r="A21" s="144"/>
      <c r="B21" s="56" t="s">
        <v>180</v>
      </c>
      <c r="C21" s="51" t="s">
        <v>10</v>
      </c>
      <c r="D21" s="3"/>
      <c r="E21" s="3"/>
      <c r="F21" s="41" t="s">
        <v>371</v>
      </c>
      <c r="G21" s="69">
        <v>0</v>
      </c>
      <c r="H21" s="52">
        <f t="shared" si="0"/>
        <v>0</v>
      </c>
    </row>
    <row r="22" spans="1:8" ht="28.8" x14ac:dyDescent="0.3">
      <c r="A22" s="144"/>
      <c r="B22" s="56" t="s">
        <v>181</v>
      </c>
      <c r="C22" s="51" t="s">
        <v>11</v>
      </c>
      <c r="D22" s="3"/>
      <c r="E22" s="3"/>
      <c r="F22" s="41" t="s">
        <v>371</v>
      </c>
      <c r="G22" s="69">
        <v>0</v>
      </c>
      <c r="H22" s="52">
        <f t="shared" si="0"/>
        <v>0</v>
      </c>
    </row>
    <row r="23" spans="1:8" ht="28.8" x14ac:dyDescent="0.3">
      <c r="A23" s="144"/>
      <c r="B23" s="56" t="s">
        <v>182</v>
      </c>
      <c r="C23" s="51" t="s">
        <v>12</v>
      </c>
      <c r="D23" s="3"/>
      <c r="E23" s="3"/>
      <c r="F23" s="41" t="s">
        <v>371</v>
      </c>
      <c r="G23" s="69">
        <v>0</v>
      </c>
      <c r="H23" s="52">
        <f t="shared" si="0"/>
        <v>0</v>
      </c>
    </row>
    <row r="24" spans="1:8" ht="28.8" x14ac:dyDescent="0.3">
      <c r="A24" s="144"/>
      <c r="B24" s="56" t="s">
        <v>183</v>
      </c>
      <c r="C24" s="51" t="s">
        <v>13</v>
      </c>
      <c r="D24" s="3"/>
      <c r="E24" s="3"/>
      <c r="F24" s="41" t="s">
        <v>371</v>
      </c>
      <c r="G24" s="69">
        <v>0</v>
      </c>
      <c r="H24" s="52">
        <f t="shared" si="0"/>
        <v>0</v>
      </c>
    </row>
    <row r="25" spans="1:8" ht="28.8" x14ac:dyDescent="0.3">
      <c r="A25" s="144"/>
      <c r="B25" s="56" t="s">
        <v>184</v>
      </c>
      <c r="C25" s="51" t="s">
        <v>14</v>
      </c>
      <c r="D25" s="3"/>
      <c r="E25" s="3"/>
      <c r="F25" s="41" t="s">
        <v>371</v>
      </c>
      <c r="G25" s="69">
        <v>0</v>
      </c>
      <c r="H25" s="52">
        <f t="shared" si="0"/>
        <v>0</v>
      </c>
    </row>
    <row r="26" spans="1:8" ht="28.8" x14ac:dyDescent="0.3">
      <c r="A26" s="144"/>
      <c r="B26" s="56" t="s">
        <v>185</v>
      </c>
      <c r="C26" s="51" t="s">
        <v>48</v>
      </c>
      <c r="D26" s="3"/>
      <c r="E26" s="3"/>
      <c r="F26" s="41" t="s">
        <v>371</v>
      </c>
      <c r="G26" s="69">
        <v>0</v>
      </c>
      <c r="H26" s="52">
        <f t="shared" si="0"/>
        <v>0</v>
      </c>
    </row>
    <row r="27" spans="1:8" ht="28.8" x14ac:dyDescent="0.3">
      <c r="A27" s="144"/>
      <c r="B27" s="56" t="s">
        <v>186</v>
      </c>
      <c r="C27" s="51" t="s">
        <v>233</v>
      </c>
      <c r="D27" s="3"/>
      <c r="E27" s="3"/>
      <c r="F27" s="41" t="s">
        <v>371</v>
      </c>
      <c r="G27" s="69">
        <v>0</v>
      </c>
      <c r="H27" s="52">
        <f t="shared" si="0"/>
        <v>0</v>
      </c>
    </row>
    <row r="28" spans="1:8" ht="28.8" x14ac:dyDescent="0.3">
      <c r="A28" s="70" t="s">
        <v>225</v>
      </c>
      <c r="B28" s="71"/>
      <c r="C28" s="71"/>
      <c r="D28" s="71"/>
      <c r="E28" s="71"/>
      <c r="F28" s="71"/>
      <c r="G28" s="69">
        <v>0</v>
      </c>
      <c r="H28" s="52">
        <f t="shared" ref="H28:H30" si="1">G28*1.2</f>
        <v>0</v>
      </c>
    </row>
    <row r="29" spans="1:8" ht="28.8" x14ac:dyDescent="0.3">
      <c r="A29" s="70" t="s">
        <v>225</v>
      </c>
      <c r="B29" s="71"/>
      <c r="C29" s="71"/>
      <c r="D29" s="71"/>
      <c r="E29" s="71"/>
      <c r="F29" s="71"/>
      <c r="G29" s="69">
        <v>0</v>
      </c>
      <c r="H29" s="52">
        <f t="shared" si="1"/>
        <v>0</v>
      </c>
    </row>
    <row r="30" spans="1:8" ht="28.8" x14ac:dyDescent="0.3">
      <c r="A30" s="70" t="s">
        <v>225</v>
      </c>
      <c r="B30" s="71"/>
      <c r="C30" s="71"/>
      <c r="D30" s="71"/>
      <c r="E30" s="71"/>
      <c r="F30" s="71"/>
      <c r="G30" s="69">
        <v>0</v>
      </c>
      <c r="H30" s="52">
        <f t="shared" si="1"/>
        <v>0</v>
      </c>
    </row>
  </sheetData>
  <sheetProtection password="EC62" sheet="1" objects="1" scenarios="1"/>
  <mergeCells count="9">
    <mergeCell ref="A19:A27"/>
    <mergeCell ref="A1:H1"/>
    <mergeCell ref="A3:H3"/>
    <mergeCell ref="C7:D7"/>
    <mergeCell ref="D9:D18"/>
    <mergeCell ref="C9:C18"/>
    <mergeCell ref="B9:B13"/>
    <mergeCell ref="B14:B18"/>
    <mergeCell ref="A9:A18"/>
  </mergeCells>
  <pageMargins left="0.25" right="0.25" top="0.75" bottom="0.75" header="0.3" footer="0.3"/>
  <pageSetup paperSize="9" scale="5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
  <sheetViews>
    <sheetView workbookViewId="0">
      <selection activeCell="F8" sqref="F8"/>
    </sheetView>
  </sheetViews>
  <sheetFormatPr baseColWidth="10" defaultRowHeight="14.4" x14ac:dyDescent="0.3"/>
  <cols>
    <col min="1" max="1" width="37.109375" customWidth="1"/>
    <col min="2" max="2" width="37.6640625" bestFit="1" customWidth="1"/>
    <col min="3" max="3" width="28.5546875" customWidth="1"/>
    <col min="4" max="4" width="30.5546875" customWidth="1"/>
    <col min="5" max="5" width="40.109375" bestFit="1" customWidth="1"/>
    <col min="6" max="6" width="19.5546875" bestFit="1" customWidth="1"/>
    <col min="7" max="7" width="13.33203125" customWidth="1"/>
    <col min="8" max="8" width="14.109375" customWidth="1"/>
  </cols>
  <sheetData>
    <row r="1" spans="1:8" s="94" customFormat="1" ht="43.8" customHeight="1" thickBot="1" x14ac:dyDescent="0.35">
      <c r="A1" s="156" t="s">
        <v>357</v>
      </c>
      <c r="B1" s="157"/>
      <c r="C1" s="157"/>
      <c r="D1" s="157"/>
      <c r="E1" s="157"/>
      <c r="F1" s="157"/>
      <c r="G1" s="157"/>
      <c r="H1" s="158"/>
    </row>
    <row r="2" spans="1:8" s="94" customFormat="1" ht="15" thickBot="1" x14ac:dyDescent="0.35">
      <c r="A2" s="95"/>
      <c r="B2" s="96"/>
      <c r="C2" s="95"/>
      <c r="D2" s="97"/>
      <c r="E2" s="98"/>
    </row>
    <row r="3" spans="1:8" s="94" customFormat="1" ht="36.75" customHeight="1" thickBot="1" x14ac:dyDescent="0.35">
      <c r="A3" s="153" t="s">
        <v>346</v>
      </c>
      <c r="B3" s="154"/>
      <c r="C3" s="154"/>
      <c r="D3" s="154"/>
      <c r="E3" s="154"/>
      <c r="F3" s="154"/>
      <c r="G3" s="154"/>
      <c r="H3" s="155"/>
    </row>
    <row r="4" spans="1:8" s="94" customFormat="1" ht="16.2" thickBot="1" x14ac:dyDescent="0.35">
      <c r="A4" s="127"/>
      <c r="B4" s="127"/>
      <c r="C4" s="127"/>
      <c r="D4" s="127"/>
      <c r="E4" s="127"/>
      <c r="F4" s="127"/>
      <c r="G4" s="127"/>
      <c r="H4" s="127"/>
    </row>
    <row r="5" spans="1:8" s="94" customFormat="1" ht="21.6" thickBot="1" x14ac:dyDescent="0.45">
      <c r="A5" s="131" t="str">
        <f>'BPU accord cadre'!A5</f>
        <v>NOM DU CANDIDAT</v>
      </c>
      <c r="B5" s="127"/>
      <c r="C5" s="127"/>
      <c r="D5" s="127"/>
      <c r="E5" s="127"/>
      <c r="F5" s="127"/>
      <c r="G5" s="127"/>
      <c r="H5" s="127"/>
    </row>
    <row r="6" spans="1:8" x14ac:dyDescent="0.3">
      <c r="B6" s="45"/>
      <c r="C6" s="47"/>
      <c r="D6" s="46"/>
    </row>
    <row r="7" spans="1:8" ht="18" x14ac:dyDescent="0.35">
      <c r="A7" s="55" t="s">
        <v>92</v>
      </c>
      <c r="B7" s="55" t="s">
        <v>93</v>
      </c>
      <c r="C7" s="160" t="s">
        <v>94</v>
      </c>
      <c r="D7" s="160"/>
      <c r="E7" s="55" t="s">
        <v>227</v>
      </c>
      <c r="F7" s="55" t="s">
        <v>111</v>
      </c>
      <c r="G7" s="55" t="s">
        <v>52</v>
      </c>
      <c r="H7" s="55" t="s">
        <v>81</v>
      </c>
    </row>
    <row r="8" spans="1:8" ht="158.4" x14ac:dyDescent="0.3">
      <c r="A8" s="7" t="s">
        <v>101</v>
      </c>
      <c r="B8" s="57" t="s">
        <v>37</v>
      </c>
      <c r="C8" s="51" t="s">
        <v>132</v>
      </c>
      <c r="D8" s="54" t="s">
        <v>55</v>
      </c>
      <c r="E8" s="7"/>
      <c r="F8" s="137" t="s">
        <v>375</v>
      </c>
      <c r="G8" s="84">
        <v>0</v>
      </c>
      <c r="H8" s="85">
        <f t="shared" ref="H8:H30" si="0">G8*1.2</f>
        <v>0</v>
      </c>
    </row>
    <row r="9" spans="1:8" ht="28.8" x14ac:dyDescent="0.3">
      <c r="A9" s="171" t="s">
        <v>98</v>
      </c>
      <c r="B9" s="174" t="s">
        <v>176</v>
      </c>
      <c r="C9" s="164" t="s">
        <v>224</v>
      </c>
      <c r="D9" s="171" t="s">
        <v>138</v>
      </c>
      <c r="E9" s="61" t="s">
        <v>219</v>
      </c>
      <c r="F9" s="72" t="s">
        <v>160</v>
      </c>
      <c r="G9" s="84">
        <v>0</v>
      </c>
      <c r="H9" s="85">
        <f t="shared" si="0"/>
        <v>0</v>
      </c>
    </row>
    <row r="10" spans="1:8" ht="28.8" x14ac:dyDescent="0.3">
      <c r="A10" s="172"/>
      <c r="B10" s="174"/>
      <c r="C10" s="164"/>
      <c r="D10" s="172"/>
      <c r="E10" s="61" t="s">
        <v>220</v>
      </c>
      <c r="F10" s="72" t="s">
        <v>160</v>
      </c>
      <c r="G10" s="84">
        <v>0</v>
      </c>
      <c r="H10" s="85">
        <f t="shared" si="0"/>
        <v>0</v>
      </c>
    </row>
    <row r="11" spans="1:8" ht="28.8" x14ac:dyDescent="0.3">
      <c r="A11" s="172"/>
      <c r="B11" s="174"/>
      <c r="C11" s="164"/>
      <c r="D11" s="172"/>
      <c r="E11" s="61" t="s">
        <v>221</v>
      </c>
      <c r="F11" s="72" t="s">
        <v>160</v>
      </c>
      <c r="G11" s="84">
        <v>0</v>
      </c>
      <c r="H11" s="85">
        <f t="shared" si="0"/>
        <v>0</v>
      </c>
    </row>
    <row r="12" spans="1:8" ht="28.8" x14ac:dyDescent="0.3">
      <c r="A12" s="172"/>
      <c r="B12" s="174"/>
      <c r="C12" s="164"/>
      <c r="D12" s="172"/>
      <c r="E12" s="61" t="s">
        <v>222</v>
      </c>
      <c r="F12" s="72" t="s">
        <v>160</v>
      </c>
      <c r="G12" s="84">
        <v>0</v>
      </c>
      <c r="H12" s="85">
        <f t="shared" si="0"/>
        <v>0</v>
      </c>
    </row>
    <row r="13" spans="1:8" ht="28.8" x14ac:dyDescent="0.3">
      <c r="A13" s="172"/>
      <c r="B13" s="174"/>
      <c r="C13" s="164"/>
      <c r="D13" s="172"/>
      <c r="E13" s="61" t="s">
        <v>223</v>
      </c>
      <c r="F13" s="72" t="s">
        <v>160</v>
      </c>
      <c r="G13" s="84">
        <v>0</v>
      </c>
      <c r="H13" s="85">
        <f t="shared" si="0"/>
        <v>0</v>
      </c>
    </row>
    <row r="14" spans="1:8" ht="28.8" x14ac:dyDescent="0.3">
      <c r="A14" s="172"/>
      <c r="B14" s="174" t="s">
        <v>177</v>
      </c>
      <c r="C14" s="164"/>
      <c r="D14" s="172"/>
      <c r="E14" s="61" t="s">
        <v>219</v>
      </c>
      <c r="F14" s="72" t="s">
        <v>160</v>
      </c>
      <c r="G14" s="84">
        <v>0</v>
      </c>
      <c r="H14" s="85">
        <f t="shared" si="0"/>
        <v>0</v>
      </c>
    </row>
    <row r="15" spans="1:8" ht="28.8" x14ac:dyDescent="0.3">
      <c r="A15" s="172"/>
      <c r="B15" s="174"/>
      <c r="C15" s="164"/>
      <c r="D15" s="172"/>
      <c r="E15" s="61" t="s">
        <v>220</v>
      </c>
      <c r="F15" s="72" t="s">
        <v>160</v>
      </c>
      <c r="G15" s="84">
        <v>0</v>
      </c>
      <c r="H15" s="85">
        <f t="shared" si="0"/>
        <v>0</v>
      </c>
    </row>
    <row r="16" spans="1:8" ht="28.8" x14ac:dyDescent="0.3">
      <c r="A16" s="172"/>
      <c r="B16" s="174"/>
      <c r="C16" s="164"/>
      <c r="D16" s="172"/>
      <c r="E16" s="61" t="s">
        <v>221</v>
      </c>
      <c r="F16" s="72" t="s">
        <v>160</v>
      </c>
      <c r="G16" s="84">
        <v>0</v>
      </c>
      <c r="H16" s="85">
        <f t="shared" si="0"/>
        <v>0</v>
      </c>
    </row>
    <row r="17" spans="1:8" ht="28.8" x14ac:dyDescent="0.3">
      <c r="A17" s="172"/>
      <c r="B17" s="174"/>
      <c r="C17" s="164"/>
      <c r="D17" s="172"/>
      <c r="E17" s="61" t="s">
        <v>222</v>
      </c>
      <c r="F17" s="72" t="s">
        <v>160</v>
      </c>
      <c r="G17" s="84">
        <v>0</v>
      </c>
      <c r="H17" s="85">
        <f t="shared" si="0"/>
        <v>0</v>
      </c>
    </row>
    <row r="18" spans="1:8" ht="28.8" x14ac:dyDescent="0.3">
      <c r="A18" s="173"/>
      <c r="B18" s="174"/>
      <c r="C18" s="164"/>
      <c r="D18" s="173"/>
      <c r="E18" s="61" t="s">
        <v>223</v>
      </c>
      <c r="F18" s="72" t="s">
        <v>160</v>
      </c>
      <c r="G18" s="84">
        <v>0</v>
      </c>
      <c r="H18" s="85">
        <f t="shared" si="0"/>
        <v>0</v>
      </c>
    </row>
    <row r="19" spans="1:8" ht="28.8" x14ac:dyDescent="0.3">
      <c r="A19" s="144" t="s">
        <v>228</v>
      </c>
      <c r="B19" s="56" t="s">
        <v>178</v>
      </c>
      <c r="C19" s="51" t="s">
        <v>44</v>
      </c>
      <c r="D19" s="3"/>
      <c r="E19" s="57"/>
      <c r="F19" s="44" t="s">
        <v>371</v>
      </c>
      <c r="G19" s="84">
        <v>0</v>
      </c>
      <c r="H19" s="85">
        <f t="shared" si="0"/>
        <v>0</v>
      </c>
    </row>
    <row r="20" spans="1:8" ht="28.8" x14ac:dyDescent="0.3">
      <c r="A20" s="144"/>
      <c r="B20" s="56" t="s">
        <v>179</v>
      </c>
      <c r="C20" s="51" t="s">
        <v>46</v>
      </c>
      <c r="D20" s="3"/>
      <c r="E20" s="57"/>
      <c r="F20" s="44" t="s">
        <v>371</v>
      </c>
      <c r="G20" s="84">
        <v>0</v>
      </c>
      <c r="H20" s="85">
        <f t="shared" si="0"/>
        <v>0</v>
      </c>
    </row>
    <row r="21" spans="1:8" ht="28.8" x14ac:dyDescent="0.3">
      <c r="A21" s="144"/>
      <c r="B21" s="56" t="s">
        <v>180</v>
      </c>
      <c r="C21" s="51" t="s">
        <v>10</v>
      </c>
      <c r="D21" s="3"/>
      <c r="E21" s="57"/>
      <c r="F21" s="44" t="s">
        <v>371</v>
      </c>
      <c r="G21" s="84">
        <v>0</v>
      </c>
      <c r="H21" s="85">
        <f t="shared" si="0"/>
        <v>0</v>
      </c>
    </row>
    <row r="22" spans="1:8" ht="28.8" x14ac:dyDescent="0.3">
      <c r="A22" s="144"/>
      <c r="B22" s="56" t="s">
        <v>181</v>
      </c>
      <c r="C22" s="51" t="s">
        <v>11</v>
      </c>
      <c r="D22" s="3"/>
      <c r="E22" s="57"/>
      <c r="F22" s="44" t="s">
        <v>371</v>
      </c>
      <c r="G22" s="84">
        <v>0</v>
      </c>
      <c r="H22" s="85">
        <f t="shared" si="0"/>
        <v>0</v>
      </c>
    </row>
    <row r="23" spans="1:8" ht="28.8" x14ac:dyDescent="0.3">
      <c r="A23" s="144"/>
      <c r="B23" s="56" t="s">
        <v>182</v>
      </c>
      <c r="C23" s="51" t="s">
        <v>12</v>
      </c>
      <c r="D23" s="3"/>
      <c r="E23" s="57"/>
      <c r="F23" s="44" t="s">
        <v>371</v>
      </c>
      <c r="G23" s="84">
        <v>0</v>
      </c>
      <c r="H23" s="85">
        <f t="shared" si="0"/>
        <v>0</v>
      </c>
    </row>
    <row r="24" spans="1:8" ht="28.8" x14ac:dyDescent="0.3">
      <c r="A24" s="144"/>
      <c r="B24" s="56" t="s">
        <v>183</v>
      </c>
      <c r="C24" s="51" t="s">
        <v>13</v>
      </c>
      <c r="D24" s="3"/>
      <c r="E24" s="57"/>
      <c r="F24" s="44" t="s">
        <v>371</v>
      </c>
      <c r="G24" s="84">
        <v>0</v>
      </c>
      <c r="H24" s="85">
        <f t="shared" si="0"/>
        <v>0</v>
      </c>
    </row>
    <row r="25" spans="1:8" ht="28.8" x14ac:dyDescent="0.3">
      <c r="A25" s="144"/>
      <c r="B25" s="56" t="s">
        <v>184</v>
      </c>
      <c r="C25" s="51" t="s">
        <v>14</v>
      </c>
      <c r="D25" s="3"/>
      <c r="E25" s="57"/>
      <c r="F25" s="44" t="s">
        <v>371</v>
      </c>
      <c r="G25" s="84">
        <v>0</v>
      </c>
      <c r="H25" s="85">
        <f t="shared" si="0"/>
        <v>0</v>
      </c>
    </row>
    <row r="26" spans="1:8" ht="28.8" x14ac:dyDescent="0.3">
      <c r="A26" s="144"/>
      <c r="B26" s="56" t="s">
        <v>185</v>
      </c>
      <c r="C26" s="51" t="s">
        <v>48</v>
      </c>
      <c r="D26" s="3"/>
      <c r="E26" s="57"/>
      <c r="F26" s="44" t="s">
        <v>371</v>
      </c>
      <c r="G26" s="84">
        <v>0</v>
      </c>
      <c r="H26" s="85">
        <f t="shared" si="0"/>
        <v>0</v>
      </c>
    </row>
    <row r="27" spans="1:8" ht="28.8" x14ac:dyDescent="0.3">
      <c r="A27" s="144"/>
      <c r="B27" s="56" t="s">
        <v>186</v>
      </c>
      <c r="C27" s="51" t="s">
        <v>233</v>
      </c>
      <c r="D27" s="3"/>
      <c r="E27" s="57"/>
      <c r="F27" s="44" t="s">
        <v>371</v>
      </c>
      <c r="G27" s="84">
        <v>0</v>
      </c>
      <c r="H27" s="85">
        <f t="shared" si="0"/>
        <v>0</v>
      </c>
    </row>
    <row r="28" spans="1:8" ht="28.8" x14ac:dyDescent="0.3">
      <c r="A28" s="70" t="s">
        <v>225</v>
      </c>
      <c r="B28" s="71"/>
      <c r="C28" s="71"/>
      <c r="D28" s="71"/>
      <c r="E28" s="86"/>
      <c r="F28" s="86"/>
      <c r="G28" s="84">
        <v>0</v>
      </c>
      <c r="H28" s="85">
        <f t="shared" si="0"/>
        <v>0</v>
      </c>
    </row>
    <row r="29" spans="1:8" ht="28.8" x14ac:dyDescent="0.3">
      <c r="A29" s="70" t="s">
        <v>225</v>
      </c>
      <c r="B29" s="71"/>
      <c r="C29" s="71"/>
      <c r="D29" s="71"/>
      <c r="E29" s="86"/>
      <c r="F29" s="86"/>
      <c r="G29" s="84">
        <v>0</v>
      </c>
      <c r="H29" s="85">
        <f t="shared" si="0"/>
        <v>0</v>
      </c>
    </row>
    <row r="30" spans="1:8" ht="28.8" x14ac:dyDescent="0.3">
      <c r="A30" s="70" t="s">
        <v>225</v>
      </c>
      <c r="B30" s="71"/>
      <c r="C30" s="71"/>
      <c r="D30" s="71"/>
      <c r="E30" s="86"/>
      <c r="F30" s="86"/>
      <c r="G30" s="84">
        <v>0</v>
      </c>
      <c r="H30" s="85">
        <f t="shared" si="0"/>
        <v>0</v>
      </c>
    </row>
  </sheetData>
  <sheetProtection password="EC62" sheet="1" objects="1" scenarios="1"/>
  <mergeCells count="9">
    <mergeCell ref="A1:H1"/>
    <mergeCell ref="A3:H3"/>
    <mergeCell ref="A19:A27"/>
    <mergeCell ref="C7:D7"/>
    <mergeCell ref="A9:A18"/>
    <mergeCell ref="B9:B13"/>
    <mergeCell ref="C9:C18"/>
    <mergeCell ref="D9:D18"/>
    <mergeCell ref="B14:B18"/>
  </mergeCells>
  <pageMargins left="0.25" right="0.25" top="0.75" bottom="0.75" header="0.3" footer="0.3"/>
  <pageSetup paperSize="9" scale="53"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62"/>
  <sheetViews>
    <sheetView workbookViewId="0">
      <pane ySplit="7" topLeftCell="A8" activePane="bottomLeft" state="frozen"/>
      <selection activeCell="M23" sqref="M23"/>
      <selection pane="bottomLeft" sqref="A1:G1"/>
    </sheetView>
  </sheetViews>
  <sheetFormatPr baseColWidth="10" defaultRowHeight="14.4" x14ac:dyDescent="0.3"/>
  <cols>
    <col min="1" max="1" width="37.109375" style="10" customWidth="1"/>
    <col min="2" max="2" width="40.5546875" bestFit="1" customWidth="1"/>
    <col min="3" max="3" width="32.5546875" bestFit="1" customWidth="1"/>
    <col min="4" max="4" width="32.33203125" style="11" customWidth="1"/>
    <col min="5" max="5" width="19.109375" customWidth="1"/>
    <col min="6" max="6" width="21" customWidth="1"/>
  </cols>
  <sheetData>
    <row r="1" spans="1:8" s="94" customFormat="1" ht="44.4" customHeight="1" thickBot="1" x14ac:dyDescent="0.35">
      <c r="A1" s="156" t="s">
        <v>382</v>
      </c>
      <c r="B1" s="157"/>
      <c r="C1" s="157"/>
      <c r="D1" s="157"/>
      <c r="E1" s="157"/>
      <c r="F1" s="157"/>
      <c r="G1" s="158"/>
      <c r="H1" s="105"/>
    </row>
    <row r="2" spans="1:8" s="94" customFormat="1" ht="16.2" thickBot="1" x14ac:dyDescent="0.35">
      <c r="A2" s="106"/>
      <c r="B2" s="106"/>
      <c r="C2" s="106"/>
      <c r="D2" s="106"/>
      <c r="E2" s="106"/>
      <c r="F2" s="106"/>
      <c r="G2" s="106"/>
      <c r="H2" s="105"/>
    </row>
    <row r="3" spans="1:8" s="94" customFormat="1" ht="80.400000000000006" customHeight="1" thickBot="1" x14ac:dyDescent="0.35">
      <c r="A3" s="181" t="s">
        <v>348</v>
      </c>
      <c r="B3" s="182"/>
      <c r="C3" s="182"/>
      <c r="D3" s="182"/>
      <c r="E3" s="182"/>
      <c r="F3" s="182"/>
      <c r="G3" s="183"/>
      <c r="H3" s="104"/>
    </row>
    <row r="4" spans="1:8" s="94" customFormat="1" ht="16.2" thickBot="1" x14ac:dyDescent="0.35">
      <c r="A4" s="127"/>
      <c r="B4" s="128"/>
      <c r="C4" s="128"/>
      <c r="D4" s="128"/>
      <c r="E4" s="128"/>
      <c r="F4" s="128"/>
      <c r="G4" s="128"/>
      <c r="H4" s="104"/>
    </row>
    <row r="5" spans="1:8" s="94" customFormat="1" ht="21.6" thickBot="1" x14ac:dyDescent="0.45">
      <c r="A5" s="131" t="str">
        <f>'BPU accord cadre'!A5</f>
        <v>NOM DU CANDIDAT</v>
      </c>
      <c r="B5" s="128"/>
      <c r="C5" s="128"/>
      <c r="D5" s="128"/>
      <c r="E5" s="128"/>
      <c r="F5" s="128"/>
      <c r="G5" s="128"/>
      <c r="H5" s="104"/>
    </row>
    <row r="6" spans="1:8" x14ac:dyDescent="0.3">
      <c r="A6" s="87"/>
      <c r="B6" s="88"/>
      <c r="C6" s="88"/>
      <c r="D6" s="88"/>
      <c r="E6" s="88"/>
      <c r="F6" s="88"/>
      <c r="G6" s="88"/>
      <c r="H6" s="32"/>
    </row>
    <row r="7" spans="1:8" ht="20.399999999999999" customHeight="1" x14ac:dyDescent="0.35">
      <c r="A7" s="23" t="s">
        <v>115</v>
      </c>
      <c r="B7" s="23" t="s">
        <v>114</v>
      </c>
      <c r="C7" s="23" t="s">
        <v>36</v>
      </c>
      <c r="D7" s="30" t="s">
        <v>203</v>
      </c>
      <c r="E7" s="31" t="s">
        <v>77</v>
      </c>
      <c r="F7" s="34" t="s">
        <v>112</v>
      </c>
      <c r="G7" s="31" t="s">
        <v>113</v>
      </c>
    </row>
    <row r="8" spans="1:8" ht="43.2" customHeight="1" x14ac:dyDescent="0.3">
      <c r="A8" s="176" t="s">
        <v>107</v>
      </c>
      <c r="B8" s="22" t="s">
        <v>95</v>
      </c>
      <c r="C8" s="171" t="s">
        <v>372</v>
      </c>
      <c r="D8" s="178">
        <v>1</v>
      </c>
      <c r="E8" s="179">
        <f>'BPU accord cadre'!I10</f>
        <v>0</v>
      </c>
      <c r="F8" s="180">
        <f>E8*D8</f>
        <v>0</v>
      </c>
      <c r="G8" s="180">
        <f>F8*1.2</f>
        <v>0</v>
      </c>
    </row>
    <row r="9" spans="1:8" x14ac:dyDescent="0.3">
      <c r="A9" s="177"/>
      <c r="B9" s="21" t="s">
        <v>109</v>
      </c>
      <c r="C9" s="173"/>
      <c r="D9" s="178"/>
      <c r="E9" s="179"/>
      <c r="F9" s="180"/>
      <c r="G9" s="180"/>
    </row>
    <row r="10" spans="1:8" ht="45" customHeight="1" x14ac:dyDescent="0.3">
      <c r="A10" s="171" t="s">
        <v>75</v>
      </c>
      <c r="B10" s="2" t="s">
        <v>27</v>
      </c>
      <c r="C10" s="5" t="s">
        <v>200</v>
      </c>
      <c r="D10" s="17">
        <v>10</v>
      </c>
      <c r="E10" s="15">
        <f>'BPU accord cadre'!I20</f>
        <v>0</v>
      </c>
      <c r="F10" s="33">
        <f t="shared" ref="F10:F25" si="0">E10*D10</f>
        <v>0</v>
      </c>
      <c r="G10" s="13">
        <f>F10*1.2</f>
        <v>0</v>
      </c>
    </row>
    <row r="11" spans="1:8" ht="45" customHeight="1" x14ac:dyDescent="0.3">
      <c r="A11" s="172"/>
      <c r="B11" s="2" t="s">
        <v>37</v>
      </c>
      <c r="C11" s="49" t="s">
        <v>200</v>
      </c>
      <c r="D11" s="17">
        <v>10</v>
      </c>
      <c r="E11" s="15">
        <f>'BPU accord cadre'!I21</f>
        <v>0</v>
      </c>
      <c r="F11" s="33">
        <f t="shared" si="0"/>
        <v>0</v>
      </c>
      <c r="G11" s="13">
        <f t="shared" ref="G11:G34" si="1">F11*1.2</f>
        <v>0</v>
      </c>
    </row>
    <row r="12" spans="1:8" ht="45" customHeight="1" x14ac:dyDescent="0.3">
      <c r="A12" s="172"/>
      <c r="B12" s="2" t="s">
        <v>38</v>
      </c>
      <c r="C12" s="49" t="s">
        <v>200</v>
      </c>
      <c r="D12" s="17">
        <v>2</v>
      </c>
      <c r="E12" s="15">
        <f>'BPU accord cadre'!I22</f>
        <v>0</v>
      </c>
      <c r="F12" s="33">
        <f t="shared" si="0"/>
        <v>0</v>
      </c>
      <c r="G12" s="13">
        <f t="shared" si="1"/>
        <v>0</v>
      </c>
    </row>
    <row r="13" spans="1:8" x14ac:dyDescent="0.3">
      <c r="A13" s="173"/>
      <c r="B13" s="2" t="s">
        <v>56</v>
      </c>
      <c r="C13" s="5" t="s">
        <v>201</v>
      </c>
      <c r="D13" s="17">
        <v>1</v>
      </c>
      <c r="E13" s="15">
        <f>'BPU accord cadre'!I23</f>
        <v>0</v>
      </c>
      <c r="F13" s="33">
        <f t="shared" si="0"/>
        <v>0</v>
      </c>
      <c r="G13" s="13">
        <f t="shared" si="1"/>
        <v>0</v>
      </c>
    </row>
    <row r="14" spans="1:8" x14ac:dyDescent="0.3">
      <c r="A14" s="171" t="s">
        <v>76</v>
      </c>
      <c r="B14" s="8" t="s">
        <v>60</v>
      </c>
      <c r="C14" s="40" t="s">
        <v>158</v>
      </c>
      <c r="D14" s="17">
        <v>820000</v>
      </c>
      <c r="E14" s="15">
        <f>'BPU accord cadre'!I40</f>
        <v>0</v>
      </c>
      <c r="F14" s="33">
        <f t="shared" si="0"/>
        <v>0</v>
      </c>
      <c r="G14" s="13">
        <f t="shared" si="1"/>
        <v>0</v>
      </c>
    </row>
    <row r="15" spans="1:8" x14ac:dyDescent="0.3">
      <c r="A15" s="172"/>
      <c r="B15" s="8" t="s">
        <v>61</v>
      </c>
      <c r="C15" s="40" t="s">
        <v>158</v>
      </c>
      <c r="D15" s="17">
        <v>210000</v>
      </c>
      <c r="E15" s="15">
        <f>'BPU accord cadre'!I45</f>
        <v>0</v>
      </c>
      <c r="F15" s="33">
        <f t="shared" si="0"/>
        <v>0</v>
      </c>
      <c r="G15" s="13">
        <f t="shared" si="1"/>
        <v>0</v>
      </c>
    </row>
    <row r="16" spans="1:8" x14ac:dyDescent="0.3">
      <c r="A16" s="172"/>
      <c r="B16" s="8" t="s">
        <v>15</v>
      </c>
      <c r="C16" s="40" t="s">
        <v>158</v>
      </c>
      <c r="D16" s="17">
        <v>300000</v>
      </c>
      <c r="E16" s="15">
        <f>'BPU accord cadre'!I50</f>
        <v>0</v>
      </c>
      <c r="F16" s="33">
        <f t="shared" si="0"/>
        <v>0</v>
      </c>
      <c r="G16" s="13">
        <f t="shared" si="1"/>
        <v>0</v>
      </c>
    </row>
    <row r="17" spans="1:7" x14ac:dyDescent="0.3">
      <c r="A17" s="172"/>
      <c r="B17" s="8" t="s">
        <v>16</v>
      </c>
      <c r="C17" s="40" t="s">
        <v>158</v>
      </c>
      <c r="D17" s="17">
        <v>420000</v>
      </c>
      <c r="E17" s="15">
        <f>'BPU accord cadre'!I55</f>
        <v>0</v>
      </c>
      <c r="F17" s="33">
        <f t="shared" si="0"/>
        <v>0</v>
      </c>
      <c r="G17" s="13">
        <f t="shared" si="1"/>
        <v>0</v>
      </c>
    </row>
    <row r="18" spans="1:7" x14ac:dyDescent="0.3">
      <c r="A18" s="172"/>
      <c r="B18" s="8" t="s">
        <v>17</v>
      </c>
      <c r="C18" s="40" t="s">
        <v>158</v>
      </c>
      <c r="D18" s="17">
        <v>800000</v>
      </c>
      <c r="E18" s="15">
        <f>'BPU accord cadre'!I56</f>
        <v>0</v>
      </c>
      <c r="F18" s="33">
        <f t="shared" si="0"/>
        <v>0</v>
      </c>
      <c r="G18" s="13">
        <f t="shared" si="1"/>
        <v>0</v>
      </c>
    </row>
    <row r="19" spans="1:7" x14ac:dyDescent="0.3">
      <c r="A19" s="172"/>
      <c r="B19" s="8" t="s">
        <v>18</v>
      </c>
      <c r="C19" s="40" t="s">
        <v>158</v>
      </c>
      <c r="D19" s="17">
        <v>700000</v>
      </c>
      <c r="E19" s="15">
        <f>'BPU accord cadre'!I65</f>
        <v>0</v>
      </c>
      <c r="F19" s="33">
        <f t="shared" si="0"/>
        <v>0</v>
      </c>
      <c r="G19" s="13">
        <f t="shared" si="1"/>
        <v>0</v>
      </c>
    </row>
    <row r="20" spans="1:7" x14ac:dyDescent="0.3">
      <c r="A20" s="172"/>
      <c r="B20" s="8" t="s">
        <v>0</v>
      </c>
      <c r="C20" s="40" t="s">
        <v>158</v>
      </c>
      <c r="D20" s="17">
        <v>1200000</v>
      </c>
      <c r="E20" s="15">
        <f>'BPU accord cadre'!I66</f>
        <v>0</v>
      </c>
      <c r="F20" s="33">
        <f t="shared" si="0"/>
        <v>0</v>
      </c>
      <c r="G20" s="13">
        <f t="shared" si="1"/>
        <v>0</v>
      </c>
    </row>
    <row r="21" spans="1:7" x14ac:dyDescent="0.3">
      <c r="A21" s="172"/>
      <c r="B21" s="8" t="s">
        <v>1</v>
      </c>
      <c r="C21" s="40" t="s">
        <v>158</v>
      </c>
      <c r="D21" s="17">
        <v>70000</v>
      </c>
      <c r="E21" s="15">
        <f>'BPU accord cadre'!I75</f>
        <v>0</v>
      </c>
      <c r="F21" s="33">
        <f t="shared" si="0"/>
        <v>0</v>
      </c>
      <c r="G21" s="13">
        <f t="shared" si="1"/>
        <v>0</v>
      </c>
    </row>
    <row r="22" spans="1:7" ht="57.6" x14ac:dyDescent="0.3">
      <c r="A22" s="172"/>
      <c r="B22" s="4" t="s">
        <v>42</v>
      </c>
      <c r="C22" s="40" t="s">
        <v>158</v>
      </c>
      <c r="D22" s="17">
        <v>1100000</v>
      </c>
      <c r="E22" s="15">
        <f>'BPU accord cadre'!I76</f>
        <v>0</v>
      </c>
      <c r="F22" s="33">
        <f t="shared" si="0"/>
        <v>0</v>
      </c>
      <c r="G22" s="13">
        <f t="shared" si="1"/>
        <v>0</v>
      </c>
    </row>
    <row r="23" spans="1:7" x14ac:dyDescent="0.3">
      <c r="A23" s="172"/>
      <c r="B23" s="7" t="s">
        <v>62</v>
      </c>
      <c r="C23" s="40" t="s">
        <v>158</v>
      </c>
      <c r="D23" s="17">
        <v>300000</v>
      </c>
      <c r="E23" s="15">
        <f>'BPU accord cadre'!I77</f>
        <v>0</v>
      </c>
      <c r="F23" s="33">
        <f t="shared" si="0"/>
        <v>0</v>
      </c>
      <c r="G23" s="13">
        <f t="shared" si="1"/>
        <v>0</v>
      </c>
    </row>
    <row r="24" spans="1:7" x14ac:dyDescent="0.3">
      <c r="A24" s="172"/>
      <c r="B24" s="7" t="s">
        <v>63</v>
      </c>
      <c r="C24" s="40" t="s">
        <v>158</v>
      </c>
      <c r="D24" s="17">
        <v>300000</v>
      </c>
      <c r="E24" s="15">
        <f>'BPU accord cadre'!I78</f>
        <v>0</v>
      </c>
      <c r="F24" s="33">
        <f t="shared" si="0"/>
        <v>0</v>
      </c>
      <c r="G24" s="13">
        <f t="shared" si="1"/>
        <v>0</v>
      </c>
    </row>
    <row r="25" spans="1:7" ht="28.8" x14ac:dyDescent="0.3">
      <c r="A25" s="172"/>
      <c r="B25" s="4" t="s">
        <v>7</v>
      </c>
      <c r="C25" s="40" t="s">
        <v>158</v>
      </c>
      <c r="D25" s="17">
        <v>100000</v>
      </c>
      <c r="E25" s="15">
        <f>'BPU accord cadre'!I79</f>
        <v>0</v>
      </c>
      <c r="F25" s="33">
        <f t="shared" si="0"/>
        <v>0</v>
      </c>
      <c r="G25" s="13">
        <f t="shared" si="1"/>
        <v>0</v>
      </c>
    </row>
    <row r="26" spans="1:7" ht="43.2" x14ac:dyDescent="0.3">
      <c r="A26" s="172"/>
      <c r="B26" s="4" t="s">
        <v>41</v>
      </c>
      <c r="C26" s="62" t="s">
        <v>163</v>
      </c>
      <c r="D26" s="17">
        <v>200000</v>
      </c>
      <c r="E26" s="15">
        <f>'BPU accord cadre'!I80</f>
        <v>0</v>
      </c>
      <c r="F26" s="33">
        <f>E26*D26</f>
        <v>0</v>
      </c>
      <c r="G26" s="13">
        <f t="shared" si="1"/>
        <v>0</v>
      </c>
    </row>
    <row r="27" spans="1:7" ht="57.6" x14ac:dyDescent="0.3">
      <c r="A27" s="172"/>
      <c r="B27" s="4" t="s">
        <v>9</v>
      </c>
      <c r="C27" s="49" t="s">
        <v>160</v>
      </c>
      <c r="D27" s="17">
        <v>120000</v>
      </c>
      <c r="E27" s="15">
        <f>'BPU accord cadre'!I81</f>
        <v>0</v>
      </c>
      <c r="F27" s="33">
        <f>E27*D27</f>
        <v>0</v>
      </c>
      <c r="G27" s="13">
        <f t="shared" si="1"/>
        <v>0</v>
      </c>
    </row>
    <row r="28" spans="1:7" x14ac:dyDescent="0.3">
      <c r="A28" s="172"/>
      <c r="B28" s="3" t="s">
        <v>45</v>
      </c>
      <c r="C28" s="41" t="s">
        <v>371</v>
      </c>
      <c r="D28" s="17">
        <v>200000</v>
      </c>
      <c r="E28" s="15">
        <f>'BPU accord cadre'!I85</f>
        <v>0</v>
      </c>
      <c r="F28" s="33">
        <f t="shared" ref="F28:F31" si="2">E28*D28</f>
        <v>0</v>
      </c>
      <c r="G28" s="13">
        <f t="shared" si="1"/>
        <v>0</v>
      </c>
    </row>
    <row r="29" spans="1:7" x14ac:dyDescent="0.3">
      <c r="A29" s="172"/>
      <c r="B29" s="3" t="s">
        <v>2</v>
      </c>
      <c r="C29" s="41" t="s">
        <v>371</v>
      </c>
      <c r="D29" s="17">
        <v>350000</v>
      </c>
      <c r="E29" s="15">
        <f>'BPU accord cadre'!I87</f>
        <v>0</v>
      </c>
      <c r="F29" s="33">
        <f t="shared" si="2"/>
        <v>0</v>
      </c>
      <c r="G29" s="13">
        <f t="shared" si="1"/>
        <v>0</v>
      </c>
    </row>
    <row r="30" spans="1:7" x14ac:dyDescent="0.3">
      <c r="A30" s="172"/>
      <c r="B30" s="3" t="s">
        <v>47</v>
      </c>
      <c r="C30" s="41" t="s">
        <v>371</v>
      </c>
      <c r="D30" s="17">
        <v>350000</v>
      </c>
      <c r="E30" s="15">
        <f>'BPU accord cadre'!I90</f>
        <v>0</v>
      </c>
      <c r="F30" s="33">
        <f t="shared" si="2"/>
        <v>0</v>
      </c>
      <c r="G30" s="13">
        <f t="shared" si="1"/>
        <v>0</v>
      </c>
    </row>
    <row r="31" spans="1:7" x14ac:dyDescent="0.3">
      <c r="A31" s="172"/>
      <c r="B31" s="3" t="s">
        <v>3</v>
      </c>
      <c r="C31" s="41" t="s">
        <v>371</v>
      </c>
      <c r="D31" s="17">
        <v>70000</v>
      </c>
      <c r="E31" s="15">
        <f>'BPU accord cadre'!I92</f>
        <v>0</v>
      </c>
      <c r="F31" s="33">
        <f t="shared" si="2"/>
        <v>0</v>
      </c>
      <c r="G31" s="13">
        <f t="shared" si="1"/>
        <v>0</v>
      </c>
    </row>
    <row r="32" spans="1:7" ht="28.8" x14ac:dyDescent="0.3">
      <c r="A32" s="172"/>
      <c r="B32" s="2" t="s">
        <v>39</v>
      </c>
      <c r="C32" s="7" t="s">
        <v>164</v>
      </c>
      <c r="D32" s="17">
        <v>20000</v>
      </c>
      <c r="E32" s="15">
        <f>'BPU accord cadre'!I94</f>
        <v>0</v>
      </c>
      <c r="F32" s="33">
        <f t="shared" ref="F32" si="3">E32*D32</f>
        <v>0</v>
      </c>
      <c r="G32" s="13">
        <f t="shared" si="1"/>
        <v>0</v>
      </c>
    </row>
    <row r="33" spans="1:7" ht="28.8" x14ac:dyDescent="0.3">
      <c r="A33" s="173"/>
      <c r="B33" s="4" t="s">
        <v>78</v>
      </c>
      <c r="C33" s="6" t="s">
        <v>199</v>
      </c>
      <c r="D33" s="17">
        <v>2</v>
      </c>
      <c r="E33" s="15">
        <f>'BPU accord cadre'!I95*12</f>
        <v>0</v>
      </c>
      <c r="F33" s="33">
        <f>E33*D33</f>
        <v>0</v>
      </c>
      <c r="G33" s="13">
        <f t="shared" si="1"/>
        <v>0</v>
      </c>
    </row>
    <row r="34" spans="1:7" ht="14.4" customHeight="1" x14ac:dyDescent="0.35">
      <c r="A34" s="175" t="s">
        <v>345</v>
      </c>
      <c r="B34" s="175"/>
      <c r="C34" s="175"/>
      <c r="D34" s="175"/>
      <c r="E34" s="175"/>
      <c r="F34" s="33">
        <f>SUM(F8:F33)</f>
        <v>0</v>
      </c>
      <c r="G34" s="13">
        <f t="shared" si="1"/>
        <v>0</v>
      </c>
    </row>
    <row r="35" spans="1:7" x14ac:dyDescent="0.3">
      <c r="E35" s="12"/>
    </row>
    <row r="36" spans="1:7" x14ac:dyDescent="0.3">
      <c r="E36" s="12"/>
    </row>
    <row r="37" spans="1:7" x14ac:dyDescent="0.3">
      <c r="E37" s="12"/>
    </row>
    <row r="38" spans="1:7" x14ac:dyDescent="0.3">
      <c r="A38" s="20" t="s">
        <v>85</v>
      </c>
      <c r="E38" s="12"/>
    </row>
    <row r="39" spans="1:7" x14ac:dyDescent="0.3">
      <c r="E39" s="12"/>
    </row>
    <row r="40" spans="1:7" x14ac:dyDescent="0.3">
      <c r="E40" s="12"/>
    </row>
    <row r="41" spans="1:7" x14ac:dyDescent="0.3">
      <c r="E41" s="12"/>
    </row>
    <row r="42" spans="1:7" x14ac:dyDescent="0.3">
      <c r="E42" s="12"/>
    </row>
    <row r="43" spans="1:7" x14ac:dyDescent="0.3">
      <c r="E43" s="12"/>
    </row>
    <row r="44" spans="1:7" x14ac:dyDescent="0.3">
      <c r="E44" s="12"/>
    </row>
    <row r="45" spans="1:7" x14ac:dyDescent="0.3">
      <c r="E45" s="12"/>
    </row>
    <row r="46" spans="1:7" x14ac:dyDescent="0.3">
      <c r="E46" s="12"/>
    </row>
    <row r="47" spans="1:7" x14ac:dyDescent="0.3">
      <c r="E47" s="12"/>
    </row>
    <row r="48" spans="1:7" x14ac:dyDescent="0.3">
      <c r="E48" s="12"/>
    </row>
    <row r="49" spans="1:5" x14ac:dyDescent="0.3">
      <c r="E49" s="12"/>
    </row>
    <row r="50" spans="1:5" x14ac:dyDescent="0.3">
      <c r="E50" s="12"/>
    </row>
    <row r="51" spans="1:5" x14ac:dyDescent="0.3">
      <c r="A51"/>
      <c r="D51"/>
      <c r="E51" s="12"/>
    </row>
    <row r="52" spans="1:5" x14ac:dyDescent="0.3">
      <c r="A52"/>
      <c r="D52"/>
      <c r="E52" s="12"/>
    </row>
    <row r="53" spans="1:5" x14ac:dyDescent="0.3">
      <c r="A53"/>
      <c r="D53"/>
      <c r="E53" s="12"/>
    </row>
    <row r="54" spans="1:5" x14ac:dyDescent="0.3">
      <c r="A54"/>
      <c r="D54"/>
      <c r="E54" s="12"/>
    </row>
    <row r="55" spans="1:5" x14ac:dyDescent="0.3">
      <c r="A55"/>
      <c r="D55"/>
      <c r="E55" s="12"/>
    </row>
    <row r="56" spans="1:5" x14ac:dyDescent="0.3">
      <c r="A56"/>
      <c r="D56"/>
      <c r="E56" s="12"/>
    </row>
    <row r="57" spans="1:5" x14ac:dyDescent="0.3">
      <c r="A57"/>
      <c r="D57"/>
      <c r="E57" s="12"/>
    </row>
    <row r="58" spans="1:5" x14ac:dyDescent="0.3">
      <c r="A58"/>
      <c r="D58"/>
      <c r="E58" s="12"/>
    </row>
    <row r="59" spans="1:5" x14ac:dyDescent="0.3">
      <c r="A59"/>
      <c r="D59"/>
      <c r="E59" s="12"/>
    </row>
    <row r="60" spans="1:5" x14ac:dyDescent="0.3">
      <c r="A60"/>
      <c r="D60"/>
      <c r="E60" s="12"/>
    </row>
    <row r="61" spans="1:5" x14ac:dyDescent="0.3">
      <c r="A61"/>
      <c r="D61"/>
      <c r="E61" s="12"/>
    </row>
    <row r="62" spans="1:5" x14ac:dyDescent="0.3">
      <c r="A62"/>
      <c r="D62"/>
      <c r="E62" s="12"/>
    </row>
  </sheetData>
  <sheetProtection password="EC62" sheet="1" objects="1" scenarios="1"/>
  <mergeCells count="11">
    <mergeCell ref="A34:E34"/>
    <mergeCell ref="A1:G1"/>
    <mergeCell ref="A10:A13"/>
    <mergeCell ref="A14:A33"/>
    <mergeCell ref="A8:A9"/>
    <mergeCell ref="C8:C9"/>
    <mergeCell ref="D8:D9"/>
    <mergeCell ref="E8:E9"/>
    <mergeCell ref="F8:F9"/>
    <mergeCell ref="G8:G9"/>
    <mergeCell ref="A3:G3"/>
  </mergeCells>
  <pageMargins left="0.25" right="0.25" top="0.75" bottom="0.75" header="0.3" footer="0.3"/>
  <pageSetup paperSize="9" scale="57"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4"/>
  <sheetViews>
    <sheetView workbookViewId="0">
      <selection activeCell="B25" sqref="B25"/>
    </sheetView>
  </sheetViews>
  <sheetFormatPr baseColWidth="10" defaultRowHeight="14.4" x14ac:dyDescent="0.3"/>
  <cols>
    <col min="1" max="1" width="37.109375" customWidth="1"/>
    <col min="2" max="2" width="72.33203125" bestFit="1" customWidth="1"/>
    <col min="3" max="3" width="18.44140625" bestFit="1" customWidth="1"/>
    <col min="4" max="4" width="34" customWidth="1"/>
    <col min="5" max="5" width="22.6640625" customWidth="1"/>
    <col min="6" max="6" width="22.109375" customWidth="1"/>
  </cols>
  <sheetData>
    <row r="1" spans="1:8" s="94" customFormat="1" ht="42" customHeight="1" thickBot="1" x14ac:dyDescent="0.35">
      <c r="A1" s="156" t="s">
        <v>356</v>
      </c>
      <c r="B1" s="157"/>
      <c r="C1" s="157"/>
      <c r="D1" s="157"/>
      <c r="E1" s="157"/>
      <c r="F1" s="157"/>
      <c r="G1" s="158"/>
      <c r="H1" s="105"/>
    </row>
    <row r="2" spans="1:8" s="94" customFormat="1" ht="16.2" thickBot="1" x14ac:dyDescent="0.35">
      <c r="A2" s="106"/>
      <c r="B2" s="106"/>
      <c r="C2" s="106"/>
      <c r="D2" s="106"/>
      <c r="E2" s="106"/>
      <c r="F2" s="106"/>
      <c r="G2" s="106"/>
      <c r="H2" s="105"/>
    </row>
    <row r="3" spans="1:8" s="94" customFormat="1" ht="76.8" customHeight="1" thickBot="1" x14ac:dyDescent="0.35">
      <c r="A3" s="181" t="s">
        <v>349</v>
      </c>
      <c r="B3" s="182"/>
      <c r="C3" s="182"/>
      <c r="D3" s="182"/>
      <c r="E3" s="182"/>
      <c r="F3" s="182"/>
      <c r="G3" s="183"/>
      <c r="H3" s="104" t="s">
        <v>202</v>
      </c>
    </row>
    <row r="4" spans="1:8" s="94" customFormat="1" ht="16.2" thickBot="1" x14ac:dyDescent="0.35">
      <c r="A4" s="129"/>
      <c r="B4" s="130"/>
      <c r="C4" s="130"/>
      <c r="D4" s="130"/>
      <c r="E4" s="130"/>
      <c r="F4" s="130"/>
      <c r="G4" s="130"/>
      <c r="H4" s="104"/>
    </row>
    <row r="5" spans="1:8" s="94" customFormat="1" ht="21.6" thickBot="1" x14ac:dyDescent="0.45">
      <c r="A5" s="131" t="str">
        <f>'BPU accord cadre'!A5</f>
        <v>NOM DU CANDIDAT</v>
      </c>
      <c r="B5" s="128"/>
      <c r="C5" s="128"/>
      <c r="D5" s="128"/>
      <c r="E5" s="128"/>
      <c r="F5" s="128"/>
      <c r="G5" s="128"/>
      <c r="H5" s="104"/>
    </row>
    <row r="6" spans="1:8" x14ac:dyDescent="0.3">
      <c r="A6" s="87"/>
      <c r="B6" s="88"/>
      <c r="C6" s="88"/>
      <c r="D6" s="88"/>
      <c r="E6" s="88"/>
      <c r="F6" s="88"/>
      <c r="G6" s="88"/>
      <c r="H6" s="32"/>
    </row>
    <row r="7" spans="1:8" ht="18" x14ac:dyDescent="0.35">
      <c r="A7" s="23" t="s">
        <v>115</v>
      </c>
      <c r="B7" s="23" t="s">
        <v>114</v>
      </c>
      <c r="C7" s="23" t="s">
        <v>36</v>
      </c>
      <c r="D7" s="30" t="s">
        <v>203</v>
      </c>
      <c r="E7" s="31" t="s">
        <v>77</v>
      </c>
      <c r="F7" s="34" t="s">
        <v>112</v>
      </c>
      <c r="G7" s="31" t="s">
        <v>113</v>
      </c>
    </row>
    <row r="8" spans="1:8" x14ac:dyDescent="0.3">
      <c r="A8" s="171" t="s">
        <v>75</v>
      </c>
      <c r="B8" s="2" t="s">
        <v>28</v>
      </c>
      <c r="C8" s="72" t="s">
        <v>200</v>
      </c>
      <c r="D8" s="17">
        <v>1</v>
      </c>
      <c r="E8" s="18">
        <f>'BPU accord cadre'!I14</f>
        <v>0</v>
      </c>
      <c r="F8" s="16">
        <f>D8*E8</f>
        <v>0</v>
      </c>
      <c r="G8" s="16">
        <f>F8*1.2</f>
        <v>0</v>
      </c>
    </row>
    <row r="9" spans="1:8" x14ac:dyDescent="0.3">
      <c r="A9" s="172"/>
      <c r="B9" s="2" t="s">
        <v>31</v>
      </c>
      <c r="C9" s="72" t="s">
        <v>200</v>
      </c>
      <c r="D9" s="17">
        <v>3</v>
      </c>
      <c r="E9" s="15">
        <f>'BPU accord cadre'!I17</f>
        <v>0</v>
      </c>
      <c r="F9" s="16">
        <f>D9*E9</f>
        <v>0</v>
      </c>
      <c r="G9" s="16">
        <f t="shared" ref="G9:G20" si="0">F9*1.2</f>
        <v>0</v>
      </c>
    </row>
    <row r="10" spans="1:8" x14ac:dyDescent="0.3">
      <c r="A10" s="173"/>
      <c r="B10" s="2" t="s">
        <v>56</v>
      </c>
      <c r="C10" s="72" t="s">
        <v>200</v>
      </c>
      <c r="D10" s="17">
        <v>1</v>
      </c>
      <c r="E10" s="15">
        <f>'BPU accord cadre'!I23</f>
        <v>0</v>
      </c>
      <c r="F10" s="16">
        <f t="shared" ref="F10" si="1">E10*D10</f>
        <v>0</v>
      </c>
      <c r="G10" s="16">
        <f t="shared" si="0"/>
        <v>0</v>
      </c>
    </row>
    <row r="11" spans="1:8" ht="28.8" x14ac:dyDescent="0.3">
      <c r="A11" s="171" t="s">
        <v>76</v>
      </c>
      <c r="B11" s="3" t="s">
        <v>19</v>
      </c>
      <c r="C11" s="14" t="s">
        <v>71</v>
      </c>
      <c r="D11" s="17">
        <v>10000</v>
      </c>
      <c r="E11" s="15">
        <f>'BPU accord cadre'!I27</f>
        <v>0</v>
      </c>
      <c r="F11" s="16">
        <f t="shared" ref="F11:F13" si="2">E11*D11</f>
        <v>0</v>
      </c>
      <c r="G11" s="16">
        <f t="shared" si="0"/>
        <v>0</v>
      </c>
    </row>
    <row r="12" spans="1:8" ht="28.8" x14ac:dyDescent="0.3">
      <c r="A12" s="172"/>
      <c r="B12" s="3" t="s">
        <v>20</v>
      </c>
      <c r="C12" s="14" t="s">
        <v>71</v>
      </c>
      <c r="D12" s="17">
        <v>15000</v>
      </c>
      <c r="E12" s="15">
        <f>'BPU accord cadre'!I28</f>
        <v>0</v>
      </c>
      <c r="F12" s="16">
        <f t="shared" si="2"/>
        <v>0</v>
      </c>
      <c r="G12" s="16">
        <f t="shared" si="0"/>
        <v>0</v>
      </c>
    </row>
    <row r="13" spans="1:8" ht="28.8" x14ac:dyDescent="0.3">
      <c r="A13" s="172"/>
      <c r="B13" s="3" t="s">
        <v>21</v>
      </c>
      <c r="C13" s="14" t="s">
        <v>71</v>
      </c>
      <c r="D13" s="17">
        <v>10000</v>
      </c>
      <c r="E13" s="15">
        <f>'BPU accord cadre'!I29</f>
        <v>0</v>
      </c>
      <c r="F13" s="16">
        <f t="shared" si="2"/>
        <v>0</v>
      </c>
      <c r="G13" s="16">
        <f t="shared" si="0"/>
        <v>0</v>
      </c>
    </row>
    <row r="14" spans="1:8" ht="28.8" x14ac:dyDescent="0.3">
      <c r="A14" s="172"/>
      <c r="B14" s="3" t="s">
        <v>22</v>
      </c>
      <c r="C14" s="14" t="s">
        <v>72</v>
      </c>
      <c r="D14" s="17">
        <f>(D13+D12)/4</f>
        <v>6250</v>
      </c>
      <c r="E14" s="15">
        <f>'BPU accord cadre'!I30</f>
        <v>0</v>
      </c>
      <c r="F14" s="16">
        <f>E14*D14</f>
        <v>0</v>
      </c>
      <c r="G14" s="16">
        <f t="shared" si="0"/>
        <v>0</v>
      </c>
    </row>
    <row r="15" spans="1:8" ht="28.8" x14ac:dyDescent="0.3">
      <c r="A15" s="172"/>
      <c r="B15" s="4" t="s">
        <v>78</v>
      </c>
      <c r="C15" s="14" t="s">
        <v>73</v>
      </c>
      <c r="D15" s="17">
        <v>2</v>
      </c>
      <c r="E15" s="15">
        <f>'BPU accord cadre'!I84*12</f>
        <v>0</v>
      </c>
      <c r="F15" s="16">
        <f>E15*D15</f>
        <v>0</v>
      </c>
      <c r="G15" s="16">
        <f t="shared" si="0"/>
        <v>0</v>
      </c>
    </row>
    <row r="16" spans="1:8" ht="28.8" x14ac:dyDescent="0.3">
      <c r="A16" s="172"/>
      <c r="B16" s="3" t="s">
        <v>49</v>
      </c>
      <c r="C16" s="14" t="s">
        <v>373</v>
      </c>
      <c r="D16" s="17">
        <v>1000</v>
      </c>
      <c r="E16" s="15">
        <f>'BPU accord cadre'!I31</f>
        <v>0</v>
      </c>
      <c r="F16" s="16">
        <f t="shared" ref="F16:F19" si="3">E16*D16</f>
        <v>0</v>
      </c>
      <c r="G16" s="16">
        <f t="shared" si="0"/>
        <v>0</v>
      </c>
    </row>
    <row r="17" spans="1:7" ht="28.8" x14ac:dyDescent="0.3">
      <c r="A17" s="172"/>
      <c r="B17" s="3" t="s">
        <v>24</v>
      </c>
      <c r="C17" s="14" t="s">
        <v>374</v>
      </c>
      <c r="D17" s="17">
        <v>100</v>
      </c>
      <c r="E17" s="15">
        <f>'BPU accord cadre'!I32</f>
        <v>0</v>
      </c>
      <c r="F17" s="16">
        <f t="shared" si="3"/>
        <v>0</v>
      </c>
      <c r="G17" s="16">
        <f t="shared" si="0"/>
        <v>0</v>
      </c>
    </row>
    <row r="18" spans="1:7" ht="28.8" x14ac:dyDescent="0.3">
      <c r="A18" s="172"/>
      <c r="B18" s="3" t="s">
        <v>25</v>
      </c>
      <c r="C18" s="14" t="s">
        <v>374</v>
      </c>
      <c r="D18" s="17">
        <v>100</v>
      </c>
      <c r="E18" s="15">
        <f>'BPU accord cadre'!I33</f>
        <v>0</v>
      </c>
      <c r="F18" s="16">
        <f t="shared" si="3"/>
        <v>0</v>
      </c>
      <c r="G18" s="16">
        <f t="shared" si="0"/>
        <v>0</v>
      </c>
    </row>
    <row r="19" spans="1:7" ht="28.8" x14ac:dyDescent="0.3">
      <c r="A19" s="173"/>
      <c r="B19" s="4" t="s">
        <v>51</v>
      </c>
      <c r="C19" s="14" t="s">
        <v>374</v>
      </c>
      <c r="D19" s="17">
        <v>50</v>
      </c>
      <c r="E19" s="15">
        <f>'BPU accord cadre'!I34</f>
        <v>0</v>
      </c>
      <c r="F19" s="16">
        <f t="shared" si="3"/>
        <v>0</v>
      </c>
      <c r="G19" s="16">
        <f t="shared" si="0"/>
        <v>0</v>
      </c>
    </row>
    <row r="20" spans="1:7" ht="18" x14ac:dyDescent="0.35">
      <c r="A20" s="175" t="s">
        <v>344</v>
      </c>
      <c r="B20" s="175"/>
      <c r="C20" s="175"/>
      <c r="D20" s="175"/>
      <c r="E20" s="175"/>
      <c r="F20" s="16">
        <f>SUM(F8:F19)</f>
        <v>0</v>
      </c>
      <c r="G20" s="16">
        <f t="shared" si="0"/>
        <v>0</v>
      </c>
    </row>
    <row r="24" spans="1:7" x14ac:dyDescent="0.3">
      <c r="A24" s="1" t="s">
        <v>86</v>
      </c>
    </row>
  </sheetData>
  <sheetProtection password="EC62" sheet="1" objects="1" scenarios="1"/>
  <mergeCells count="5">
    <mergeCell ref="A20:E20"/>
    <mergeCell ref="A1:G1"/>
    <mergeCell ref="A8:A10"/>
    <mergeCell ref="A11:A19"/>
    <mergeCell ref="A3:G3"/>
  </mergeCells>
  <pageMargins left="0.25" right="0.25" top="0.75" bottom="0.75" header="0.3" footer="0.3"/>
  <pageSetup paperSize="9" scale="73"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
  <sheetViews>
    <sheetView workbookViewId="0">
      <selection activeCell="C12" sqref="C12:C16"/>
    </sheetView>
  </sheetViews>
  <sheetFormatPr baseColWidth="10" defaultRowHeight="14.4" x14ac:dyDescent="0.3"/>
  <cols>
    <col min="1" max="1" width="37.109375" customWidth="1"/>
    <col min="2" max="2" width="42" customWidth="1"/>
    <col min="3" max="3" width="23.6640625" bestFit="1" customWidth="1"/>
    <col min="4" max="4" width="29.33203125" customWidth="1"/>
    <col min="5" max="5" width="20.109375" customWidth="1"/>
    <col min="6" max="6" width="30" customWidth="1"/>
    <col min="7" max="7" width="24.6640625" customWidth="1"/>
  </cols>
  <sheetData>
    <row r="1" spans="1:8" s="103" customFormat="1" ht="47.4" customHeight="1" thickBot="1" x14ac:dyDescent="0.45">
      <c r="A1" s="156" t="s">
        <v>355</v>
      </c>
      <c r="B1" s="157"/>
      <c r="C1" s="157"/>
      <c r="D1" s="157"/>
      <c r="E1" s="157"/>
      <c r="F1" s="157"/>
      <c r="G1" s="158"/>
      <c r="H1" s="108"/>
    </row>
    <row r="2" spans="1:8" s="103" customFormat="1" ht="21.6" thickBot="1" x14ac:dyDescent="0.45">
      <c r="A2" s="109"/>
      <c r="B2" s="109"/>
      <c r="C2" s="109"/>
      <c r="D2" s="109"/>
      <c r="E2" s="109"/>
      <c r="F2" s="109"/>
      <c r="G2" s="109"/>
      <c r="H2" s="108"/>
    </row>
    <row r="3" spans="1:8" s="103" customFormat="1" ht="64.2" customHeight="1" thickBot="1" x14ac:dyDescent="0.45">
      <c r="A3" s="181" t="s">
        <v>350</v>
      </c>
      <c r="B3" s="182"/>
      <c r="C3" s="182"/>
      <c r="D3" s="182"/>
      <c r="E3" s="182"/>
      <c r="F3" s="182"/>
      <c r="G3" s="183"/>
      <c r="H3" s="107"/>
    </row>
    <row r="4" spans="1:8" s="103" customFormat="1" ht="21.6" thickBot="1" x14ac:dyDescent="0.45">
      <c r="A4" s="127"/>
      <c r="B4" s="128"/>
      <c r="C4" s="128"/>
      <c r="D4" s="128"/>
      <c r="E4" s="128"/>
      <c r="F4" s="128"/>
      <c r="G4" s="128"/>
      <c r="H4" s="107"/>
    </row>
    <row r="5" spans="1:8" s="103" customFormat="1" ht="21.6" thickBot="1" x14ac:dyDescent="0.45">
      <c r="A5" s="132" t="str">
        <f>'BPU accord cadre'!A5</f>
        <v>NOM DU CANDIDAT</v>
      </c>
      <c r="B5" s="128"/>
      <c r="C5" s="128"/>
      <c r="D5" s="128"/>
      <c r="E5" s="128"/>
      <c r="F5" s="128"/>
      <c r="G5" s="128"/>
      <c r="H5" s="107"/>
    </row>
    <row r="6" spans="1:8" s="103" customFormat="1" ht="21" x14ac:dyDescent="0.4">
      <c r="A6" s="110"/>
      <c r="B6" s="111"/>
      <c r="C6" s="111"/>
      <c r="D6" s="111"/>
      <c r="E6" s="111"/>
      <c r="F6" s="111"/>
      <c r="G6" s="111"/>
      <c r="H6" s="107"/>
    </row>
    <row r="7" spans="1:8" ht="18" x14ac:dyDescent="0.35">
      <c r="A7" s="23" t="s">
        <v>115</v>
      </c>
      <c r="B7" s="23" t="s">
        <v>114</v>
      </c>
      <c r="C7" s="23" t="s">
        <v>36</v>
      </c>
      <c r="D7" s="30" t="s">
        <v>204</v>
      </c>
      <c r="E7" s="31" t="s">
        <v>77</v>
      </c>
      <c r="F7" s="34" t="s">
        <v>112</v>
      </c>
      <c r="G7" s="31" t="s">
        <v>113</v>
      </c>
    </row>
    <row r="8" spans="1:8" ht="86.4" x14ac:dyDescent="0.3">
      <c r="A8" s="37" t="s">
        <v>122</v>
      </c>
      <c r="B8" s="4" t="s">
        <v>118</v>
      </c>
      <c r="C8" s="7" t="s">
        <v>375</v>
      </c>
      <c r="D8" s="17">
        <v>1</v>
      </c>
      <c r="E8" s="15">
        <f>'BPU réclamation CNRJ'!F8</f>
        <v>0</v>
      </c>
      <c r="F8" s="16">
        <f>D8*E8</f>
        <v>0</v>
      </c>
      <c r="G8" s="16">
        <f>F8*1.2</f>
        <v>0</v>
      </c>
    </row>
    <row r="9" spans="1:8" ht="18" x14ac:dyDescent="0.35">
      <c r="A9" s="175" t="s">
        <v>211</v>
      </c>
      <c r="B9" s="175"/>
      <c r="C9" s="175"/>
      <c r="D9" s="175"/>
      <c r="E9" s="175"/>
      <c r="F9" s="16">
        <f>SUM(F8:F8)</f>
        <v>0</v>
      </c>
      <c r="G9" s="16">
        <f t="shared" ref="G9" si="0">F9*1.2</f>
        <v>0</v>
      </c>
    </row>
    <row r="11" spans="1:8" ht="18" x14ac:dyDescent="0.35">
      <c r="A11" s="36" t="s">
        <v>115</v>
      </c>
      <c r="B11" s="36" t="s">
        <v>114</v>
      </c>
      <c r="C11" s="36" t="s">
        <v>36</v>
      </c>
      <c r="D11" s="30" t="s">
        <v>203</v>
      </c>
      <c r="E11" s="31" t="s">
        <v>77</v>
      </c>
      <c r="F11" s="34" t="s">
        <v>112</v>
      </c>
      <c r="G11" s="31" t="s">
        <v>113</v>
      </c>
    </row>
    <row r="12" spans="1:8" ht="115.2" x14ac:dyDescent="0.3">
      <c r="A12" s="37" t="s">
        <v>20</v>
      </c>
      <c r="B12" s="35" t="s">
        <v>153</v>
      </c>
      <c r="C12" s="76" t="s">
        <v>373</v>
      </c>
      <c r="D12" s="17">
        <v>1000000</v>
      </c>
      <c r="E12" s="15">
        <f>'BPU réclamation CNRJ'!F9</f>
        <v>0</v>
      </c>
      <c r="F12" s="16">
        <f t="shared" ref="F12:F16" si="1">D12*E12</f>
        <v>0</v>
      </c>
      <c r="G12" s="16">
        <f t="shared" ref="G12:G16" si="2">F12*1.2</f>
        <v>0</v>
      </c>
    </row>
    <row r="13" spans="1:8" ht="28.8" x14ac:dyDescent="0.3">
      <c r="A13" s="37" t="s">
        <v>49</v>
      </c>
      <c r="B13" s="35" t="s">
        <v>123</v>
      </c>
      <c r="C13" s="76" t="s">
        <v>377</v>
      </c>
      <c r="D13" s="17">
        <f>1.4*2</f>
        <v>2.8</v>
      </c>
      <c r="E13" s="15">
        <f>'BPU réclamation CNRJ'!F10</f>
        <v>0</v>
      </c>
      <c r="F13" s="16">
        <f t="shared" si="1"/>
        <v>0</v>
      </c>
      <c r="G13" s="16">
        <f t="shared" si="2"/>
        <v>0</v>
      </c>
    </row>
    <row r="14" spans="1:8" ht="28.8" x14ac:dyDescent="0.3">
      <c r="A14" s="37" t="s">
        <v>24</v>
      </c>
      <c r="B14" s="54" t="s">
        <v>121</v>
      </c>
      <c r="C14" s="76" t="s">
        <v>371</v>
      </c>
      <c r="D14" s="17">
        <v>15</v>
      </c>
      <c r="E14" s="15">
        <f>'BPU réclamation CNRJ'!F11</f>
        <v>0</v>
      </c>
      <c r="F14" s="16">
        <f t="shared" si="1"/>
        <v>0</v>
      </c>
      <c r="G14" s="16">
        <f t="shared" si="2"/>
        <v>0</v>
      </c>
    </row>
    <row r="15" spans="1:8" ht="43.2" x14ac:dyDescent="0.3">
      <c r="A15" s="38" t="s">
        <v>120</v>
      </c>
      <c r="B15" s="35" t="s">
        <v>124</v>
      </c>
      <c r="C15" s="138" t="s">
        <v>371</v>
      </c>
      <c r="D15" s="17">
        <v>130000</v>
      </c>
      <c r="E15" s="15">
        <f>'BPU réclamation CNRJ'!F12</f>
        <v>0</v>
      </c>
      <c r="F15" s="16">
        <f t="shared" si="1"/>
        <v>0</v>
      </c>
      <c r="G15" s="16">
        <f t="shared" si="2"/>
        <v>0</v>
      </c>
    </row>
    <row r="16" spans="1:8" ht="86.4" x14ac:dyDescent="0.3">
      <c r="A16" s="38" t="s">
        <v>187</v>
      </c>
      <c r="B16" s="40" t="s">
        <v>229</v>
      </c>
      <c r="C16" s="137" t="s">
        <v>378</v>
      </c>
      <c r="D16" s="17">
        <v>1</v>
      </c>
      <c r="E16" s="15">
        <f>'BPU réclamation CNRJ'!F13</f>
        <v>0</v>
      </c>
      <c r="F16" s="16">
        <f t="shared" si="1"/>
        <v>0</v>
      </c>
      <c r="G16" s="16">
        <f t="shared" si="2"/>
        <v>0</v>
      </c>
    </row>
    <row r="17" spans="1:7" ht="18" x14ac:dyDescent="0.35">
      <c r="A17" s="175" t="s">
        <v>210</v>
      </c>
      <c r="B17" s="175"/>
      <c r="C17" s="175"/>
      <c r="D17" s="175"/>
      <c r="E17" s="175"/>
      <c r="F17" s="16">
        <f>SUM(F12:F16)</f>
        <v>0</v>
      </c>
      <c r="G17" s="16">
        <f>F17*1.2</f>
        <v>0</v>
      </c>
    </row>
    <row r="19" spans="1:7" ht="18" x14ac:dyDescent="0.35">
      <c r="A19" s="175" t="s">
        <v>209</v>
      </c>
      <c r="B19" s="175"/>
      <c r="C19" s="175"/>
      <c r="D19" s="175"/>
      <c r="E19" s="175"/>
      <c r="F19" s="16">
        <f>F17+F9</f>
        <v>0</v>
      </c>
      <c r="G19" s="16">
        <f>F19*1.2</f>
        <v>0</v>
      </c>
    </row>
    <row r="23" spans="1:7" x14ac:dyDescent="0.3">
      <c r="A23" s="1" t="s">
        <v>87</v>
      </c>
    </row>
  </sheetData>
  <sheetProtection password="EC62" sheet="1" objects="1" scenarios="1"/>
  <mergeCells count="5">
    <mergeCell ref="A19:E19"/>
    <mergeCell ref="A9:E9"/>
    <mergeCell ref="A1:G1"/>
    <mergeCell ref="A17:E17"/>
    <mergeCell ref="A3:G3"/>
  </mergeCells>
  <pageMargins left="0.25" right="0.25" top="0.75" bottom="0.75" header="0.3" footer="0.3"/>
  <pageSetup paperSize="9"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workbookViewId="0">
      <selection activeCell="A12" sqref="A12"/>
    </sheetView>
  </sheetViews>
  <sheetFormatPr baseColWidth="10" defaultRowHeight="14.4" x14ac:dyDescent="0.3"/>
  <cols>
    <col min="1" max="1" width="40" customWidth="1"/>
    <col min="2" max="2" width="50.44140625" customWidth="1"/>
    <col min="3" max="3" width="32.6640625" bestFit="1" customWidth="1"/>
    <col min="4" max="4" width="23.44140625" customWidth="1"/>
    <col min="5" max="5" width="30.21875" customWidth="1"/>
    <col min="6" max="6" width="19.33203125" customWidth="1"/>
    <col min="7" max="8" width="16.5546875" customWidth="1"/>
  </cols>
  <sheetData>
    <row r="1" spans="1:8" s="94" customFormat="1" ht="43.5" customHeight="1" thickBot="1" x14ac:dyDescent="0.35">
      <c r="A1" s="156" t="s">
        <v>361</v>
      </c>
      <c r="B1" s="157"/>
      <c r="C1" s="157"/>
      <c r="D1" s="157"/>
      <c r="E1" s="157"/>
      <c r="F1" s="157"/>
      <c r="G1" s="157"/>
      <c r="H1" s="158"/>
    </row>
    <row r="2" spans="1:8" s="94" customFormat="1" ht="21.6" thickBot="1" x14ac:dyDescent="0.35">
      <c r="A2" s="109"/>
      <c r="B2" s="109"/>
      <c r="C2" s="109"/>
      <c r="D2" s="109"/>
      <c r="E2" s="109"/>
      <c r="F2" s="109"/>
      <c r="G2" s="109"/>
      <c r="H2" s="109"/>
    </row>
    <row r="3" spans="1:8" s="94" customFormat="1" ht="64.2" customHeight="1" thickBot="1" x14ac:dyDescent="0.35">
      <c r="A3" s="181" t="s">
        <v>351</v>
      </c>
      <c r="B3" s="182"/>
      <c r="C3" s="182"/>
      <c r="D3" s="182"/>
      <c r="E3" s="182"/>
      <c r="F3" s="182"/>
      <c r="G3" s="182"/>
      <c r="H3" s="183"/>
    </row>
    <row r="4" spans="1:8" s="94" customFormat="1" ht="16.2" thickBot="1" x14ac:dyDescent="0.35">
      <c r="A4" s="129"/>
      <c r="B4" s="130"/>
      <c r="C4" s="130"/>
      <c r="D4" s="130"/>
      <c r="E4" s="130"/>
      <c r="F4" s="130"/>
      <c r="G4" s="130"/>
      <c r="H4" s="130"/>
    </row>
    <row r="5" spans="1:8" s="94" customFormat="1" ht="21.6" thickBot="1" x14ac:dyDescent="0.35">
      <c r="A5" s="132" t="str">
        <f>'BPU accord cadre'!A5</f>
        <v>NOM DU CANDIDAT</v>
      </c>
      <c r="B5" s="128"/>
      <c r="C5" s="128"/>
      <c r="D5" s="128"/>
      <c r="E5" s="128"/>
      <c r="F5" s="128"/>
      <c r="G5" s="128"/>
      <c r="H5" s="128"/>
    </row>
    <row r="6" spans="1:8" s="94" customFormat="1" x14ac:dyDescent="0.3">
      <c r="A6" s="113"/>
      <c r="B6" s="112"/>
      <c r="C6" s="112"/>
      <c r="D6" s="112"/>
      <c r="E6" s="112"/>
      <c r="F6" s="112"/>
      <c r="G6" s="112"/>
      <c r="H6" s="112"/>
    </row>
    <row r="7" spans="1:8" ht="17.399999999999999" customHeight="1" x14ac:dyDescent="0.35">
      <c r="A7" s="55" t="s">
        <v>115</v>
      </c>
      <c r="B7" s="55" t="s">
        <v>114</v>
      </c>
      <c r="C7" s="55"/>
      <c r="D7" s="55" t="s">
        <v>36</v>
      </c>
      <c r="E7" s="30" t="s">
        <v>204</v>
      </c>
      <c r="F7" s="31" t="s">
        <v>77</v>
      </c>
      <c r="G7" s="34" t="s">
        <v>112</v>
      </c>
      <c r="H7" s="31" t="s">
        <v>113</v>
      </c>
    </row>
    <row r="8" spans="1:8" x14ac:dyDescent="0.3">
      <c r="A8" s="37" t="s">
        <v>230</v>
      </c>
      <c r="B8" s="7" t="s">
        <v>231</v>
      </c>
      <c r="C8" s="7"/>
      <c r="D8" s="7" t="s">
        <v>375</v>
      </c>
      <c r="E8" s="17">
        <v>1</v>
      </c>
      <c r="F8" s="15">
        <f>'BPU SEGUR'!G8</f>
        <v>0</v>
      </c>
      <c r="G8" s="16">
        <f>E8*F8</f>
        <v>0</v>
      </c>
      <c r="H8" s="16">
        <f>G8*1.2</f>
        <v>0</v>
      </c>
    </row>
    <row r="9" spans="1:8" ht="18" x14ac:dyDescent="0.35">
      <c r="A9" s="175" t="s">
        <v>211</v>
      </c>
      <c r="B9" s="175"/>
      <c r="C9" s="175"/>
      <c r="D9" s="175"/>
      <c r="E9" s="175"/>
      <c r="F9" s="175"/>
      <c r="G9" s="16">
        <f>SUM(G8:G8)</f>
        <v>0</v>
      </c>
      <c r="H9" s="16">
        <f t="shared" ref="H9" si="0">G9*1.2</f>
        <v>0</v>
      </c>
    </row>
    <row r="11" spans="1:8" ht="20.399999999999999" customHeight="1" x14ac:dyDescent="0.35">
      <c r="A11" s="55" t="s">
        <v>115</v>
      </c>
      <c r="B11" s="55" t="s">
        <v>114</v>
      </c>
      <c r="C11" s="55" t="s">
        <v>232</v>
      </c>
      <c r="D11" s="55" t="s">
        <v>36</v>
      </c>
      <c r="E11" s="30" t="s">
        <v>203</v>
      </c>
      <c r="F11" s="31" t="s">
        <v>77</v>
      </c>
      <c r="G11" s="34" t="s">
        <v>112</v>
      </c>
      <c r="H11" s="31" t="s">
        <v>113</v>
      </c>
    </row>
    <row r="12" spans="1:8" ht="28.8" x14ac:dyDescent="0.3">
      <c r="A12" s="37" t="s">
        <v>0</v>
      </c>
      <c r="B12" s="184" t="s">
        <v>226</v>
      </c>
      <c r="C12" s="61" t="s">
        <v>219</v>
      </c>
      <c r="D12" s="139" t="s">
        <v>379</v>
      </c>
      <c r="E12" s="17">
        <v>600000</v>
      </c>
      <c r="F12" s="15">
        <f>'BPU SEGUR'!G9</f>
        <v>0</v>
      </c>
      <c r="G12" s="16">
        <f t="shared" ref="G12:G14" si="1">E12*F12</f>
        <v>0</v>
      </c>
      <c r="H12" s="16">
        <f t="shared" ref="H12:H19" si="2">G12*1.2</f>
        <v>0</v>
      </c>
    </row>
    <row r="13" spans="1:8" ht="28.8" x14ac:dyDescent="0.3">
      <c r="A13" s="37" t="s">
        <v>1</v>
      </c>
      <c r="B13" s="185"/>
      <c r="C13" s="61" t="s">
        <v>219</v>
      </c>
      <c r="D13" s="139" t="s">
        <v>379</v>
      </c>
      <c r="E13" s="17">
        <v>300000</v>
      </c>
      <c r="F13" s="15">
        <f>'BPU SEGUR'!G14</f>
        <v>0</v>
      </c>
      <c r="G13" s="16">
        <f t="shared" si="1"/>
        <v>0</v>
      </c>
      <c r="H13" s="16">
        <f t="shared" si="2"/>
        <v>0</v>
      </c>
    </row>
    <row r="14" spans="1:8" x14ac:dyDescent="0.3">
      <c r="A14" s="56" t="s">
        <v>178</v>
      </c>
      <c r="B14" s="51" t="s">
        <v>44</v>
      </c>
      <c r="C14" s="40"/>
      <c r="D14" s="137" t="s">
        <v>380</v>
      </c>
      <c r="E14" s="17">
        <v>500000</v>
      </c>
      <c r="F14" s="15">
        <f>'BPU SEGUR'!G19</f>
        <v>0</v>
      </c>
      <c r="G14" s="16">
        <f t="shared" si="1"/>
        <v>0</v>
      </c>
      <c r="H14" s="16">
        <f t="shared" si="2"/>
        <v>0</v>
      </c>
    </row>
    <row r="15" spans="1:8" x14ac:dyDescent="0.3">
      <c r="A15" s="56" t="s">
        <v>179</v>
      </c>
      <c r="B15" s="51" t="s">
        <v>46</v>
      </c>
      <c r="C15" s="40"/>
      <c r="D15" s="137" t="s">
        <v>380</v>
      </c>
      <c r="E15" s="17">
        <v>300000</v>
      </c>
      <c r="F15" s="15">
        <f>'BPU SEGUR'!G20</f>
        <v>0</v>
      </c>
      <c r="G15" s="16">
        <f t="shared" ref="G15:G19" si="3">E15*F15</f>
        <v>0</v>
      </c>
      <c r="H15" s="16">
        <f t="shared" si="2"/>
        <v>0</v>
      </c>
    </row>
    <row r="16" spans="1:8" x14ac:dyDescent="0.3">
      <c r="A16" s="56" t="s">
        <v>180</v>
      </c>
      <c r="B16" s="51" t="s">
        <v>10</v>
      </c>
      <c r="C16" s="40"/>
      <c r="D16" s="137" t="s">
        <v>380</v>
      </c>
      <c r="E16" s="17">
        <v>40000</v>
      </c>
      <c r="F16" s="15">
        <f>'BPU SEGUR'!G21</f>
        <v>0</v>
      </c>
      <c r="G16" s="16">
        <f t="shared" si="3"/>
        <v>0</v>
      </c>
      <c r="H16" s="16">
        <f t="shared" si="2"/>
        <v>0</v>
      </c>
    </row>
    <row r="17" spans="1:8" x14ac:dyDescent="0.3">
      <c r="A17" s="56" t="s">
        <v>181</v>
      </c>
      <c r="B17" s="51" t="s">
        <v>11</v>
      </c>
      <c r="C17" s="40"/>
      <c r="D17" s="137" t="s">
        <v>380</v>
      </c>
      <c r="E17" s="17">
        <v>30000</v>
      </c>
      <c r="F17" s="15">
        <f>'BPU SEGUR'!G22</f>
        <v>0</v>
      </c>
      <c r="G17" s="16">
        <f t="shared" si="3"/>
        <v>0</v>
      </c>
      <c r="H17" s="16">
        <f t="shared" si="2"/>
        <v>0</v>
      </c>
    </row>
    <row r="18" spans="1:8" x14ac:dyDescent="0.3">
      <c r="A18" s="56" t="s">
        <v>182</v>
      </c>
      <c r="B18" s="51" t="s">
        <v>12</v>
      </c>
      <c r="C18" s="40"/>
      <c r="D18" s="137" t="s">
        <v>380</v>
      </c>
      <c r="E18" s="17">
        <v>20000</v>
      </c>
      <c r="F18" s="15">
        <f>'BPU SEGUR'!G23</f>
        <v>0</v>
      </c>
      <c r="G18" s="16">
        <f t="shared" si="3"/>
        <v>0</v>
      </c>
      <c r="H18" s="16">
        <f t="shared" si="2"/>
        <v>0</v>
      </c>
    </row>
    <row r="19" spans="1:8" x14ac:dyDescent="0.3">
      <c r="A19" s="56" t="s">
        <v>183</v>
      </c>
      <c r="B19" s="51" t="s">
        <v>13</v>
      </c>
      <c r="C19" s="40"/>
      <c r="D19" s="137" t="s">
        <v>380</v>
      </c>
      <c r="E19" s="17">
        <v>10000</v>
      </c>
      <c r="F19" s="15">
        <f>'BPU SEGUR'!G24</f>
        <v>0</v>
      </c>
      <c r="G19" s="16">
        <f t="shared" si="3"/>
        <v>0</v>
      </c>
      <c r="H19" s="16">
        <f t="shared" si="2"/>
        <v>0</v>
      </c>
    </row>
    <row r="20" spans="1:8" ht="18" x14ac:dyDescent="0.35">
      <c r="A20" s="175" t="s">
        <v>210</v>
      </c>
      <c r="B20" s="175"/>
      <c r="C20" s="175"/>
      <c r="D20" s="175"/>
      <c r="E20" s="175"/>
      <c r="F20" s="175"/>
      <c r="G20" s="16">
        <f>SUM(G12:G19)</f>
        <v>0</v>
      </c>
      <c r="H20" s="16">
        <f>G20*1.2</f>
        <v>0</v>
      </c>
    </row>
    <row r="22" spans="1:8" ht="18" x14ac:dyDescent="0.35">
      <c r="A22" s="175" t="s">
        <v>236</v>
      </c>
      <c r="B22" s="175"/>
      <c r="C22" s="175"/>
      <c r="D22" s="175"/>
      <c r="E22" s="175"/>
      <c r="F22" s="175"/>
      <c r="G22" s="16">
        <f>G20+G9</f>
        <v>0</v>
      </c>
      <c r="H22" s="16">
        <f>G22*1.2</f>
        <v>0</v>
      </c>
    </row>
    <row r="26" spans="1:8" x14ac:dyDescent="0.3">
      <c r="A26" s="1" t="s">
        <v>87</v>
      </c>
    </row>
  </sheetData>
  <sheetProtection password="EC62" sheet="1" objects="1" scenarios="1"/>
  <mergeCells count="6">
    <mergeCell ref="A1:H1"/>
    <mergeCell ref="A3:H3"/>
    <mergeCell ref="A9:F9"/>
    <mergeCell ref="A20:F20"/>
    <mergeCell ref="A22:F22"/>
    <mergeCell ref="B12:B13"/>
  </mergeCells>
  <pageMargins left="0.25" right="0.25" top="0.75" bottom="0.75" header="0.3" footer="0.3"/>
  <pageSetup paperSize="9" scale="6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8"/>
  <sheetViews>
    <sheetView workbookViewId="0">
      <selection activeCell="E17" sqref="E17"/>
    </sheetView>
  </sheetViews>
  <sheetFormatPr baseColWidth="10" defaultRowHeight="14.4" x14ac:dyDescent="0.3"/>
  <cols>
    <col min="1" max="1" width="37.33203125" bestFit="1" customWidth="1"/>
    <col min="2" max="2" width="31.44140625" customWidth="1"/>
    <col min="3" max="3" width="40.109375" bestFit="1" customWidth="1"/>
    <col min="4" max="4" width="23.109375" customWidth="1"/>
    <col min="5" max="5" width="15.5546875" customWidth="1"/>
    <col min="6" max="6" width="21.44140625" customWidth="1"/>
    <col min="7" max="7" width="17.5546875" customWidth="1"/>
    <col min="8" max="8" width="18.5546875" customWidth="1"/>
  </cols>
  <sheetData>
    <row r="1" spans="1:8" s="94" customFormat="1" ht="42" customHeight="1" thickBot="1" x14ac:dyDescent="0.35">
      <c r="A1" s="156" t="s">
        <v>358</v>
      </c>
      <c r="B1" s="157"/>
      <c r="C1" s="157"/>
      <c r="D1" s="157"/>
      <c r="E1" s="157"/>
      <c r="F1" s="157"/>
      <c r="G1" s="157"/>
      <c r="H1" s="158"/>
    </row>
    <row r="2" spans="1:8" s="94" customFormat="1" ht="16.2" thickBot="1" x14ac:dyDescent="0.35">
      <c r="A2" s="106"/>
      <c r="B2" s="106"/>
      <c r="C2" s="106"/>
      <c r="D2" s="106"/>
      <c r="E2" s="106"/>
      <c r="F2" s="106"/>
      <c r="G2" s="106"/>
      <c r="H2" s="106"/>
    </row>
    <row r="3" spans="1:8" s="94" customFormat="1" ht="69" customHeight="1" thickBot="1" x14ac:dyDescent="0.35">
      <c r="A3" s="181" t="s">
        <v>352</v>
      </c>
      <c r="B3" s="182"/>
      <c r="C3" s="182"/>
      <c r="D3" s="182"/>
      <c r="E3" s="182"/>
      <c r="F3" s="182"/>
      <c r="G3" s="182"/>
      <c r="H3" s="183"/>
    </row>
    <row r="4" spans="1:8" s="94" customFormat="1" ht="16.2" thickBot="1" x14ac:dyDescent="0.35">
      <c r="A4" s="127"/>
      <c r="B4" s="128"/>
      <c r="C4" s="128"/>
      <c r="D4" s="128"/>
      <c r="E4" s="128"/>
      <c r="F4" s="128"/>
      <c r="G4" s="128"/>
      <c r="H4" s="128"/>
    </row>
    <row r="5" spans="1:8" s="94" customFormat="1" ht="21.6" thickBot="1" x14ac:dyDescent="0.35">
      <c r="A5" s="132" t="str">
        <f>'BPU accord cadre'!A5</f>
        <v>NOM DU CANDIDAT</v>
      </c>
      <c r="B5" s="128"/>
      <c r="C5" s="128"/>
      <c r="D5" s="128"/>
      <c r="E5" s="128"/>
      <c r="F5" s="128"/>
      <c r="G5" s="128"/>
      <c r="H5" s="128"/>
    </row>
    <row r="6" spans="1:8" x14ac:dyDescent="0.3">
      <c r="A6" s="87"/>
      <c r="B6" s="88"/>
      <c r="C6" s="88"/>
      <c r="D6" s="88"/>
      <c r="E6" s="88"/>
      <c r="F6" s="88"/>
      <c r="G6" s="88"/>
      <c r="H6" s="88"/>
    </row>
    <row r="7" spans="1:8" ht="18" x14ac:dyDescent="0.35">
      <c r="A7" s="55" t="s">
        <v>115</v>
      </c>
      <c r="B7" s="55" t="s">
        <v>114</v>
      </c>
      <c r="C7" s="55"/>
      <c r="D7" s="55" t="s">
        <v>36</v>
      </c>
      <c r="E7" s="30" t="s">
        <v>204</v>
      </c>
      <c r="F7" s="31" t="s">
        <v>77</v>
      </c>
      <c r="G7" s="34" t="s">
        <v>112</v>
      </c>
      <c r="H7" s="31" t="s">
        <v>113</v>
      </c>
    </row>
    <row r="8" spans="1:8" ht="28.8" x14ac:dyDescent="0.3">
      <c r="A8" s="37" t="s">
        <v>234</v>
      </c>
      <c r="B8" s="7" t="s">
        <v>231</v>
      </c>
      <c r="C8" s="7"/>
      <c r="D8" s="7" t="s">
        <v>375</v>
      </c>
      <c r="E8" s="17">
        <v>1</v>
      </c>
      <c r="F8" s="15">
        <f>'BPU guichet 2025 CNRJ'!G8</f>
        <v>0</v>
      </c>
      <c r="G8" s="16">
        <f>E8*F8</f>
        <v>0</v>
      </c>
      <c r="H8" s="16">
        <f>G8*1.2</f>
        <v>0</v>
      </c>
    </row>
    <row r="9" spans="1:8" ht="18" x14ac:dyDescent="0.35">
      <c r="A9" s="175" t="s">
        <v>211</v>
      </c>
      <c r="B9" s="175"/>
      <c r="C9" s="175"/>
      <c r="D9" s="175"/>
      <c r="E9" s="175"/>
      <c r="F9" s="175"/>
      <c r="G9" s="16">
        <f>SUM(G8:G8)</f>
        <v>0</v>
      </c>
      <c r="H9" s="16">
        <f t="shared" ref="H9" si="0">G9*1.2</f>
        <v>0</v>
      </c>
    </row>
    <row r="11" spans="1:8" ht="36" x14ac:dyDescent="0.35">
      <c r="A11" s="55" t="s">
        <v>115</v>
      </c>
      <c r="B11" s="55" t="s">
        <v>114</v>
      </c>
      <c r="C11" s="55" t="s">
        <v>232</v>
      </c>
      <c r="D11" s="55" t="s">
        <v>36</v>
      </c>
      <c r="E11" s="30" t="s">
        <v>203</v>
      </c>
      <c r="F11" s="31" t="s">
        <v>77</v>
      </c>
      <c r="G11" s="34" t="s">
        <v>112</v>
      </c>
      <c r="H11" s="31" t="s">
        <v>113</v>
      </c>
    </row>
    <row r="12" spans="1:8" ht="28.8" x14ac:dyDescent="0.3">
      <c r="A12" s="186" t="s">
        <v>17</v>
      </c>
      <c r="B12" s="184" t="s">
        <v>138</v>
      </c>
      <c r="C12" s="61" t="s">
        <v>219</v>
      </c>
      <c r="D12" s="139" t="s">
        <v>379</v>
      </c>
      <c r="E12" s="17">
        <v>1000000</v>
      </c>
      <c r="F12" s="15">
        <f>'BPU guichet 2025 CNRJ'!G9</f>
        <v>0</v>
      </c>
      <c r="G12" s="16">
        <f t="shared" ref="G12:G21" si="1">E12*F12</f>
        <v>0</v>
      </c>
      <c r="H12" s="16">
        <f t="shared" ref="H12:H21" si="2">G12*1.2</f>
        <v>0</v>
      </c>
    </row>
    <row r="13" spans="1:8" ht="28.8" x14ac:dyDescent="0.3">
      <c r="A13" s="187"/>
      <c r="B13" s="189"/>
      <c r="C13" s="53" t="s">
        <v>220</v>
      </c>
      <c r="D13" s="139" t="s">
        <v>379</v>
      </c>
      <c r="E13" s="17">
        <v>1000000</v>
      </c>
      <c r="F13" s="15">
        <f>'BPU guichet 2025 CNRJ'!G10</f>
        <v>0</v>
      </c>
      <c r="G13" s="16">
        <f t="shared" ref="G13:G16" si="3">E13*F13</f>
        <v>0</v>
      </c>
      <c r="H13" s="16">
        <f t="shared" si="2"/>
        <v>0</v>
      </c>
    </row>
    <row r="14" spans="1:8" ht="28.8" x14ac:dyDescent="0.3">
      <c r="A14" s="187"/>
      <c r="B14" s="189"/>
      <c r="C14" s="53" t="s">
        <v>221</v>
      </c>
      <c r="D14" s="139" t="s">
        <v>379</v>
      </c>
      <c r="E14" s="17">
        <v>1000000</v>
      </c>
      <c r="F14" s="15">
        <f>'BPU guichet 2025 CNRJ'!G11</f>
        <v>0</v>
      </c>
      <c r="G14" s="16">
        <f t="shared" si="3"/>
        <v>0</v>
      </c>
      <c r="H14" s="16">
        <f t="shared" si="2"/>
        <v>0</v>
      </c>
    </row>
    <row r="15" spans="1:8" ht="28.8" x14ac:dyDescent="0.3">
      <c r="A15" s="187"/>
      <c r="B15" s="189"/>
      <c r="C15" s="53" t="s">
        <v>222</v>
      </c>
      <c r="D15" s="139" t="s">
        <v>379</v>
      </c>
      <c r="E15" s="17">
        <v>1000000</v>
      </c>
      <c r="F15" s="15">
        <f>'BPU guichet 2025 CNRJ'!G12</f>
        <v>0</v>
      </c>
      <c r="G15" s="16">
        <f t="shared" si="3"/>
        <v>0</v>
      </c>
      <c r="H15" s="16">
        <f t="shared" si="2"/>
        <v>0</v>
      </c>
    </row>
    <row r="16" spans="1:8" ht="28.8" x14ac:dyDescent="0.3">
      <c r="A16" s="188"/>
      <c r="B16" s="189"/>
      <c r="C16" s="53" t="s">
        <v>223</v>
      </c>
      <c r="D16" s="139" t="s">
        <v>379</v>
      </c>
      <c r="E16" s="17">
        <v>1000000</v>
      </c>
      <c r="F16" s="15">
        <f>'BPU guichet 2025 CNRJ'!G13</f>
        <v>0</v>
      </c>
      <c r="G16" s="16">
        <f t="shared" si="3"/>
        <v>0</v>
      </c>
      <c r="H16" s="16">
        <f t="shared" si="2"/>
        <v>0</v>
      </c>
    </row>
    <row r="17" spans="1:8" ht="28.8" x14ac:dyDescent="0.3">
      <c r="A17" s="37" t="s">
        <v>18</v>
      </c>
      <c r="B17" s="185"/>
      <c r="C17" s="61" t="s">
        <v>219</v>
      </c>
      <c r="D17" s="139" t="s">
        <v>379</v>
      </c>
      <c r="E17" s="17">
        <v>1000000</v>
      </c>
      <c r="F17" s="15">
        <f>'BPU guichet 2025 CNRJ'!G14</f>
        <v>0</v>
      </c>
      <c r="G17" s="16">
        <f t="shared" si="1"/>
        <v>0</v>
      </c>
      <c r="H17" s="16">
        <f t="shared" si="2"/>
        <v>0</v>
      </c>
    </row>
    <row r="18" spans="1:8" ht="28.8" x14ac:dyDescent="0.3">
      <c r="A18" s="56" t="s">
        <v>178</v>
      </c>
      <c r="B18" s="51" t="s">
        <v>44</v>
      </c>
      <c r="C18" s="40"/>
      <c r="D18" s="137" t="s">
        <v>380</v>
      </c>
      <c r="E18" s="17">
        <v>4000000</v>
      </c>
      <c r="F18" s="15">
        <f>'BPU guichet 2025 CNRJ'!G19</f>
        <v>0</v>
      </c>
      <c r="G18" s="16">
        <f t="shared" si="1"/>
        <v>0</v>
      </c>
      <c r="H18" s="16">
        <f t="shared" si="2"/>
        <v>0</v>
      </c>
    </row>
    <row r="19" spans="1:8" ht="28.8" x14ac:dyDescent="0.3">
      <c r="A19" s="56" t="s">
        <v>179</v>
      </c>
      <c r="B19" s="51" t="s">
        <v>46</v>
      </c>
      <c r="C19" s="40"/>
      <c r="D19" s="137" t="s">
        <v>380</v>
      </c>
      <c r="E19" s="17">
        <v>1000000</v>
      </c>
      <c r="F19" s="15">
        <f>'BPU guichet 2025 CNRJ'!G20</f>
        <v>0</v>
      </c>
      <c r="G19" s="16">
        <f t="shared" si="1"/>
        <v>0</v>
      </c>
      <c r="H19" s="16">
        <f t="shared" si="2"/>
        <v>0</v>
      </c>
    </row>
    <row r="20" spans="1:8" ht="28.8" x14ac:dyDescent="0.3">
      <c r="A20" s="56" t="s">
        <v>180</v>
      </c>
      <c r="B20" s="51" t="s">
        <v>10</v>
      </c>
      <c r="C20" s="40"/>
      <c r="D20" s="137" t="s">
        <v>380</v>
      </c>
      <c r="E20" s="17">
        <v>500000</v>
      </c>
      <c r="F20" s="15">
        <f>'BPU guichet 2025 CNRJ'!G21</f>
        <v>0</v>
      </c>
      <c r="G20" s="16">
        <f t="shared" si="1"/>
        <v>0</v>
      </c>
      <c r="H20" s="16">
        <f t="shared" si="2"/>
        <v>0</v>
      </c>
    </row>
    <row r="21" spans="1:8" ht="28.8" x14ac:dyDescent="0.3">
      <c r="A21" s="56" t="s">
        <v>181</v>
      </c>
      <c r="B21" s="51" t="s">
        <v>11</v>
      </c>
      <c r="C21" s="40"/>
      <c r="D21" s="137" t="s">
        <v>380</v>
      </c>
      <c r="E21" s="17">
        <v>500000</v>
      </c>
      <c r="F21" s="15">
        <f>'BPU guichet 2025 CNRJ'!G22</f>
        <v>0</v>
      </c>
      <c r="G21" s="16">
        <f t="shared" si="1"/>
        <v>0</v>
      </c>
      <c r="H21" s="16">
        <f t="shared" si="2"/>
        <v>0</v>
      </c>
    </row>
    <row r="22" spans="1:8" ht="18" x14ac:dyDescent="0.35">
      <c r="A22" s="175" t="s">
        <v>210</v>
      </c>
      <c r="B22" s="175"/>
      <c r="C22" s="175"/>
      <c r="D22" s="175"/>
      <c r="E22" s="175"/>
      <c r="F22" s="175"/>
      <c r="G22" s="16">
        <f>SUM(G12:G21)</f>
        <v>0</v>
      </c>
      <c r="H22" s="16">
        <f>G22*1.2</f>
        <v>0</v>
      </c>
    </row>
    <row r="24" spans="1:8" ht="18" x14ac:dyDescent="0.35">
      <c r="A24" s="175" t="s">
        <v>235</v>
      </c>
      <c r="B24" s="175"/>
      <c r="C24" s="175"/>
      <c r="D24" s="175"/>
      <c r="E24" s="175"/>
      <c r="F24" s="175"/>
      <c r="G24" s="16">
        <f>G22+G9</f>
        <v>0</v>
      </c>
      <c r="H24" s="16">
        <f>G24*1.2</f>
        <v>0</v>
      </c>
    </row>
    <row r="28" spans="1:8" x14ac:dyDescent="0.3">
      <c r="A28" s="1" t="s">
        <v>238</v>
      </c>
    </row>
  </sheetData>
  <sheetProtection password="EC62" sheet="1" objects="1" scenarios="1"/>
  <mergeCells count="7">
    <mergeCell ref="A24:F24"/>
    <mergeCell ref="A12:A16"/>
    <mergeCell ref="A1:H1"/>
    <mergeCell ref="A3:H3"/>
    <mergeCell ref="A9:F9"/>
    <mergeCell ref="B12:B17"/>
    <mergeCell ref="A22:F22"/>
  </mergeCells>
  <pageMargins left="0.25" right="0.25" top="0.75" bottom="0.75" header="0.3" footer="0.3"/>
  <pageSetup paperSize="9" scale="7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cdb51d4-7f08-459a-9166-81388f9674fb">
      <Terms xmlns="http://schemas.microsoft.com/office/infopath/2007/PartnerControls"/>
    </lcf76f155ced4ddcb4097134ff3c332f>
    <TaxCatchAll xmlns="a0203e7a-ecaf-450c-b6a0-792ec21eb5f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7239973AD192F48A40908E9F362F14C" ma:contentTypeVersion="19" ma:contentTypeDescription="Create a new document." ma:contentTypeScope="" ma:versionID="c21ddf3a8ffc03427d03f1c7212bf590">
  <xsd:schema xmlns:xsd="http://www.w3.org/2001/XMLSchema" xmlns:xs="http://www.w3.org/2001/XMLSchema" xmlns:p="http://schemas.microsoft.com/office/2006/metadata/properties" xmlns:ns2="acdb51d4-7f08-459a-9166-81388f9674fb" xmlns:ns3="a0203e7a-ecaf-450c-b6a0-792ec21eb5f9" targetNamespace="http://schemas.microsoft.com/office/2006/metadata/properties" ma:root="true" ma:fieldsID="3659c51fd38d244acebc0c6323233df0" ns2:_="" ns3:_="">
    <xsd:import namespace="acdb51d4-7f08-459a-9166-81388f9674fb"/>
    <xsd:import namespace="a0203e7a-ecaf-450c-b6a0-792ec21eb5f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3:SharedWithUsers" minOccurs="0"/>
                <xsd:element ref="ns3:SharedWithDetails" minOccurs="0"/>
                <xsd:element ref="ns2:MediaLengthInSecond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db51d4-7f08-459a-9166-81388f9674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000e2059-5ee7-47e9-8d7c-e5c5b9f97e0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0203e7a-ecaf-450c-b6a0-792ec21eb5f9"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ef646072-56ef-47ce-8d4e-12e5edd92d26}" ma:internalName="TaxCatchAll" ma:showField="CatchAllData" ma:web="a0203e7a-ecaf-450c-b6a0-792ec21eb5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FFC20B0-5B72-4845-BA66-0696FDF5C28A}">
  <ds:schemaRefs>
    <ds:schemaRef ds:uri="http://schemas.openxmlformats.org/package/2006/metadata/core-properties"/>
    <ds:schemaRef ds:uri="acdb51d4-7f08-459a-9166-81388f9674fb"/>
    <ds:schemaRef ds:uri="http://purl.org/dc/dcmitype/"/>
    <ds:schemaRef ds:uri="http://purl.org/dc/terms/"/>
    <ds:schemaRef ds:uri="http://schemas.microsoft.com/office/2006/metadata/properties"/>
    <ds:schemaRef ds:uri="http://www.w3.org/XML/1998/namespace"/>
    <ds:schemaRef ds:uri="http://schemas.microsoft.com/office/infopath/2007/PartnerControls"/>
    <ds:schemaRef ds:uri="http://purl.org/dc/elements/1.1/"/>
    <ds:schemaRef ds:uri="http://schemas.microsoft.com/office/2006/documentManagement/types"/>
    <ds:schemaRef ds:uri="a0203e7a-ecaf-450c-b6a0-792ec21eb5f9"/>
  </ds:schemaRefs>
</ds:datastoreItem>
</file>

<file path=customXml/itemProps2.xml><?xml version="1.0" encoding="utf-8"?>
<ds:datastoreItem xmlns:ds="http://schemas.openxmlformats.org/officeDocument/2006/customXml" ds:itemID="{42753865-8240-4931-B309-EA80FF4727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db51d4-7f08-459a-9166-81388f9674fb"/>
    <ds:schemaRef ds:uri="a0203e7a-ecaf-450c-b6a0-792ec21eb5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7F3E76-5DAA-420B-885F-62DF9F74D23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1</vt:i4>
      </vt:variant>
    </vt:vector>
  </HeadingPairs>
  <TitlesOfParts>
    <vt:vector size="12" baseType="lpstr">
      <vt:lpstr>BPU accord cadre</vt:lpstr>
      <vt:lpstr>BPU réclamation CNRJ</vt:lpstr>
      <vt:lpstr>BPU SEGUR</vt:lpstr>
      <vt:lpstr>BPU guichet 2025 CNRJ</vt:lpstr>
      <vt:lpstr>DQE RAD-LAD seule</vt:lpstr>
      <vt:lpstr>DQE démat seule</vt:lpstr>
      <vt:lpstr>DQE réclamation CNRJ</vt:lpstr>
      <vt:lpstr>DQE SEGUR</vt:lpstr>
      <vt:lpstr>DQE guichet 2025 CNRJ</vt:lpstr>
      <vt:lpstr>DQE réversibilité sortante</vt:lpstr>
      <vt:lpstr>Total DQE</vt:lpstr>
      <vt:lpstr>'BPU accord cadre'!Zone_d_impression</vt:lpstr>
    </vt:vector>
  </TitlesOfParts>
  <Company>Sopra Steria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GRENIER Zacharie</dc:creator>
  <cp:lastModifiedBy>Coraline HAYRAUD BRENAC</cp:lastModifiedBy>
  <cp:lastPrinted>2025-02-17T14:07:27Z</cp:lastPrinted>
  <dcterms:created xsi:type="dcterms:W3CDTF">2024-04-03T09:16:21Z</dcterms:created>
  <dcterms:modified xsi:type="dcterms:W3CDTF">2025-02-21T13:17:32Z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d1f144-26ac-4410-8fdb-05c7de218e82_Enabled">
    <vt:lpwstr>true</vt:lpwstr>
  </property>
  <property fmtid="{D5CDD505-2E9C-101B-9397-08002B2CF9AE}" pid="3" name="MSIP_Label_7bd1f144-26ac-4410-8fdb-05c7de218e82_SetDate">
    <vt:lpwstr>2024-04-03T09:34:06Z</vt:lpwstr>
  </property>
  <property fmtid="{D5CDD505-2E9C-101B-9397-08002B2CF9AE}" pid="4" name="MSIP_Label_7bd1f144-26ac-4410-8fdb-05c7de218e82_Method">
    <vt:lpwstr>Standard</vt:lpwstr>
  </property>
  <property fmtid="{D5CDD505-2E9C-101B-9397-08002B2CF9AE}" pid="5" name="MSIP_Label_7bd1f144-26ac-4410-8fdb-05c7de218e82_Name">
    <vt:lpwstr>FR Usage restreint</vt:lpwstr>
  </property>
  <property fmtid="{D5CDD505-2E9C-101B-9397-08002B2CF9AE}" pid="6" name="MSIP_Label_7bd1f144-26ac-4410-8fdb-05c7de218e82_SiteId">
    <vt:lpwstr>8b87af7d-8647-4dc7-8df4-5f69a2011bb5</vt:lpwstr>
  </property>
  <property fmtid="{D5CDD505-2E9C-101B-9397-08002B2CF9AE}" pid="7" name="MSIP_Label_7bd1f144-26ac-4410-8fdb-05c7de218e82_ActionId">
    <vt:lpwstr>f8b4acd2-d41e-4b92-9620-99ce9a5cabe9</vt:lpwstr>
  </property>
  <property fmtid="{D5CDD505-2E9C-101B-9397-08002B2CF9AE}" pid="8" name="MSIP_Label_7bd1f144-26ac-4410-8fdb-05c7de218e82_ContentBits">
    <vt:lpwstr>3</vt:lpwstr>
  </property>
  <property fmtid="{D5CDD505-2E9C-101B-9397-08002B2CF9AE}" pid="9" name="MediaServiceImageTags">
    <vt:lpwstr/>
  </property>
  <property fmtid="{D5CDD505-2E9C-101B-9397-08002B2CF9AE}" pid="10" name="ContentTypeId">
    <vt:lpwstr>0x01010017239973AD192F48A40908E9F362F14C</vt:lpwstr>
  </property>
</Properties>
</file>