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4\S732024_location_de_linge_et_blanchisserie\2. DCE\DCE Vp\"/>
    </mc:Choice>
  </mc:AlternateContent>
  <xr:revisionPtr revIDLastSave="588" documentId="8_{06B0249F-0ABE-4F39-85A2-1DD471340F5C}" xr6:coauthVersionLast="47" xr6:coauthVersionMax="47" xr10:uidLastSave="{148D4551-B421-4C09-857C-D61ED3AD0502}"/>
  <bookViews>
    <workbookView xWindow="-108" yWindow="-108" windowWidth="23256" windowHeight="12456" activeTab="1" xr2:uid="{CC2B8B6C-E2B2-4F57-8417-4FFB0BB2B4F6}"/>
  </bookViews>
  <sheets>
    <sheet name="Offre de base " sheetId="1" r:id="rId1"/>
    <sheet name="Variante obligatoire" sheetId="2" r:id="rId2"/>
    <sheet name="Prestations maintenance curr" sheetId="3" r:id="rId3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D26" i="2"/>
  <c r="G29" i="2"/>
  <c r="F21" i="2"/>
  <c r="D20" i="2"/>
  <c r="G20" i="2" s="1"/>
  <c r="G26" i="2"/>
  <c r="D27" i="2"/>
  <c r="F28" i="1"/>
  <c r="D25" i="1"/>
  <c r="D26" i="1"/>
  <c r="D27" i="1"/>
  <c r="D24" i="1"/>
  <c r="D28" i="1" s="1"/>
  <c r="D20" i="1"/>
  <c r="E20" i="1"/>
  <c r="G20" i="1"/>
  <c r="G27" i="1"/>
  <c r="G26" i="1"/>
  <c r="F27" i="2"/>
  <c r="D21" i="1"/>
  <c r="F21" i="1" s="1"/>
  <c r="G32" i="1" s="1"/>
  <c r="D19" i="1"/>
  <c r="E19" i="1" s="1"/>
  <c r="G19" i="1" s="1"/>
  <c r="D18" i="1"/>
  <c r="E18" i="1" s="1"/>
  <c r="G18" i="1" s="1"/>
  <c r="D17" i="1"/>
  <c r="E17" i="1" s="1"/>
  <c r="G17" i="1" s="1"/>
  <c r="D16" i="1"/>
  <c r="E16" i="1" s="1"/>
  <c r="G16" i="1" s="1"/>
  <c r="D15" i="1"/>
  <c r="E15" i="1" s="1"/>
  <c r="G15" i="1" s="1"/>
  <c r="D14" i="1"/>
  <c r="E14" i="1" s="1"/>
  <c r="G14" i="1" s="1"/>
  <c r="D13" i="1"/>
  <c r="E13" i="1" s="1"/>
  <c r="G13" i="1" s="1"/>
  <c r="D12" i="1"/>
  <c r="E12" i="1" s="1"/>
  <c r="G12" i="1" s="1"/>
  <c r="D11" i="1"/>
  <c r="E11" i="1" s="1"/>
  <c r="G11" i="1" s="1"/>
  <c r="D10" i="1"/>
  <c r="E10" i="1" s="1"/>
  <c r="G10" i="1" s="1"/>
  <c r="D9" i="1"/>
  <c r="E9" i="1" s="1"/>
  <c r="G9" i="1" s="1"/>
  <c r="D8" i="1"/>
  <c r="E8" i="1" s="1"/>
  <c r="G8" i="1" s="1"/>
  <c r="D7" i="1"/>
  <c r="E7" i="1" s="1"/>
  <c r="G7" i="1" s="1"/>
  <c r="D6" i="1"/>
  <c r="E6" i="1" s="1"/>
  <c r="G6" i="1" s="1"/>
  <c r="D5" i="1"/>
  <c r="E5" i="1" s="1"/>
  <c r="G5" i="1" s="1"/>
  <c r="G25" i="1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G7" i="2" s="1"/>
  <c r="D6" i="2"/>
  <c r="D5" i="2"/>
  <c r="G25" i="2"/>
  <c r="G36" i="1"/>
  <c r="G24" i="1"/>
  <c r="G5" i="2" l="1"/>
  <c r="D21" i="2"/>
  <c r="G33" i="2"/>
  <c r="G6" i="2"/>
  <c r="G8" i="2"/>
  <c r="G9" i="2"/>
  <c r="G10" i="2"/>
  <c r="G11" i="2"/>
  <c r="G12" i="2"/>
  <c r="G13" i="2"/>
  <c r="G14" i="2"/>
  <c r="G15" i="2"/>
  <c r="G16" i="2"/>
  <c r="G17" i="2"/>
  <c r="G18" i="2"/>
  <c r="G19" i="2"/>
  <c r="H21" i="2" l="1"/>
  <c r="G30" i="2" l="1"/>
  <c r="G34" i="2" s="1"/>
  <c r="H27" i="2"/>
  <c r="G37" i="1"/>
  <c r="G33" i="1"/>
  <c r="H21" i="1"/>
  <c r="H28" i="1"/>
</calcChain>
</file>

<file path=xl/sharedStrings.xml><?xml version="1.0" encoding="utf-8"?>
<sst xmlns="http://schemas.openxmlformats.org/spreadsheetml/2006/main" count="98" uniqueCount="55">
  <si>
    <t>BPU/DQE de l'offre de base</t>
  </si>
  <si>
    <t>Type de linge</t>
  </si>
  <si>
    <t xml:space="preserve">Prix unitaire HT location- blanchissage à la semaine </t>
  </si>
  <si>
    <t>Nombre de pièces par semaine</t>
  </si>
  <si>
    <t>LOCATION BLANCHISSAGE VETEMENT DE TRAVAIL ET LINGE PLAT
Coût € unitaire HT  hebdomadaire</t>
  </si>
  <si>
    <t>LOCATION BLANCHISSAGE VETEMENT DE TRAVAIL ET LINGE PLAT
Coût € unitaire HT MENSUEL</t>
  </si>
  <si>
    <t>TOTAL ANNUEL du DQE HT</t>
  </si>
  <si>
    <t xml:space="preserve">Draps </t>
  </si>
  <si>
    <t>Couvertures</t>
  </si>
  <si>
    <t>Combinaison de travail verte</t>
  </si>
  <si>
    <t xml:space="preserve">Blouse de travail verte  </t>
  </si>
  <si>
    <t>Blouse de travail bleue</t>
  </si>
  <si>
    <t xml:space="preserve">Blouse blanche </t>
  </si>
  <si>
    <t xml:space="preserve">Blouse blanche labo anti-acide </t>
  </si>
  <si>
    <t>Blouse verte de laboratoire</t>
  </si>
  <si>
    <t xml:space="preserve">Tunique blanche </t>
  </si>
  <si>
    <t>Tunique bloc bleue ciel</t>
  </si>
  <si>
    <t>Pantalon bloc bleu ciel</t>
  </si>
  <si>
    <t>Tunique bleu foncé</t>
  </si>
  <si>
    <t>Pantalon bleu foncé</t>
  </si>
  <si>
    <t>Tunique bloc bordeaux</t>
  </si>
  <si>
    <t>Pantalon bloc bordeaux</t>
  </si>
  <si>
    <t>Blanchissage du linge possédé par les agents de l'ENvA</t>
  </si>
  <si>
    <t>Total hebdomadaire HT</t>
  </si>
  <si>
    <t>Total Mensuel HT</t>
  </si>
  <si>
    <t>Total Annuel cumulé</t>
  </si>
  <si>
    <t>Type de prestation dans l'offre de base</t>
  </si>
  <si>
    <t>Prix unitaire HT location</t>
  </si>
  <si>
    <t xml:space="preserve">Nombre </t>
  </si>
  <si>
    <t>Coût € unitaire HT  hebdomadaire</t>
  </si>
  <si>
    <t>LOCATION 
Coût € unitaire HT mensuel</t>
  </si>
  <si>
    <t>TOTAL ANNUEL HT</t>
  </si>
  <si>
    <t>Casiers pour le dépôt du linge sale</t>
  </si>
  <si>
    <t> </t>
  </si>
  <si>
    <t>Casiers pour le dépôt du linge propre</t>
  </si>
  <si>
    <t>Casiers pour le dépôt du linge à recoudre</t>
  </si>
  <si>
    <t>Solution de suivi du linge (combinaisons/ blouses/ tuniques/ tenues) possédée par les utilisateurs de l'EnvA</t>
  </si>
  <si>
    <t>Total du DQE HT Mensuel</t>
  </si>
  <si>
    <t>Total du DQE HT Annuel</t>
  </si>
  <si>
    <t>Total du DQE TTC Mensuel</t>
  </si>
  <si>
    <t>Total du DQE TTC Annuel</t>
  </si>
  <si>
    <t>BPU/DQE de la variante obligatoire</t>
  </si>
  <si>
    <t>Type de prestation dans la variante obligatoire</t>
  </si>
  <si>
    <t>Coût de la solution pour un porteur par semaine</t>
  </si>
  <si>
    <t>Nombre de porteurs</t>
  </si>
  <si>
    <t>Coût € unitaire HT  mensuel</t>
  </si>
  <si>
    <t xml:space="preserve">Solution de casiers automatiques </t>
  </si>
  <si>
    <t>(ce nombre doit suivre la consommation proposée par l'EnvA) : 270 porteurs répartis en 3 sites selon les annexes II et III</t>
  </si>
  <si>
    <t>Prestations de maintenance currative proposées pour la solution de casier automatique</t>
  </si>
  <si>
    <t>Type de prestation</t>
  </si>
  <si>
    <t xml:space="preserve">Coût HT </t>
  </si>
  <si>
    <t>Une intervention en cas de panne sous 24h</t>
  </si>
  <si>
    <t>Un dépannage par casier à minima 48h</t>
  </si>
  <si>
    <t>Une solution temporaire par casier sous 24 h</t>
  </si>
  <si>
    <t>Une gestion des pièces de rechange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</si>
</sst>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242424"/>
      <name val="Aptos Narrow"/>
      <charset val="1"/>
    </font>
    <font>
      <sz val="10"/>
      <name val="Arial"/>
      <family val="2"/>
    </font>
    <font>
      <sz val="11"/>
      <color theme="1"/>
      <name val="Trebuchet MS"/>
    </font>
    <font>
      <sz val="11"/>
      <color rgb="FF000000"/>
      <name val="Trebuchet MS"/>
    </font>
    <font>
      <b/>
      <sz val="11"/>
      <color theme="1"/>
      <name val="Trebuchet MS"/>
    </font>
    <font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46"/>
      </patternFill>
    </fill>
    <fill>
      <patternFill patternType="solid">
        <fgColor rgb="FFC0C0C0"/>
        <bgColor rgb="FFCC99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indexed="8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81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4" fillId="4" borderId="7" xfId="0" applyFont="1" applyFill="1" applyBorder="1"/>
    <xf numFmtId="0" fontId="0" fillId="0" borderId="9" xfId="0" applyBorder="1"/>
    <xf numFmtId="0" fontId="4" fillId="4" borderId="10" xfId="0" applyFont="1" applyFill="1" applyBorder="1"/>
    <xf numFmtId="0" fontId="0" fillId="0" borderId="11" xfId="0" applyBorder="1"/>
    <xf numFmtId="0" fontId="1" fillId="2" borderId="8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12" xfId="0" applyFont="1" applyFill="1" applyBorder="1" applyAlignment="1">
      <alignment horizontal="center" vertical="center" wrapText="1"/>
    </xf>
    <xf numFmtId="0" fontId="8" fillId="0" borderId="6" xfId="1" applyBorder="1" applyAlignment="1">
      <alignment vertical="center" wrapText="1"/>
    </xf>
    <xf numFmtId="0" fontId="8" fillId="0" borderId="6" xfId="1" applyBorder="1" applyAlignment="1">
      <alignment vertical="center"/>
    </xf>
    <xf numFmtId="0" fontId="8" fillId="0" borderId="16" xfId="1" applyBorder="1" applyAlignment="1">
      <alignment horizontal="center" vertical="center" wrapText="1"/>
    </xf>
    <xf numFmtId="0" fontId="8" fillId="0" borderId="16" xfId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18" xfId="1" applyBorder="1" applyAlignment="1">
      <alignment horizontal="center" vertical="center"/>
    </xf>
    <xf numFmtId="0" fontId="8" fillId="0" borderId="19" xfId="1" applyBorder="1" applyAlignment="1">
      <alignment horizontal="center" vertical="center"/>
    </xf>
    <xf numFmtId="0" fontId="8" fillId="0" borderId="20" xfId="1" applyBorder="1" applyAlignment="1">
      <alignment horizontal="center" vertical="center"/>
    </xf>
    <xf numFmtId="0" fontId="4" fillId="4" borderId="7" xfId="0" applyFont="1" applyFill="1" applyBorder="1" applyAlignment="1">
      <alignment wrapText="1"/>
    </xf>
    <xf numFmtId="0" fontId="4" fillId="4" borderId="10" xfId="0" applyFont="1" applyFill="1" applyBorder="1" applyAlignment="1">
      <alignment wrapText="1"/>
    </xf>
    <xf numFmtId="0" fontId="3" fillId="0" borderId="13" xfId="0" applyFont="1" applyBorder="1"/>
    <xf numFmtId="0" fontId="9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/>
    </xf>
    <xf numFmtId="0" fontId="11" fillId="7" borderId="6" xfId="0" applyFont="1" applyFill="1" applyBorder="1"/>
    <xf numFmtId="4" fontId="0" fillId="0" borderId="11" xfId="0" applyNumberFormat="1" applyBorder="1"/>
    <xf numFmtId="4" fontId="2" fillId="0" borderId="16" xfId="0" applyNumberFormat="1" applyFont="1" applyBorder="1" applyAlignment="1">
      <alignment horizontal="center" vertical="center" wrapText="1" shrinkToFit="1"/>
    </xf>
    <xf numFmtId="0" fontId="2" fillId="0" borderId="16" xfId="0" applyFont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25" xfId="0" applyBorder="1"/>
    <xf numFmtId="4" fontId="0" fillId="0" borderId="8" xfId="0" applyNumberFormat="1" applyBorder="1"/>
    <xf numFmtId="0" fontId="0" fillId="0" borderId="4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6" fillId="4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0" fillId="6" borderId="14" xfId="0" applyFill="1" applyBorder="1"/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0" fillId="6" borderId="6" xfId="0" applyFill="1" applyBorder="1"/>
    <xf numFmtId="0" fontId="4" fillId="5" borderId="6" xfId="0" applyFont="1" applyFill="1" applyBorder="1" applyAlignment="1">
      <alignment horizontal="center" vertical="center"/>
    </xf>
    <xf numFmtId="4" fontId="0" fillId="0" borderId="6" xfId="0" applyNumberFormat="1" applyBorder="1"/>
    <xf numFmtId="0" fontId="1" fillId="2" borderId="31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wrapText="1"/>
    </xf>
    <xf numFmtId="0" fontId="0" fillId="0" borderId="33" xfId="0" applyBorder="1"/>
    <xf numFmtId="0" fontId="8" fillId="0" borderId="6" xfId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/>
    </xf>
    <xf numFmtId="0" fontId="8" fillId="0" borderId="34" xfId="1" applyBorder="1" applyAlignment="1">
      <alignment vertical="center" wrapText="1"/>
    </xf>
    <xf numFmtId="0" fontId="8" fillId="0" borderId="35" xfId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 wrapText="1" shrinkToFit="1"/>
    </xf>
    <xf numFmtId="4" fontId="2" fillId="0" borderId="37" xfId="0" applyNumberFormat="1" applyFont="1" applyBorder="1" applyAlignment="1">
      <alignment horizontal="center"/>
    </xf>
  </cellXfs>
  <cellStyles count="2">
    <cellStyle name="Normal" xfId="0" builtinId="0"/>
    <cellStyle name="Normal 2" xfId="1" xr:uid="{F076D879-166D-4AB1-9D01-DB6757D997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C39E1-D731-4756-8D95-402DF5B40F58}">
  <dimension ref="A2:H37"/>
  <sheetViews>
    <sheetView topLeftCell="D1" workbookViewId="0">
      <selection activeCell="A20" sqref="A20:H20"/>
    </sheetView>
  </sheetViews>
  <sheetFormatPr defaultColWidth="11.42578125" defaultRowHeight="15" customHeight="1"/>
  <cols>
    <col min="1" max="1" width="51.42578125" customWidth="1"/>
    <col min="2" max="2" width="40.140625" customWidth="1"/>
    <col min="3" max="3" width="19.5703125" customWidth="1"/>
    <col min="4" max="4" width="27.140625" customWidth="1"/>
    <col min="5" max="5" width="40.5703125" customWidth="1"/>
    <col min="6" max="6" width="31.5703125" customWidth="1"/>
    <col min="7" max="7" width="29" customWidth="1"/>
    <col min="8" max="8" width="25.5703125" customWidth="1"/>
    <col min="9" max="9" width="22.5703125" customWidth="1"/>
  </cols>
  <sheetData>
    <row r="2" spans="1:8" ht="44.25" customHeight="1">
      <c r="C2" s="42" t="s">
        <v>0</v>
      </c>
      <c r="D2" s="43"/>
      <c r="E2" s="43"/>
      <c r="F2" s="44"/>
    </row>
    <row r="3" spans="1:8"/>
    <row r="4" spans="1:8" ht="62.25">
      <c r="A4" s="10" t="s">
        <v>1</v>
      </c>
      <c r="B4" s="17" t="s">
        <v>2</v>
      </c>
      <c r="C4" s="18" t="s">
        <v>3</v>
      </c>
      <c r="D4" s="33" t="s">
        <v>4</v>
      </c>
      <c r="E4" s="45" t="s">
        <v>5</v>
      </c>
      <c r="F4" s="46"/>
      <c r="G4" s="46" t="s">
        <v>6</v>
      </c>
      <c r="H4" s="47"/>
    </row>
    <row r="5" spans="1:8" ht="15.75">
      <c r="A5" s="13" t="s">
        <v>7</v>
      </c>
      <c r="B5" s="11"/>
      <c r="C5" s="19">
        <v>10</v>
      </c>
      <c r="D5" s="30">
        <f>B5*C5</f>
        <v>0</v>
      </c>
      <c r="E5" s="48">
        <f>SUM(D5*4.33)</f>
        <v>0</v>
      </c>
      <c r="F5" s="49"/>
      <c r="G5" s="50">
        <f>E5*12</f>
        <v>0</v>
      </c>
      <c r="H5" s="50"/>
    </row>
    <row r="6" spans="1:8" ht="15.75">
      <c r="A6" s="13" t="s">
        <v>8</v>
      </c>
      <c r="B6" s="11"/>
      <c r="C6" s="20">
        <v>4</v>
      </c>
      <c r="D6" s="31">
        <f>B6*C6</f>
        <v>0</v>
      </c>
      <c r="E6" s="48">
        <f t="shared" ref="E6:E18" si="0">SUM(D6*4.33)</f>
        <v>0</v>
      </c>
      <c r="F6" s="49"/>
      <c r="G6" s="50">
        <f t="shared" ref="G6:G18" si="1">E6*12</f>
        <v>0</v>
      </c>
      <c r="H6" s="50"/>
    </row>
    <row r="7" spans="1:8" ht="15.75">
      <c r="A7" s="14" t="s">
        <v>9</v>
      </c>
      <c r="B7" s="12"/>
      <c r="C7" s="19">
        <v>163</v>
      </c>
      <c r="D7" s="31">
        <f t="shared" ref="D7:D18" si="2">B7*C7</f>
        <v>0</v>
      </c>
      <c r="E7" s="48">
        <f t="shared" si="0"/>
        <v>0</v>
      </c>
      <c r="F7" s="49"/>
      <c r="G7" s="50">
        <f t="shared" si="1"/>
        <v>0</v>
      </c>
      <c r="H7" s="50"/>
    </row>
    <row r="8" spans="1:8" ht="15.75">
      <c r="A8" s="14" t="s">
        <v>10</v>
      </c>
      <c r="B8" s="12"/>
      <c r="C8" s="21">
        <v>77</v>
      </c>
      <c r="D8" s="31">
        <f t="shared" si="2"/>
        <v>0</v>
      </c>
      <c r="E8" s="48">
        <f t="shared" si="0"/>
        <v>0</v>
      </c>
      <c r="F8" s="49"/>
      <c r="G8" s="50">
        <f t="shared" si="1"/>
        <v>0</v>
      </c>
      <c r="H8" s="50"/>
    </row>
    <row r="9" spans="1:8" ht="15.75">
      <c r="A9" s="14" t="s">
        <v>11</v>
      </c>
      <c r="B9" s="12"/>
      <c r="C9" s="20">
        <v>44</v>
      </c>
      <c r="D9" s="31">
        <f>B9*C9</f>
        <v>0</v>
      </c>
      <c r="E9" s="48">
        <f t="shared" si="0"/>
        <v>0</v>
      </c>
      <c r="F9" s="49"/>
      <c r="G9" s="50">
        <f t="shared" si="1"/>
        <v>0</v>
      </c>
      <c r="H9" s="50"/>
    </row>
    <row r="10" spans="1:8" ht="15.75">
      <c r="A10" s="13" t="s">
        <v>12</v>
      </c>
      <c r="B10" s="11"/>
      <c r="C10" s="19">
        <v>1353</v>
      </c>
      <c r="D10" s="31">
        <f t="shared" si="2"/>
        <v>0</v>
      </c>
      <c r="E10" s="48">
        <f t="shared" si="0"/>
        <v>0</v>
      </c>
      <c r="F10" s="49"/>
      <c r="G10" s="50">
        <f t="shared" si="1"/>
        <v>0</v>
      </c>
      <c r="H10" s="50"/>
    </row>
    <row r="11" spans="1:8" ht="15.75">
      <c r="A11" s="13" t="s">
        <v>13</v>
      </c>
      <c r="B11" s="11"/>
      <c r="C11" s="21">
        <v>7</v>
      </c>
      <c r="D11" s="31">
        <f>B11*C11</f>
        <v>0</v>
      </c>
      <c r="E11" s="48">
        <f t="shared" si="0"/>
        <v>0</v>
      </c>
      <c r="F11" s="49"/>
      <c r="G11" s="50">
        <f t="shared" si="1"/>
        <v>0</v>
      </c>
      <c r="H11" s="50"/>
    </row>
    <row r="12" spans="1:8" ht="15.75">
      <c r="A12" s="13" t="s">
        <v>14</v>
      </c>
      <c r="B12" s="11"/>
      <c r="C12" s="21">
        <v>12</v>
      </c>
      <c r="D12" s="31">
        <f t="shared" si="2"/>
        <v>0</v>
      </c>
      <c r="E12" s="48">
        <f t="shared" si="0"/>
        <v>0</v>
      </c>
      <c r="F12" s="49"/>
      <c r="G12" s="50">
        <f t="shared" si="1"/>
        <v>0</v>
      </c>
      <c r="H12" s="50"/>
    </row>
    <row r="13" spans="1:8" ht="15.75">
      <c r="A13" s="13" t="s">
        <v>15</v>
      </c>
      <c r="B13" s="11"/>
      <c r="C13" s="21">
        <v>86</v>
      </c>
      <c r="D13" s="31">
        <f t="shared" si="2"/>
        <v>0</v>
      </c>
      <c r="E13" s="48">
        <f t="shared" si="0"/>
        <v>0</v>
      </c>
      <c r="F13" s="49"/>
      <c r="G13" s="50">
        <f t="shared" si="1"/>
        <v>0</v>
      </c>
      <c r="H13" s="50"/>
    </row>
    <row r="14" spans="1:8" ht="15.75">
      <c r="A14" s="13" t="s">
        <v>16</v>
      </c>
      <c r="B14" s="11"/>
      <c r="C14" s="21">
        <v>767</v>
      </c>
      <c r="D14" s="31">
        <f t="shared" si="2"/>
        <v>0</v>
      </c>
      <c r="E14" s="48">
        <f t="shared" si="0"/>
        <v>0</v>
      </c>
      <c r="F14" s="49"/>
      <c r="G14" s="50">
        <f t="shared" si="1"/>
        <v>0</v>
      </c>
      <c r="H14" s="50"/>
    </row>
    <row r="15" spans="1:8" ht="15.75">
      <c r="A15" s="13" t="s">
        <v>17</v>
      </c>
      <c r="B15" s="11"/>
      <c r="C15" s="21">
        <v>753</v>
      </c>
      <c r="D15" s="31">
        <f t="shared" si="2"/>
        <v>0</v>
      </c>
      <c r="E15" s="48">
        <f t="shared" si="0"/>
        <v>0</v>
      </c>
      <c r="F15" s="49"/>
      <c r="G15" s="50">
        <f t="shared" si="1"/>
        <v>0</v>
      </c>
      <c r="H15" s="50"/>
    </row>
    <row r="16" spans="1:8" ht="15.75">
      <c r="A16" s="13" t="s">
        <v>18</v>
      </c>
      <c r="B16" s="11"/>
      <c r="C16" s="21">
        <v>85</v>
      </c>
      <c r="D16" s="31">
        <f>B16*C16</f>
        <v>0</v>
      </c>
      <c r="E16" s="48">
        <f t="shared" si="0"/>
        <v>0</v>
      </c>
      <c r="F16" s="49"/>
      <c r="G16" s="50">
        <f t="shared" si="1"/>
        <v>0</v>
      </c>
      <c r="H16" s="50"/>
    </row>
    <row r="17" spans="1:8" ht="15.75">
      <c r="A17" s="13" t="s">
        <v>19</v>
      </c>
      <c r="B17" s="11"/>
      <c r="C17" s="21">
        <v>101</v>
      </c>
      <c r="D17" s="31">
        <f t="shared" si="2"/>
        <v>0</v>
      </c>
      <c r="E17" s="48">
        <f t="shared" si="0"/>
        <v>0</v>
      </c>
      <c r="F17" s="49"/>
      <c r="G17" s="50">
        <f t="shared" si="1"/>
        <v>0</v>
      </c>
      <c r="H17" s="50"/>
    </row>
    <row r="18" spans="1:8" ht="15.75">
      <c r="A18" s="13" t="s">
        <v>20</v>
      </c>
      <c r="B18" s="11"/>
      <c r="C18" s="21">
        <v>180</v>
      </c>
      <c r="D18" s="31">
        <f t="shared" si="2"/>
        <v>0</v>
      </c>
      <c r="E18" s="48">
        <f t="shared" si="0"/>
        <v>0</v>
      </c>
      <c r="F18" s="49"/>
      <c r="G18" s="50">
        <f t="shared" si="1"/>
        <v>0</v>
      </c>
      <c r="H18" s="50"/>
    </row>
    <row r="19" spans="1:8" ht="15.75">
      <c r="A19" s="13" t="s">
        <v>21</v>
      </c>
      <c r="B19" s="11"/>
      <c r="C19" s="20">
        <v>176</v>
      </c>
      <c r="D19" s="31">
        <f>B19*C19</f>
        <v>0</v>
      </c>
      <c r="E19" s="48">
        <f>SUM(D19*4.33)</f>
        <v>0</v>
      </c>
      <c r="F19" s="49"/>
      <c r="G19" s="50">
        <f>E19*12</f>
        <v>0</v>
      </c>
      <c r="H19" s="50"/>
    </row>
    <row r="20" spans="1:8" ht="15.75">
      <c r="A20" s="13" t="s">
        <v>22</v>
      </c>
      <c r="B20" s="11"/>
      <c r="C20" s="20">
        <v>30</v>
      </c>
      <c r="D20" s="31">
        <f>B20*C20</f>
        <v>0</v>
      </c>
      <c r="E20" s="48">
        <f>SUM(D20*4.33)</f>
        <v>0</v>
      </c>
      <c r="F20" s="49"/>
      <c r="G20" s="50">
        <f>E20*12</f>
        <v>0</v>
      </c>
      <c r="H20" s="50"/>
    </row>
    <row r="21" spans="1:8" ht="24.75">
      <c r="C21" s="16" t="s">
        <v>23</v>
      </c>
      <c r="D21" s="15" t="e">
        <f>B20*C21</f>
        <v>#VALUE!</v>
      </c>
      <c r="E21" s="32" t="s">
        <v>24</v>
      </c>
      <c r="F21" s="37" t="e">
        <f>D21*4.33</f>
        <v>#VALUE!</v>
      </c>
      <c r="G21" s="8" t="s">
        <v>25</v>
      </c>
      <c r="H21" s="38">
        <f ca="1">SUM(H5:H21)</f>
        <v>0</v>
      </c>
    </row>
    <row r="22" spans="1:8" ht="50.25" customHeight="1"/>
    <row r="23" spans="1:8" ht="43.5" customHeight="1">
      <c r="A23" s="2" t="s">
        <v>26</v>
      </c>
      <c r="B23" s="3" t="s">
        <v>27</v>
      </c>
      <c r="C23" s="18" t="s">
        <v>28</v>
      </c>
      <c r="D23" s="1" t="s">
        <v>29</v>
      </c>
      <c r="E23" s="61" t="s">
        <v>30</v>
      </c>
      <c r="F23" s="62"/>
      <c r="G23" s="61" t="s">
        <v>31</v>
      </c>
      <c r="H23" s="62"/>
    </row>
    <row r="24" spans="1:8" ht="30.75" customHeight="1">
      <c r="A24" s="39" t="s">
        <v>32</v>
      </c>
      <c r="B24" s="24" t="s">
        <v>33</v>
      </c>
      <c r="C24" s="40">
        <v>3</v>
      </c>
      <c r="D24" s="58" t="e">
        <f>B24*C24</f>
        <v>#VALUE!</v>
      </c>
      <c r="E24" s="56"/>
      <c r="F24" s="56"/>
      <c r="G24" s="59">
        <f>E24*12</f>
        <v>0</v>
      </c>
      <c r="H24" s="48"/>
    </row>
    <row r="25" spans="1:8" ht="39" customHeight="1">
      <c r="A25" s="52" t="s">
        <v>34</v>
      </c>
      <c r="B25" s="53" t="s">
        <v>33</v>
      </c>
      <c r="C25" s="41">
        <v>3</v>
      </c>
      <c r="D25" s="58" t="e">
        <f t="shared" ref="D25:D27" si="3">B25*C25</f>
        <v>#VALUE!</v>
      </c>
      <c r="E25" s="57"/>
      <c r="F25" s="57"/>
      <c r="G25" s="60">
        <f>E25*12</f>
        <v>0</v>
      </c>
      <c r="H25" s="55"/>
    </row>
    <row r="26" spans="1:8" ht="39" customHeight="1">
      <c r="A26" s="39" t="s">
        <v>35</v>
      </c>
      <c r="B26" s="53" t="s">
        <v>33</v>
      </c>
      <c r="C26" s="41">
        <v>5</v>
      </c>
      <c r="D26" s="58" t="e">
        <f t="shared" si="3"/>
        <v>#VALUE!</v>
      </c>
      <c r="E26" s="57"/>
      <c r="F26" s="57"/>
      <c r="G26" s="60">
        <f>E26*12</f>
        <v>0</v>
      </c>
      <c r="H26" s="55"/>
    </row>
    <row r="27" spans="1:8" ht="45" customHeight="1">
      <c r="A27" s="54" t="s">
        <v>36</v>
      </c>
      <c r="B27" s="53" t="s">
        <v>33</v>
      </c>
      <c r="C27" s="41">
        <v>30</v>
      </c>
      <c r="D27" s="58" t="e">
        <f t="shared" si="3"/>
        <v>#VALUE!</v>
      </c>
      <c r="E27" s="57"/>
      <c r="F27" s="57"/>
      <c r="G27" s="60">
        <f>E27*12</f>
        <v>0</v>
      </c>
      <c r="H27" s="55"/>
    </row>
    <row r="28" spans="1:8" ht="25.5" customHeight="1">
      <c r="C28" s="16" t="s">
        <v>23</v>
      </c>
      <c r="D28" s="15" t="e">
        <f>SUM(D24:D27)</f>
        <v>#VALUE!</v>
      </c>
      <c r="E28" s="32" t="s">
        <v>24</v>
      </c>
      <c r="F28" s="37">
        <f>SUM(E24:F27)</f>
        <v>0</v>
      </c>
      <c r="G28" s="8" t="s">
        <v>25</v>
      </c>
      <c r="H28" s="38">
        <f ca="1">SUM(H12:H28)</f>
        <v>0</v>
      </c>
    </row>
    <row r="32" spans="1:8" ht="15" customHeight="1">
      <c r="F32" s="4" t="s">
        <v>37</v>
      </c>
      <c r="G32" s="5" t="e">
        <f>F28+F21</f>
        <v>#VALUE!</v>
      </c>
    </row>
    <row r="33" spans="6:7" ht="15" customHeight="1">
      <c r="F33" s="6" t="s">
        <v>38</v>
      </c>
      <c r="G33" s="29">
        <f ca="1">H21+H28</f>
        <v>0</v>
      </c>
    </row>
    <row r="36" spans="6:7" ht="15" customHeight="1">
      <c r="F36" s="4" t="s">
        <v>39</v>
      </c>
      <c r="G36" s="5" t="e">
        <f>G32*1.2</f>
        <v>#VALUE!</v>
      </c>
    </row>
    <row r="37" spans="6:7" ht="15" customHeight="1">
      <c r="F37" s="6" t="s">
        <v>40</v>
      </c>
      <c r="G37" s="7">
        <f ca="1">G33*1.2</f>
        <v>0</v>
      </c>
    </row>
  </sheetData>
  <mergeCells count="45">
    <mergeCell ref="G27:H27"/>
    <mergeCell ref="E24:F24"/>
    <mergeCell ref="E25:F25"/>
    <mergeCell ref="E26:F26"/>
    <mergeCell ref="E27:F27"/>
    <mergeCell ref="E20:F20"/>
    <mergeCell ref="G20:H20"/>
    <mergeCell ref="G24:H24"/>
    <mergeCell ref="G25:H25"/>
    <mergeCell ref="G26:H26"/>
    <mergeCell ref="G23:H23"/>
    <mergeCell ref="E23:F23"/>
    <mergeCell ref="E18:F18"/>
    <mergeCell ref="G18:H18"/>
    <mergeCell ref="E19:F19"/>
    <mergeCell ref="G19:H19"/>
    <mergeCell ref="E15:F15"/>
    <mergeCell ref="G15:H15"/>
    <mergeCell ref="E16:F16"/>
    <mergeCell ref="G16:H16"/>
    <mergeCell ref="E17:F17"/>
    <mergeCell ref="G17:H17"/>
    <mergeCell ref="E12:F12"/>
    <mergeCell ref="G12:H12"/>
    <mergeCell ref="E13:F13"/>
    <mergeCell ref="G13:H13"/>
    <mergeCell ref="E14:F14"/>
    <mergeCell ref="G14:H14"/>
    <mergeCell ref="E9:F9"/>
    <mergeCell ref="G9:H9"/>
    <mergeCell ref="E10:F10"/>
    <mergeCell ref="G10:H10"/>
    <mergeCell ref="E11:F11"/>
    <mergeCell ref="G11:H11"/>
    <mergeCell ref="E6:F6"/>
    <mergeCell ref="G6:H6"/>
    <mergeCell ref="E7:F7"/>
    <mergeCell ref="G7:H7"/>
    <mergeCell ref="E8:F8"/>
    <mergeCell ref="G8:H8"/>
    <mergeCell ref="C2:F2"/>
    <mergeCell ref="E4:F4"/>
    <mergeCell ref="G4:H4"/>
    <mergeCell ref="E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7BA4B-26D3-48BF-8CE9-70478A4FB7E4}">
  <dimension ref="A2:H34"/>
  <sheetViews>
    <sheetView tabSelected="1" topLeftCell="A9" workbookViewId="0">
      <selection activeCell="D28" sqref="D28"/>
    </sheetView>
  </sheetViews>
  <sheetFormatPr defaultColWidth="11.42578125" defaultRowHeight="15" customHeight="1"/>
  <cols>
    <col min="1" max="1" width="35.5703125" customWidth="1"/>
    <col min="2" max="2" width="23.85546875" customWidth="1"/>
    <col min="3" max="3" width="27" customWidth="1"/>
    <col min="4" max="4" width="21.5703125" customWidth="1"/>
    <col min="5" max="5" width="21.42578125" customWidth="1"/>
    <col min="6" max="6" width="19.5703125" customWidth="1"/>
    <col min="7" max="7" width="25.7109375" customWidth="1"/>
    <col min="8" max="8" width="21.5703125" customWidth="1"/>
    <col min="10" max="10" width="34.140625" customWidth="1"/>
    <col min="11" max="11" width="19" customWidth="1"/>
  </cols>
  <sheetData>
    <row r="2" spans="1:8" ht="49.5" customHeight="1">
      <c r="C2" s="42" t="s">
        <v>41</v>
      </c>
      <c r="D2" s="43"/>
      <c r="E2" s="43"/>
      <c r="F2" s="44"/>
    </row>
    <row r="3" spans="1:8"/>
    <row r="4" spans="1:8" ht="96" customHeight="1">
      <c r="A4" s="10" t="s">
        <v>1</v>
      </c>
      <c r="B4" s="17" t="s">
        <v>2</v>
      </c>
      <c r="C4" s="18" t="s">
        <v>3</v>
      </c>
      <c r="D4" s="33" t="s">
        <v>4</v>
      </c>
      <c r="E4" s="45" t="s">
        <v>5</v>
      </c>
      <c r="F4" s="46"/>
      <c r="G4" s="46" t="s">
        <v>6</v>
      </c>
      <c r="H4" s="47"/>
    </row>
    <row r="5" spans="1:8" ht="15.75">
      <c r="A5" s="13" t="s">
        <v>7</v>
      </c>
      <c r="B5" s="77"/>
      <c r="C5" s="78">
        <v>10</v>
      </c>
      <c r="D5" s="79">
        <f>B5*C5</f>
        <v>0</v>
      </c>
      <c r="E5" s="48"/>
      <c r="F5" s="48"/>
      <c r="G5" s="50">
        <f>E5*12</f>
        <v>0</v>
      </c>
      <c r="H5" s="50"/>
    </row>
    <row r="6" spans="1:8" ht="15.75">
      <c r="A6" s="13" t="s">
        <v>8</v>
      </c>
      <c r="B6" s="11"/>
      <c r="C6" s="75">
        <v>2</v>
      </c>
      <c r="D6" s="15">
        <f>B6*C6</f>
        <v>0</v>
      </c>
      <c r="E6" s="48"/>
      <c r="F6" s="48"/>
      <c r="G6" s="76">
        <f t="shared" ref="G6:G19" si="0">E6*12</f>
        <v>0</v>
      </c>
      <c r="H6" s="50"/>
    </row>
    <row r="7" spans="1:8" ht="15.75">
      <c r="A7" s="14" t="s">
        <v>9</v>
      </c>
      <c r="B7" s="12"/>
      <c r="C7" s="75">
        <v>163</v>
      </c>
      <c r="D7" s="15">
        <f t="shared" ref="D7:D19" si="1">B7*C7</f>
        <v>0</v>
      </c>
      <c r="E7" s="48"/>
      <c r="F7" s="48"/>
      <c r="G7" s="76">
        <f t="shared" si="0"/>
        <v>0</v>
      </c>
      <c r="H7" s="50"/>
    </row>
    <row r="8" spans="1:8" ht="15.75">
      <c r="A8" s="14" t="s">
        <v>10</v>
      </c>
      <c r="B8" s="12"/>
      <c r="C8" s="75">
        <v>77</v>
      </c>
      <c r="D8" s="15">
        <f t="shared" si="1"/>
        <v>0</v>
      </c>
      <c r="E8" s="48"/>
      <c r="F8" s="48"/>
      <c r="G8" s="76">
        <f t="shared" si="0"/>
        <v>0</v>
      </c>
      <c r="H8" s="50"/>
    </row>
    <row r="9" spans="1:8" ht="15.75">
      <c r="A9" s="14" t="s">
        <v>11</v>
      </c>
      <c r="B9" s="12"/>
      <c r="C9" s="75">
        <v>44</v>
      </c>
      <c r="D9" s="15">
        <f>B9*C9</f>
        <v>0</v>
      </c>
      <c r="E9" s="48"/>
      <c r="F9" s="48"/>
      <c r="G9" s="76">
        <f t="shared" si="0"/>
        <v>0</v>
      </c>
      <c r="H9" s="50"/>
    </row>
    <row r="10" spans="1:8" ht="15.75">
      <c r="A10" s="13" t="s">
        <v>12</v>
      </c>
      <c r="B10" s="11"/>
      <c r="C10" s="75">
        <v>1353</v>
      </c>
      <c r="D10" s="15">
        <f t="shared" si="1"/>
        <v>0</v>
      </c>
      <c r="E10" s="48"/>
      <c r="F10" s="48"/>
      <c r="G10" s="76">
        <f t="shared" si="0"/>
        <v>0</v>
      </c>
      <c r="H10" s="50"/>
    </row>
    <row r="11" spans="1:8" ht="15.75">
      <c r="A11" s="13" t="s">
        <v>13</v>
      </c>
      <c r="B11" s="11"/>
      <c r="C11" s="75">
        <v>7</v>
      </c>
      <c r="D11" s="15">
        <f>B11*C11</f>
        <v>0</v>
      </c>
      <c r="E11" s="48"/>
      <c r="F11" s="48"/>
      <c r="G11" s="76">
        <f t="shared" si="0"/>
        <v>0</v>
      </c>
      <c r="H11" s="50"/>
    </row>
    <row r="12" spans="1:8" ht="15.75">
      <c r="A12" s="13" t="s">
        <v>14</v>
      </c>
      <c r="B12" s="11"/>
      <c r="C12" s="75">
        <v>12</v>
      </c>
      <c r="D12" s="15">
        <f t="shared" si="1"/>
        <v>0</v>
      </c>
      <c r="E12" s="48"/>
      <c r="F12" s="48"/>
      <c r="G12" s="76">
        <f t="shared" si="0"/>
        <v>0</v>
      </c>
      <c r="H12" s="50"/>
    </row>
    <row r="13" spans="1:8" ht="15.75">
      <c r="A13" s="13" t="s">
        <v>15</v>
      </c>
      <c r="B13" s="11"/>
      <c r="C13" s="75">
        <v>86</v>
      </c>
      <c r="D13" s="15">
        <f t="shared" si="1"/>
        <v>0</v>
      </c>
      <c r="E13" s="48"/>
      <c r="F13" s="48"/>
      <c r="G13" s="76">
        <f t="shared" si="0"/>
        <v>0</v>
      </c>
      <c r="H13" s="50"/>
    </row>
    <row r="14" spans="1:8" ht="15.75">
      <c r="A14" s="13" t="s">
        <v>16</v>
      </c>
      <c r="B14" s="11"/>
      <c r="C14" s="75">
        <v>767</v>
      </c>
      <c r="D14" s="15">
        <f t="shared" si="1"/>
        <v>0</v>
      </c>
      <c r="E14" s="48"/>
      <c r="F14" s="48"/>
      <c r="G14" s="76">
        <f t="shared" si="0"/>
        <v>0</v>
      </c>
      <c r="H14" s="50"/>
    </row>
    <row r="15" spans="1:8" ht="15.75">
      <c r="A15" s="13" t="s">
        <v>17</v>
      </c>
      <c r="B15" s="11"/>
      <c r="C15" s="75">
        <v>753</v>
      </c>
      <c r="D15" s="15">
        <f t="shared" si="1"/>
        <v>0</v>
      </c>
      <c r="E15" s="48"/>
      <c r="F15" s="48"/>
      <c r="G15" s="76">
        <f t="shared" si="0"/>
        <v>0</v>
      </c>
      <c r="H15" s="50"/>
    </row>
    <row r="16" spans="1:8" ht="15.75">
      <c r="A16" s="13" t="s">
        <v>18</v>
      </c>
      <c r="B16" s="11"/>
      <c r="C16" s="75">
        <v>85</v>
      </c>
      <c r="D16" s="15">
        <f>B16*C16</f>
        <v>0</v>
      </c>
      <c r="E16" s="48"/>
      <c r="F16" s="48"/>
      <c r="G16" s="76">
        <f t="shared" si="0"/>
        <v>0</v>
      </c>
      <c r="H16" s="50"/>
    </row>
    <row r="17" spans="1:8" ht="15.75">
      <c r="A17" s="13" t="s">
        <v>19</v>
      </c>
      <c r="B17" s="11"/>
      <c r="C17" s="75">
        <v>101</v>
      </c>
      <c r="D17" s="15">
        <f t="shared" si="1"/>
        <v>0</v>
      </c>
      <c r="E17" s="48"/>
      <c r="F17" s="48"/>
      <c r="G17" s="76">
        <f t="shared" si="0"/>
        <v>0</v>
      </c>
      <c r="H17" s="50"/>
    </row>
    <row r="18" spans="1:8" ht="15.75">
      <c r="A18" s="13" t="s">
        <v>20</v>
      </c>
      <c r="B18" s="11"/>
      <c r="C18" s="75">
        <v>180</v>
      </c>
      <c r="D18" s="15">
        <f t="shared" si="1"/>
        <v>0</v>
      </c>
      <c r="E18" s="48"/>
      <c r="F18" s="48"/>
      <c r="G18" s="76">
        <f t="shared" si="0"/>
        <v>0</v>
      </c>
      <c r="H18" s="50"/>
    </row>
    <row r="19" spans="1:8" ht="26.25" customHeight="1">
      <c r="A19" s="13" t="s">
        <v>21</v>
      </c>
      <c r="B19" s="11"/>
      <c r="C19" s="75">
        <v>176</v>
      </c>
      <c r="D19" s="15">
        <f t="shared" si="1"/>
        <v>0</v>
      </c>
      <c r="E19" s="48"/>
      <c r="F19" s="48"/>
      <c r="G19" s="76">
        <f t="shared" si="0"/>
        <v>0</v>
      </c>
      <c r="H19" s="50"/>
    </row>
    <row r="20" spans="1:8" ht="23.25">
      <c r="A20" s="13" t="s">
        <v>22</v>
      </c>
      <c r="B20" s="11"/>
      <c r="C20" s="20">
        <v>30</v>
      </c>
      <c r="D20" s="31">
        <f>B20*C20</f>
        <v>0</v>
      </c>
      <c r="E20" s="48"/>
      <c r="F20" s="48"/>
      <c r="G20" s="50">
        <f>E20*12</f>
        <v>0</v>
      </c>
      <c r="H20" s="50"/>
    </row>
    <row r="21" spans="1:8" ht="57.75" customHeight="1">
      <c r="C21" s="16" t="s">
        <v>23</v>
      </c>
      <c r="D21" s="80">
        <f>SUM(D5:D20)</f>
        <v>0</v>
      </c>
      <c r="E21" s="32" t="s">
        <v>24</v>
      </c>
      <c r="F21" s="37">
        <f>SUM(E5:F20)</f>
        <v>0</v>
      </c>
      <c r="G21" s="8" t="s">
        <v>25</v>
      </c>
      <c r="H21" s="38">
        <f>SUM(G5:G21)</f>
        <v>0</v>
      </c>
    </row>
    <row r="22" spans="1:8"/>
    <row r="23" spans="1:8"/>
    <row r="24" spans="1:8" ht="24.75">
      <c r="A24" s="2" t="s">
        <v>42</v>
      </c>
      <c r="B24" s="34" t="s">
        <v>43</v>
      </c>
      <c r="C24" s="69" t="s">
        <v>44</v>
      </c>
      <c r="D24" s="63" t="s">
        <v>29</v>
      </c>
      <c r="E24" s="64" t="s">
        <v>45</v>
      </c>
      <c r="F24" s="64"/>
      <c r="G24" s="64" t="s">
        <v>31</v>
      </c>
      <c r="H24" s="64"/>
    </row>
    <row r="25" spans="1:8" ht="30.75" customHeight="1">
      <c r="A25" s="35" t="s">
        <v>46</v>
      </c>
      <c r="B25" s="36" t="s">
        <v>33</v>
      </c>
      <c r="C25" s="70">
        <v>270</v>
      </c>
      <c r="D25" s="65" t="e">
        <f>B25*C25</f>
        <v>#VALUE!</v>
      </c>
      <c r="E25" s="57"/>
      <c r="F25" s="57"/>
      <c r="G25" s="55">
        <f>E25*12</f>
        <v>0</v>
      </c>
      <c r="H25" s="55"/>
    </row>
    <row r="26" spans="1:8" ht="14.25" customHeight="1">
      <c r="A26" s="54" t="s">
        <v>36</v>
      </c>
      <c r="B26" s="53" t="s">
        <v>33</v>
      </c>
      <c r="C26" s="71">
        <v>30</v>
      </c>
      <c r="D26" s="66" t="e">
        <f>B26*C26</f>
        <v>#VALUE!</v>
      </c>
      <c r="E26" s="57"/>
      <c r="F26" s="57"/>
      <c r="G26" s="55">
        <f>E26*12</f>
        <v>0</v>
      </c>
      <c r="H26" s="55"/>
    </row>
    <row r="27" spans="1:8" ht="15.75">
      <c r="C27" s="72" t="s">
        <v>23</v>
      </c>
      <c r="D27" s="15" t="e">
        <f>SUM(D23:D26)</f>
        <v>#VALUE!</v>
      </c>
      <c r="E27" s="67" t="s">
        <v>24</v>
      </c>
      <c r="F27" s="65">
        <f>SUM(E23:F26)</f>
        <v>0</v>
      </c>
      <c r="G27" s="63" t="s">
        <v>25</v>
      </c>
      <c r="H27" s="68">
        <f ca="1">SUM(H11:H27)</f>
        <v>0</v>
      </c>
    </row>
    <row r="28" spans="1:8">
      <c r="A28" s="9" t="s">
        <v>47</v>
      </c>
    </row>
    <row r="29" spans="1:8" ht="30.75">
      <c r="F29" s="73" t="s">
        <v>37</v>
      </c>
      <c r="G29" s="74">
        <f>F21+E25</f>
        <v>0</v>
      </c>
    </row>
    <row r="30" spans="1:8" ht="30.75">
      <c r="F30" s="23" t="s">
        <v>38</v>
      </c>
      <c r="G30" s="29">
        <f>H21+G25</f>
        <v>0</v>
      </c>
    </row>
    <row r="31" spans="1:8"/>
    <row r="32" spans="1:8"/>
    <row r="33" spans="6:7" ht="30.75">
      <c r="F33" s="22" t="s">
        <v>39</v>
      </c>
      <c r="G33" s="5">
        <f>G29*1.2</f>
        <v>0</v>
      </c>
    </row>
    <row r="34" spans="6:7" ht="30.75">
      <c r="F34" s="23" t="s">
        <v>40</v>
      </c>
      <c r="G34" s="7">
        <f>G30*1.2</f>
        <v>0</v>
      </c>
    </row>
  </sheetData>
  <mergeCells count="41">
    <mergeCell ref="E20:F20"/>
    <mergeCell ref="G20:H20"/>
    <mergeCell ref="E26:F26"/>
    <mergeCell ref="G26:H26"/>
    <mergeCell ref="G25:H25"/>
    <mergeCell ref="G24:H24"/>
    <mergeCell ref="E24:F24"/>
    <mergeCell ref="E25:F25"/>
    <mergeCell ref="G17:H17"/>
    <mergeCell ref="G18:H18"/>
    <mergeCell ref="G19:H19"/>
    <mergeCell ref="E17:F17"/>
    <mergeCell ref="E18:F18"/>
    <mergeCell ref="E19:F19"/>
    <mergeCell ref="G4:H4"/>
    <mergeCell ref="G5:H5"/>
    <mergeCell ref="G6:H6"/>
    <mergeCell ref="G7:H7"/>
    <mergeCell ref="G8:H8"/>
    <mergeCell ref="G15:H15"/>
    <mergeCell ref="G16:H16"/>
    <mergeCell ref="E12:F12"/>
    <mergeCell ref="E13:F13"/>
    <mergeCell ref="E14:F14"/>
    <mergeCell ref="E15:F15"/>
    <mergeCell ref="E16:F16"/>
    <mergeCell ref="G12:H12"/>
    <mergeCell ref="G13:H13"/>
    <mergeCell ref="E8:F8"/>
    <mergeCell ref="E9:F9"/>
    <mergeCell ref="E10:F10"/>
    <mergeCell ref="E11:F11"/>
    <mergeCell ref="G14:H14"/>
    <mergeCell ref="G9:H9"/>
    <mergeCell ref="G10:H10"/>
    <mergeCell ref="G11:H11"/>
    <mergeCell ref="C2:F2"/>
    <mergeCell ref="E4:F4"/>
    <mergeCell ref="E5:F5"/>
    <mergeCell ref="E6:F6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AC47A-9375-4FBB-AFD8-715F89B107CB}">
  <dimension ref="C5:D11"/>
  <sheetViews>
    <sheetView workbookViewId="0">
      <selection activeCell="D21" sqref="D21"/>
    </sheetView>
  </sheetViews>
  <sheetFormatPr defaultRowHeight="15"/>
  <cols>
    <col min="3" max="3" width="38.7109375" customWidth="1"/>
    <col min="4" max="4" width="19.5703125" customWidth="1"/>
  </cols>
  <sheetData>
    <row r="5" spans="3:4" hidden="1"/>
    <row r="6" spans="3:4" ht="84" customHeight="1">
      <c r="C6" s="51" t="s">
        <v>48</v>
      </c>
      <c r="D6" s="51"/>
    </row>
    <row r="7" spans="3:4" ht="16.5">
      <c r="C7" s="27" t="s">
        <v>49</v>
      </c>
      <c r="D7" s="28" t="s">
        <v>50</v>
      </c>
    </row>
    <row r="8" spans="3:4" ht="29.25">
      <c r="C8" s="26" t="s">
        <v>51</v>
      </c>
      <c r="D8" s="25"/>
    </row>
    <row r="9" spans="3:4" ht="16.5">
      <c r="C9" s="26" t="s">
        <v>52</v>
      </c>
      <c r="D9" s="25"/>
    </row>
    <row r="10" spans="3:4" ht="29.25">
      <c r="C10" s="26" t="s">
        <v>53</v>
      </c>
      <c r="D10" s="25"/>
    </row>
    <row r="11" spans="3:4" ht="16.5">
      <c r="C11" s="26" t="s">
        <v>54</v>
      </c>
      <c r="D11" s="25"/>
    </row>
  </sheetData>
  <mergeCells count="1"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Leport Gilles</dc:creator>
  <cp:keywords/>
  <dc:description/>
  <cp:lastModifiedBy>Belhadj Mohamed Idriss</cp:lastModifiedBy>
  <cp:revision/>
  <dcterms:created xsi:type="dcterms:W3CDTF">2021-03-11T14:28:52Z</dcterms:created>
  <dcterms:modified xsi:type="dcterms:W3CDTF">2025-02-21T17:06:29Z</dcterms:modified>
  <cp:category/>
  <cp:contentStatus/>
</cp:coreProperties>
</file>