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7°\ECOLE MILITAIRE\Z-21053-ECOLE GUERRE CLOS COUV\07-PRO-DCE\00-RenduFinal\EM_ECOLE DE GUERRE_DCE 2BDM\V2 pour PLACE\01_Pièces Ecrites\05_DPGF - BPU - DQE\"/>
    </mc:Choice>
  </mc:AlternateContent>
  <xr:revisionPtr revIDLastSave="0" documentId="13_ncr:1_{7615D3F2-6D2E-4C33-8169-E6196098E43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age de garde" sheetId="1" r:id="rId1"/>
    <sheet name="Note liminaire" sheetId="6" r:id="rId2"/>
    <sheet name="Paramètres" sheetId="3" state="hidden" r:id="rId3"/>
    <sheet name="Version" sheetId="4" state="hidden" r:id="rId4"/>
    <sheet name="BPU" sheetId="7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4">[2]!AfficherFormule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4">BPU!$1:$3</definedName>
    <definedName name="INDICELOT">Paramètres!$C$17</definedName>
    <definedName name="jghj" localSheetId="1">#REF!</definedName>
    <definedName name="jghj">#REF!</definedName>
    <definedName name="jgjgjg" localSheetId="4">[2]!AfficherFormule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4">[3]!Module1.AfficherFormule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4">[2]!AfficherFormule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4">[2]!AfficherFormule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3" i="7" l="1"/>
  <c r="F603" i="7" s="1"/>
  <c r="J549" i="7"/>
  <c r="F558" i="7" s="1"/>
  <c r="J532" i="7"/>
  <c r="F541" i="7" s="1"/>
  <c r="J511" i="7"/>
  <c r="J507" i="7"/>
  <c r="J502" i="7"/>
  <c r="J498" i="7"/>
  <c r="J493" i="7"/>
  <c r="J489" i="7"/>
  <c r="J485" i="7"/>
  <c r="J483" i="7"/>
  <c r="J475" i="7"/>
  <c r="J465" i="7"/>
  <c r="J459" i="7"/>
  <c r="J453" i="7"/>
  <c r="J451" i="7"/>
  <c r="J445" i="7"/>
  <c r="J441" i="7"/>
  <c r="J435" i="7"/>
  <c r="J429" i="7"/>
  <c r="J427" i="7"/>
  <c r="J418" i="7"/>
  <c r="J416" i="7"/>
  <c r="J414" i="7"/>
  <c r="J412" i="7"/>
  <c r="J410" i="7"/>
  <c r="J408" i="7"/>
  <c r="J394" i="7"/>
  <c r="J390" i="7"/>
  <c r="J385" i="7"/>
  <c r="J380" i="7"/>
  <c r="J372" i="7"/>
  <c r="J363" i="7"/>
  <c r="J361" i="7"/>
  <c r="J352" i="7"/>
  <c r="J346" i="7"/>
  <c r="J340" i="7"/>
  <c r="J334" i="7"/>
  <c r="J328" i="7"/>
  <c r="J322" i="7"/>
  <c r="J320" i="7"/>
  <c r="J314" i="7"/>
  <c r="J305" i="7"/>
  <c r="J303" i="7"/>
  <c r="J301" i="7"/>
  <c r="J299" i="7"/>
  <c r="J297" i="7"/>
  <c r="J295" i="7"/>
  <c r="J281" i="7"/>
  <c r="J277" i="7"/>
  <c r="J272" i="7"/>
  <c r="J267" i="7"/>
  <c r="J263" i="7"/>
  <c r="J255" i="7"/>
  <c r="J253" i="7"/>
  <c r="J247" i="7"/>
  <c r="J241" i="7"/>
  <c r="J235" i="7"/>
  <c r="J229" i="7"/>
  <c r="J223" i="7"/>
  <c r="J214" i="7"/>
  <c r="J212" i="7"/>
  <c r="J210" i="7"/>
  <c r="J208" i="7"/>
  <c r="J206" i="7"/>
  <c r="J204" i="7"/>
  <c r="J190" i="7"/>
  <c r="J186" i="7"/>
  <c r="J181" i="7"/>
  <c r="J176" i="7"/>
  <c r="J172" i="7"/>
  <c r="J164" i="7"/>
  <c r="J154" i="7"/>
  <c r="J148" i="7"/>
  <c r="J142" i="7"/>
  <c r="J136" i="7"/>
  <c r="J130" i="7"/>
  <c r="J124" i="7"/>
  <c r="J115" i="7"/>
  <c r="J113" i="7"/>
  <c r="J111" i="7"/>
  <c r="J109" i="7"/>
  <c r="J107" i="7"/>
  <c r="J93" i="7"/>
  <c r="J89" i="7"/>
  <c r="J85" i="7"/>
  <c r="J81" i="7"/>
  <c r="J77" i="7"/>
  <c r="J69" i="7"/>
  <c r="J67" i="7"/>
  <c r="J61" i="7"/>
  <c r="J55" i="7"/>
  <c r="J53" i="7"/>
  <c r="J47" i="7"/>
  <c r="J41" i="7"/>
  <c r="J35" i="7"/>
  <c r="J26" i="7"/>
  <c r="J24" i="7"/>
  <c r="J22" i="7"/>
  <c r="J20" i="7"/>
  <c r="J18" i="7"/>
  <c r="J16" i="7"/>
  <c r="J14" i="7"/>
  <c r="J12" i="7"/>
  <c r="AA97" i="3"/>
  <c r="AA8" i="3"/>
  <c r="G84" i="1"/>
  <c r="G82" i="1"/>
  <c r="G78" i="1"/>
  <c r="E63" i="1"/>
  <c r="E60" i="1"/>
  <c r="E20" i="1"/>
  <c r="F516" i="7" l="1"/>
  <c r="F196" i="7"/>
  <c r="F594" i="7"/>
  <c r="F593" i="7"/>
  <c r="F595" i="7"/>
  <c r="F599" i="7"/>
  <c r="F600" i="7"/>
  <c r="F99" i="7"/>
  <c r="J560" i="7"/>
  <c r="F286" i="7"/>
  <c r="F287" i="7"/>
  <c r="F592" i="7"/>
  <c r="F582" i="7"/>
  <c r="J584" i="7" s="1"/>
  <c r="F596" i="7"/>
  <c r="F517" i="7"/>
  <c r="F399" i="7"/>
  <c r="F195" i="7"/>
  <c r="F400" i="7"/>
  <c r="F98" i="7"/>
  <c r="F518" i="7" l="1"/>
  <c r="F100" i="7"/>
  <c r="F197" i="7"/>
  <c r="F401" i="7"/>
  <c r="F608" i="7"/>
  <c r="F288" i="7"/>
  <c r="J520" i="7"/>
  <c r="F609" i="7" l="1"/>
  <c r="F610" i="7" s="1"/>
  <c r="AA1" i="3" l="1"/>
  <c r="AA37" i="3" s="1"/>
  <c r="AA3" i="3" l="1"/>
  <c r="AA12" i="3" l="1"/>
  <c r="AA42" i="3"/>
  <c r="AA4" i="3"/>
  <c r="AA27" i="3"/>
  <c r="AA32" i="3" l="1"/>
  <c r="AA15" i="3"/>
  <c r="AA13" i="3"/>
  <c r="AA14" i="3" s="1"/>
  <c r="AA65" i="3" s="1"/>
  <c r="AA24" i="3"/>
  <c r="AA23" i="3"/>
  <c r="AA7" i="3"/>
  <c r="AA5" i="3"/>
  <c r="AA6" i="3" l="1"/>
  <c r="AA18" i="3"/>
  <c r="AA43" i="3"/>
  <c r="AA57" i="3"/>
  <c r="AA45" i="3" s="1"/>
  <c r="AA26" i="3" s="1"/>
  <c r="AA73" i="3"/>
  <c r="AA93" i="3"/>
  <c r="AA89" i="3" s="1"/>
  <c r="AA85" i="3" s="1"/>
  <c r="AA80" i="3" s="1"/>
  <c r="AA72" i="3" s="1"/>
  <c r="AA64" i="3" s="1"/>
  <c r="AA56" i="3" s="1"/>
  <c r="AA44" i="3" s="1"/>
  <c r="AA16" i="3"/>
  <c r="AA46" i="3"/>
  <c r="AA28" i="3"/>
  <c r="AA29" i="3"/>
  <c r="AA9" i="3"/>
  <c r="AA10" i="3" l="1"/>
  <c r="AA51" i="3" s="1"/>
  <c r="AA34" i="3" s="1"/>
  <c r="AA50" i="3"/>
  <c r="AA33" i="3" s="1"/>
  <c r="AA19" i="3"/>
  <c r="AA25" i="3"/>
  <c r="AA47" i="3"/>
  <c r="AA17" i="3"/>
  <c r="AA82" i="3" s="1"/>
  <c r="AA75" i="3" s="1"/>
  <c r="AA67" i="3" s="1"/>
  <c r="AA59" i="3" s="1"/>
  <c r="AA49" i="3" s="1"/>
  <c r="AA31" i="3" s="1"/>
  <c r="AA94" i="3"/>
  <c r="AA90" i="3" s="1"/>
  <c r="AA38" i="3"/>
  <c r="AA41" i="3"/>
  <c r="AA11" i="3"/>
  <c r="AA21" i="3"/>
  <c r="AA95" i="3" l="1"/>
  <c r="AA91" i="3" s="1"/>
  <c r="AA87" i="3" s="1"/>
  <c r="AA83" i="3" s="1"/>
  <c r="AA76" i="3" s="1"/>
  <c r="AA68" i="3" s="1"/>
  <c r="AA60" i="3" s="1"/>
  <c r="AA52" i="3" s="1"/>
  <c r="AA86" i="3"/>
  <c r="AA81" i="3" s="1"/>
  <c r="AA74" i="3" s="1"/>
  <c r="AA66" i="3" s="1"/>
  <c r="AA58" i="3" s="1"/>
  <c r="AA48" i="3" s="1"/>
  <c r="AA30" i="3" s="1"/>
  <c r="AA22" i="3"/>
  <c r="AA79" i="3" s="1"/>
  <c r="AA96" i="3"/>
  <c r="AA92" i="3" s="1"/>
  <c r="AA88" i="3" s="1"/>
  <c r="AA84" i="3" s="1"/>
  <c r="AA78" i="3" s="1"/>
  <c r="AA70" i="3" s="1"/>
  <c r="AA62" i="3" s="1"/>
  <c r="AA54" i="3" s="1"/>
  <c r="AA20" i="3"/>
  <c r="AA69" i="3" s="1"/>
  <c r="AA61" i="3" s="1"/>
  <c r="AA53" i="3" s="1"/>
  <c r="AA36" i="3" s="1"/>
  <c r="AA35" i="3" l="1"/>
  <c r="AA39" i="3"/>
  <c r="AA71" i="3"/>
  <c r="AA63" i="3" s="1"/>
  <c r="AA55" i="3" s="1"/>
  <c r="AA40" i="3" s="1"/>
  <c r="AA77" i="3"/>
  <c r="AA98" i="3" l="1"/>
  <c r="AA2" i="3" s="1"/>
</calcChain>
</file>

<file path=xl/sharedStrings.xml><?xml version="1.0" encoding="utf-8"?>
<sst xmlns="http://schemas.openxmlformats.org/spreadsheetml/2006/main" count="1015" uniqueCount="398">
  <si>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</si>
  <si>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</si>
  <si>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</si>
  <si>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</si>
  <si>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</si>
  <si>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</si>
  <si>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</si>
  <si>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</si>
  <si>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</si>
  <si>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</si>
  <si>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</si>
  <si>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</si>
  <si>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</si>
  <si>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</si>
  <si>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</si>
  <si>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</si>
  <si>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</si>
  <si>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</si>
  <si>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</si>
  <si>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</si>
  <si>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</si>
  <si>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</si>
  <si>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</si>
  <si>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</si>
  <si>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</si>
  <si>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</si>
  <si>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</si>
  <si>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</si>
  <si>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</si>
  <si>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</si>
  <si>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</si>
  <si>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</si>
  <si>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</si>
  <si>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</si>
  <si>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07 MENUISERIE - SERRURERIE - PEINTURE - MH</t>
  </si>
  <si>
    <t>1.2.1</t>
  </si>
  <si>
    <t>BÂT.008 AILE NORD</t>
  </si>
  <si>
    <t>DESCRIPTION DES TRAVAUX</t>
  </si>
  <si>
    <t>TRAVAUX PRÉALABLES</t>
  </si>
  <si>
    <t>Dépose sans réemploi de portes-fenêtres et fenêtres existantes, en façades et lucarnes de toiture</t>
  </si>
  <si>
    <t>1.1</t>
  </si>
  <si>
    <t>Bâtiment 008 Aile Nord</t>
  </si>
  <si>
    <t>1.1.1</t>
  </si>
  <si>
    <t>Fenêtres 2 vantaux 1,40 x 3,20 ht environ (08-AN-N-0a, 08-AN-N-0b, 08-AN-N-0e, 08-AN-N-0f, 08-AN-N-0i à m, 08-AN-S-0c, 08-AN-S-0e, 08-AN-S-0g, 08-AN-S-0j, 08-AN-S-0l, 08-AN-S-0n et o)</t>
  </si>
  <si>
    <t>9.&amp;</t>
  </si>
  <si>
    <t>1.1.2</t>
  </si>
  <si>
    <t>Portes-fenêtres 2 vantaux 1,40 x 4,00 ht environ (08-AN-N-0c, 08-AN-N-0d et 08-AN-N-0h)</t>
  </si>
  <si>
    <t>1.1.3</t>
  </si>
  <si>
    <t>Portes-fenêtres 2 vantaux 1,40 x 4,20 ht environ (08-AN-S-0d, 08-AN-S-0f, 08-AN-S-0h, 08-AN-S-0i, 08-AN-S-0k et 08-AN-S-0m)</t>
  </si>
  <si>
    <t>1.1.4</t>
  </si>
  <si>
    <t>Fenêtres 2 vantaux 1,40 x 2,00 ht environ (08-AN-N-1a à m et 08-AN-S-1c à o)</t>
  </si>
  <si>
    <t>1.1.5</t>
  </si>
  <si>
    <t>Fenêtres 2 vantaux 1,40 x 2,20 ht environ (08-AN-N-1p et 08-AN-N-1q)</t>
  </si>
  <si>
    <t>1.1.6</t>
  </si>
  <si>
    <t>Fenêtres de lucarnes cintrées 2 vantaux 1,10 x 1,90 ht environ (08-AN-N-2c, 08-AN-N-2e, 08-AN-N-2g, 08-AN-N-2i, 08-AN-N-2k et 08-AN-N-2m)</t>
  </si>
  <si>
    <t>1.1.7</t>
  </si>
  <si>
    <t>Fenêtres de lucarnes cintrées 2 vantaux 1,00 x 1,20 ht environ (08-AN-S-2c et 08-AN-S-2o)</t>
  </si>
  <si>
    <t>1.1.8</t>
  </si>
  <si>
    <t>Fenêtres de lucarnes 2 vantaux 1,10 x 1,60 ht environ (08-AN-S-2d, 08-AN-S-2f, 08-AN-S-2h, 08-AN-S-2j, 08-AN-S-2l, 08-AN-S-2n)</t>
  </si>
  <si>
    <t>6.&amp;</t>
  </si>
  <si>
    <t>5.&amp;</t>
  </si>
  <si>
    <t>4.&amp;</t>
  </si>
  <si>
    <t>MENUISERIES BOIS NEUVES</t>
  </si>
  <si>
    <t>Fourniture et pose des menuiseries neuves (portes-fenêtres, fenêtres) en chêne compris quincailleries neuves selon modèle ancien et mise en peinture aux deux faces</t>
  </si>
  <si>
    <t>2.2</t>
  </si>
  <si>
    <t>MENUISERIES TYPE 1N</t>
  </si>
  <si>
    <t>2.2.1</t>
  </si>
  <si>
    <t>2.2.1.1</t>
  </si>
  <si>
    <t>8.&amp;</t>
  </si>
  <si>
    <t>2.3</t>
  </si>
  <si>
    <t>MENUISERIES TYPE 2R</t>
  </si>
  <si>
    <t>2.3.1</t>
  </si>
  <si>
    <t>2.3.1.1</t>
  </si>
  <si>
    <t>2.4</t>
  </si>
  <si>
    <t>MENUISERIES TYPE 3N</t>
  </si>
  <si>
    <t>2.4.1</t>
  </si>
  <si>
    <t>2.4.1.1</t>
  </si>
  <si>
    <t>Fenêtres de lucarnes cintrées 2 vantaux 1,00 x 1,20 ht environ (08-AN-S-2c, 08-AN-S-2e, 08-AN-S-2g, 08-AN-S-2i, 08-AN-S-2k, 08-AN-S-2m et 08-AN-S-2o)</t>
  </si>
  <si>
    <t>2.6</t>
  </si>
  <si>
    <t>MENUISERIES TYPE 5</t>
  </si>
  <si>
    <t>2.6.1</t>
  </si>
  <si>
    <t>2.6.1.1</t>
  </si>
  <si>
    <t>Fenêtres 2 vantaux 1,40 x 2,00 ht environ (08-AN-N-1a à 08-AN-N-1m et 08-AN-S-1c à 08-AN-S-1o)</t>
  </si>
  <si>
    <t>2.6.1.2</t>
  </si>
  <si>
    <t>2.7</t>
  </si>
  <si>
    <t>MENUISERIES TYPE 6</t>
  </si>
  <si>
    <t>2.7.1</t>
  </si>
  <si>
    <t>2.7.1.1</t>
  </si>
  <si>
    <t>Fenêtres 2 vantaux 1,40 x 3,20 ht environ (08-AN-N-0a, 08-AN-N-0b, 08-AN-N-0e à g, 08-AN-N-0i à m, 08-AN-S-0c, 08-AN-S-0e, 08-AN-S-0g, 08-AN-S-0j, 08-AN-S-0l, 08-AN-S-0n et o)</t>
  </si>
  <si>
    <t>2.8</t>
  </si>
  <si>
    <t>MENUISERIES TYPE 7</t>
  </si>
  <si>
    <t>2.8.1</t>
  </si>
  <si>
    <t>2.8.1.1</t>
  </si>
  <si>
    <t>2.8.1.2</t>
  </si>
  <si>
    <t>SERRURERIE - FERRONNERIE</t>
  </si>
  <si>
    <t>Dépose en démolition des barreaudages métalliques</t>
  </si>
  <si>
    <t>5.1</t>
  </si>
  <si>
    <t>Dimension 1,40 ml environ</t>
  </si>
  <si>
    <t>Mise en œuvre de barreaudages en fer forgé au-devant des soupiraux en soubassements</t>
  </si>
  <si>
    <t>6.1</t>
  </si>
  <si>
    <t>Barreaudages</t>
  </si>
  <si>
    <t>Remplacement de grilles de défense au droit de baies de fenêtre</t>
  </si>
  <si>
    <t>7.1</t>
  </si>
  <si>
    <t>Dimensions 1,40 x 2,20 ht environ (08-AN-N-1p et 08-AN-N-1q)</t>
  </si>
  <si>
    <t>Remplacement à neuf des lanternes et des potences en fer forgé</t>
  </si>
  <si>
    <t>9.1</t>
  </si>
  <si>
    <t>Lanternes neuves</t>
  </si>
  <si>
    <t>Travaux en dépenses contrôlées</t>
  </si>
  <si>
    <t>10.1</t>
  </si>
  <si>
    <t>Heures de régie</t>
  </si>
  <si>
    <t>H</t>
  </si>
  <si>
    <t>3.&amp;</t>
  </si>
  <si>
    <t>Total H.T. :</t>
  </si>
  <si>
    <t>Total T.V.A. (20%) :</t>
  </si>
  <si>
    <t>Total T.T.C. :</t>
  </si>
  <si>
    <t>1.3.1</t>
  </si>
  <si>
    <t>BÂT.008 AILE SUD</t>
  </si>
  <si>
    <t>1.2</t>
  </si>
  <si>
    <t>Bâtiment 008 Aile Sud</t>
  </si>
  <si>
    <t>Fenêtres 2 vantaux 1,40 x 3,20 ht environ (08-AS-S-0a à c, 08-AS-S-0f à o, 08-AS-S-0f', 08-AS-S-0k', 08-AS-S-0p, 08-AS-S-0q, 08-AS-N-0c, 08-AS-N-0d, 08-AS-N-0f', 08-AS-N-0g, 08-AS-N-0j, 08-AS-N-0k', 08-AS-N-0l et 08-AS-N-0n)</t>
  </si>
  <si>
    <t>1.2.2</t>
  </si>
  <si>
    <t>Portes-fenêtres 2 vantaux 1,40 x 4,20 ht environ (08-AS-S-0d, 08-AS-S-0e, 08-AS-S-0o', 08-AS-N-0e, 08-AS-N-0f, 08-AS-N-0h, 08-AS-N-0i, 08-AS-N-0k, 08-AS-N-0m et 08-AS-N-0o)</t>
  </si>
  <si>
    <t>1.2.3</t>
  </si>
  <si>
    <t>Fenêtres 2 vantaux 1,40 x 2,00 ht environ (08-AS-S-1a à 08-AS-S-1o, 08-AS-S-1f', 08-AS-S-1k', 08-AS-S-1p, 08-AS-S-1q, 08-AS-N-1c à o, 08-AS-N-1f' et 08-AS-N-1k')</t>
  </si>
  <si>
    <t>1.2.4</t>
  </si>
  <si>
    <t>Fenêtres de lucarnes cintrées 2 vantaux 1,10 x 1,90 ht environ (08-AS-S-2e, 08-AS-S-2f', 08-AS-S-2h, 08-AS-S-2i, 08-AS-S-2k et 08-AS-S-2n)</t>
  </si>
  <si>
    <t>1.2.5</t>
  </si>
  <si>
    <t>Fenêtres de lucarnes 2 vantaux 1,10 x 1,60 ht environ (08-AS-N-2c, 08-AS-N-2e, 08-AS-N-2f', 08-AS-N-2h, 08-AS-N-2j, 08-AS-N-2k', 08-AS-N-2m et 08-AS-N-2o)</t>
  </si>
  <si>
    <t>2.2.2</t>
  </si>
  <si>
    <t>2.2.2.1</t>
  </si>
  <si>
    <t>Fenêtres de lucarnes cintrées 2 vantaux 1,10 x 1,90 ht environ (08-AS-S-2b, 08-AS-S-2e, 08-AS-S-2f', 08-AS-S-2h, 08-AS-S-2i à 08-AS-S-2l, 08-AS-S-2n et 08-AS-S-2p)</t>
  </si>
  <si>
    <t>2.3.2</t>
  </si>
  <si>
    <t>2.3.2.1</t>
  </si>
  <si>
    <t>2.4.2</t>
  </si>
  <si>
    <t>2.4.2.1</t>
  </si>
  <si>
    <t>Fenêtres de lucarnes cintrées 2 vantaux 1,00 x 1,20 ht environ (08-AS-N-2d, 08-AS-N-2f, 08-AS-N-2g, 08-AS-N-2i, 08-AS-N-2k, 08-AS-N-2l et 08-AS-N-2n)</t>
  </si>
  <si>
    <t>2.6.2</t>
  </si>
  <si>
    <t>2.6.2.1</t>
  </si>
  <si>
    <t>2.7.2</t>
  </si>
  <si>
    <t>2.7.2.1</t>
  </si>
  <si>
    <t>2.8.2</t>
  </si>
  <si>
    <t>2.8.2.1</t>
  </si>
  <si>
    <t>MENUISERIES EN RESTAURATION</t>
  </si>
  <si>
    <t>Restauration des menuiseries anciennes XVIIIe (fenêtres et lucarnes) compris mise en peinture aux deux faces</t>
  </si>
  <si>
    <t>4.1</t>
  </si>
  <si>
    <t>4.1.1</t>
  </si>
  <si>
    <t>4.1.1.1</t>
  </si>
  <si>
    <t>Fenêtre 2 vantaux 1,40 x 2,00 ht environ (08-AS-S-1o')</t>
  </si>
  <si>
    <t>Mise en œuvre de grilles à ventelles intégrées dans souches de cheminées</t>
  </si>
  <si>
    <t>8.2</t>
  </si>
  <si>
    <t>Grilles à ventelles pour souches type T2'</t>
  </si>
  <si>
    <t>8.2.1</t>
  </si>
  <si>
    <t>Fourniture et pose de grilles à ventelles</t>
  </si>
  <si>
    <t>8.2.2</t>
  </si>
  <si>
    <t>Fourniture et pose de grilles à ventelles (Tranche Optionnelle 1 Amphithéâtre De Bourcet Bâtiment 008)</t>
  </si>
  <si>
    <t>1.4.1</t>
  </si>
  <si>
    <t>BÂT.008 AILE EST</t>
  </si>
  <si>
    <t>1.3</t>
  </si>
  <si>
    <t>Bâtiment 008 Aile Est</t>
  </si>
  <si>
    <t>Fenêtres 2 vantaux 1,40 x 3,20 ht environ (08-AE-E-021 à 08-AE-E-027, 08-AE-E-029 à 08-AE-E-034, 08-AE-E-036, 08-AE-E-037, 08-AE-O-022 à 08-AE-O-026 et 08-AE-O-029 à 08-AE-O-033)</t>
  </si>
  <si>
    <t>1.3.2</t>
  </si>
  <si>
    <t>Portes-fenêtres 2 vantaux 1,40 x 4,20 ht environ (08-AE-E-019, 08-AE-E-020, 08-AE-E-028, 08-AE-E-035, 08-AE-O-021, 08-AE-O-027 et 08-AE-O-034)</t>
  </si>
  <si>
    <t>1.3.3</t>
  </si>
  <si>
    <t>Fenêtres 2 vantaux 1,40 x 2,00 ht environ (08-AE-E-119 à 08-AE-E-137, 08-AE-O-121 à 08-AE-O-127 et 08-AE-O-129 à 08-AE-O-134)</t>
  </si>
  <si>
    <t>1.3.4</t>
  </si>
  <si>
    <t>Fenêtres de lucarnes cintrées 2 vantaux 1,10 x 1,90 ht environ (08-AE-E-222 à 08-AE-E-226, 08-AE-E-228, 08-AE-E-230 à 08-AE-E-234)</t>
  </si>
  <si>
    <t>1.3.5</t>
  </si>
  <si>
    <t>Fenêtres de lucarnes cintrées 2 vantaux 1,00 x 1,20 ht environ (08-AO-O-223 et 08-AO-O-234)</t>
  </si>
  <si>
    <t>1.3.6</t>
  </si>
  <si>
    <t>Fenêtres de lucarnes 2 vantaux 1,10 x 1,60 ht environ (08-AO-O-222, 08-AO-O-224, 08-AO-O-226, 08-AO-O-229, 08-AO-O-231 et 08-AO-O-233)</t>
  </si>
  <si>
    <t>2.2.3</t>
  </si>
  <si>
    <t>2.2.3.1</t>
  </si>
  <si>
    <t>Fenêtres de lucarnes cintrées 2 vantaux 1,10 x 1,90 ht environ (08-AE-E-222 à 08-AE-E-225, 08-AE-E-228, 08-AE-E-231 à 08-AE-E-234)</t>
  </si>
  <si>
    <t>2.3.3</t>
  </si>
  <si>
    <t>2.3.3.1</t>
  </si>
  <si>
    <t>2.4.3</t>
  </si>
  <si>
    <t>2.4.3.1</t>
  </si>
  <si>
    <t>Fenêtres de lucarnes cintrées 2 vantaux 1,00 x 1,20 ht environ (08-AO-O-223, 08-AO-O-225, 08-AO-O-227, 08-AO-O-230, 08-AO-O-232 et 08-AO-O-234)</t>
  </si>
  <si>
    <t>2.6.3</t>
  </si>
  <si>
    <t>2.6.3.1</t>
  </si>
  <si>
    <t>2.7.3</t>
  </si>
  <si>
    <t>2.7.3.1</t>
  </si>
  <si>
    <t>2.8.3</t>
  </si>
  <si>
    <t>2.8.3.1</t>
  </si>
  <si>
    <t>Portes-fenêtres 2 vantaux 1,40 x 4,20 ht environ (08-AE-E-019, 08-AE-E-028, 08-AE-E-035, 08-AE-O-021, 08-AE-O-027 et 08-AE-O-034)</t>
  </si>
  <si>
    <t>2.8.3.2</t>
  </si>
  <si>
    <t>Porte-fenêtre 2 vantaux 1,40 x 4,20 ht environ (08-AE-E-020) compris restauration de l'imposte vitrée</t>
  </si>
  <si>
    <t>1.5.1</t>
  </si>
  <si>
    <t>BÂT.008 AILE OUEST</t>
  </si>
  <si>
    <t>1.4</t>
  </si>
  <si>
    <t>Bâtiment 008 Aile Ouest</t>
  </si>
  <si>
    <t>Fenêtres 2 vantaux 1,40 x 3,20 ht environ (08-AO-O-020 à 08-AO-O-027, 08-AO-O-023', 08-AO-O-029 à 08-AO-O-037, 08-AO-O-032', 08-AO-E-023 à 08-AO-E-027, 08-AO-E-029, 08-AO-E-023', 08-AO-E-031, 08-AO-E-032' et 08-AO-E-033)</t>
  </si>
  <si>
    <t>1.4.2</t>
  </si>
  <si>
    <t>Portes-fenêtres 2 vantaux 1,40 x 4,20 ht environ (08-AO-E-021, 08-AO-E-022, 08-AO-E-030, 08-AO-E-032 et 08-AO-E-034)</t>
  </si>
  <si>
    <t>1.4.3</t>
  </si>
  <si>
    <t>Fenêtres 2 vantaux 1,40 x 2,00 ht environ (08-AO-O-119 à 08-AO-O-121, 08-AO-O-123 à 08-AO-O-137, 08-AO-O-123', 08-AO-O-132', 08-AO-E-121 à 08-AO-E-134, 08-AO-E-123' et 08-AO-E-132')</t>
  </si>
  <si>
    <t>1.4.4</t>
  </si>
  <si>
    <t>Fenêtres de lucarnes cintrées 2 vantaux 1,10 x 1,90 ht environ (08-AO-O-220, 08-AO-O-223, 08-AO-O-224, 08-AO-O-226, 08-AO-O-230, 08-AO-O-232, 08-AO-O-233 et 08-AO-O-236)</t>
  </si>
  <si>
    <t>1.4.5</t>
  </si>
  <si>
    <t>Fenêtres de lucarnes 2 vantaux 1,20 x 1,60 ht environ (08-AO-E-222, 08-AO-E-223', 08-AO-E-225, 08-AO-E-227, 08-AO-E-229, 08-AO-E-231, 08-AO-E-232' et 08-AO-E-234)</t>
  </si>
  <si>
    <t>1.4.6</t>
  </si>
  <si>
    <t>Portes dans le porche</t>
  </si>
  <si>
    <t>2.2.4</t>
  </si>
  <si>
    <t>2.2.4.1</t>
  </si>
  <si>
    <t>Fenêtres de lucarnes cintrées 2 vantaux 1,10 x 1,90 ht environ (08-AO-O-223, 08-AO-O-224, 08-AO-O-226, 08-AO-O-230, 08-AO-O-232, 08-AO-O-233 et 08-AO-O-236)</t>
  </si>
  <si>
    <t>2.3.4</t>
  </si>
  <si>
    <t>2.3.4.1</t>
  </si>
  <si>
    <t>Fenêtres de lucarnes 2 vantaux 1,20 x 1,60 ht environ (08-AO-E-223', 08-AO-E-225, 08-AO-E-227, 08-AO-E-229, 08-AO-E-231, 08-AO-E-232')</t>
  </si>
  <si>
    <t>2.3.4.2</t>
  </si>
  <si>
    <t>Fenêtres de lucarnes cintrées 2 vantaux 1,20 x 1,60 ht environ avec asservissement au désenfumage (08-AO-E-222 et 08-AO-E-234)</t>
  </si>
  <si>
    <t>2.4.4</t>
  </si>
  <si>
    <t>2.4.4.1</t>
  </si>
  <si>
    <t>Fenêtres de lucarnes cintrées 2 vantaux 1,00 x 1,20 ht environ (08-AO-E-223, 08-AO-E-224, 08-AO-E-226, 08-AO-E-230, 08-AO-E-232 et 08-AO-E-233)</t>
  </si>
  <si>
    <t>2.5</t>
  </si>
  <si>
    <t>MENUISERIES TYPE 4</t>
  </si>
  <si>
    <t>2.5.1</t>
  </si>
  <si>
    <t>2.5.1.1</t>
  </si>
  <si>
    <t>Fenêtre de lucarne cintrée 2 vantaux 1,10 x 1,90 ht environ (08-AO-O-220)</t>
  </si>
  <si>
    <t>2.6.4</t>
  </si>
  <si>
    <t>2.6.4.1</t>
  </si>
  <si>
    <t>2.7.4</t>
  </si>
  <si>
    <t>2.7.4.1</t>
  </si>
  <si>
    <t>Fenêtres 2 vantaux 1,40 x 3,20 ht environ (08-AO-O-019 à 08-AO-O-022 et 08-AO-O-034 à 08-AO-O-037)</t>
  </si>
  <si>
    <t>2.8.4</t>
  </si>
  <si>
    <t>2.8.4.1</t>
  </si>
  <si>
    <t>Porte-fenêtre 2 vantaux 1,40 x 4,20 ht environ (08-AO-E-021)</t>
  </si>
  <si>
    <t>MENUISERIES A PROFILÉS MÉTALLIQUES NEUVES</t>
  </si>
  <si>
    <t>Fourniture et pose de grands châssis vitrés à profilés métalliques compris mise en peinture aux deux faces - TYPE 10</t>
  </si>
  <si>
    <t>3.1</t>
  </si>
  <si>
    <t>3.1.1</t>
  </si>
  <si>
    <t>Portes vitrées à pivots 2,40 x 4,20 ht environ (08-AO-E-022, 08-AO-E-025, 08-AO-E-027, 08-AO-E-029, 08-AO-E-031 et 08-AO-E-034)</t>
  </si>
  <si>
    <t>3.1.2</t>
  </si>
  <si>
    <t>Châssis vitrés fixes 2,40 x 4,20 ht environ (08-AO-E-023, 08-AO-E-024, 08-AO-E-026, 08-AO-E-023', 08-AO-E-030, 08-AO-E-032, 08-AO-E-033 et 08-AO-E-032')</t>
  </si>
  <si>
    <t>4.1.2</t>
  </si>
  <si>
    <t>4.1.2.1</t>
  </si>
  <si>
    <t>Fenêtre 2 vantaux 1,40 x 2,00 ht environ (08-AO-O-122)</t>
  </si>
  <si>
    <t>BÂT.009 AILE SUD</t>
  </si>
  <si>
    <t>1.5</t>
  </si>
  <si>
    <t>Bâtiment 009 Aile Sud compris menuiseries de l'Aile Nord</t>
  </si>
  <si>
    <t>Fenêtres 2 vantaux 1,40 x 3,20 ht environ (09-AS-O-002, 09-AS-O-004 à 09-AS-O-015, 09-AS-O-017, 09-AS-E-002, 09-AS-E-006 et 09-AS-E-011 à 09-AS-E-015)</t>
  </si>
  <si>
    <t>1.5.2</t>
  </si>
  <si>
    <t>Portes-fenêtres 2 vantaux 1,40 x 4,20 ht environ (09-AS-O-001, 09-AS-O-003, 09-AS-O-016 et 09-AS-O-018, 09-AS-E-001, 09-AS-E-003, 09-AS-E-005, 09-AS-E-007, 09-AS-E-009, 09-AS-E-010, 09-AS-E-016 et 09-AS-E-017)</t>
  </si>
  <si>
    <t>1.5.3</t>
  </si>
  <si>
    <t>Fenêtres 2 vantaux 1,40 x 2,00 ht environ (09-AS-O-101 à 09-AS-O-118 et 09-AS-E-101 à 09-AS-E-117)</t>
  </si>
  <si>
    <t>1.5.4</t>
  </si>
  <si>
    <t>Fenêtres 2 vantaux 1,40 x 2,40 ht environ (09-AS-E-118)</t>
  </si>
  <si>
    <t>1.5.5</t>
  </si>
  <si>
    <t>Fenêtres 2 vantaux 1,46 x 2,10 ht environ (09-AS-O-1a à 09-AS-O-1c et 09-AN-N-1e à 09-AN-N-1k)</t>
  </si>
  <si>
    <t>1.5.6</t>
  </si>
  <si>
    <t>Fenêtres de lucarnes cintrées 2 vantaux 1,10 x 1,90 ht environ (09-AS-O-201 à 09-AS-O-218, 09-AS-E-201, 09-AS-E-203, 09-AS-E-205, 09-AS-E-207, 09-AS-E-209, 09-AS-E-211, 09-AS-E-213, 09-AS-E-215 et 09-AS-E-217)</t>
  </si>
  <si>
    <t>2.1</t>
  </si>
  <si>
    <t>MENUISERIES TYPE 1R</t>
  </si>
  <si>
    <t>2.1.1</t>
  </si>
  <si>
    <t>2.1.1.1</t>
  </si>
  <si>
    <t>Fenêtres de lucarnes cintrées 2 vantaux 1,10 x 1,90 ht environ (09-AS-O-201, 09-AS-O-202, 09-AS-O-204 à 09-AS-O-218, 09-AS-E-201, 09-AS-E-203, 09-AS-E-205, 09-AS-E-207, 09-AS-E-209, 09-AS-E-211, 09-AS-E-213, 09-AS-E-215 et 09-AS-E-217)</t>
  </si>
  <si>
    <t>2.1.1.2</t>
  </si>
  <si>
    <t>Fenêtre de lucarne cintrée 2 vantaux 1,10 x 1,90 ht environ avec asservissement au désenfumage (09-AS-O-203)</t>
  </si>
  <si>
    <t>2.6.5</t>
  </si>
  <si>
    <t>2.6.5.1</t>
  </si>
  <si>
    <t>2.7.4.2</t>
  </si>
  <si>
    <t>Fenêtre 2 vantaux 1,40 x 3,20 ht (09-AS-E-002) environ compris restauration de l'imposte vitrée</t>
  </si>
  <si>
    <t>2.7.5</t>
  </si>
  <si>
    <t>2.7.5.1</t>
  </si>
  <si>
    <t>Fenêtres 2 vantaux 1,40 x 3,20 ht environ (09-AS-O-004 à 09-AS-O-015, 09-AS-O-017, 09-AS-E-002, 09-AS-E-006 et 09-AS-E-011 à 09-AS-E-015)</t>
  </si>
  <si>
    <t>2.8.5</t>
  </si>
  <si>
    <t>2.8.5.1</t>
  </si>
  <si>
    <t>Portes-fenêtres 2 vantaux 1,40 x 4,20 ht environ (09-AS-O-001, 09-AS-O-003, 09-AS-O-016 et 09-AS-O-018, 09-AS-E-001, 09-AS-E-003, 09-AS-E-010 et 09-AS-E-017)</t>
  </si>
  <si>
    <t>2.8.5.2</t>
  </si>
  <si>
    <t>Portes-fenêtres 2 vantaux 1,40 x 4,20 ht environ (09-AS-E-005, 09-AS-E-007, 09-AS-E-009 et 09-AS-E-016) compris restauration de l'imposte vitrée</t>
  </si>
  <si>
    <t>2.9</t>
  </si>
  <si>
    <t>MENUISERIES TYPE 8</t>
  </si>
  <si>
    <t>2.9.1</t>
  </si>
  <si>
    <t>2.9.1.1</t>
  </si>
  <si>
    <t>Porte-fenêtre 2 vantaux 1,40 x 2,40 ht environ (09-AS-E-118)</t>
  </si>
  <si>
    <t>2.10</t>
  </si>
  <si>
    <t>MENUISERIES TYPE 9</t>
  </si>
  <si>
    <t>2.10.1</t>
  </si>
  <si>
    <t>2.10.1.1</t>
  </si>
  <si>
    <t>4.2</t>
  </si>
  <si>
    <t>4.2.1</t>
  </si>
  <si>
    <t>Bâtiment 009 Aile Sud</t>
  </si>
  <si>
    <t>4.2.1.1</t>
  </si>
  <si>
    <t>Fenêtres 2 vantaux 1,40 x 3,20 ht environ (09-AS-E-004 et 09-AS-E-008)</t>
  </si>
  <si>
    <t>5.2</t>
  </si>
  <si>
    <t>Dimension 1,46 ml environ</t>
  </si>
  <si>
    <t>7.2</t>
  </si>
  <si>
    <t>Dimensions 1,40 x 2,40 ht environ (09-AS-E-118)</t>
  </si>
  <si>
    <t>8.1</t>
  </si>
  <si>
    <t>Grilles à ventelles pour souches type T2</t>
  </si>
  <si>
    <t>8.1.1</t>
  </si>
  <si>
    <t>8.2.3</t>
  </si>
  <si>
    <t>Fourniture et pose de grilles à ventelles (Tranche Optionnelle 2 Amphithéâtre Desvalières Bâtiment 009)</t>
  </si>
  <si>
    <t>RECAPITULATIF
LOT 07 MENUISERIE - SERRURERIE - PEINTURE - MH</t>
  </si>
  <si>
    <t>RECAPITULATIF DES LOCALISATIONS</t>
  </si>
  <si>
    <t>Total du lot LOT 07 MENUISERIE - SERRURERIE - PEINTURE -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</si>
  <si>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</si>
  <si>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</si>
  <si>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</si>
  <si>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</si>
  <si>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</si>
  <si>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</si>
  <si>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</si>
  <si>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</si>
  <si>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</si>
  <si>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</si>
  <si>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</si>
  <si>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</si>
  <si>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</si>
  <si>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</si>
  <si>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</si>
  <si>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</si>
  <si>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</si>
  <si>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</si>
  <si>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</si>
  <si>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</si>
  <si>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</si>
  <si>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</si>
  <si>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</si>
  <si>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</si>
  <si>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</si>
  <si>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</si>
  <si>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</si>
  <si>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</si>
  <si>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</si>
  <si>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</si>
  <si>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</si>
  <si>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</si>
  <si>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</si>
  <si>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</si>
  <si>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</si>
  <si>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</si>
  <si>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</si>
  <si>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</si>
  <si>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</si>
  <si>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</si>
  <si>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</si>
  <si>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</si>
  <si>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</si>
  <si>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</si>
  <si>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</si>
  <si>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</si>
  <si>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</si>
  <si>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Entreprise</t>
  </si>
  <si>
    <t>TRANCHE FERME</t>
  </si>
  <si>
    <t>TOTAL TRANCHE FERME</t>
  </si>
  <si>
    <t>TOTAL TRANCHE OPTIONNELLE 1</t>
  </si>
  <si>
    <t>TOTAL TRANCHE OPTIONNELLE 2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</si>
  <si>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</si>
  <si>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</si>
  <si>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</si>
  <si>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</si>
  <si>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</si>
  <si>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</si>
  <si>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</si>
  <si>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</si>
  <si>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</si>
  <si>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</si>
  <si>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</si>
  <si>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</si>
  <si>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</si>
  <si>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</si>
  <si>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</si>
  <si>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</si>
  <si>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</si>
  <si>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</si>
  <si>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</si>
  <si>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</si>
  <si>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</si>
  <si>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</si>
  <si>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</si>
  <si>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</si>
  <si>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</si>
  <si>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</si>
  <si>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</si>
  <si>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</si>
  <si>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</si>
  <si>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</si>
  <si>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</si>
  <si>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</si>
  <si>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</si>
  <si>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</si>
  <si>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</si>
  <si>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</si>
  <si>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</si>
  <si>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</si>
  <si>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</si>
  <si>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</si>
  <si>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</si>
  <si>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</si>
  <si>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</si>
  <si>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</si>
  <si>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</si>
  <si>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BORDEREAU DE PRIX UNITAIRES (B.P.U.)</t>
  </si>
  <si>
    <t>TRANCHE OPTIONNELLE 1 Amphithéâtre de Bourcet Bâtiment 008</t>
  </si>
  <si>
    <t>TRANCHE OPTIONNELLE 2 Amphithéâtre Desvalières Bâtiment 009</t>
  </si>
  <si>
    <t>ÉCOLE MILITAIRE 
BÂTIMENTS 008 ET 009
Réhabilitation lourde de deux bâtiments de 
bureaux et salles dédiées à l'enseignement</t>
  </si>
  <si>
    <t>Qté</t>
  </si>
  <si>
    <t>Toute modification à une quelconque quantités du DQE joint en annexe du dossier, entraînerait la nullité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</si>
</sst>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#,##0.00\ &quot;€&quot;"/>
    <numFmt numFmtId="166" formatCode="#,##0.00\ _€"/>
    <numFmt numFmtId="167" formatCode="_-* #,##0.00\ _€_-;\-* #,##0.00\ _€_-;_-* &quot;-&quot;??\ _€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3" fillId="0" borderId="0"/>
    <xf numFmtId="0" fontId="23" fillId="0" borderId="0"/>
    <xf numFmtId="0" fontId="15" fillId="0" borderId="0"/>
    <xf numFmtId="167" fontId="23" fillId="0" borderId="0" applyFont="0" applyFill="0" applyBorder="0" applyAlignment="0" applyProtection="0"/>
    <xf numFmtId="44" fontId="20" fillId="0" borderId="0" applyFont="0" applyFill="0" applyBorder="0" applyAlignment="0" applyProtection="0">
      <alignment vertical="top" wrapText="1"/>
      <protection locked="0"/>
    </xf>
    <xf numFmtId="0" fontId="33" fillId="0" borderId="0"/>
    <xf numFmtId="0" fontId="20" fillId="0" borderId="0" applyAlignment="0">
      <alignment vertical="top" wrapText="1"/>
      <protection locked="0"/>
    </xf>
  </cellStyleXfs>
  <cellXfs count="29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8" fillId="7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8" fillId="0" borderId="2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0" xfId="0" applyFont="1" applyAlignment="1">
      <alignment horizontal="left" vertical="top"/>
    </xf>
    <xf numFmtId="0" fontId="8" fillId="8" borderId="0" xfId="0" applyFont="1" applyFill="1" applyAlignment="1">
      <alignment vertical="center"/>
    </xf>
    <xf numFmtId="0" fontId="8" fillId="8" borderId="0" xfId="0" applyFont="1" applyFill="1" applyAlignment="1">
      <alignment vertical="top"/>
    </xf>
    <xf numFmtId="0" fontId="8" fillId="8" borderId="0" xfId="0" applyFont="1" applyFill="1" applyAlignment="1">
      <alignment vertical="top" wrapText="1"/>
    </xf>
    <xf numFmtId="0" fontId="16" fillId="0" borderId="0" xfId="0" applyFont="1"/>
    <xf numFmtId="0" fontId="16" fillId="8" borderId="1" xfId="0" applyFont="1" applyFill="1" applyBorder="1"/>
    <xf numFmtId="0" fontId="16" fillId="8" borderId="2" xfId="0" applyFont="1" applyFill="1" applyBorder="1"/>
    <xf numFmtId="0" fontId="16" fillId="8" borderId="3" xfId="0" applyFont="1" applyFill="1" applyBorder="1"/>
    <xf numFmtId="0" fontId="8" fillId="8" borderId="4" xfId="0" applyFont="1" applyFill="1" applyBorder="1"/>
    <xf numFmtId="0" fontId="16" fillId="8" borderId="0" xfId="0" applyFont="1" applyFill="1"/>
    <xf numFmtId="0" fontId="16" fillId="8" borderId="6" xfId="0" applyFont="1" applyFill="1" applyBorder="1"/>
    <xf numFmtId="0" fontId="16" fillId="8" borderId="7" xfId="0" applyFont="1" applyFill="1" applyBorder="1"/>
    <xf numFmtId="0" fontId="16" fillId="8" borderId="8" xfId="0" applyFont="1" applyFill="1" applyBorder="1"/>
    <xf numFmtId="0" fontId="8" fillId="8" borderId="1" xfId="0" applyFont="1" applyFill="1" applyBorder="1" applyAlignment="1">
      <alignment vertical="center"/>
    </xf>
    <xf numFmtId="0" fontId="8" fillId="8" borderId="2" xfId="0" applyFont="1" applyFill="1" applyBorder="1" applyAlignment="1">
      <alignment vertical="top"/>
    </xf>
    <xf numFmtId="0" fontId="8" fillId="8" borderId="2" xfId="0" applyFont="1" applyFill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17" fillId="0" borderId="11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18" fillId="0" borderId="9" xfId="0" applyFont="1" applyBorder="1" applyAlignment="1">
      <alignment horizontal="right" vertical="top" wrapText="1"/>
    </xf>
    <xf numFmtId="3" fontId="18" fillId="0" borderId="9" xfId="0" applyNumberFormat="1" applyFont="1" applyBorder="1" applyAlignment="1">
      <alignment horizontal="right" vertical="top" wrapText="1"/>
    </xf>
    <xf numFmtId="4" fontId="18" fillId="0" borderId="12" xfId="0" applyNumberFormat="1" applyFont="1" applyBorder="1" applyAlignment="1" applyProtection="1">
      <alignment vertical="top" wrapText="1"/>
      <protection locked="0"/>
    </xf>
    <xf numFmtId="4" fontId="20" fillId="0" borderId="9" xfId="0" applyNumberFormat="1" applyFont="1" applyBorder="1" applyAlignment="1">
      <alignment vertical="top" wrapText="1"/>
    </xf>
    <xf numFmtId="165" fontId="9" fillId="8" borderId="5" xfId="0" applyNumberFormat="1" applyFont="1" applyFill="1" applyBorder="1"/>
    <xf numFmtId="0" fontId="20" fillId="0" borderId="14" xfId="0" applyFont="1" applyBorder="1" applyAlignment="1">
      <alignment vertical="top" wrapText="1"/>
    </xf>
    <xf numFmtId="0" fontId="20" fillId="0" borderId="15" xfId="0" applyFont="1" applyBorder="1" applyAlignment="1">
      <alignment vertical="top" wrapText="1"/>
    </xf>
    <xf numFmtId="0" fontId="0" fillId="0" borderId="18" xfId="0" applyBorder="1"/>
    <xf numFmtId="0" fontId="0" fillId="0" borderId="19" xfId="0" applyBorder="1"/>
    <xf numFmtId="0" fontId="8" fillId="0" borderId="19" xfId="0" applyFont="1" applyBorder="1" applyAlignment="1">
      <alignment horizontal="center" vertical="top" wrapText="1"/>
    </xf>
    <xf numFmtId="0" fontId="8" fillId="0" borderId="18" xfId="0" applyFont="1" applyBorder="1" applyAlignment="1">
      <alignment vertical="center"/>
    </xf>
    <xf numFmtId="0" fontId="10" fillId="0" borderId="18" xfId="0" applyFont="1" applyBorder="1" applyAlignment="1">
      <alignment horizontal="left" vertical="top" wrapText="1"/>
    </xf>
    <xf numFmtId="4" fontId="10" fillId="0" borderId="19" xfId="0" applyNumberFormat="1" applyFont="1" applyBorder="1" applyAlignment="1">
      <alignment horizontal="right"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24" fillId="0" borderId="1" xfId="1" applyFont="1" applyBorder="1" applyAlignment="1">
      <alignment horizontal="left"/>
    </xf>
    <xf numFmtId="0" fontId="24" fillId="0" borderId="2" xfId="1" applyFont="1" applyBorder="1" applyAlignment="1">
      <alignment horizontal="left"/>
    </xf>
    <xf numFmtId="0" fontId="24" fillId="0" borderId="2" xfId="1" applyFont="1" applyBorder="1" applyAlignment="1">
      <alignment horizontal="center"/>
    </xf>
    <xf numFmtId="166" fontId="24" fillId="0" borderId="2" xfId="1" applyNumberFormat="1" applyFont="1" applyBorder="1" applyAlignment="1">
      <alignment horizontal="center"/>
    </xf>
    <xf numFmtId="166" fontId="24" fillId="0" borderId="3" xfId="1" applyNumberFormat="1" applyFont="1" applyBorder="1" applyAlignment="1">
      <alignment horizontal="center"/>
    </xf>
    <xf numFmtId="0" fontId="24" fillId="0" borderId="0" xfId="1" applyFont="1" applyAlignment="1">
      <alignment horizontal="left" vertical="center"/>
    </xf>
    <xf numFmtId="0" fontId="24" fillId="0" borderId="0" xfId="3" applyFont="1" applyAlignment="1">
      <alignment vertical="center"/>
    </xf>
    <xf numFmtId="0" fontId="24" fillId="0" borderId="4" xfId="3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2" fontId="24" fillId="0" borderId="0" xfId="1" applyNumberFormat="1" applyFont="1" applyAlignment="1">
      <alignment vertical="center"/>
    </xf>
    <xf numFmtId="0" fontId="24" fillId="0" borderId="0" xfId="1" applyFont="1" applyAlignment="1">
      <alignment horizontal="center" vertical="center"/>
    </xf>
    <xf numFmtId="167" fontId="24" fillId="0" borderId="0" xfId="4" applyFont="1" applyFill="1" applyBorder="1" applyAlignment="1">
      <alignment horizontal="center" vertical="center"/>
    </xf>
    <xf numFmtId="44" fontId="24" fillId="0" borderId="0" xfId="5" applyFont="1" applyFill="1" applyBorder="1" applyAlignment="1" applyProtection="1">
      <alignment horizontal="center" vertical="center"/>
    </xf>
    <xf numFmtId="44" fontId="24" fillId="0" borderId="5" xfId="5" applyFont="1" applyFill="1" applyBorder="1" applyAlignment="1" applyProtection="1">
      <alignment horizontal="center" vertical="center"/>
    </xf>
    <xf numFmtId="0" fontId="27" fillId="0" borderId="4" xfId="1" applyFont="1" applyBorder="1"/>
    <xf numFmtId="0" fontId="28" fillId="0" borderId="0" xfId="1" applyFont="1"/>
    <xf numFmtId="0" fontId="29" fillId="0" borderId="0" xfId="1" applyFont="1"/>
    <xf numFmtId="165" fontId="29" fillId="0" borderId="0" xfId="1" applyNumberFormat="1" applyFont="1"/>
    <xf numFmtId="165" fontId="29" fillId="0" borderId="5" xfId="1" applyNumberFormat="1" applyFont="1" applyBorder="1"/>
    <xf numFmtId="0" fontId="1" fillId="0" borderId="0" xfId="3" applyFont="1"/>
    <xf numFmtId="0" fontId="28" fillId="0" borderId="4" xfId="1" applyFont="1" applyBorder="1"/>
    <xf numFmtId="0" fontId="28" fillId="0" borderId="4" xfId="1" quotePrefix="1" applyFont="1" applyBorder="1"/>
    <xf numFmtId="0" fontId="30" fillId="0" borderId="4" xfId="3" applyFont="1" applyBorder="1" applyAlignment="1">
      <alignment horizontal="left" vertical="center"/>
    </xf>
    <xf numFmtId="0" fontId="31" fillId="0" borderId="4" xfId="1" applyFont="1" applyBorder="1"/>
    <xf numFmtId="0" fontId="32" fillId="0" borderId="0" xfId="1" applyFont="1"/>
    <xf numFmtId="0" fontId="34" fillId="0" borderId="4" xfId="6" applyFont="1" applyBorder="1"/>
    <xf numFmtId="0" fontId="1" fillId="0" borderId="0" xfId="3" applyFont="1" applyAlignment="1">
      <alignment vertical="center"/>
    </xf>
    <xf numFmtId="0" fontId="34" fillId="0" borderId="0" xfId="1" applyFont="1" applyAlignment="1">
      <alignment vertical="center"/>
    </xf>
    <xf numFmtId="0" fontId="35" fillId="0" borderId="4" xfId="3" applyFont="1" applyBorder="1" applyAlignment="1">
      <alignment horizontal="left" vertical="center"/>
    </xf>
    <xf numFmtId="0" fontId="36" fillId="0" borderId="4" xfId="3" applyFont="1" applyBorder="1" applyAlignment="1">
      <alignment horizontal="left" vertical="center"/>
    </xf>
    <xf numFmtId="0" fontId="37" fillId="0" borderId="0" xfId="1" applyFont="1" applyAlignment="1">
      <alignment horizontal="center"/>
    </xf>
    <xf numFmtId="0" fontId="37" fillId="0" borderId="0" xfId="1" applyFont="1" applyAlignment="1">
      <alignment vertical="center"/>
    </xf>
    <xf numFmtId="165" fontId="28" fillId="0" borderId="0" xfId="1" applyNumberFormat="1" applyFont="1"/>
    <xf numFmtId="165" fontId="28" fillId="0" borderId="5" xfId="1" applyNumberFormat="1" applyFont="1" applyBorder="1"/>
    <xf numFmtId="0" fontId="28" fillId="0" borderId="4" xfId="1" applyFont="1" applyBorder="1" applyAlignment="1">
      <alignment vertical="center"/>
    </xf>
    <xf numFmtId="0" fontId="28" fillId="0" borderId="0" xfId="1" applyFont="1" applyAlignment="1">
      <alignment vertical="center"/>
    </xf>
    <xf numFmtId="0" fontId="28" fillId="0" borderId="5" xfId="1" applyFont="1" applyBorder="1" applyAlignment="1">
      <alignment vertical="center"/>
    </xf>
    <xf numFmtId="0" fontId="38" fillId="0" borderId="4" xfId="1" applyFont="1" applyBorder="1"/>
    <xf numFmtId="0" fontId="39" fillId="0" borderId="0" xfId="1" applyFont="1"/>
    <xf numFmtId="0" fontId="39" fillId="0" borderId="4" xfId="1" applyFont="1" applyBorder="1"/>
    <xf numFmtId="0" fontId="34" fillId="0" borderId="6" xfId="6" applyFont="1" applyBorder="1"/>
    <xf numFmtId="0" fontId="28" fillId="0" borderId="7" xfId="1" applyFont="1" applyBorder="1"/>
    <xf numFmtId="0" fontId="34" fillId="0" borderId="7" xfId="6" applyFont="1" applyBorder="1"/>
    <xf numFmtId="0" fontId="29" fillId="0" borderId="7" xfId="1" applyFont="1" applyBorder="1"/>
    <xf numFmtId="165" fontId="29" fillId="0" borderId="7" xfId="1" applyNumberFormat="1" applyFont="1" applyBorder="1"/>
    <xf numFmtId="165" fontId="29" fillId="0" borderId="8" xfId="1" applyNumberFormat="1" applyFont="1" applyBorder="1"/>
    <xf numFmtId="0" fontId="24" fillId="0" borderId="0" xfId="7" applyFont="1" applyAlignment="1" applyProtection="1">
      <alignment vertical="center"/>
    </xf>
    <xf numFmtId="44" fontId="24" fillId="0" borderId="0" xfId="7" applyNumberFormat="1" applyFont="1" applyAlignment="1" applyProtection="1">
      <alignment vertical="center"/>
    </xf>
    <xf numFmtId="44" fontId="24" fillId="0" borderId="0" xfId="7" applyNumberFormat="1" applyFont="1" applyAlignment="1" applyProtection="1">
      <alignment horizontal="center" vertical="center"/>
    </xf>
    <xf numFmtId="4" fontId="24" fillId="0" borderId="0" xfId="3" applyNumberFormat="1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5" fillId="0" borderId="25" xfId="2" applyFont="1" applyBorder="1" applyAlignment="1">
      <alignment horizontal="center" vertical="center"/>
    </xf>
    <xf numFmtId="0" fontId="25" fillId="0" borderId="26" xfId="2" applyFont="1" applyBorder="1" applyAlignment="1">
      <alignment horizontal="center" vertical="center"/>
    </xf>
    <xf numFmtId="0" fontId="25" fillId="0" borderId="27" xfId="2" applyFont="1" applyBorder="1" applyAlignment="1">
      <alignment horizontal="center" vertical="center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164" fontId="22" fillId="0" borderId="21" xfId="0" applyNumberFormat="1" applyFont="1" applyBorder="1" applyAlignment="1">
      <alignment vertical="top" wrapText="1"/>
    </xf>
    <xf numFmtId="164" fontId="20" fillId="0" borderId="21" xfId="0" applyNumberFormat="1" applyFont="1" applyBorder="1" applyAlignment="1">
      <alignment vertical="top" wrapText="1"/>
    </xf>
    <xf numFmtId="164" fontId="20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2" fillId="0" borderId="18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164" fontId="22" fillId="0" borderId="0" xfId="0" applyNumberFormat="1" applyFont="1" applyAlignment="1">
      <alignment vertical="top" wrapText="1"/>
    </xf>
    <xf numFmtId="164" fontId="20" fillId="0" borderId="0" xfId="0" applyNumberFormat="1" applyFont="1" applyAlignment="1">
      <alignment vertical="top" wrapText="1"/>
    </xf>
    <xf numFmtId="164" fontId="20" fillId="0" borderId="19" xfId="0" applyNumberFormat="1" applyFont="1" applyBorder="1" applyAlignment="1">
      <alignment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164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164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164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4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0" fillId="3" borderId="18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164" fontId="10" fillId="3" borderId="0" xfId="0" applyNumberFormat="1" applyFont="1" applyFill="1" applyAlignment="1">
      <alignment horizontal="right" vertical="top" wrapText="1"/>
    </xf>
    <xf numFmtId="4" fontId="10" fillId="3" borderId="0" xfId="0" applyNumberFormat="1" applyFont="1" applyFill="1" applyAlignment="1">
      <alignment horizontal="right" vertical="top" wrapText="1"/>
    </xf>
    <xf numFmtId="4" fontId="10" fillId="3" borderId="19" xfId="0" applyNumberFormat="1" applyFont="1" applyFill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2" fillId="7" borderId="4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164" fontId="10" fillId="7" borderId="7" xfId="0" applyNumberFormat="1" applyFont="1" applyFill="1" applyBorder="1" applyAlignment="1">
      <alignment horizontal="right" vertical="top" wrapText="1"/>
    </xf>
    <xf numFmtId="164" fontId="10" fillId="7" borderId="8" xfId="0" applyNumberFormat="1" applyFont="1" applyFill="1" applyBorder="1" applyAlignment="1">
      <alignment horizontal="right" vertical="top" wrapText="1"/>
    </xf>
    <xf numFmtId="0" fontId="8" fillId="7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/>
    <xf numFmtId="0" fontId="20" fillId="0" borderId="11" xfId="0" applyFont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164" fontId="10" fillId="6" borderId="7" xfId="0" applyNumberFormat="1" applyFont="1" applyFill="1" applyBorder="1" applyAlignment="1">
      <alignment horizontal="right" vertical="top" wrapText="1"/>
    </xf>
    <xf numFmtId="164" fontId="10" fillId="6" borderId="8" xfId="0" applyNumberFormat="1" applyFont="1" applyFill="1" applyBorder="1" applyAlignment="1">
      <alignment horizontal="right" vertical="top" wrapText="1"/>
    </xf>
    <xf numFmtId="0" fontId="8" fillId="6" borderId="0" xfId="0" applyFont="1" applyFill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164" fontId="10" fillId="4" borderId="7" xfId="0" applyNumberFormat="1" applyFont="1" applyFill="1" applyBorder="1" applyAlignment="1">
      <alignment horizontal="right" vertical="top" wrapText="1"/>
    </xf>
    <xf numFmtId="164" fontId="10" fillId="4" borderId="8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164" fontId="10" fillId="5" borderId="7" xfId="0" applyNumberFormat="1" applyFont="1" applyFill="1" applyBorder="1" applyAlignment="1">
      <alignment horizontal="right" vertical="top" wrapText="1"/>
    </xf>
    <xf numFmtId="164" fontId="10" fillId="5" borderId="8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8" fillId="5" borderId="0" xfId="0" applyFont="1" applyFill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164" fontId="10" fillId="3" borderId="7" xfId="0" applyNumberFormat="1" applyFont="1" applyFill="1" applyBorder="1" applyAlignment="1">
      <alignment horizontal="right" vertical="top" wrapText="1"/>
    </xf>
    <xf numFmtId="164" fontId="10" fillId="3" borderId="8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right" vertical="top" wrapText="1"/>
    </xf>
    <xf numFmtId="0" fontId="10" fillId="3" borderId="3" xfId="0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8">
    <cellStyle name="Milliers 2 2" xfId="4" xr:uid="{02E9C74C-39E1-46D9-B757-306B6E5FED42}"/>
    <cellStyle name="Monétaire 2 3" xfId="5" xr:uid="{E58FF109-CE14-4101-B672-A51469C85C5D}"/>
    <cellStyle name="Normal" xfId="0" builtinId="0"/>
    <cellStyle name="Normal 2 2" xfId="1" xr:uid="{17D5D64F-F191-4656-8B69-9CED01635DD0}"/>
    <cellStyle name="Normal 2 4 2" xfId="2" xr:uid="{83904EE4-24C0-4E3A-8488-7A5038B80FFC}"/>
    <cellStyle name="Normal 3 3" xfId="7" xr:uid="{3BB266DC-1D8F-40EA-9920-674EEBE9AD06}"/>
    <cellStyle name="Normal 6 2" xfId="6" xr:uid="{9F354489-00FC-452D-AA5D-4C9E9DFDED3C}"/>
    <cellStyle name="Normal 7" xfId="3" xr:uid="{07CFD9DF-BCDB-45B6-BCB3-FC33EDBE3827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536bc39-1c2d-47ff-8a67-eae4a7d34e9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40ef2463-2384-4b9a-b4e2-6b7dcd6d822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25" workbookViewId="0">
      <selection activeCell="J28" sqref="J28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58"/>
      <c r="F2" s="158"/>
      <c r="G2" s="158"/>
      <c r="H2" s="158"/>
      <c r="I2" s="8"/>
    </row>
    <row r="3" spans="2:9" ht="9" customHeight="1" x14ac:dyDescent="0.25">
      <c r="B3" s="5"/>
      <c r="C3" s="6"/>
      <c r="D3" s="7"/>
      <c r="E3" s="158"/>
      <c r="F3" s="158"/>
      <c r="G3" s="158"/>
      <c r="H3" s="158"/>
      <c r="I3" s="8"/>
    </row>
    <row r="4" spans="2:9" ht="9" customHeight="1" x14ac:dyDescent="0.25">
      <c r="B4" s="5"/>
      <c r="C4" s="6"/>
      <c r="D4" s="7"/>
      <c r="E4" s="158"/>
      <c r="F4" s="158"/>
      <c r="G4" s="158"/>
      <c r="H4" s="158"/>
      <c r="I4" s="8"/>
    </row>
    <row r="5" spans="2:9" ht="9" customHeight="1" x14ac:dyDescent="0.25">
      <c r="B5" s="5"/>
      <c r="C5" s="6"/>
      <c r="D5" s="7"/>
      <c r="E5" s="158"/>
      <c r="F5" s="158"/>
      <c r="G5" s="158"/>
      <c r="H5" s="158"/>
      <c r="I5" s="8"/>
    </row>
    <row r="6" spans="2:9" ht="9" customHeight="1" x14ac:dyDescent="0.25">
      <c r="B6" s="5"/>
      <c r="C6" s="6"/>
      <c r="D6" s="7"/>
      <c r="E6" s="158"/>
      <c r="F6" s="158"/>
      <c r="G6" s="158"/>
      <c r="H6" s="158"/>
      <c r="I6" s="8"/>
    </row>
    <row r="7" spans="2:9" ht="9" customHeight="1" x14ac:dyDescent="0.25">
      <c r="B7" s="5"/>
      <c r="C7" s="6"/>
      <c r="D7" s="7"/>
      <c r="E7" s="158"/>
      <c r="F7" s="158"/>
      <c r="G7" s="158"/>
      <c r="H7" s="158"/>
      <c r="I7" s="8"/>
    </row>
    <row r="8" spans="2:9" ht="9" customHeight="1" x14ac:dyDescent="0.25">
      <c r="B8" s="5"/>
      <c r="C8" s="6"/>
      <c r="D8" s="7"/>
      <c r="E8" s="158"/>
      <c r="F8" s="158"/>
      <c r="G8" s="158"/>
      <c r="H8" s="158"/>
      <c r="I8" s="8"/>
    </row>
    <row r="9" spans="2:9" ht="9" customHeight="1" x14ac:dyDescent="0.25">
      <c r="B9" s="5"/>
      <c r="C9" s="6"/>
      <c r="D9" s="7"/>
      <c r="E9" s="158"/>
      <c r="F9" s="158"/>
      <c r="G9" s="158"/>
      <c r="H9" s="158"/>
      <c r="I9" s="8"/>
    </row>
    <row r="10" spans="2:9" ht="9" customHeight="1" x14ac:dyDescent="0.25">
      <c r="B10" s="5"/>
      <c r="C10" s="6"/>
      <c r="D10" s="7"/>
      <c r="E10" s="158"/>
      <c r="F10" s="158"/>
      <c r="G10" s="158"/>
      <c r="H10" s="158"/>
      <c r="I10" s="8"/>
    </row>
    <row r="11" spans="2:9" ht="9" customHeight="1" x14ac:dyDescent="0.25">
      <c r="B11" s="5"/>
      <c r="C11" s="6"/>
      <c r="D11" s="7"/>
      <c r="E11" s="151" t="s">
        <v>395</v>
      </c>
      <c r="F11" s="151"/>
      <c r="G11" s="151"/>
      <c r="H11" s="151"/>
      <c r="I11" s="8"/>
    </row>
    <row r="12" spans="2:9" ht="9" customHeight="1" x14ac:dyDescent="0.25">
      <c r="B12" s="5"/>
      <c r="C12" s="6"/>
      <c r="D12" s="7"/>
      <c r="E12" s="151"/>
      <c r="F12" s="151"/>
      <c r="G12" s="151"/>
      <c r="H12" s="151"/>
      <c r="I12" s="8"/>
    </row>
    <row r="13" spans="2:9" ht="9" customHeight="1" x14ac:dyDescent="0.25">
      <c r="B13" s="5"/>
      <c r="C13" s="6"/>
      <c r="D13" s="7"/>
      <c r="E13" s="151"/>
      <c r="F13" s="151"/>
      <c r="G13" s="151"/>
      <c r="H13" s="151"/>
      <c r="I13" s="8"/>
    </row>
    <row r="14" spans="2:9" ht="9" customHeight="1" x14ac:dyDescent="0.25">
      <c r="B14" s="5"/>
      <c r="C14" s="6"/>
      <c r="D14" s="7"/>
      <c r="E14" s="151"/>
      <c r="F14" s="151"/>
      <c r="G14" s="151"/>
      <c r="H14" s="151"/>
      <c r="I14" s="8"/>
    </row>
    <row r="15" spans="2:9" ht="9" customHeight="1" x14ac:dyDescent="0.25">
      <c r="B15" s="5"/>
      <c r="C15" s="6"/>
      <c r="D15" s="7"/>
      <c r="E15" s="151"/>
      <c r="F15" s="151"/>
      <c r="G15" s="151"/>
      <c r="H15" s="151"/>
      <c r="I15" s="8"/>
    </row>
    <row r="16" spans="2:9" ht="9" customHeight="1" x14ac:dyDescent="0.25">
      <c r="B16" s="5"/>
      <c r="C16" s="6"/>
      <c r="D16" s="7"/>
      <c r="E16" s="151"/>
      <c r="F16" s="151"/>
      <c r="G16" s="151"/>
      <c r="H16" s="151"/>
      <c r="I16" s="8"/>
    </row>
    <row r="17" spans="2:9" ht="9" customHeight="1" x14ac:dyDescent="0.25">
      <c r="B17" s="5"/>
      <c r="C17" s="6"/>
      <c r="D17" s="7"/>
      <c r="E17" s="151"/>
      <c r="F17" s="151"/>
      <c r="G17" s="151"/>
      <c r="H17" s="151"/>
      <c r="I17" s="8"/>
    </row>
    <row r="18" spans="2:9" ht="9" customHeight="1" x14ac:dyDescent="0.25">
      <c r="B18" s="5"/>
      <c r="C18" s="6"/>
      <c r="D18" s="7"/>
      <c r="E18" s="151"/>
      <c r="F18" s="151"/>
      <c r="G18" s="151"/>
      <c r="H18" s="151"/>
      <c r="I18" s="8"/>
    </row>
    <row r="19" spans="2:9" ht="9" customHeight="1" x14ac:dyDescent="0.25">
      <c r="B19" s="5"/>
      <c r="C19" s="6"/>
      <c r="D19" s="7"/>
      <c r="E19" s="151"/>
      <c r="F19" s="151"/>
      <c r="G19" s="151"/>
      <c r="H19" s="151"/>
      <c r="I19" s="8"/>
    </row>
    <row r="20" spans="2:9" ht="9" customHeight="1" x14ac:dyDescent="0.25">
      <c r="B20" s="5"/>
      <c r="C20" s="6"/>
      <c r="D20" s="7"/>
      <c r="E20" s="151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51"/>
      <c r="G20" s="151"/>
      <c r="H20" s="151"/>
      <c r="I20" s="8"/>
    </row>
    <row r="21" spans="2:9" ht="9" customHeight="1" x14ac:dyDescent="0.25">
      <c r="B21" s="5"/>
      <c r="C21" s="6"/>
      <c r="D21" s="7"/>
      <c r="E21" s="151"/>
      <c r="F21" s="151"/>
      <c r="G21" s="151"/>
      <c r="H21" s="151"/>
      <c r="I21" s="8"/>
    </row>
    <row r="22" spans="2:9" ht="9" customHeight="1" x14ac:dyDescent="0.25">
      <c r="B22" s="5"/>
      <c r="C22" s="6"/>
      <c r="D22" s="7"/>
      <c r="E22" s="151"/>
      <c r="F22" s="151"/>
      <c r="G22" s="151"/>
      <c r="H22" s="151"/>
      <c r="I22" s="8"/>
    </row>
    <row r="23" spans="2:9" ht="9" customHeight="1" x14ac:dyDescent="0.25">
      <c r="B23" s="5"/>
      <c r="C23" s="6"/>
      <c r="D23" s="7"/>
      <c r="E23" s="151"/>
      <c r="F23" s="151"/>
      <c r="G23" s="151"/>
      <c r="H23" s="151"/>
      <c r="I23" s="8"/>
    </row>
    <row r="24" spans="2:9" ht="9" customHeight="1" x14ac:dyDescent="0.25">
      <c r="B24" s="5"/>
      <c r="C24" s="6"/>
      <c r="D24" s="7"/>
      <c r="E24" s="151"/>
      <c r="F24" s="151"/>
      <c r="G24" s="151"/>
      <c r="H24" s="151"/>
      <c r="I24" s="8"/>
    </row>
    <row r="25" spans="2:9" ht="9" customHeight="1" x14ac:dyDescent="0.25">
      <c r="B25" s="5"/>
      <c r="C25" s="6"/>
      <c r="D25" s="7"/>
      <c r="E25" s="151"/>
      <c r="F25" s="151"/>
      <c r="G25" s="151"/>
      <c r="H25" s="151"/>
      <c r="I25" s="8"/>
    </row>
    <row r="26" spans="2:9" ht="9" customHeight="1" x14ac:dyDescent="0.25">
      <c r="B26" s="5"/>
      <c r="C26" s="6"/>
      <c r="D26" s="7"/>
      <c r="E26" s="151"/>
      <c r="F26" s="151"/>
      <c r="G26" s="151"/>
      <c r="H26" s="151"/>
      <c r="I26" s="8"/>
    </row>
    <row r="27" spans="2:9" ht="9" customHeight="1" x14ac:dyDescent="0.25">
      <c r="B27" s="5"/>
      <c r="C27" s="6"/>
      <c r="D27" s="7"/>
      <c r="E27" s="151"/>
      <c r="F27" s="151"/>
      <c r="G27" s="151"/>
      <c r="H27" s="151"/>
      <c r="I27" s="8"/>
    </row>
    <row r="28" spans="2:9" ht="9" customHeight="1" x14ac:dyDescent="0.25">
      <c r="B28" s="5"/>
      <c r="C28" s="6"/>
      <c r="D28" s="7"/>
      <c r="E28" s="158"/>
      <c r="F28" s="158"/>
      <c r="G28" s="158"/>
      <c r="H28" s="158"/>
      <c r="I28" s="8"/>
    </row>
    <row r="29" spans="2:9" ht="9" customHeight="1" x14ac:dyDescent="0.25">
      <c r="B29" s="5"/>
      <c r="C29" s="6"/>
      <c r="D29" s="7"/>
      <c r="E29" s="158"/>
      <c r="F29" s="158"/>
      <c r="G29" s="158"/>
      <c r="H29" s="158"/>
      <c r="I29" s="8"/>
    </row>
    <row r="30" spans="2:9" ht="9" customHeight="1" x14ac:dyDescent="0.25">
      <c r="B30" s="5"/>
      <c r="C30" s="6"/>
      <c r="D30" s="7"/>
      <c r="E30" s="158"/>
      <c r="F30" s="158"/>
      <c r="G30" s="158"/>
      <c r="H30" s="158"/>
      <c r="I30" s="8"/>
    </row>
    <row r="31" spans="2:9" ht="9" customHeight="1" x14ac:dyDescent="0.25">
      <c r="B31" s="5"/>
      <c r="C31" s="6"/>
      <c r="D31" s="7"/>
      <c r="E31" s="158"/>
      <c r="F31" s="158"/>
      <c r="G31" s="158"/>
      <c r="H31" s="158"/>
      <c r="I31" s="8"/>
    </row>
    <row r="32" spans="2:9" ht="9" customHeight="1" x14ac:dyDescent="0.25">
      <c r="B32" s="5"/>
      <c r="C32" s="6"/>
      <c r="D32" s="7"/>
      <c r="E32" s="158"/>
      <c r="F32" s="158"/>
      <c r="G32" s="158"/>
      <c r="H32" s="158"/>
      <c r="I32" s="8"/>
    </row>
    <row r="33" spans="2:9" ht="9" customHeight="1" x14ac:dyDescent="0.25">
      <c r="B33" s="5"/>
      <c r="C33" s="6"/>
      <c r="D33" s="7"/>
      <c r="E33" s="158"/>
      <c r="F33" s="158"/>
      <c r="G33" s="158"/>
      <c r="H33" s="158"/>
      <c r="I33" s="8"/>
    </row>
    <row r="34" spans="2:9" ht="9" customHeight="1" x14ac:dyDescent="0.25">
      <c r="B34" s="5"/>
      <c r="C34" s="6"/>
      <c r="D34" s="7"/>
      <c r="E34" s="158"/>
      <c r="F34" s="158"/>
      <c r="G34" s="158"/>
      <c r="H34" s="158"/>
      <c r="I34" s="8"/>
    </row>
    <row r="35" spans="2:9" ht="9" customHeight="1" x14ac:dyDescent="0.25">
      <c r="B35" s="5"/>
      <c r="C35" s="6"/>
      <c r="D35" s="7"/>
      <c r="E35" s="158"/>
      <c r="F35" s="158"/>
      <c r="G35" s="158"/>
      <c r="H35" s="158"/>
      <c r="I35" s="8"/>
    </row>
    <row r="36" spans="2:9" ht="9" customHeight="1" x14ac:dyDescent="0.25">
      <c r="B36" s="5"/>
      <c r="C36" s="6"/>
      <c r="D36" s="7"/>
      <c r="E36" s="158"/>
      <c r="F36" s="158"/>
      <c r="G36" s="158"/>
      <c r="H36" s="158"/>
      <c r="I36" s="8"/>
    </row>
    <row r="37" spans="2:9" ht="9" customHeight="1" x14ac:dyDescent="0.25">
      <c r="B37" s="5"/>
      <c r="C37" s="6"/>
      <c r="D37" s="7"/>
      <c r="E37" s="158"/>
      <c r="F37" s="158"/>
      <c r="G37" s="158"/>
      <c r="H37" s="158"/>
      <c r="I37" s="8"/>
    </row>
    <row r="38" spans="2:9" ht="9" customHeight="1" x14ac:dyDescent="0.25">
      <c r="B38" s="5"/>
      <c r="C38" s="6"/>
      <c r="D38" s="7"/>
      <c r="E38" s="158"/>
      <c r="F38" s="158"/>
      <c r="G38" s="158"/>
      <c r="H38" s="158"/>
      <c r="I38" s="8"/>
    </row>
    <row r="39" spans="2:9" ht="9" customHeight="1" x14ac:dyDescent="0.25">
      <c r="B39" s="5"/>
      <c r="C39" s="6"/>
      <c r="D39" s="7"/>
      <c r="E39" s="158"/>
      <c r="F39" s="158"/>
      <c r="G39" s="158"/>
      <c r="H39" s="158"/>
      <c r="I39" s="8"/>
    </row>
    <row r="40" spans="2:9" ht="9" customHeight="1" x14ac:dyDescent="0.25">
      <c r="B40" s="5"/>
      <c r="C40" s="6"/>
      <c r="D40" s="7"/>
      <c r="E40" s="158"/>
      <c r="F40" s="158"/>
      <c r="G40" s="158"/>
      <c r="H40" s="158"/>
      <c r="I40" s="8"/>
    </row>
    <row r="41" spans="2:9" ht="9" customHeight="1" x14ac:dyDescent="0.25">
      <c r="B41" s="5"/>
      <c r="C41" s="6"/>
      <c r="D41" s="7"/>
      <c r="E41" s="158"/>
      <c r="F41" s="158"/>
      <c r="G41" s="158"/>
      <c r="H41" s="158"/>
      <c r="I41" s="8"/>
    </row>
    <row r="42" spans="2:9" ht="9" customHeight="1" x14ac:dyDescent="0.25">
      <c r="B42" s="5"/>
      <c r="C42" s="6"/>
      <c r="D42" s="7"/>
      <c r="E42" s="158"/>
      <c r="F42" s="158"/>
      <c r="G42" s="158"/>
      <c r="H42" s="158"/>
      <c r="I42" s="8"/>
    </row>
    <row r="43" spans="2:9" ht="9" customHeight="1" x14ac:dyDescent="0.25">
      <c r="B43" s="5"/>
      <c r="C43" s="6"/>
      <c r="D43" s="7"/>
      <c r="E43" s="158"/>
      <c r="F43" s="158"/>
      <c r="G43" s="158"/>
      <c r="H43" s="158"/>
      <c r="I43" s="8"/>
    </row>
    <row r="44" spans="2:9" ht="9" customHeight="1" x14ac:dyDescent="0.25">
      <c r="B44" s="5"/>
      <c r="C44" s="6"/>
      <c r="D44" s="7"/>
      <c r="E44" s="158"/>
      <c r="F44" s="158"/>
      <c r="G44" s="158"/>
      <c r="H44" s="158"/>
      <c r="I44" s="8"/>
    </row>
    <row r="45" spans="2:9" ht="9" customHeight="1" x14ac:dyDescent="0.25">
      <c r="B45" s="5"/>
      <c r="C45" s="6"/>
      <c r="D45" s="7"/>
      <c r="E45" s="158"/>
      <c r="F45" s="158"/>
      <c r="G45" s="158"/>
      <c r="H45" s="15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59" t="s">
        <v>4</v>
      </c>
      <c r="F47" s="158"/>
      <c r="G47" s="158"/>
      <c r="H47" s="158"/>
      <c r="I47" s="8"/>
    </row>
    <row r="48" spans="2:9" ht="9" customHeight="1" x14ac:dyDescent="0.25">
      <c r="B48" s="5"/>
      <c r="C48" s="6"/>
      <c r="D48" s="7"/>
      <c r="E48" s="158"/>
      <c r="F48" s="158"/>
      <c r="G48" s="158"/>
      <c r="H48" s="158"/>
      <c r="I48" s="8"/>
    </row>
    <row r="49" spans="2:9" ht="9" customHeight="1" x14ac:dyDescent="0.25">
      <c r="B49" s="5"/>
      <c r="C49" s="6"/>
      <c r="D49" s="7"/>
      <c r="E49" s="158"/>
      <c r="F49" s="158"/>
      <c r="G49" s="158"/>
      <c r="H49" s="158"/>
      <c r="I49" s="8"/>
    </row>
    <row r="50" spans="2:9" ht="9" customHeight="1" x14ac:dyDescent="0.25">
      <c r="B50" s="5"/>
      <c r="C50" s="6"/>
      <c r="D50" s="7"/>
      <c r="E50" s="158"/>
      <c r="F50" s="158"/>
      <c r="G50" s="158"/>
      <c r="H50" s="158"/>
      <c r="I50" s="8"/>
    </row>
    <row r="51" spans="2:9" ht="9" customHeight="1" x14ac:dyDescent="0.25">
      <c r="B51" s="5"/>
      <c r="C51" s="6"/>
      <c r="D51" s="7"/>
      <c r="E51" s="158"/>
      <c r="F51" s="158"/>
      <c r="G51" s="158"/>
      <c r="H51" s="158"/>
      <c r="I51" s="8"/>
    </row>
    <row r="52" spans="2:9" ht="9" customHeight="1" x14ac:dyDescent="0.25">
      <c r="B52" s="5"/>
      <c r="C52" s="6"/>
      <c r="D52" s="7"/>
      <c r="E52" s="158"/>
      <c r="F52" s="158"/>
      <c r="G52" s="158"/>
      <c r="H52" s="158"/>
      <c r="I52" s="8"/>
    </row>
    <row r="53" spans="2:9" ht="9" customHeight="1" x14ac:dyDescent="0.25">
      <c r="B53" s="5"/>
      <c r="C53" s="6"/>
      <c r="D53" s="7"/>
      <c r="E53" s="158"/>
      <c r="F53" s="158"/>
      <c r="G53" s="158"/>
      <c r="H53" s="158"/>
      <c r="I53" s="8"/>
    </row>
    <row r="54" spans="2:9" ht="9" customHeight="1" x14ac:dyDescent="0.25">
      <c r="B54" s="5"/>
      <c r="C54" s="6"/>
      <c r="D54" s="7"/>
      <c r="E54" s="158"/>
      <c r="F54" s="158"/>
      <c r="G54" s="158"/>
      <c r="H54" s="158"/>
      <c r="I54" s="8"/>
    </row>
    <row r="55" spans="2:9" ht="9" customHeight="1" x14ac:dyDescent="0.25">
      <c r="B55" s="5"/>
      <c r="C55" s="6"/>
      <c r="D55" s="7"/>
      <c r="E55" s="158"/>
      <c r="F55" s="158"/>
      <c r="G55" s="158"/>
      <c r="H55" s="158"/>
      <c r="I55" s="8"/>
    </row>
    <row r="56" spans="2:9" ht="9" customHeight="1" x14ac:dyDescent="0.25">
      <c r="B56" s="5"/>
      <c r="C56" s="6"/>
      <c r="D56" s="7"/>
      <c r="E56" s="158"/>
      <c r="F56" s="158"/>
      <c r="G56" s="158"/>
      <c r="H56" s="158"/>
      <c r="I56" s="8"/>
    </row>
    <row r="57" spans="2:9" ht="9" customHeight="1" x14ac:dyDescent="0.25">
      <c r="B57" s="5"/>
      <c r="C57" s="6"/>
      <c r="D57" s="7"/>
      <c r="E57" s="158"/>
      <c r="F57" s="158"/>
      <c r="G57" s="158"/>
      <c r="H57" s="158"/>
      <c r="I57" s="8"/>
    </row>
    <row r="58" spans="2:9" ht="9" customHeight="1" x14ac:dyDescent="0.25">
      <c r="B58" s="5"/>
      <c r="C58" s="6"/>
      <c r="D58" s="7"/>
      <c r="E58" s="158"/>
      <c r="F58" s="158"/>
      <c r="G58" s="158"/>
      <c r="H58" s="158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46" t="str">
        <f>IF(Paramètres!C9&lt;&gt;"",Paramètres!C9,"")</f>
        <v/>
      </c>
      <c r="F60" s="146"/>
      <c r="G60" s="146"/>
      <c r="H60" s="146"/>
      <c r="I60" s="8"/>
    </row>
    <row r="61" spans="2:9" ht="9" customHeight="1" x14ac:dyDescent="0.25">
      <c r="B61" s="5"/>
      <c r="C61" s="6"/>
      <c r="D61" s="7"/>
      <c r="E61" s="146"/>
      <c r="F61" s="146"/>
      <c r="G61" s="146"/>
      <c r="H61" s="146"/>
      <c r="I61" s="8"/>
    </row>
    <row r="62" spans="2:9" ht="9" customHeight="1" x14ac:dyDescent="0.25">
      <c r="B62" s="5"/>
      <c r="C62" s="6"/>
      <c r="D62" s="7"/>
      <c r="E62" s="146"/>
      <c r="F62" s="146"/>
      <c r="G62" s="146"/>
      <c r="H62" s="146"/>
      <c r="I62" s="8"/>
    </row>
    <row r="63" spans="2:9" ht="9" customHeight="1" x14ac:dyDescent="0.25">
      <c r="B63" s="5"/>
      <c r="C63" s="6"/>
      <c r="D63" s="7"/>
      <c r="E63" s="146" t="str">
        <f>IF(Paramètres!C11&lt;&gt;"",Paramètres!C11,"")</f>
        <v>LOT 07 MENUISERIE - SERRURERIE - PEINTURE - MH</v>
      </c>
      <c r="F63" s="146"/>
      <c r="G63" s="146"/>
      <c r="H63" s="146"/>
      <c r="I63" s="8"/>
    </row>
    <row r="64" spans="2:9" ht="9" customHeight="1" x14ac:dyDescent="0.25">
      <c r="B64" s="5"/>
      <c r="C64" s="6"/>
      <c r="D64" s="7"/>
      <c r="E64" s="146"/>
      <c r="F64" s="146"/>
      <c r="G64" s="146"/>
      <c r="H64" s="146"/>
      <c r="I64" s="8"/>
    </row>
    <row r="65" spans="2:9" ht="9" customHeight="1" x14ac:dyDescent="0.25">
      <c r="B65" s="5"/>
      <c r="C65" s="6"/>
      <c r="D65" s="7"/>
      <c r="E65" s="146"/>
      <c r="F65" s="146"/>
      <c r="G65" s="146"/>
      <c r="H65" s="146"/>
      <c r="I65" s="8"/>
    </row>
    <row r="66" spans="2:9" ht="9" customHeight="1" x14ac:dyDescent="0.25">
      <c r="B66" s="5"/>
      <c r="C66" s="6"/>
      <c r="D66" s="7"/>
      <c r="E66" s="146"/>
      <c r="F66" s="146"/>
      <c r="G66" s="146"/>
      <c r="H66" s="146"/>
      <c r="I66" s="8"/>
    </row>
    <row r="67" spans="2:9" ht="9" customHeight="1" x14ac:dyDescent="0.25">
      <c r="B67" s="5"/>
      <c r="C67" s="6"/>
      <c r="D67" s="7"/>
      <c r="E67" s="146"/>
      <c r="F67" s="146"/>
      <c r="G67" s="146"/>
      <c r="H67" s="146"/>
      <c r="I67" s="8"/>
    </row>
    <row r="68" spans="2:9" ht="9" customHeight="1" x14ac:dyDescent="0.25">
      <c r="B68" s="5"/>
      <c r="C68" s="6"/>
      <c r="D68" s="7"/>
      <c r="E68" s="146"/>
      <c r="F68" s="146"/>
      <c r="G68" s="146"/>
      <c r="H68" s="146"/>
      <c r="I68" s="8"/>
    </row>
    <row r="69" spans="2:9" ht="9" customHeight="1" x14ac:dyDescent="0.25">
      <c r="B69" s="5"/>
      <c r="C69" s="6"/>
      <c r="D69" s="7"/>
      <c r="E69" s="146"/>
      <c r="F69" s="146"/>
      <c r="G69" s="146"/>
      <c r="H69" s="146"/>
      <c r="I69" s="8"/>
    </row>
    <row r="70" spans="2:9" ht="9" customHeight="1" x14ac:dyDescent="0.25">
      <c r="B70" s="5"/>
      <c r="C70" s="6"/>
      <c r="D70" s="7"/>
      <c r="E70" s="147" t="s">
        <v>392</v>
      </c>
      <c r="F70" s="148"/>
      <c r="G70" s="148"/>
      <c r="H70" s="149"/>
      <c r="I70" s="8"/>
    </row>
    <row r="71" spans="2:9" ht="9" customHeight="1" x14ac:dyDescent="0.25">
      <c r="B71" s="5"/>
      <c r="C71" s="6"/>
      <c r="D71" s="7"/>
      <c r="E71" s="150"/>
      <c r="F71" s="151"/>
      <c r="G71" s="151"/>
      <c r="H71" s="152"/>
      <c r="I71" s="8"/>
    </row>
    <row r="72" spans="2:9" ht="9" customHeight="1" x14ac:dyDescent="0.25">
      <c r="B72" s="5"/>
      <c r="C72" s="6"/>
      <c r="D72" s="7"/>
      <c r="E72" s="150"/>
      <c r="F72" s="151"/>
      <c r="G72" s="151"/>
      <c r="H72" s="152"/>
      <c r="I72" s="8"/>
    </row>
    <row r="73" spans="2:9" ht="9" customHeight="1" x14ac:dyDescent="0.25">
      <c r="B73" s="5"/>
      <c r="C73" s="6"/>
      <c r="D73" s="7"/>
      <c r="E73" s="150"/>
      <c r="F73" s="151"/>
      <c r="G73" s="151"/>
      <c r="H73" s="152"/>
      <c r="I73" s="8"/>
    </row>
    <row r="74" spans="2:9" ht="9" customHeight="1" x14ac:dyDescent="0.25">
      <c r="B74" s="5"/>
      <c r="C74" s="6"/>
      <c r="D74" s="7"/>
      <c r="E74" s="150"/>
      <c r="F74" s="151"/>
      <c r="G74" s="151"/>
      <c r="H74" s="152"/>
      <c r="I74" s="8"/>
    </row>
    <row r="75" spans="2:9" ht="9" customHeight="1" x14ac:dyDescent="0.25">
      <c r="B75" s="5"/>
      <c r="C75" s="6"/>
      <c r="D75" s="7"/>
      <c r="E75" s="150"/>
      <c r="F75" s="151"/>
      <c r="G75" s="151"/>
      <c r="H75" s="152"/>
      <c r="I75" s="8"/>
    </row>
    <row r="76" spans="2:9" ht="9" customHeight="1" x14ac:dyDescent="0.25">
      <c r="B76" s="5"/>
      <c r="C76" s="6"/>
      <c r="D76" s="7"/>
      <c r="E76" s="153"/>
      <c r="F76" s="154"/>
      <c r="G76" s="154"/>
      <c r="H76" s="155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43"/>
      <c r="C78" s="156" t="s">
        <v>5</v>
      </c>
      <c r="D78" s="7"/>
      <c r="E78" s="7"/>
      <c r="F78" s="144" t="s">
        <v>0</v>
      </c>
      <c r="G78" s="144">
        <f>IF(Paramètres!C7&lt;&gt;"",Paramètres!C7,"")</f>
        <v>21053</v>
      </c>
      <c r="H78" s="7"/>
      <c r="I78" s="8"/>
    </row>
    <row r="79" spans="2:9" ht="9" customHeight="1" x14ac:dyDescent="0.25">
      <c r="B79" s="143"/>
      <c r="C79" s="157"/>
      <c r="D79" s="7"/>
      <c r="E79" s="7"/>
      <c r="F79" s="144"/>
      <c r="G79" s="144"/>
      <c r="H79" s="7"/>
      <c r="I79" s="8"/>
    </row>
    <row r="80" spans="2:9" ht="9" customHeight="1" x14ac:dyDescent="0.25">
      <c r="B80" s="143"/>
      <c r="C80" s="157"/>
      <c r="D80" s="7"/>
      <c r="E80" s="7"/>
      <c r="F80" s="144" t="s">
        <v>1</v>
      </c>
      <c r="G80" s="145">
        <v>45702</v>
      </c>
      <c r="H80" s="7"/>
      <c r="I80" s="8"/>
    </row>
    <row r="81" spans="2:9" ht="9" customHeight="1" x14ac:dyDescent="0.25">
      <c r="B81" s="143"/>
      <c r="C81" s="157"/>
      <c r="D81" s="7"/>
      <c r="E81" s="7"/>
      <c r="F81" s="144"/>
      <c r="G81" s="144"/>
      <c r="H81" s="7"/>
      <c r="I81" s="8"/>
    </row>
    <row r="82" spans="2:9" ht="9" customHeight="1" x14ac:dyDescent="0.25">
      <c r="B82" s="143"/>
      <c r="C82" s="157"/>
      <c r="D82" s="7"/>
      <c r="E82" s="7"/>
      <c r="F82" s="144" t="s">
        <v>2</v>
      </c>
      <c r="G82" s="144" t="str">
        <f>IF(Paramètres!C15&lt;&gt;"",Paramètres!C15,"")</f>
        <v>DCE</v>
      </c>
      <c r="H82" s="7"/>
      <c r="I82" s="8"/>
    </row>
    <row r="83" spans="2:9" ht="9" customHeight="1" x14ac:dyDescent="0.25">
      <c r="B83" s="143"/>
      <c r="C83" s="157"/>
      <c r="D83" s="7"/>
      <c r="E83" s="7"/>
      <c r="F83" s="144"/>
      <c r="G83" s="144"/>
      <c r="H83" s="7"/>
      <c r="I83" s="8"/>
    </row>
    <row r="84" spans="2:9" ht="9" customHeight="1" x14ac:dyDescent="0.25">
      <c r="B84" s="143"/>
      <c r="C84" s="157"/>
      <c r="D84" s="7"/>
      <c r="E84" s="7"/>
      <c r="F84" s="144" t="s">
        <v>3</v>
      </c>
      <c r="G84" s="14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44"/>
      <c r="G85" s="14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HqZQTpHOekRbQ3BixRQx+BzPWUwHLT71InyZc4fAuWGJ19Ueq7IYj0nOaY/YiKHUz4qkgH7SMAHkvR1LNj7VuA==" saltValue="P+0MyepjqJgwJfMzjYNUhQ==" spinCount="100000" sheet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992AE-E95D-4ECF-BCC7-988D306A41E3}">
  <sheetPr>
    <pageSetUpPr fitToPage="1"/>
  </sheetPr>
  <dimension ref="A1:T66"/>
  <sheetViews>
    <sheetView showZeros="0" view="pageBreakPreview" topLeftCell="A28" zoomScaleNormal="120" zoomScaleSheetLayoutView="100" zoomScalePageLayoutView="120" workbookViewId="0">
      <selection activeCell="M43" sqref="M43"/>
    </sheetView>
  </sheetViews>
  <sheetFormatPr baseColWidth="10" defaultColWidth="10.85546875" defaultRowHeight="15" x14ac:dyDescent="0.25"/>
  <cols>
    <col min="1" max="1" width="5.42578125" style="98" customWidth="1"/>
    <col min="2" max="2" width="6.42578125" style="139" customWidth="1"/>
    <col min="3" max="9" width="6.7109375" style="139" customWidth="1"/>
    <col min="10" max="10" width="9.42578125" style="139" customWidth="1"/>
    <col min="11" max="12" width="6.7109375" style="139" customWidth="1"/>
    <col min="13" max="13" width="10" style="139" customWidth="1"/>
    <col min="14" max="14" width="11.7109375" style="139" customWidth="1"/>
    <col min="15" max="15" width="15.42578125" style="140" customWidth="1"/>
    <col min="16" max="16" width="18.42578125" style="141" customWidth="1"/>
    <col min="17" max="17" width="14" style="98" bestFit="1" customWidth="1"/>
    <col min="18" max="18" width="10.85546875" style="98"/>
    <col min="19" max="19" width="10.85546875" style="142"/>
    <col min="20" max="16384" width="10.85546875" style="98"/>
  </cols>
  <sheetData>
    <row r="1" spans="1:16" s="97" customFormat="1" x14ac:dyDescent="0.25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  <c r="N1" s="94"/>
      <c r="O1" s="95"/>
      <c r="P1" s="96"/>
    </row>
    <row r="2" spans="1:16" ht="18.75" x14ac:dyDescent="0.25">
      <c r="A2" s="160" t="s">
        <v>347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2"/>
    </row>
    <row r="3" spans="1:16" x14ac:dyDescent="0.25">
      <c r="A3" s="99"/>
      <c r="B3" s="100"/>
      <c r="C3" s="101"/>
      <c r="D3" s="101"/>
      <c r="E3" s="101"/>
      <c r="F3" s="101"/>
      <c r="G3" s="101"/>
      <c r="H3" s="101"/>
      <c r="I3" s="101"/>
      <c r="J3" s="102"/>
      <c r="K3" s="101"/>
      <c r="L3" s="101"/>
      <c r="M3" s="103"/>
      <c r="N3" s="104"/>
      <c r="O3" s="105"/>
      <c r="P3" s="106"/>
    </row>
    <row r="4" spans="1:16" s="112" customFormat="1" ht="15.75" x14ac:dyDescent="0.25">
      <c r="A4" s="107" t="s">
        <v>348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9"/>
      <c r="O4" s="110"/>
      <c r="P4" s="111"/>
    </row>
    <row r="5" spans="1:16" s="112" customFormat="1" ht="15.75" x14ac:dyDescent="0.25">
      <c r="A5" s="113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9"/>
      <c r="O5" s="110"/>
      <c r="P5" s="111"/>
    </row>
    <row r="6" spans="1:16" s="112" customFormat="1" ht="15.75" x14ac:dyDescent="0.25">
      <c r="A6" s="113" t="s">
        <v>349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9"/>
      <c r="O6" s="110"/>
      <c r="P6" s="111"/>
    </row>
    <row r="7" spans="1:16" s="112" customFormat="1" ht="15.75" x14ac:dyDescent="0.25">
      <c r="A7" s="113" t="s">
        <v>350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9"/>
      <c r="O7" s="110"/>
      <c r="P7" s="111"/>
    </row>
    <row r="8" spans="1:16" s="112" customFormat="1" ht="15.75" x14ac:dyDescent="0.25">
      <c r="A8" s="113" t="s">
        <v>351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9"/>
      <c r="O8" s="110"/>
      <c r="P8" s="111"/>
    </row>
    <row r="9" spans="1:16" s="112" customFormat="1" ht="15.75" x14ac:dyDescent="0.25">
      <c r="A9" s="113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9"/>
      <c r="O9" s="110"/>
      <c r="P9" s="111"/>
    </row>
    <row r="10" spans="1:16" s="112" customFormat="1" ht="15.75" x14ac:dyDescent="0.25">
      <c r="A10" s="113" t="s">
        <v>352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9"/>
      <c r="O10" s="110"/>
      <c r="P10" s="111"/>
    </row>
    <row r="11" spans="1:16" s="112" customFormat="1" ht="15.75" x14ac:dyDescent="0.25">
      <c r="A11" s="113" t="s">
        <v>353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9"/>
      <c r="O11" s="110"/>
      <c r="P11" s="111"/>
    </row>
    <row r="12" spans="1:16" s="112" customFormat="1" ht="15.75" x14ac:dyDescent="0.25">
      <c r="A12" s="113" t="s">
        <v>354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9"/>
      <c r="O12" s="110"/>
      <c r="P12" s="111"/>
    </row>
    <row r="13" spans="1:16" s="112" customFormat="1" ht="15.75" x14ac:dyDescent="0.25">
      <c r="A13" s="114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9"/>
      <c r="O13" s="110"/>
      <c r="P13" s="111"/>
    </row>
    <row r="14" spans="1:16" s="112" customFormat="1" ht="15.75" x14ac:dyDescent="0.25">
      <c r="A14" s="113" t="s">
        <v>355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9"/>
      <c r="O14" s="110"/>
      <c r="P14" s="111"/>
    </row>
    <row r="15" spans="1:16" s="112" customFormat="1" ht="15.75" x14ac:dyDescent="0.25">
      <c r="A15" s="113" t="s">
        <v>356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9"/>
      <c r="O15" s="110"/>
      <c r="P15" s="111"/>
    </row>
    <row r="16" spans="1:16" s="112" customFormat="1" ht="15.75" x14ac:dyDescent="0.25">
      <c r="A16" s="1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9"/>
      <c r="O16" s="110"/>
      <c r="P16" s="111"/>
    </row>
    <row r="17" spans="1:20" s="112" customFormat="1" ht="15.75" x14ac:dyDescent="0.25">
      <c r="A17" s="113" t="s">
        <v>357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9"/>
      <c r="O17" s="110"/>
      <c r="P17" s="111"/>
    </row>
    <row r="18" spans="1:20" s="112" customFormat="1" ht="15.75" x14ac:dyDescent="0.25">
      <c r="A18" s="113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  <c r="O18" s="110"/>
      <c r="P18" s="111"/>
    </row>
    <row r="19" spans="1:20" s="112" customFormat="1" ht="15.75" x14ac:dyDescent="0.25">
      <c r="A19" s="107" t="s">
        <v>358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9"/>
      <c r="O19" s="110"/>
      <c r="P19" s="111"/>
    </row>
    <row r="20" spans="1:20" s="112" customFormat="1" ht="15.75" x14ac:dyDescent="0.25">
      <c r="A20" s="115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9"/>
      <c r="O20" s="110"/>
      <c r="P20" s="111"/>
    </row>
    <row r="21" spans="1:20" s="112" customFormat="1" ht="15.75" x14ac:dyDescent="0.25">
      <c r="A21" s="113" t="s">
        <v>359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9"/>
      <c r="O21" s="110"/>
      <c r="P21" s="111"/>
    </row>
    <row r="22" spans="1:20" s="112" customFormat="1" ht="15.75" x14ac:dyDescent="0.25">
      <c r="A22" s="113" t="s">
        <v>360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9"/>
      <c r="O22" s="110"/>
      <c r="P22" s="111"/>
    </row>
    <row r="23" spans="1:20" s="112" customFormat="1" ht="15.75" x14ac:dyDescent="0.25">
      <c r="A23" s="113" t="s">
        <v>361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9"/>
      <c r="O23" s="110"/>
      <c r="P23" s="111"/>
    </row>
    <row r="24" spans="1:20" s="112" customFormat="1" ht="15.75" x14ac:dyDescent="0.25">
      <c r="A24" s="113" t="s">
        <v>362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9"/>
      <c r="O24" s="110"/>
      <c r="P24" s="111"/>
    </row>
    <row r="25" spans="1:20" s="112" customFormat="1" ht="15.75" x14ac:dyDescent="0.25">
      <c r="A25" s="113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9"/>
      <c r="O25" s="110"/>
      <c r="P25" s="111"/>
    </row>
    <row r="26" spans="1:20" s="112" customFormat="1" ht="15.75" x14ac:dyDescent="0.25">
      <c r="A26" s="116" t="s">
        <v>363</v>
      </c>
      <c r="B26" s="108"/>
      <c r="C26" s="117" t="s">
        <v>364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9"/>
      <c r="O26" s="110"/>
      <c r="P26" s="111"/>
    </row>
    <row r="27" spans="1:20" s="112" customFormat="1" ht="15.75" x14ac:dyDescent="0.25">
      <c r="A27" s="11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9"/>
      <c r="O27" s="110"/>
      <c r="P27" s="111"/>
    </row>
    <row r="28" spans="1:20" s="112" customFormat="1" ht="15.75" x14ac:dyDescent="0.25">
      <c r="A28" s="107" t="s">
        <v>365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9"/>
      <c r="O28" s="110"/>
      <c r="P28" s="111"/>
      <c r="T28" s="119"/>
    </row>
    <row r="29" spans="1:20" s="112" customFormat="1" ht="15.75" x14ac:dyDescent="0.25">
      <c r="A29" s="115"/>
      <c r="B29" s="108"/>
      <c r="C29" s="120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9"/>
      <c r="O29" s="110"/>
      <c r="P29" s="111"/>
      <c r="T29" s="119"/>
    </row>
    <row r="30" spans="1:20" s="112" customFormat="1" ht="15.75" x14ac:dyDescent="0.25">
      <c r="A30" s="121" t="s">
        <v>366</v>
      </c>
      <c r="B30" s="108"/>
      <c r="C30" s="120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9"/>
      <c r="O30" s="110"/>
      <c r="P30" s="111"/>
      <c r="T30" s="119"/>
    </row>
    <row r="31" spans="1:20" s="112" customFormat="1" ht="15.75" x14ac:dyDescent="0.25">
      <c r="A31" s="122" t="s">
        <v>367</v>
      </c>
      <c r="B31" s="108"/>
      <c r="C31" s="120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  <c r="O31" s="110"/>
      <c r="P31" s="111"/>
      <c r="T31" s="119"/>
    </row>
    <row r="32" spans="1:20" s="112" customFormat="1" ht="15.75" x14ac:dyDescent="0.25">
      <c r="A32" s="122" t="s">
        <v>368</v>
      </c>
      <c r="B32" s="108"/>
      <c r="C32" s="120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9"/>
      <c r="O32" s="110"/>
      <c r="P32" s="111"/>
      <c r="T32" s="119"/>
    </row>
    <row r="33" spans="1:20" s="112" customFormat="1" ht="15.75" x14ac:dyDescent="0.25">
      <c r="A33" s="122" t="s">
        <v>369</v>
      </c>
      <c r="B33" s="108"/>
      <c r="C33" s="120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9"/>
      <c r="O33" s="110"/>
      <c r="P33" s="111"/>
      <c r="T33" s="119"/>
    </row>
    <row r="34" spans="1:20" s="112" customFormat="1" ht="15.75" x14ac:dyDescent="0.25">
      <c r="A34" s="122" t="s">
        <v>370</v>
      </c>
      <c r="B34" s="108"/>
      <c r="C34" s="120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9"/>
      <c r="O34" s="110"/>
      <c r="P34" s="111"/>
      <c r="T34" s="119"/>
    </row>
    <row r="35" spans="1:20" s="112" customFormat="1" ht="15.75" x14ac:dyDescent="0.25">
      <c r="A35" s="122"/>
      <c r="B35" s="108"/>
      <c r="C35" s="120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9"/>
      <c r="O35" s="110"/>
      <c r="P35" s="111"/>
      <c r="T35" s="119"/>
    </row>
    <row r="36" spans="1:20" s="112" customFormat="1" ht="15.75" x14ac:dyDescent="0.25">
      <c r="A36" s="121" t="s">
        <v>371</v>
      </c>
      <c r="B36" s="108"/>
      <c r="C36" s="120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9"/>
      <c r="O36" s="110"/>
      <c r="P36" s="111"/>
      <c r="T36" s="119"/>
    </row>
    <row r="37" spans="1:20" s="112" customFormat="1" ht="15.75" x14ac:dyDescent="0.25">
      <c r="A37" s="113" t="s">
        <v>372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9"/>
      <c r="O37" s="110"/>
      <c r="P37" s="111"/>
    </row>
    <row r="38" spans="1:20" s="112" customFormat="1" ht="15.75" x14ac:dyDescent="0.25">
      <c r="A38" s="113" t="s">
        <v>373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9"/>
      <c r="O38" s="110"/>
      <c r="P38" s="111"/>
    </row>
    <row r="39" spans="1:20" s="112" customFormat="1" ht="15.75" x14ac:dyDescent="0.25">
      <c r="A39" s="113" t="s">
        <v>374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9"/>
      <c r="O39" s="110"/>
      <c r="P39" s="111"/>
    </row>
    <row r="40" spans="1:20" s="112" customFormat="1" ht="15.75" x14ac:dyDescent="0.25">
      <c r="A40" s="113" t="s">
        <v>397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9"/>
      <c r="O40" s="110"/>
      <c r="P40" s="111"/>
    </row>
    <row r="41" spans="1:20" s="112" customFormat="1" ht="15.75" x14ac:dyDescent="0.25">
      <c r="A41" s="118"/>
      <c r="B41" s="123"/>
      <c r="C41" s="123"/>
      <c r="D41" s="123"/>
      <c r="E41" s="123"/>
      <c r="F41" s="123"/>
      <c r="G41" s="123"/>
      <c r="H41" s="123"/>
      <c r="I41" s="108"/>
      <c r="J41" s="108"/>
      <c r="K41" s="108"/>
      <c r="L41" s="108"/>
      <c r="M41" s="108"/>
      <c r="N41" s="109"/>
      <c r="O41" s="110"/>
      <c r="P41" s="111"/>
    </row>
    <row r="42" spans="1:20" s="112" customFormat="1" ht="15.75" x14ac:dyDescent="0.25">
      <c r="A42" s="107" t="s">
        <v>375</v>
      </c>
      <c r="B42" s="108"/>
      <c r="C42" s="108"/>
      <c r="D42" s="108"/>
      <c r="E42" s="124"/>
      <c r="F42" s="124"/>
      <c r="G42" s="124"/>
      <c r="H42" s="124"/>
      <c r="I42" s="108"/>
      <c r="J42" s="108"/>
      <c r="K42" s="108"/>
      <c r="L42" s="108"/>
      <c r="M42" s="108"/>
      <c r="N42" s="108"/>
      <c r="O42" s="125"/>
      <c r="P42" s="126"/>
    </row>
    <row r="43" spans="1:20" s="112" customFormat="1" ht="15.75" x14ac:dyDescent="0.25">
      <c r="A43" s="115"/>
      <c r="B43" s="108"/>
      <c r="C43" s="108"/>
      <c r="D43" s="108"/>
      <c r="E43" s="120"/>
      <c r="F43" s="120"/>
      <c r="G43" s="120"/>
      <c r="H43" s="120"/>
      <c r="I43" s="108"/>
      <c r="J43" s="108"/>
      <c r="K43" s="108"/>
      <c r="L43" s="108"/>
      <c r="M43" s="108"/>
      <c r="N43" s="108"/>
      <c r="O43" s="125"/>
      <c r="P43" s="126"/>
    </row>
    <row r="44" spans="1:20" s="112" customFormat="1" ht="15.75" x14ac:dyDescent="0.25">
      <c r="A44" s="113" t="s">
        <v>376</v>
      </c>
      <c r="B44" s="108"/>
      <c r="C44" s="108"/>
      <c r="D44" s="108"/>
      <c r="E44" s="120"/>
      <c r="F44" s="120"/>
      <c r="G44" s="120"/>
      <c r="H44" s="120"/>
      <c r="I44" s="108"/>
      <c r="J44" s="108"/>
      <c r="K44" s="108"/>
      <c r="L44" s="108"/>
      <c r="M44" s="108"/>
      <c r="N44" s="108"/>
      <c r="O44" s="125"/>
      <c r="P44" s="126"/>
    </row>
    <row r="45" spans="1:20" s="112" customFormat="1" ht="15.75" x14ac:dyDescent="0.25">
      <c r="A45" s="113" t="s">
        <v>377</v>
      </c>
      <c r="B45" s="108"/>
      <c r="C45" s="108"/>
      <c r="D45" s="108"/>
      <c r="E45" s="120"/>
      <c r="F45" s="120"/>
      <c r="G45" s="120"/>
      <c r="H45" s="120"/>
      <c r="I45" s="108"/>
      <c r="J45" s="108"/>
      <c r="K45" s="108"/>
      <c r="L45" s="108"/>
      <c r="M45" s="108"/>
      <c r="N45" s="108"/>
      <c r="O45" s="125"/>
      <c r="P45" s="126"/>
    </row>
    <row r="46" spans="1:20" s="112" customFormat="1" ht="15.75" x14ac:dyDescent="0.25">
      <c r="A46" s="113" t="s">
        <v>378</v>
      </c>
      <c r="B46" s="108"/>
      <c r="C46" s="108"/>
      <c r="D46" s="108"/>
      <c r="E46" s="120"/>
      <c r="F46" s="120"/>
      <c r="G46" s="120"/>
      <c r="H46" s="120"/>
      <c r="I46" s="108"/>
      <c r="J46" s="108"/>
      <c r="K46" s="108"/>
      <c r="L46" s="108"/>
      <c r="M46" s="108"/>
      <c r="N46" s="108"/>
      <c r="O46" s="125"/>
      <c r="P46" s="126"/>
    </row>
    <row r="47" spans="1:20" s="112" customFormat="1" ht="15.75" x14ac:dyDescent="0.25">
      <c r="A47" s="113"/>
      <c r="B47" s="108"/>
      <c r="C47" s="108"/>
      <c r="D47" s="108"/>
      <c r="E47" s="120"/>
      <c r="F47" s="120"/>
      <c r="G47" s="120"/>
      <c r="H47" s="120"/>
      <c r="I47" s="108"/>
      <c r="J47" s="108"/>
      <c r="K47" s="108"/>
      <c r="L47" s="108"/>
      <c r="M47" s="108"/>
      <c r="N47" s="108"/>
      <c r="O47" s="125"/>
      <c r="P47" s="126"/>
    </row>
    <row r="48" spans="1:20" s="112" customFormat="1" ht="15.75" x14ac:dyDescent="0.25">
      <c r="A48" s="107" t="s">
        <v>379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25"/>
      <c r="P48" s="126"/>
    </row>
    <row r="49" spans="1:16" s="112" customFormat="1" ht="15.75" x14ac:dyDescent="0.25">
      <c r="A49" s="115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25"/>
      <c r="P49" s="126"/>
    </row>
    <row r="50" spans="1:16" s="112" customFormat="1" ht="15.75" x14ac:dyDescent="0.25">
      <c r="A50" s="113" t="s">
        <v>380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25"/>
      <c r="P50" s="126"/>
    </row>
    <row r="51" spans="1:16" s="112" customFormat="1" ht="15.75" x14ac:dyDescent="0.25">
      <c r="A51" s="113" t="s">
        <v>381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25"/>
      <c r="P51" s="126"/>
    </row>
    <row r="52" spans="1:16" s="112" customFormat="1" ht="15.75" x14ac:dyDescent="0.25">
      <c r="A52" s="113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25"/>
      <c r="P52" s="126"/>
    </row>
    <row r="53" spans="1:16" s="112" customFormat="1" ht="15.75" x14ac:dyDescent="0.25">
      <c r="A53" s="107" t="s">
        <v>382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25"/>
      <c r="P53" s="126"/>
    </row>
    <row r="54" spans="1:16" s="112" customFormat="1" ht="15.75" x14ac:dyDescent="0.25">
      <c r="A54" s="115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9"/>
      <c r="O54" s="110"/>
      <c r="P54" s="111"/>
    </row>
    <row r="55" spans="1:16" s="112" customFormat="1" ht="15.75" x14ac:dyDescent="0.25">
      <c r="A55" s="127" t="s">
        <v>383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9"/>
    </row>
    <row r="56" spans="1:16" s="112" customFormat="1" ht="15.75" x14ac:dyDescent="0.25">
      <c r="A56" s="113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9"/>
      <c r="O56" s="110"/>
      <c r="P56" s="111"/>
    </row>
    <row r="57" spans="1:16" s="112" customFormat="1" ht="15.75" x14ac:dyDescent="0.25">
      <c r="A57" s="113" t="s">
        <v>384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9"/>
      <c r="O57" s="110"/>
      <c r="P57" s="111"/>
    </row>
    <row r="58" spans="1:16" s="112" customFormat="1" ht="15.75" x14ac:dyDescent="0.25">
      <c r="A58" s="113" t="s">
        <v>385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9"/>
      <c r="O58" s="110"/>
      <c r="P58" s="111"/>
    </row>
    <row r="59" spans="1:16" s="112" customFormat="1" ht="15.75" x14ac:dyDescent="0.25">
      <c r="A59" s="113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9"/>
      <c r="O59" s="110"/>
      <c r="P59" s="111"/>
    </row>
    <row r="60" spans="1:16" s="112" customFormat="1" ht="15.75" x14ac:dyDescent="0.25">
      <c r="A60" s="130" t="s">
        <v>386</v>
      </c>
      <c r="B60" s="108"/>
      <c r="C60" s="108"/>
      <c r="D60" s="108"/>
      <c r="E60" s="108" t="s">
        <v>387</v>
      </c>
      <c r="F60" s="108"/>
      <c r="G60" s="108"/>
      <c r="H60" s="108"/>
      <c r="I60" s="108"/>
      <c r="J60" s="108"/>
      <c r="K60" s="108"/>
      <c r="L60" s="108"/>
      <c r="M60" s="108"/>
      <c r="N60" s="109"/>
      <c r="O60" s="110"/>
      <c r="P60" s="111"/>
    </row>
    <row r="61" spans="1:16" s="112" customFormat="1" ht="15.75" x14ac:dyDescent="0.25">
      <c r="A61" s="11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9"/>
      <c r="O61" s="110"/>
      <c r="P61" s="111"/>
    </row>
    <row r="62" spans="1:16" s="112" customFormat="1" ht="15.75" x14ac:dyDescent="0.25">
      <c r="A62" s="130" t="s">
        <v>388</v>
      </c>
      <c r="B62" s="108"/>
      <c r="C62" s="108"/>
      <c r="D62" s="108"/>
      <c r="E62" s="108" t="s">
        <v>389</v>
      </c>
      <c r="F62" s="108"/>
      <c r="G62" s="108"/>
      <c r="H62" s="108"/>
      <c r="I62" s="108"/>
      <c r="J62" s="108"/>
      <c r="K62" s="108"/>
      <c r="L62" s="108"/>
      <c r="M62" s="108"/>
      <c r="N62" s="109"/>
      <c r="O62" s="110"/>
      <c r="P62" s="111"/>
    </row>
    <row r="63" spans="1:16" s="112" customFormat="1" ht="15.75" x14ac:dyDescent="0.25">
      <c r="A63" s="11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9"/>
      <c r="O63" s="110"/>
      <c r="P63" s="111"/>
    </row>
    <row r="64" spans="1:16" s="112" customFormat="1" ht="15.75" x14ac:dyDescent="0.25">
      <c r="A64" s="116" t="s">
        <v>363</v>
      </c>
      <c r="B64" s="131"/>
      <c r="C64" s="131" t="s">
        <v>390</v>
      </c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9"/>
      <c r="O64" s="110"/>
      <c r="P64" s="111"/>
    </row>
    <row r="65" spans="1:16" s="112" customFormat="1" ht="15.75" x14ac:dyDescent="0.25">
      <c r="A65" s="132"/>
      <c r="B65" s="131"/>
      <c r="C65" s="131" t="s">
        <v>391</v>
      </c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9"/>
      <c r="O65" s="110"/>
      <c r="P65" s="111"/>
    </row>
    <row r="66" spans="1:16" s="112" customFormat="1" ht="15.75" x14ac:dyDescent="0.25">
      <c r="A66" s="133"/>
      <c r="B66" s="134"/>
      <c r="C66" s="135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6"/>
      <c r="O66" s="137"/>
      <c r="P66" s="138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298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7" t="s">
        <v>299</v>
      </c>
      <c r="B3" s="36" t="s">
        <v>300</v>
      </c>
      <c r="C3" s="163" t="s">
        <v>325</v>
      </c>
      <c r="D3" s="163"/>
      <c r="E3" s="163"/>
      <c r="F3" s="163"/>
      <c r="G3" s="163"/>
      <c r="H3" s="163"/>
      <c r="I3" s="163"/>
      <c r="J3" s="163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7" t="s">
        <v>301</v>
      </c>
      <c r="B5" s="36" t="s">
        <v>302</v>
      </c>
      <c r="C5" s="163" t="s">
        <v>326</v>
      </c>
      <c r="D5" s="163"/>
      <c r="E5" s="163"/>
      <c r="F5" s="163"/>
      <c r="G5" s="163"/>
      <c r="H5" s="163"/>
      <c r="I5" s="163"/>
      <c r="J5" s="163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7" t="s">
        <v>311</v>
      </c>
      <c r="B7" s="36" t="s">
        <v>312</v>
      </c>
      <c r="C7" s="38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313</v>
      </c>
      <c r="B9" s="36" t="s">
        <v>314</v>
      </c>
      <c r="C9" s="38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7" t="s">
        <v>303</v>
      </c>
      <c r="B11" s="36" t="s">
        <v>304</v>
      </c>
      <c r="C11" s="163" t="s">
        <v>34</v>
      </c>
      <c r="D11" s="163"/>
      <c r="E11" s="163"/>
      <c r="F11" s="163"/>
      <c r="G11" s="163"/>
      <c r="H11" s="163"/>
      <c r="I11" s="163"/>
      <c r="J11" s="163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7" t="s">
        <v>315</v>
      </c>
      <c r="B13" s="36" t="s">
        <v>316</v>
      </c>
      <c r="C13" s="38" t="s">
        <v>327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7" t="s">
        <v>317</v>
      </c>
      <c r="B15" s="36" t="s">
        <v>318</v>
      </c>
      <c r="C15" s="38" t="s">
        <v>328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7" t="s">
        <v>319</v>
      </c>
      <c r="B17" s="36" t="s">
        <v>320</v>
      </c>
      <c r="C17" s="38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39">
        <v>0.2</v>
      </c>
      <c r="E19" s="40" t="s">
        <v>321</v>
      </c>
      <c r="AA19" s="7" t="e">
        <f>INT((AA5-AA18*100)/10)</f>
        <v>#REF!</v>
      </c>
    </row>
    <row r="20" spans="1:27" ht="12.75" customHeight="1" x14ac:dyDescent="0.25">
      <c r="C20" s="41">
        <v>5.5E-2</v>
      </c>
      <c r="E20" s="40" t="s">
        <v>322</v>
      </c>
      <c r="AA20" s="7" t="e">
        <f>AA5-AA18*100-AA19*10</f>
        <v>#REF!</v>
      </c>
    </row>
    <row r="21" spans="1:27" ht="12.75" customHeight="1" x14ac:dyDescent="0.25">
      <c r="C21" s="41">
        <v>0</v>
      </c>
      <c r="E21" s="40" t="s">
        <v>323</v>
      </c>
      <c r="AA21" s="7" t="e">
        <f>INT(AA6/10)</f>
        <v>#REF!</v>
      </c>
    </row>
    <row r="22" spans="1:27" ht="12.75" customHeight="1" x14ac:dyDescent="0.25">
      <c r="C22" s="42">
        <v>0</v>
      </c>
      <c r="E22" s="40" t="s">
        <v>324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7" t="s">
        <v>305</v>
      </c>
      <c r="B24" s="36" t="s">
        <v>306</v>
      </c>
      <c r="C24" s="163"/>
      <c r="D24" s="163"/>
      <c r="E24" s="163"/>
      <c r="F24" s="163"/>
      <c r="G24" s="163"/>
      <c r="H24" s="163"/>
      <c r="I24" s="163"/>
      <c r="J24" s="163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7" t="s">
        <v>307</v>
      </c>
      <c r="B26" s="36" t="s">
        <v>308</v>
      </c>
      <c r="C26" s="163"/>
      <c r="D26" s="163"/>
      <c r="E26" s="163"/>
      <c r="F26" s="163"/>
      <c r="G26" s="163"/>
      <c r="H26" s="163"/>
      <c r="I26" s="163"/>
      <c r="J26" s="163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7" t="s">
        <v>309</v>
      </c>
      <c r="B28" s="36" t="s">
        <v>310</v>
      </c>
      <c r="C28" s="163"/>
      <c r="D28" s="163"/>
      <c r="E28" s="163"/>
      <c r="F28" s="163"/>
      <c r="G28" s="163"/>
      <c r="H28" s="163"/>
      <c r="I28" s="163"/>
      <c r="J28" s="163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329</v>
      </c>
      <c r="B1" s="7" t="s">
        <v>330</v>
      </c>
    </row>
    <row r="2" spans="1:3" x14ac:dyDescent="0.25">
      <c r="A2" s="7" t="s">
        <v>331</v>
      </c>
      <c r="B2" s="7" t="s">
        <v>325</v>
      </c>
    </row>
    <row r="3" spans="1:3" x14ac:dyDescent="0.25">
      <c r="A3" s="7" t="s">
        <v>332</v>
      </c>
      <c r="B3" s="7">
        <v>1</v>
      </c>
    </row>
    <row r="4" spans="1:3" x14ac:dyDescent="0.25">
      <c r="A4" s="7" t="s">
        <v>333</v>
      </c>
      <c r="B4" s="7">
        <v>0</v>
      </c>
    </row>
    <row r="5" spans="1:3" x14ac:dyDescent="0.25">
      <c r="A5" s="7" t="s">
        <v>334</v>
      </c>
      <c r="B5" s="7">
        <v>0</v>
      </c>
    </row>
    <row r="6" spans="1:3" x14ac:dyDescent="0.25">
      <c r="A6" s="7" t="s">
        <v>335</v>
      </c>
      <c r="B6" s="7">
        <v>1</v>
      </c>
    </row>
    <row r="7" spans="1:3" x14ac:dyDescent="0.25">
      <c r="A7" s="7" t="s">
        <v>336</v>
      </c>
      <c r="B7" s="7">
        <v>0</v>
      </c>
    </row>
    <row r="8" spans="1:3" x14ac:dyDescent="0.25">
      <c r="A8" s="7" t="s">
        <v>337</v>
      </c>
      <c r="B8" s="7">
        <v>0</v>
      </c>
    </row>
    <row r="9" spans="1:3" x14ac:dyDescent="0.25">
      <c r="A9" s="7" t="s">
        <v>338</v>
      </c>
      <c r="B9" s="7">
        <v>1</v>
      </c>
    </row>
    <row r="10" spans="1:3" x14ac:dyDescent="0.25">
      <c r="A10" s="7" t="s">
        <v>339</v>
      </c>
      <c r="C10" s="7" t="s">
        <v>340</v>
      </c>
    </row>
    <row r="11" spans="1:3" x14ac:dyDescent="0.25">
      <c r="A11" s="7" t="s">
        <v>341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B66CE-79FD-4899-A85C-138DAAC66313}">
  <sheetPr>
    <outlinePr summaryBelow="0" summaryRight="0"/>
    <pageSetUpPr fitToPage="1"/>
  </sheetPr>
  <dimension ref="A1:R614"/>
  <sheetViews>
    <sheetView showGridLines="0" tabSelected="1" topLeftCell="B2" zoomScaleNormal="100" workbookViewId="0">
      <selection activeCell="S14" sqref="S14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9" width="12.5703125" customWidth="1"/>
    <col min="10" max="10" width="14.5703125" customWidth="1"/>
    <col min="11" max="11" width="10.7109375" hidden="1" customWidth="1"/>
    <col min="12" max="17" width="9.140625" hidden="1" customWidth="1"/>
    <col min="18" max="18" width="10.7109375" hidden="1" customWidth="1"/>
    <col min="19" max="68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291" t="s">
        <v>23</v>
      </c>
      <c r="C3" s="292" t="s">
        <v>24</v>
      </c>
      <c r="D3" s="292"/>
      <c r="E3" s="292"/>
      <c r="F3" s="291" t="s">
        <v>11</v>
      </c>
      <c r="G3" s="291" t="s">
        <v>396</v>
      </c>
      <c r="H3" s="291" t="s">
        <v>342</v>
      </c>
      <c r="I3" s="291" t="s">
        <v>25</v>
      </c>
      <c r="J3" s="291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9.5" customHeight="1" x14ac:dyDescent="0.25">
      <c r="A4" s="7">
        <v>2</v>
      </c>
      <c r="B4" s="14"/>
      <c r="C4" s="48" t="s">
        <v>34</v>
      </c>
      <c r="D4" s="48"/>
      <c r="E4" s="48"/>
      <c r="F4" s="15"/>
      <c r="G4" s="15"/>
      <c r="H4" s="15"/>
      <c r="I4" s="15"/>
      <c r="J4" s="14"/>
      <c r="K4" s="7"/>
    </row>
    <row r="5" spans="1:17" ht="27" customHeight="1" x14ac:dyDescent="0.25">
      <c r="A5" s="7"/>
      <c r="B5" s="18"/>
      <c r="C5" s="53" t="s">
        <v>343</v>
      </c>
      <c r="D5" s="54"/>
      <c r="E5" s="54"/>
      <c r="F5" s="55"/>
      <c r="G5" s="55"/>
      <c r="H5" s="55"/>
      <c r="I5" s="55"/>
      <c r="J5" s="18"/>
      <c r="K5" s="7"/>
    </row>
    <row r="6" spans="1:17" ht="18.600000000000001" customHeight="1" x14ac:dyDescent="0.25">
      <c r="A6" s="7">
        <v>3</v>
      </c>
      <c r="B6" s="16" t="s">
        <v>35</v>
      </c>
      <c r="C6" s="290" t="s">
        <v>36</v>
      </c>
      <c r="D6" s="290"/>
      <c r="E6" s="290"/>
      <c r="F6" s="47"/>
      <c r="G6" s="47"/>
      <c r="H6" s="47"/>
      <c r="I6" s="47"/>
      <c r="J6" s="18"/>
      <c r="K6" s="7"/>
    </row>
    <row r="7" spans="1:17" ht="18.75" customHeight="1" x14ac:dyDescent="0.25">
      <c r="A7" s="7">
        <v>3</v>
      </c>
      <c r="B7" s="16"/>
      <c r="C7" s="223" t="s">
        <v>37</v>
      </c>
      <c r="D7" s="223"/>
      <c r="E7" s="223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/>
      <c r="C8" s="224" t="s">
        <v>38</v>
      </c>
      <c r="D8" s="224"/>
      <c r="E8" s="224"/>
      <c r="F8" s="19"/>
      <c r="G8" s="19"/>
      <c r="H8" s="19"/>
      <c r="I8" s="19"/>
      <c r="J8" s="20"/>
      <c r="K8" s="7"/>
    </row>
    <row r="9" spans="1:17" ht="27.75" customHeight="1" x14ac:dyDescent="0.25">
      <c r="A9" s="7">
        <v>5</v>
      </c>
      <c r="B9" s="16">
        <v>1</v>
      </c>
      <c r="C9" s="263" t="s">
        <v>39</v>
      </c>
      <c r="D9" s="264"/>
      <c r="E9" s="264"/>
      <c r="F9" s="264"/>
      <c r="G9" s="264"/>
      <c r="H9" s="264"/>
      <c r="I9" s="265"/>
      <c r="J9" s="22"/>
      <c r="K9" s="7"/>
    </row>
    <row r="10" spans="1:17" x14ac:dyDescent="0.25">
      <c r="A10" s="7">
        <v>6</v>
      </c>
      <c r="B10" s="16" t="s">
        <v>40</v>
      </c>
      <c r="C10" s="225" t="s">
        <v>41</v>
      </c>
      <c r="D10" s="225"/>
      <c r="E10" s="225"/>
      <c r="F10" s="23"/>
      <c r="G10" s="23"/>
      <c r="H10" s="23"/>
      <c r="I10" s="23"/>
      <c r="J10" s="24"/>
      <c r="K10" s="7"/>
    </row>
    <row r="11" spans="1:17" ht="27.2" customHeight="1" thickBot="1" x14ac:dyDescent="0.3">
      <c r="A11" s="7">
        <v>9</v>
      </c>
      <c r="B11" s="25" t="s">
        <v>42</v>
      </c>
      <c r="C11" s="262" t="s">
        <v>43</v>
      </c>
      <c r="D11" s="172"/>
      <c r="E11" s="172"/>
      <c r="F11" s="172"/>
      <c r="G11" s="172"/>
      <c r="H11" s="172"/>
      <c r="I11" s="172"/>
      <c r="J11" s="26"/>
      <c r="Q11" s="7">
        <v>2384</v>
      </c>
    </row>
    <row r="12" spans="1:17" ht="16.5" thickTop="1" thickBot="1" x14ac:dyDescent="0.3">
      <c r="A12" s="7" t="s">
        <v>44</v>
      </c>
      <c r="B12" s="25"/>
      <c r="C12" s="261"/>
      <c r="D12" s="261"/>
      <c r="E12" s="261"/>
      <c r="F12" s="27" t="s">
        <v>11</v>
      </c>
      <c r="G12" s="28"/>
      <c r="H12" s="28"/>
      <c r="I12" s="29"/>
      <c r="J12" s="30">
        <f>IF(AND(G12= "",H12= ""), 0, ROUND(ROUND(I12, 2) * ROUND(IF(H12="",G12,H12),  0), 2))</f>
        <v>0</v>
      </c>
      <c r="K12" s="7"/>
      <c r="M12" s="31">
        <v>0.2</v>
      </c>
      <c r="Q12" s="7">
        <v>2384</v>
      </c>
    </row>
    <row r="13" spans="1:17" ht="16.5" thickTop="1" thickBot="1" x14ac:dyDescent="0.3">
      <c r="A13" s="7">
        <v>9</v>
      </c>
      <c r="B13" s="25" t="s">
        <v>45</v>
      </c>
      <c r="C13" s="262" t="s">
        <v>46</v>
      </c>
      <c r="D13" s="172"/>
      <c r="E13" s="172"/>
      <c r="F13" s="172"/>
      <c r="G13" s="172"/>
      <c r="H13" s="172"/>
      <c r="I13" s="172"/>
      <c r="J13" s="26"/>
      <c r="Q13" s="7">
        <v>2384</v>
      </c>
    </row>
    <row r="14" spans="1:17" ht="16.5" thickTop="1" thickBot="1" x14ac:dyDescent="0.3">
      <c r="A14" s="7" t="s">
        <v>44</v>
      </c>
      <c r="B14" s="25"/>
      <c r="C14" s="261"/>
      <c r="D14" s="261"/>
      <c r="E14" s="261"/>
      <c r="F14" s="27" t="s">
        <v>11</v>
      </c>
      <c r="G14" s="28"/>
      <c r="H14" s="28"/>
      <c r="I14" s="29"/>
      <c r="J14" s="30">
        <f>IF(AND(G14= "",H14= ""), 0, ROUND(ROUND(I14, 2) * ROUND(IF(H14="",G14,H14),  0), 2))</f>
        <v>0</v>
      </c>
      <c r="K14" s="7"/>
      <c r="M14" s="31">
        <v>0.2</v>
      </c>
      <c r="Q14" s="7">
        <v>2384</v>
      </c>
    </row>
    <row r="15" spans="1:17" ht="27.2" customHeight="1" thickTop="1" thickBot="1" x14ac:dyDescent="0.3">
      <c r="A15" s="7">
        <v>9</v>
      </c>
      <c r="B15" s="25" t="s">
        <v>47</v>
      </c>
      <c r="C15" s="262" t="s">
        <v>48</v>
      </c>
      <c r="D15" s="172"/>
      <c r="E15" s="172"/>
      <c r="F15" s="172"/>
      <c r="G15" s="172"/>
      <c r="H15" s="172"/>
      <c r="I15" s="172"/>
      <c r="J15" s="26"/>
      <c r="Q15" s="7">
        <v>2384</v>
      </c>
    </row>
    <row r="16" spans="1:17" ht="16.5" thickTop="1" thickBot="1" x14ac:dyDescent="0.3">
      <c r="A16" s="7" t="s">
        <v>44</v>
      </c>
      <c r="B16" s="25"/>
      <c r="C16" s="261"/>
      <c r="D16" s="261"/>
      <c r="E16" s="261"/>
      <c r="F16" s="27" t="s">
        <v>11</v>
      </c>
      <c r="G16" s="28"/>
      <c r="H16" s="28"/>
      <c r="I16" s="29"/>
      <c r="J16" s="30">
        <f>IF(AND(G16= "",H16= ""), 0, ROUND(ROUND(I16, 2) * ROUND(IF(H16="",G16,H16),  0), 2))</f>
        <v>0</v>
      </c>
      <c r="K16" s="7"/>
      <c r="M16" s="31">
        <v>0.2</v>
      </c>
      <c r="Q16" s="7">
        <v>2384</v>
      </c>
    </row>
    <row r="17" spans="1:17" ht="16.5" thickTop="1" thickBot="1" x14ac:dyDescent="0.3">
      <c r="A17" s="7">
        <v>9</v>
      </c>
      <c r="B17" s="25" t="s">
        <v>49</v>
      </c>
      <c r="C17" s="262" t="s">
        <v>50</v>
      </c>
      <c r="D17" s="172"/>
      <c r="E17" s="172"/>
      <c r="F17" s="172"/>
      <c r="G17" s="172"/>
      <c r="H17" s="172"/>
      <c r="I17" s="172"/>
      <c r="J17" s="26"/>
      <c r="Q17" s="7">
        <v>2384</v>
      </c>
    </row>
    <row r="18" spans="1:17" ht="16.5" thickTop="1" thickBot="1" x14ac:dyDescent="0.3">
      <c r="A18" s="7" t="s">
        <v>44</v>
      </c>
      <c r="B18" s="25"/>
      <c r="C18" s="261"/>
      <c r="D18" s="261"/>
      <c r="E18" s="261"/>
      <c r="F18" s="27" t="s">
        <v>11</v>
      </c>
      <c r="G18" s="28"/>
      <c r="H18" s="28"/>
      <c r="I18" s="29"/>
      <c r="J18" s="30">
        <f>IF(AND(G18= "",H18= ""), 0, ROUND(ROUND(I18, 2) * ROUND(IF(H18="",G18,H18),  0), 2))</f>
        <v>0</v>
      </c>
      <c r="K18" s="7"/>
      <c r="M18" s="31">
        <v>0.2</v>
      </c>
      <c r="Q18" s="7">
        <v>2384</v>
      </c>
    </row>
    <row r="19" spans="1:17" ht="16.5" thickTop="1" thickBot="1" x14ac:dyDescent="0.3">
      <c r="A19" s="7">
        <v>9</v>
      </c>
      <c r="B19" s="25" t="s">
        <v>51</v>
      </c>
      <c r="C19" s="262" t="s">
        <v>52</v>
      </c>
      <c r="D19" s="172"/>
      <c r="E19" s="172"/>
      <c r="F19" s="172"/>
      <c r="G19" s="172"/>
      <c r="H19" s="172"/>
      <c r="I19" s="172"/>
      <c r="J19" s="26"/>
      <c r="Q19" s="7">
        <v>2384</v>
      </c>
    </row>
    <row r="20" spans="1:17" ht="16.5" thickTop="1" thickBot="1" x14ac:dyDescent="0.3">
      <c r="A20" s="7" t="s">
        <v>44</v>
      </c>
      <c r="B20" s="25"/>
      <c r="C20" s="261"/>
      <c r="D20" s="261"/>
      <c r="E20" s="261"/>
      <c r="F20" s="27" t="s">
        <v>11</v>
      </c>
      <c r="G20" s="28"/>
      <c r="H20" s="28"/>
      <c r="I20" s="29"/>
      <c r="J20" s="30">
        <f>IF(AND(G20= "",H20= ""), 0, ROUND(ROUND(I20, 2) * ROUND(IF(H20="",G20,H20),  0), 2))</f>
        <v>0</v>
      </c>
      <c r="K20" s="7"/>
      <c r="M20" s="31">
        <v>0.2</v>
      </c>
      <c r="Q20" s="7">
        <v>2384</v>
      </c>
    </row>
    <row r="21" spans="1:17" ht="27.2" customHeight="1" thickTop="1" thickBot="1" x14ac:dyDescent="0.3">
      <c r="A21" s="7">
        <v>9</v>
      </c>
      <c r="B21" s="25" t="s">
        <v>53</v>
      </c>
      <c r="C21" s="262" t="s">
        <v>54</v>
      </c>
      <c r="D21" s="172"/>
      <c r="E21" s="172"/>
      <c r="F21" s="172"/>
      <c r="G21" s="172"/>
      <c r="H21" s="172"/>
      <c r="I21" s="172"/>
      <c r="J21" s="26"/>
      <c r="Q21" s="7">
        <v>2384</v>
      </c>
    </row>
    <row r="22" spans="1:17" ht="16.5" thickTop="1" thickBot="1" x14ac:dyDescent="0.3">
      <c r="A22" s="7" t="s">
        <v>44</v>
      </c>
      <c r="B22" s="25"/>
      <c r="C22" s="261"/>
      <c r="D22" s="261"/>
      <c r="E22" s="261"/>
      <c r="F22" s="27" t="s">
        <v>11</v>
      </c>
      <c r="G22" s="28"/>
      <c r="H22" s="28"/>
      <c r="I22" s="29"/>
      <c r="J22" s="30">
        <f>IF(AND(G22= "",H22= ""), 0, ROUND(ROUND(I22, 2) * ROUND(IF(H22="",G22,H22),  0), 2))</f>
        <v>0</v>
      </c>
      <c r="K22" s="7"/>
      <c r="M22" s="31">
        <v>0.2</v>
      </c>
      <c r="Q22" s="7">
        <v>2384</v>
      </c>
    </row>
    <row r="23" spans="1:17" ht="16.5" thickTop="1" thickBot="1" x14ac:dyDescent="0.3">
      <c r="A23" s="7">
        <v>9</v>
      </c>
      <c r="B23" s="25" t="s">
        <v>55</v>
      </c>
      <c r="C23" s="262" t="s">
        <v>56</v>
      </c>
      <c r="D23" s="172"/>
      <c r="E23" s="172"/>
      <c r="F23" s="172"/>
      <c r="G23" s="172"/>
      <c r="H23" s="172"/>
      <c r="I23" s="172"/>
      <c r="J23" s="26"/>
      <c r="Q23" s="7">
        <v>2384</v>
      </c>
    </row>
    <row r="24" spans="1:17" ht="16.5" thickTop="1" thickBot="1" x14ac:dyDescent="0.3">
      <c r="A24" s="7" t="s">
        <v>44</v>
      </c>
      <c r="B24" s="25"/>
      <c r="C24" s="261"/>
      <c r="D24" s="261"/>
      <c r="E24" s="261"/>
      <c r="F24" s="27" t="s">
        <v>11</v>
      </c>
      <c r="G24" s="28"/>
      <c r="H24" s="28"/>
      <c r="I24" s="29"/>
      <c r="J24" s="30">
        <f>IF(AND(G24= "",H24= ""), 0, ROUND(ROUND(I24, 2) * ROUND(IF(H24="",G24,H24),  0), 2))</f>
        <v>0</v>
      </c>
      <c r="K24" s="7"/>
      <c r="M24" s="31">
        <v>0.2</v>
      </c>
      <c r="Q24" s="7">
        <v>2384</v>
      </c>
    </row>
    <row r="25" spans="1:17" ht="27.2" customHeight="1" thickTop="1" thickBot="1" x14ac:dyDescent="0.3">
      <c r="A25" s="7">
        <v>9</v>
      </c>
      <c r="B25" s="25" t="s">
        <v>57</v>
      </c>
      <c r="C25" s="262" t="s">
        <v>58</v>
      </c>
      <c r="D25" s="172"/>
      <c r="E25" s="172"/>
      <c r="F25" s="172"/>
      <c r="G25" s="172"/>
      <c r="H25" s="172"/>
      <c r="I25" s="172"/>
      <c r="J25" s="26"/>
      <c r="Q25" s="7">
        <v>2384</v>
      </c>
    </row>
    <row r="26" spans="1:17" ht="16.5" thickTop="1" thickBot="1" x14ac:dyDescent="0.3">
      <c r="A26" s="7" t="s">
        <v>44</v>
      </c>
      <c r="B26" s="25"/>
      <c r="C26" s="261"/>
      <c r="D26" s="261"/>
      <c r="E26" s="261"/>
      <c r="F26" s="27" t="s">
        <v>11</v>
      </c>
      <c r="G26" s="28"/>
      <c r="H26" s="28"/>
      <c r="I26" s="29"/>
      <c r="J26" s="30">
        <f>IF(AND(G26= "",H26= ""), 0, ROUND(ROUND(I26, 2) * ROUND(IF(H26="",G26,H26),  0), 2))</f>
        <v>0</v>
      </c>
      <c r="K26" s="7"/>
      <c r="M26" s="31">
        <v>0.2</v>
      </c>
      <c r="Q26" s="7">
        <v>2384</v>
      </c>
    </row>
    <row r="27" spans="1:17" ht="15.75" hidden="1" thickTop="1" x14ac:dyDescent="0.25">
      <c r="A27" s="7" t="s">
        <v>59</v>
      </c>
    </row>
    <row r="28" spans="1:17" ht="15.75" hidden="1" thickTop="1" x14ac:dyDescent="0.25">
      <c r="A28" s="7" t="s">
        <v>60</v>
      </c>
    </row>
    <row r="29" spans="1:17" ht="15.75" hidden="1" thickTop="1" x14ac:dyDescent="0.25">
      <c r="A29" s="7" t="s">
        <v>61</v>
      </c>
    </row>
    <row r="30" spans="1:17" ht="15.75" thickTop="1" x14ac:dyDescent="0.25">
      <c r="A30" s="7">
        <v>4</v>
      </c>
      <c r="B30" s="16"/>
      <c r="C30" s="224" t="s">
        <v>62</v>
      </c>
      <c r="D30" s="224"/>
      <c r="E30" s="224"/>
      <c r="F30" s="19"/>
      <c r="G30" s="19"/>
      <c r="H30" s="19"/>
      <c r="I30" s="19"/>
      <c r="J30" s="20"/>
      <c r="K30" s="7"/>
    </row>
    <row r="31" spans="1:17" ht="32.25" customHeight="1" x14ac:dyDescent="0.25">
      <c r="A31" s="7">
        <v>5</v>
      </c>
      <c r="B31" s="16">
        <v>2</v>
      </c>
      <c r="C31" s="263" t="s">
        <v>63</v>
      </c>
      <c r="D31" s="264"/>
      <c r="E31" s="264"/>
      <c r="F31" s="264"/>
      <c r="G31" s="264"/>
      <c r="H31" s="264"/>
      <c r="I31" s="265"/>
      <c r="J31" s="22"/>
      <c r="K31" s="7"/>
    </row>
    <row r="32" spans="1:17" x14ac:dyDescent="0.25">
      <c r="A32" s="7">
        <v>6</v>
      </c>
      <c r="B32" s="16" t="s">
        <v>64</v>
      </c>
      <c r="C32" s="225" t="s">
        <v>65</v>
      </c>
      <c r="D32" s="225"/>
      <c r="E32" s="225"/>
      <c r="F32" s="23"/>
      <c r="G32" s="23"/>
      <c r="H32" s="23"/>
      <c r="I32" s="23"/>
      <c r="J32" s="24"/>
      <c r="K32" s="7"/>
    </row>
    <row r="33" spans="1:17" x14ac:dyDescent="0.25">
      <c r="A33" s="7">
        <v>8</v>
      </c>
      <c r="B33" s="25" t="s">
        <v>66</v>
      </c>
      <c r="C33" s="266" t="s">
        <v>41</v>
      </c>
      <c r="D33" s="266"/>
      <c r="E33" s="266"/>
      <c r="J33" s="26"/>
      <c r="K33" s="7"/>
    </row>
    <row r="34" spans="1:17" ht="27.2" customHeight="1" thickBot="1" x14ac:dyDescent="0.3">
      <c r="A34" s="7">
        <v>9</v>
      </c>
      <c r="B34" s="25" t="s">
        <v>67</v>
      </c>
      <c r="C34" s="262" t="s">
        <v>54</v>
      </c>
      <c r="D34" s="172"/>
      <c r="E34" s="172"/>
      <c r="F34" s="172"/>
      <c r="G34" s="172"/>
      <c r="H34" s="172"/>
      <c r="I34" s="172"/>
      <c r="J34" s="26"/>
      <c r="Q34" s="7">
        <v>2384</v>
      </c>
    </row>
    <row r="35" spans="1:17" ht="16.5" thickTop="1" thickBot="1" x14ac:dyDescent="0.3">
      <c r="A35" s="7" t="s">
        <v>44</v>
      </c>
      <c r="B35" s="25"/>
      <c r="C35" s="261"/>
      <c r="D35" s="261"/>
      <c r="E35" s="261"/>
      <c r="F35" s="27" t="s">
        <v>11</v>
      </c>
      <c r="G35" s="28"/>
      <c r="H35" s="28"/>
      <c r="I35" s="29"/>
      <c r="J35" s="30">
        <f>IF(AND(G35= "",H35= ""), 0, ROUND(ROUND(I35, 2) * ROUND(IF(H35="",G35,H35),  0), 2))</f>
        <v>0</v>
      </c>
      <c r="K35" s="7"/>
      <c r="M35" s="31">
        <v>0.2</v>
      </c>
      <c r="Q35" s="7">
        <v>2384</v>
      </c>
    </row>
    <row r="36" spans="1:17" ht="15.75" hidden="1" thickTop="1" x14ac:dyDescent="0.25">
      <c r="A36" s="7" t="s">
        <v>68</v>
      </c>
    </row>
    <row r="37" spans="1:17" ht="15.75" hidden="1" thickTop="1" x14ac:dyDescent="0.25">
      <c r="A37" s="7" t="s">
        <v>59</v>
      </c>
    </row>
    <row r="38" spans="1:17" ht="15.75" thickTop="1" x14ac:dyDescent="0.25">
      <c r="A38" s="7">
        <v>6</v>
      </c>
      <c r="B38" s="16" t="s">
        <v>69</v>
      </c>
      <c r="C38" s="225" t="s">
        <v>70</v>
      </c>
      <c r="D38" s="225"/>
      <c r="E38" s="225"/>
      <c r="F38" s="23"/>
      <c r="G38" s="23"/>
      <c r="H38" s="23"/>
      <c r="I38" s="23"/>
      <c r="J38" s="24"/>
      <c r="K38" s="7"/>
    </row>
    <row r="39" spans="1:17" x14ac:dyDescent="0.25">
      <c r="A39" s="7">
        <v>8</v>
      </c>
      <c r="B39" s="25" t="s">
        <v>71</v>
      </c>
      <c r="C39" s="266" t="s">
        <v>41</v>
      </c>
      <c r="D39" s="266"/>
      <c r="E39" s="266"/>
      <c r="J39" s="26"/>
      <c r="K39" s="7"/>
    </row>
    <row r="40" spans="1:17" ht="27.2" customHeight="1" thickBot="1" x14ac:dyDescent="0.3">
      <c r="A40" s="7">
        <v>9</v>
      </c>
      <c r="B40" s="25" t="s">
        <v>72</v>
      </c>
      <c r="C40" s="262" t="s">
        <v>58</v>
      </c>
      <c r="D40" s="172"/>
      <c r="E40" s="172"/>
      <c r="F40" s="172"/>
      <c r="G40" s="172"/>
      <c r="H40" s="172"/>
      <c r="I40" s="172"/>
      <c r="J40" s="26"/>
      <c r="Q40" s="7">
        <v>2384</v>
      </c>
    </row>
    <row r="41" spans="1:17" ht="16.5" thickTop="1" thickBot="1" x14ac:dyDescent="0.3">
      <c r="A41" s="7" t="s">
        <v>44</v>
      </c>
      <c r="B41" s="25"/>
      <c r="C41" s="261"/>
      <c r="D41" s="261"/>
      <c r="E41" s="261"/>
      <c r="F41" s="27" t="s">
        <v>11</v>
      </c>
      <c r="G41" s="28"/>
      <c r="H41" s="28"/>
      <c r="I41" s="29"/>
      <c r="J41" s="30">
        <f>IF(AND(G41= "",H41= ""), 0, ROUND(ROUND(I41, 2) * ROUND(IF(H41="",G41,H41),  0), 2))</f>
        <v>0</v>
      </c>
      <c r="K41" s="7"/>
      <c r="M41" s="31">
        <v>0.2</v>
      </c>
      <c r="Q41" s="7">
        <v>2384</v>
      </c>
    </row>
    <row r="42" spans="1:17" ht="15.75" hidden="1" thickTop="1" x14ac:dyDescent="0.25">
      <c r="A42" s="7" t="s">
        <v>68</v>
      </c>
    </row>
    <row r="43" spans="1:17" ht="15.75" hidden="1" thickTop="1" x14ac:dyDescent="0.25">
      <c r="A43" s="7" t="s">
        <v>59</v>
      </c>
    </row>
    <row r="44" spans="1:17" ht="15.75" thickTop="1" x14ac:dyDescent="0.25">
      <c r="A44" s="7">
        <v>6</v>
      </c>
      <c r="B44" s="16" t="s">
        <v>73</v>
      </c>
      <c r="C44" s="225" t="s">
        <v>74</v>
      </c>
      <c r="D44" s="225"/>
      <c r="E44" s="225"/>
      <c r="F44" s="23"/>
      <c r="G44" s="23"/>
      <c r="H44" s="23"/>
      <c r="I44" s="23"/>
      <c r="J44" s="24"/>
      <c r="K44" s="7"/>
    </row>
    <row r="45" spans="1:17" x14ac:dyDescent="0.25">
      <c r="A45" s="7">
        <v>8</v>
      </c>
      <c r="B45" s="25" t="s">
        <v>75</v>
      </c>
      <c r="C45" s="266" t="s">
        <v>41</v>
      </c>
      <c r="D45" s="266"/>
      <c r="E45" s="266"/>
      <c r="J45" s="26"/>
      <c r="K45" s="7"/>
    </row>
    <row r="46" spans="1:17" ht="27.2" customHeight="1" thickBot="1" x14ac:dyDescent="0.3">
      <c r="A46" s="7">
        <v>9</v>
      </c>
      <c r="B46" s="25" t="s">
        <v>76</v>
      </c>
      <c r="C46" s="262" t="s">
        <v>77</v>
      </c>
      <c r="D46" s="172"/>
      <c r="E46" s="172"/>
      <c r="F46" s="172"/>
      <c r="G46" s="172"/>
      <c r="H46" s="172"/>
      <c r="I46" s="172"/>
      <c r="J46" s="26"/>
      <c r="Q46" s="7">
        <v>2384</v>
      </c>
    </row>
    <row r="47" spans="1:17" ht="16.5" thickTop="1" thickBot="1" x14ac:dyDescent="0.3">
      <c r="A47" s="7" t="s">
        <v>44</v>
      </c>
      <c r="B47" s="25"/>
      <c r="C47" s="261"/>
      <c r="D47" s="261"/>
      <c r="E47" s="261"/>
      <c r="F47" s="27" t="s">
        <v>11</v>
      </c>
      <c r="G47" s="28"/>
      <c r="H47" s="28"/>
      <c r="I47" s="29"/>
      <c r="J47" s="30">
        <f>IF(AND(G47= "",H47= ""), 0, ROUND(ROUND(I47, 2) * ROUND(IF(H47="",G47,H47),  0), 2))</f>
        <v>0</v>
      </c>
      <c r="K47" s="7"/>
      <c r="M47" s="31">
        <v>0.2</v>
      </c>
      <c r="Q47" s="7">
        <v>2384</v>
      </c>
    </row>
    <row r="48" spans="1:17" ht="15.75" hidden="1" thickTop="1" x14ac:dyDescent="0.25">
      <c r="A48" s="7" t="s">
        <v>68</v>
      </c>
    </row>
    <row r="49" spans="1:17" ht="15.75" hidden="1" thickTop="1" x14ac:dyDescent="0.25">
      <c r="A49" s="7" t="s">
        <v>59</v>
      </c>
    </row>
    <row r="50" spans="1:17" ht="15.75" thickTop="1" x14ac:dyDescent="0.25">
      <c r="A50" s="7">
        <v>6</v>
      </c>
      <c r="B50" s="16" t="s">
        <v>78</v>
      </c>
      <c r="C50" s="225" t="s">
        <v>79</v>
      </c>
      <c r="D50" s="225"/>
      <c r="E50" s="225"/>
      <c r="F50" s="23"/>
      <c r="G50" s="23"/>
      <c r="H50" s="23"/>
      <c r="I50" s="23"/>
      <c r="J50" s="24"/>
      <c r="K50" s="7"/>
    </row>
    <row r="51" spans="1:17" x14ac:dyDescent="0.25">
      <c r="A51" s="7">
        <v>8</v>
      </c>
      <c r="B51" s="25" t="s">
        <v>80</v>
      </c>
      <c r="C51" s="266" t="s">
        <v>41</v>
      </c>
      <c r="D51" s="266"/>
      <c r="E51" s="266"/>
      <c r="J51" s="26"/>
      <c r="K51" s="7"/>
    </row>
    <row r="52" spans="1:17" ht="15.75" thickBot="1" x14ac:dyDescent="0.3">
      <c r="A52" s="7">
        <v>9</v>
      </c>
      <c r="B52" s="25" t="s">
        <v>81</v>
      </c>
      <c r="C52" s="262" t="s">
        <v>82</v>
      </c>
      <c r="D52" s="172"/>
      <c r="E52" s="172"/>
      <c r="F52" s="172"/>
      <c r="G52" s="172"/>
      <c r="H52" s="172"/>
      <c r="I52" s="172"/>
      <c r="J52" s="26"/>
      <c r="Q52" s="7">
        <v>2384</v>
      </c>
    </row>
    <row r="53" spans="1:17" ht="16.5" thickTop="1" thickBot="1" x14ac:dyDescent="0.3">
      <c r="A53" s="7" t="s">
        <v>44</v>
      </c>
      <c r="B53" s="25"/>
      <c r="C53" s="261"/>
      <c r="D53" s="261"/>
      <c r="E53" s="261"/>
      <c r="F53" s="27" t="s">
        <v>11</v>
      </c>
      <c r="G53" s="28"/>
      <c r="H53" s="28"/>
      <c r="I53" s="29"/>
      <c r="J53" s="30">
        <f>IF(AND(G53= "",H53= ""), 0, ROUND(ROUND(I53, 2) * ROUND(IF(H53="",G53,H53),  0), 2))</f>
        <v>0</v>
      </c>
      <c r="K53" s="7"/>
      <c r="M53" s="31">
        <v>0.2</v>
      </c>
      <c r="Q53" s="7">
        <v>2384</v>
      </c>
    </row>
    <row r="54" spans="1:17" ht="16.5" thickTop="1" thickBot="1" x14ac:dyDescent="0.3">
      <c r="A54" s="7">
        <v>9</v>
      </c>
      <c r="B54" s="25" t="s">
        <v>83</v>
      </c>
      <c r="C54" s="262" t="s">
        <v>52</v>
      </c>
      <c r="D54" s="172"/>
      <c r="E54" s="172"/>
      <c r="F54" s="172"/>
      <c r="G54" s="172"/>
      <c r="H54" s="172"/>
      <c r="I54" s="172"/>
      <c r="J54" s="26"/>
      <c r="Q54" s="7">
        <v>2384</v>
      </c>
    </row>
    <row r="55" spans="1:17" ht="16.5" thickTop="1" thickBot="1" x14ac:dyDescent="0.3">
      <c r="A55" s="7" t="s">
        <v>44</v>
      </c>
      <c r="B55" s="25"/>
      <c r="C55" s="261"/>
      <c r="D55" s="261"/>
      <c r="E55" s="261"/>
      <c r="F55" s="27" t="s">
        <v>11</v>
      </c>
      <c r="G55" s="28"/>
      <c r="H55" s="28"/>
      <c r="I55" s="29"/>
      <c r="J55" s="30">
        <f>IF(AND(G55= "",H55= ""), 0, ROUND(ROUND(I55, 2) * ROUND(IF(H55="",G55,H55),  0), 2))</f>
        <v>0</v>
      </c>
      <c r="K55" s="7"/>
      <c r="M55" s="31">
        <v>0.2</v>
      </c>
      <c r="Q55" s="7">
        <v>2384</v>
      </c>
    </row>
    <row r="56" spans="1:17" ht="15.75" hidden="1" thickTop="1" x14ac:dyDescent="0.25">
      <c r="A56" s="7" t="s">
        <v>68</v>
      </c>
    </row>
    <row r="57" spans="1:17" ht="15.75" hidden="1" thickTop="1" x14ac:dyDescent="0.25">
      <c r="A57" s="7" t="s">
        <v>59</v>
      </c>
    </row>
    <row r="58" spans="1:17" ht="15.75" thickTop="1" x14ac:dyDescent="0.25">
      <c r="A58" s="7">
        <v>6</v>
      </c>
      <c r="B58" s="16" t="s">
        <v>84</v>
      </c>
      <c r="C58" s="225" t="s">
        <v>85</v>
      </c>
      <c r="D58" s="225"/>
      <c r="E58" s="225"/>
      <c r="F58" s="23"/>
      <c r="G58" s="23"/>
      <c r="H58" s="23"/>
      <c r="I58" s="23"/>
      <c r="J58" s="24"/>
      <c r="K58" s="7"/>
    </row>
    <row r="59" spans="1:17" x14ac:dyDescent="0.25">
      <c r="A59" s="7">
        <v>8</v>
      </c>
      <c r="B59" s="25" t="s">
        <v>86</v>
      </c>
      <c r="C59" s="266" t="s">
        <v>41</v>
      </c>
      <c r="D59" s="266"/>
      <c r="E59" s="266"/>
      <c r="J59" s="26"/>
      <c r="K59" s="7"/>
    </row>
    <row r="60" spans="1:17" ht="27.2" customHeight="1" thickBot="1" x14ac:dyDescent="0.3">
      <c r="A60" s="7">
        <v>9</v>
      </c>
      <c r="B60" s="25" t="s">
        <v>87</v>
      </c>
      <c r="C60" s="262" t="s">
        <v>88</v>
      </c>
      <c r="D60" s="172"/>
      <c r="E60" s="172"/>
      <c r="F60" s="172"/>
      <c r="G60" s="172"/>
      <c r="H60" s="172"/>
      <c r="I60" s="172"/>
      <c r="J60" s="26"/>
      <c r="Q60" s="7">
        <v>2384</v>
      </c>
    </row>
    <row r="61" spans="1:17" ht="16.5" thickTop="1" thickBot="1" x14ac:dyDescent="0.3">
      <c r="A61" s="7" t="s">
        <v>44</v>
      </c>
      <c r="B61" s="25"/>
      <c r="C61" s="261"/>
      <c r="D61" s="261"/>
      <c r="E61" s="261"/>
      <c r="F61" s="27" t="s">
        <v>11</v>
      </c>
      <c r="G61" s="28"/>
      <c r="H61" s="28"/>
      <c r="I61" s="29"/>
      <c r="J61" s="30">
        <f>IF(AND(G61= "",H61= ""), 0, ROUND(ROUND(I61, 2) * ROUND(IF(H61="",G61,H61),  0), 2))</f>
        <v>0</v>
      </c>
      <c r="K61" s="7"/>
      <c r="M61" s="31">
        <v>0.2</v>
      </c>
      <c r="Q61" s="7">
        <v>2384</v>
      </c>
    </row>
    <row r="62" spans="1:17" ht="15.75" hidden="1" thickTop="1" x14ac:dyDescent="0.25">
      <c r="A62" s="7" t="s">
        <v>68</v>
      </c>
    </row>
    <row r="63" spans="1:17" ht="15.75" hidden="1" thickTop="1" x14ac:dyDescent="0.25">
      <c r="A63" s="7" t="s">
        <v>59</v>
      </c>
    </row>
    <row r="64" spans="1:17" ht="15.75" thickTop="1" x14ac:dyDescent="0.25">
      <c r="A64" s="7">
        <v>6</v>
      </c>
      <c r="B64" s="16" t="s">
        <v>89</v>
      </c>
      <c r="C64" s="225" t="s">
        <v>90</v>
      </c>
      <c r="D64" s="225"/>
      <c r="E64" s="225"/>
      <c r="F64" s="23"/>
      <c r="G64" s="23"/>
      <c r="H64" s="23"/>
      <c r="I64" s="23"/>
      <c r="J64" s="24"/>
      <c r="K64" s="7"/>
    </row>
    <row r="65" spans="1:17" x14ac:dyDescent="0.25">
      <c r="A65" s="7">
        <v>8</v>
      </c>
      <c r="B65" s="25" t="s">
        <v>91</v>
      </c>
      <c r="C65" s="266" t="s">
        <v>41</v>
      </c>
      <c r="D65" s="266"/>
      <c r="E65" s="266"/>
      <c r="J65" s="26"/>
      <c r="K65" s="7"/>
    </row>
    <row r="66" spans="1:17" ht="15.75" thickBot="1" x14ac:dyDescent="0.3">
      <c r="A66" s="7">
        <v>9</v>
      </c>
      <c r="B66" s="25" t="s">
        <v>92</v>
      </c>
      <c r="C66" s="262" t="s">
        <v>46</v>
      </c>
      <c r="D66" s="172"/>
      <c r="E66" s="172"/>
      <c r="F66" s="172"/>
      <c r="G66" s="172"/>
      <c r="H66" s="172"/>
      <c r="I66" s="172"/>
      <c r="J66" s="26"/>
      <c r="Q66" s="7">
        <v>2384</v>
      </c>
    </row>
    <row r="67" spans="1:17" ht="16.5" thickTop="1" thickBot="1" x14ac:dyDescent="0.3">
      <c r="A67" s="7" t="s">
        <v>44</v>
      </c>
      <c r="B67" s="25"/>
      <c r="C67" s="261"/>
      <c r="D67" s="261"/>
      <c r="E67" s="261"/>
      <c r="F67" s="27" t="s">
        <v>11</v>
      </c>
      <c r="G67" s="28"/>
      <c r="H67" s="28"/>
      <c r="I67" s="29"/>
      <c r="J67" s="30">
        <f>IF(AND(G67= "",H67= ""), 0, ROUND(ROUND(I67, 2) * ROUND(IF(H67="",G67,H67),  0), 2))</f>
        <v>0</v>
      </c>
      <c r="K67" s="7"/>
      <c r="M67" s="31">
        <v>0.2</v>
      </c>
      <c r="Q67" s="7">
        <v>2384</v>
      </c>
    </row>
    <row r="68" spans="1:17" ht="27.2" customHeight="1" thickTop="1" thickBot="1" x14ac:dyDescent="0.3">
      <c r="A68" s="7">
        <v>9</v>
      </c>
      <c r="B68" s="25" t="s">
        <v>93</v>
      </c>
      <c r="C68" s="262" t="s">
        <v>48</v>
      </c>
      <c r="D68" s="172"/>
      <c r="E68" s="172"/>
      <c r="F68" s="172"/>
      <c r="G68" s="172"/>
      <c r="H68" s="172"/>
      <c r="I68" s="172"/>
      <c r="J68" s="26"/>
      <c r="Q68" s="7">
        <v>2384</v>
      </c>
    </row>
    <row r="69" spans="1:17" ht="16.5" thickTop="1" thickBot="1" x14ac:dyDescent="0.3">
      <c r="A69" s="7" t="s">
        <v>44</v>
      </c>
      <c r="B69" s="25"/>
      <c r="C69" s="261"/>
      <c r="D69" s="261"/>
      <c r="E69" s="261"/>
      <c r="F69" s="27" t="s">
        <v>11</v>
      </c>
      <c r="G69" s="28"/>
      <c r="H69" s="28"/>
      <c r="I69" s="29"/>
      <c r="J69" s="30">
        <f>IF(AND(G69= "",H69= ""), 0, ROUND(ROUND(I69, 2) * ROUND(IF(H69="",G69,H69),  0), 2))</f>
        <v>0</v>
      </c>
      <c r="K69" s="7"/>
      <c r="M69" s="31">
        <v>0.2</v>
      </c>
      <c r="Q69" s="7">
        <v>2384</v>
      </c>
    </row>
    <row r="70" spans="1:17" ht="15.75" hidden="1" thickTop="1" x14ac:dyDescent="0.25">
      <c r="A70" s="7" t="s">
        <v>68</v>
      </c>
    </row>
    <row r="71" spans="1:17" ht="15.75" hidden="1" thickTop="1" x14ac:dyDescent="0.25">
      <c r="A71" s="7" t="s">
        <v>59</v>
      </c>
    </row>
    <row r="72" spans="1:17" ht="15.75" hidden="1" thickTop="1" x14ac:dyDescent="0.25">
      <c r="A72" s="7" t="s">
        <v>60</v>
      </c>
    </row>
    <row r="73" spans="1:17" ht="15.75" hidden="1" thickTop="1" x14ac:dyDescent="0.25">
      <c r="A73" s="7" t="s">
        <v>61</v>
      </c>
    </row>
    <row r="74" spans="1:17" ht="15.75" thickTop="1" x14ac:dyDescent="0.25">
      <c r="A74" s="7">
        <v>4</v>
      </c>
      <c r="B74" s="16"/>
      <c r="C74" s="224" t="s">
        <v>94</v>
      </c>
      <c r="D74" s="224"/>
      <c r="E74" s="224"/>
      <c r="F74" s="19"/>
      <c r="G74" s="19"/>
      <c r="H74" s="19"/>
      <c r="I74" s="19"/>
      <c r="J74" s="20"/>
      <c r="K74" s="7"/>
    </row>
    <row r="75" spans="1:17" x14ac:dyDescent="0.25">
      <c r="A75" s="7">
        <v>5</v>
      </c>
      <c r="B75" s="16">
        <v>5</v>
      </c>
      <c r="C75" s="254" t="s">
        <v>95</v>
      </c>
      <c r="D75" s="254"/>
      <c r="E75" s="254"/>
      <c r="F75" s="21"/>
      <c r="G75" s="21"/>
      <c r="H75" s="21"/>
      <c r="I75" s="21"/>
      <c r="J75" s="22"/>
      <c r="K75" s="7"/>
    </row>
    <row r="76" spans="1:17" ht="15.75" thickBot="1" x14ac:dyDescent="0.3">
      <c r="A76" s="7">
        <v>9</v>
      </c>
      <c r="B76" s="25" t="s">
        <v>96</v>
      </c>
      <c r="C76" s="262" t="s">
        <v>97</v>
      </c>
      <c r="D76" s="172"/>
      <c r="E76" s="172"/>
      <c r="F76" s="172"/>
      <c r="G76" s="172"/>
      <c r="H76" s="172"/>
      <c r="I76" s="172"/>
      <c r="J76" s="26"/>
      <c r="Q76" s="7">
        <v>2384</v>
      </c>
    </row>
    <row r="77" spans="1:17" ht="16.5" thickTop="1" thickBot="1" x14ac:dyDescent="0.3">
      <c r="A77" s="7" t="s">
        <v>44</v>
      </c>
      <c r="B77" s="25"/>
      <c r="C77" s="261"/>
      <c r="D77" s="261"/>
      <c r="E77" s="261"/>
      <c r="F77" s="27" t="s">
        <v>11</v>
      </c>
      <c r="G77" s="28"/>
      <c r="H77" s="28"/>
      <c r="I77" s="29"/>
      <c r="J77" s="30">
        <f>IF(AND(G77= "",H77= ""), 0, ROUND(ROUND(I77, 2) * ROUND(IF(H77="",G77,H77),  0), 2))</f>
        <v>0</v>
      </c>
      <c r="K77" s="7"/>
      <c r="M77" s="31">
        <v>0.2</v>
      </c>
      <c r="Q77" s="7">
        <v>2384</v>
      </c>
    </row>
    <row r="78" spans="1:17" ht="15.75" hidden="1" thickTop="1" x14ac:dyDescent="0.25">
      <c r="A78" s="7" t="s">
        <v>60</v>
      </c>
    </row>
    <row r="79" spans="1:17" ht="15.75" thickTop="1" x14ac:dyDescent="0.25">
      <c r="A79" s="7">
        <v>5</v>
      </c>
      <c r="B79" s="16">
        <v>6</v>
      </c>
      <c r="C79" s="49" t="s">
        <v>98</v>
      </c>
      <c r="D79" s="50"/>
      <c r="E79" s="50"/>
      <c r="F79" s="50"/>
      <c r="G79" s="50"/>
      <c r="H79" s="50"/>
      <c r="I79" s="51"/>
      <c r="J79" s="22"/>
      <c r="K79" s="7"/>
    </row>
    <row r="80" spans="1:17" ht="15.75" thickBot="1" x14ac:dyDescent="0.3">
      <c r="A80" s="7">
        <v>9</v>
      </c>
      <c r="B80" s="25" t="s">
        <v>99</v>
      </c>
      <c r="C80" s="262" t="s">
        <v>100</v>
      </c>
      <c r="D80" s="172"/>
      <c r="E80" s="172"/>
      <c r="F80" s="172"/>
      <c r="G80" s="172"/>
      <c r="H80" s="172"/>
      <c r="I80" s="172"/>
      <c r="J80" s="26"/>
      <c r="Q80" s="7">
        <v>2384</v>
      </c>
    </row>
    <row r="81" spans="1:17" ht="16.5" thickTop="1" thickBot="1" x14ac:dyDescent="0.3">
      <c r="A81" s="7" t="s">
        <v>44</v>
      </c>
      <c r="B81" s="25"/>
      <c r="C81" s="261"/>
      <c r="D81" s="261"/>
      <c r="E81" s="261"/>
      <c r="F81" s="27" t="s">
        <v>11</v>
      </c>
      <c r="G81" s="28"/>
      <c r="H81" s="28"/>
      <c r="I81" s="29"/>
      <c r="J81" s="30">
        <f>IF(AND(G81= "",H81= ""), 0, ROUND(ROUND(I81, 2) * ROUND(IF(H81="",G81,H81),  0), 2))</f>
        <v>0</v>
      </c>
      <c r="K81" s="7"/>
      <c r="M81" s="31">
        <v>0.2</v>
      </c>
      <c r="Q81" s="7">
        <v>2384</v>
      </c>
    </row>
    <row r="82" spans="1:17" ht="15.75" hidden="1" thickTop="1" x14ac:dyDescent="0.25">
      <c r="A82" s="7" t="s">
        <v>60</v>
      </c>
    </row>
    <row r="83" spans="1:17" ht="15.75" thickTop="1" x14ac:dyDescent="0.25">
      <c r="A83" s="7">
        <v>5</v>
      </c>
      <c r="B83" s="16">
        <v>7</v>
      </c>
      <c r="C83" s="50" t="s">
        <v>101</v>
      </c>
      <c r="D83" s="50"/>
      <c r="E83" s="50"/>
      <c r="F83" s="21"/>
      <c r="G83" s="21"/>
      <c r="H83" s="21"/>
      <c r="I83" s="21"/>
      <c r="J83" s="22"/>
      <c r="K83" s="7"/>
    </row>
    <row r="84" spans="1:17" ht="15.75" thickBot="1" x14ac:dyDescent="0.3">
      <c r="A84" s="7">
        <v>9</v>
      </c>
      <c r="B84" s="25" t="s">
        <v>102</v>
      </c>
      <c r="C84" s="262" t="s">
        <v>103</v>
      </c>
      <c r="D84" s="172"/>
      <c r="E84" s="172"/>
      <c r="F84" s="172"/>
      <c r="G84" s="172"/>
      <c r="H84" s="172"/>
      <c r="I84" s="172"/>
      <c r="J84" s="26"/>
      <c r="Q84" s="7">
        <v>2384</v>
      </c>
    </row>
    <row r="85" spans="1:17" ht="16.5" thickTop="1" thickBot="1" x14ac:dyDescent="0.3">
      <c r="A85" s="7" t="s">
        <v>44</v>
      </c>
      <c r="B85" s="25"/>
      <c r="C85" s="261"/>
      <c r="D85" s="261"/>
      <c r="E85" s="261"/>
      <c r="F85" s="27" t="s">
        <v>11</v>
      </c>
      <c r="G85" s="28"/>
      <c r="H85" s="28"/>
      <c r="I85" s="29"/>
      <c r="J85" s="30">
        <f>IF(AND(G85= "",H85= ""), 0, ROUND(ROUND(I85, 2) * ROUND(IF(H85="",G85,H85),  0), 2))</f>
        <v>0</v>
      </c>
      <c r="K85" s="7"/>
      <c r="M85" s="31">
        <v>0.2</v>
      </c>
      <c r="Q85" s="7">
        <v>2384</v>
      </c>
    </row>
    <row r="86" spans="1:17" ht="15.75" hidden="1" thickTop="1" x14ac:dyDescent="0.25">
      <c r="A86" s="7" t="s">
        <v>60</v>
      </c>
    </row>
    <row r="87" spans="1:17" ht="15.75" thickTop="1" x14ac:dyDescent="0.25">
      <c r="A87" s="7">
        <v>5</v>
      </c>
      <c r="B87" s="16">
        <v>9</v>
      </c>
      <c r="C87" s="50" t="s">
        <v>104</v>
      </c>
      <c r="D87" s="50"/>
      <c r="E87" s="50"/>
      <c r="F87" s="21"/>
      <c r="G87" s="21"/>
      <c r="H87" s="21"/>
      <c r="I87" s="21"/>
      <c r="J87" s="22"/>
      <c r="K87" s="7"/>
    </row>
    <row r="88" spans="1:17" ht="15.75" thickBot="1" x14ac:dyDescent="0.3">
      <c r="A88" s="7">
        <v>9</v>
      </c>
      <c r="B88" s="25" t="s">
        <v>105</v>
      </c>
      <c r="C88" s="262" t="s">
        <v>106</v>
      </c>
      <c r="D88" s="172"/>
      <c r="E88" s="172"/>
      <c r="F88" s="172"/>
      <c r="G88" s="172"/>
      <c r="H88" s="172"/>
      <c r="I88" s="172"/>
      <c r="J88" s="26"/>
      <c r="Q88" s="7">
        <v>2384</v>
      </c>
    </row>
    <row r="89" spans="1:17" ht="16.5" thickTop="1" thickBot="1" x14ac:dyDescent="0.3">
      <c r="A89" s="7" t="s">
        <v>44</v>
      </c>
      <c r="B89" s="25"/>
      <c r="C89" s="261"/>
      <c r="D89" s="261"/>
      <c r="E89" s="261"/>
      <c r="F89" s="27" t="s">
        <v>11</v>
      </c>
      <c r="G89" s="28"/>
      <c r="H89" s="28"/>
      <c r="I89" s="29"/>
      <c r="J89" s="30">
        <f>IF(AND(G89= "",H89= ""), 0, ROUND(ROUND(I89, 2) * ROUND(IF(H89="",G89,H89),  0), 2))</f>
        <v>0</v>
      </c>
      <c r="K89" s="7"/>
      <c r="M89" s="31">
        <v>0.2</v>
      </c>
      <c r="Q89" s="7">
        <v>2384</v>
      </c>
    </row>
    <row r="90" spans="1:17" ht="15.75" hidden="1" thickTop="1" x14ac:dyDescent="0.25">
      <c r="A90" s="7" t="s">
        <v>60</v>
      </c>
    </row>
    <row r="91" spans="1:17" ht="16.899999999999999" customHeight="1" thickTop="1" x14ac:dyDescent="0.25">
      <c r="A91" s="7">
        <v>5</v>
      </c>
      <c r="B91" s="16">
        <v>10</v>
      </c>
      <c r="C91" s="254" t="s">
        <v>107</v>
      </c>
      <c r="D91" s="254"/>
      <c r="E91" s="254"/>
      <c r="F91" s="21"/>
      <c r="G91" s="21"/>
      <c r="H91" s="21"/>
      <c r="I91" s="21"/>
      <c r="J91" s="22"/>
      <c r="K91" s="7"/>
    </row>
    <row r="92" spans="1:17" ht="15.75" thickBot="1" x14ac:dyDescent="0.3">
      <c r="A92" s="7">
        <v>9</v>
      </c>
      <c r="B92" s="25" t="s">
        <v>108</v>
      </c>
      <c r="C92" s="262" t="s">
        <v>109</v>
      </c>
      <c r="D92" s="172"/>
      <c r="E92" s="172"/>
      <c r="F92" s="172"/>
      <c r="G92" s="172"/>
      <c r="H92" s="172"/>
      <c r="I92" s="172"/>
      <c r="J92" s="26"/>
      <c r="Q92" s="7">
        <v>2384</v>
      </c>
    </row>
    <row r="93" spans="1:17" ht="16.5" thickTop="1" thickBot="1" x14ac:dyDescent="0.3">
      <c r="A93" s="7" t="s">
        <v>44</v>
      </c>
      <c r="B93" s="25"/>
      <c r="C93" s="261"/>
      <c r="D93" s="261"/>
      <c r="E93" s="261"/>
      <c r="F93" s="27" t="s">
        <v>110</v>
      </c>
      <c r="G93" s="28"/>
      <c r="H93" s="28"/>
      <c r="I93" s="29"/>
      <c r="J93" s="30">
        <f>IF(AND(G93= "",H93= ""), 0, ROUND(ROUND(I93, 2) * ROUND(IF(H93="",G93,H93),  0), 2))</f>
        <v>0</v>
      </c>
      <c r="K93" s="7"/>
      <c r="M93" s="31">
        <v>0.2</v>
      </c>
      <c r="Q93" s="7">
        <v>2384</v>
      </c>
    </row>
    <row r="94" spans="1:17" ht="15.75" hidden="1" thickTop="1" x14ac:dyDescent="0.25">
      <c r="A94" s="7" t="s">
        <v>60</v>
      </c>
    </row>
    <row r="95" spans="1:17" ht="15.75" thickTop="1" x14ac:dyDescent="0.25">
      <c r="A95" s="7" t="s">
        <v>111</v>
      </c>
      <c r="B95" s="26"/>
      <c r="C95" s="172"/>
      <c r="D95" s="172"/>
      <c r="E95" s="172"/>
      <c r="J95" s="26"/>
    </row>
    <row r="96" spans="1:17" x14ac:dyDescent="0.25">
      <c r="B96" s="26"/>
      <c r="C96" s="283" t="s">
        <v>36</v>
      </c>
      <c r="D96" s="284"/>
      <c r="E96" s="284"/>
      <c r="F96" s="285"/>
      <c r="G96" s="285"/>
      <c r="H96" s="285"/>
      <c r="I96" s="285"/>
      <c r="J96" s="286"/>
    </row>
    <row r="97" spans="1:17" x14ac:dyDescent="0.25">
      <c r="B97" s="26"/>
      <c r="C97" s="287"/>
      <c r="D97" s="288"/>
      <c r="E97" s="288"/>
      <c r="F97" s="288"/>
      <c r="G97" s="288"/>
      <c r="H97" s="288"/>
      <c r="I97" s="288"/>
      <c r="J97" s="289"/>
    </row>
    <row r="98" spans="1:17" x14ac:dyDescent="0.25">
      <c r="B98" s="26"/>
      <c r="C98" s="279" t="s">
        <v>112</v>
      </c>
      <c r="D98" s="280"/>
      <c r="E98" s="280"/>
      <c r="F98" s="281">
        <f>SUMIF(K7:K95, IF(K6="","",K6), J7:J95)</f>
        <v>0</v>
      </c>
      <c r="G98" s="281"/>
      <c r="H98" s="281"/>
      <c r="I98" s="281"/>
      <c r="J98" s="282"/>
    </row>
    <row r="99" spans="1:17" hidden="1" x14ac:dyDescent="0.25">
      <c r="B99" s="26"/>
      <c r="C99" s="253" t="s">
        <v>113</v>
      </c>
      <c r="D99" s="254"/>
      <c r="E99" s="254"/>
      <c r="F99" s="255">
        <f>ROUND(SUMIF(K7:K95, IF(K6="","",K6), J7:J95) * 0.2, 2)</f>
        <v>0</v>
      </c>
      <c r="G99" s="255"/>
      <c r="H99" s="255"/>
      <c r="I99" s="255"/>
      <c r="J99" s="256"/>
    </row>
    <row r="100" spans="1:17" hidden="1" x14ac:dyDescent="0.25">
      <c r="B100" s="26"/>
      <c r="C100" s="257" t="s">
        <v>114</v>
      </c>
      <c r="D100" s="258"/>
      <c r="E100" s="258"/>
      <c r="F100" s="259">
        <f>SUM(F98:F99)</f>
        <v>0</v>
      </c>
      <c r="G100" s="259"/>
      <c r="H100" s="259"/>
      <c r="I100" s="259"/>
      <c r="J100" s="260"/>
    </row>
    <row r="101" spans="1:17" ht="18.600000000000001" customHeight="1" x14ac:dyDescent="0.25">
      <c r="A101" s="7">
        <v>3</v>
      </c>
      <c r="B101" s="16" t="s">
        <v>115</v>
      </c>
      <c r="C101" s="252" t="s">
        <v>116</v>
      </c>
      <c r="D101" s="252"/>
      <c r="E101" s="252"/>
      <c r="F101" s="46"/>
      <c r="G101" s="46"/>
      <c r="H101" s="46"/>
      <c r="I101" s="46"/>
      <c r="J101" s="18"/>
      <c r="K101" s="7"/>
    </row>
    <row r="102" spans="1:17" ht="18.600000000000001" customHeight="1" x14ac:dyDescent="0.25">
      <c r="A102" s="7">
        <v>3</v>
      </c>
      <c r="B102" s="16"/>
      <c r="C102" s="223" t="s">
        <v>37</v>
      </c>
      <c r="D102" s="223"/>
      <c r="E102" s="223"/>
      <c r="F102" s="17"/>
      <c r="G102" s="17"/>
      <c r="H102" s="17"/>
      <c r="I102" s="17"/>
      <c r="J102" s="18"/>
      <c r="K102" s="7"/>
    </row>
    <row r="103" spans="1:17" x14ac:dyDescent="0.25">
      <c r="A103" s="7">
        <v>4</v>
      </c>
      <c r="B103" s="16"/>
      <c r="C103" s="224" t="s">
        <v>38</v>
      </c>
      <c r="D103" s="224"/>
      <c r="E103" s="224"/>
      <c r="F103" s="19"/>
      <c r="G103" s="19"/>
      <c r="H103" s="19"/>
      <c r="I103" s="19"/>
      <c r="J103" s="20"/>
      <c r="K103" s="7"/>
    </row>
    <row r="104" spans="1:17" ht="27" customHeight="1" x14ac:dyDescent="0.25">
      <c r="A104" s="7">
        <v>5</v>
      </c>
      <c r="B104" s="16">
        <v>1</v>
      </c>
      <c r="C104" s="263" t="s">
        <v>39</v>
      </c>
      <c r="D104" s="264"/>
      <c r="E104" s="264"/>
      <c r="F104" s="264"/>
      <c r="G104" s="264"/>
      <c r="H104" s="264"/>
      <c r="I104" s="265"/>
      <c r="J104" s="22"/>
      <c r="K104" s="7"/>
    </row>
    <row r="105" spans="1:17" x14ac:dyDescent="0.25">
      <c r="A105" s="7">
        <v>6</v>
      </c>
      <c r="B105" s="16" t="s">
        <v>117</v>
      </c>
      <c r="C105" s="225" t="s">
        <v>118</v>
      </c>
      <c r="D105" s="225"/>
      <c r="E105" s="225"/>
      <c r="F105" s="23"/>
      <c r="G105" s="23"/>
      <c r="H105" s="23"/>
      <c r="I105" s="23"/>
      <c r="J105" s="24"/>
      <c r="K105" s="7"/>
    </row>
    <row r="106" spans="1:17" ht="39.4" customHeight="1" thickBot="1" x14ac:dyDescent="0.3">
      <c r="A106" s="7">
        <v>9</v>
      </c>
      <c r="B106" s="25" t="s">
        <v>35</v>
      </c>
      <c r="C106" s="262" t="s">
        <v>119</v>
      </c>
      <c r="D106" s="172"/>
      <c r="E106" s="172"/>
      <c r="F106" s="172"/>
      <c r="G106" s="172"/>
      <c r="H106" s="172"/>
      <c r="I106" s="172"/>
      <c r="J106" s="26"/>
      <c r="Q106" s="7">
        <v>2390</v>
      </c>
    </row>
    <row r="107" spans="1:17" ht="16.5" thickTop="1" thickBot="1" x14ac:dyDescent="0.3">
      <c r="A107" s="7" t="s">
        <v>44</v>
      </c>
      <c r="B107" s="25"/>
      <c r="C107" s="261"/>
      <c r="D107" s="261"/>
      <c r="E107" s="261"/>
      <c r="F107" s="27" t="s">
        <v>11</v>
      </c>
      <c r="G107" s="28"/>
      <c r="H107" s="28"/>
      <c r="I107" s="29"/>
      <c r="J107" s="30">
        <f>IF(AND(G107= "",H107= ""), 0, ROUND(ROUND(I107, 2) * ROUND(IF(H107="",G107,H107),  0), 2))</f>
        <v>0</v>
      </c>
      <c r="K107" s="7"/>
      <c r="M107" s="31">
        <v>0.2</v>
      </c>
      <c r="Q107" s="7">
        <v>2390</v>
      </c>
    </row>
    <row r="108" spans="1:17" ht="27.2" customHeight="1" thickTop="1" thickBot="1" x14ac:dyDescent="0.3">
      <c r="A108" s="7">
        <v>9</v>
      </c>
      <c r="B108" s="25" t="s">
        <v>120</v>
      </c>
      <c r="C108" s="262" t="s">
        <v>121</v>
      </c>
      <c r="D108" s="172"/>
      <c r="E108" s="172"/>
      <c r="F108" s="172"/>
      <c r="G108" s="172"/>
      <c r="H108" s="172"/>
      <c r="I108" s="172"/>
      <c r="J108" s="26"/>
      <c r="Q108" s="7">
        <v>2390</v>
      </c>
    </row>
    <row r="109" spans="1:17" ht="16.5" thickTop="1" thickBot="1" x14ac:dyDescent="0.3">
      <c r="A109" s="7" t="s">
        <v>44</v>
      </c>
      <c r="B109" s="25"/>
      <c r="C109" s="261"/>
      <c r="D109" s="261"/>
      <c r="E109" s="261"/>
      <c r="F109" s="27" t="s">
        <v>11</v>
      </c>
      <c r="G109" s="28"/>
      <c r="H109" s="28"/>
      <c r="I109" s="29"/>
      <c r="J109" s="30">
        <f>IF(AND(G109= "",H109= ""), 0, ROUND(ROUND(I109, 2) * ROUND(IF(H109="",G109,H109),  0), 2))</f>
        <v>0</v>
      </c>
      <c r="K109" s="7"/>
      <c r="M109" s="31">
        <v>0.2</v>
      </c>
      <c r="Q109" s="7">
        <v>2390</v>
      </c>
    </row>
    <row r="110" spans="1:17" ht="27.2" customHeight="1" thickTop="1" thickBot="1" x14ac:dyDescent="0.3">
      <c r="A110" s="7">
        <v>9</v>
      </c>
      <c r="B110" s="25" t="s">
        <v>122</v>
      </c>
      <c r="C110" s="262" t="s">
        <v>123</v>
      </c>
      <c r="D110" s="172"/>
      <c r="E110" s="172"/>
      <c r="F110" s="172"/>
      <c r="G110" s="172"/>
      <c r="H110" s="172"/>
      <c r="I110" s="172"/>
      <c r="J110" s="26"/>
      <c r="Q110" s="7">
        <v>2390</v>
      </c>
    </row>
    <row r="111" spans="1:17" ht="16.5" thickTop="1" thickBot="1" x14ac:dyDescent="0.3">
      <c r="A111" s="7" t="s">
        <v>44</v>
      </c>
      <c r="B111" s="25"/>
      <c r="C111" s="261"/>
      <c r="D111" s="261"/>
      <c r="E111" s="261"/>
      <c r="F111" s="27" t="s">
        <v>11</v>
      </c>
      <c r="G111" s="28"/>
      <c r="H111" s="28"/>
      <c r="I111" s="29"/>
      <c r="J111" s="30">
        <f>IF(AND(G111= "",H111= ""), 0, ROUND(ROUND(I111, 2) * ROUND(IF(H111="",G111,H111),  0), 2))</f>
        <v>0</v>
      </c>
      <c r="K111" s="7"/>
      <c r="M111" s="31">
        <v>0.2</v>
      </c>
      <c r="Q111" s="7">
        <v>2390</v>
      </c>
    </row>
    <row r="112" spans="1:17" ht="27.2" customHeight="1" thickTop="1" thickBot="1" x14ac:dyDescent="0.3">
      <c r="A112" s="7">
        <v>9</v>
      </c>
      <c r="B112" s="25" t="s">
        <v>124</v>
      </c>
      <c r="C112" s="262" t="s">
        <v>125</v>
      </c>
      <c r="D112" s="172"/>
      <c r="E112" s="172"/>
      <c r="F112" s="172"/>
      <c r="G112" s="172"/>
      <c r="H112" s="172"/>
      <c r="I112" s="172"/>
      <c r="J112" s="26"/>
      <c r="Q112" s="7">
        <v>2390</v>
      </c>
    </row>
    <row r="113" spans="1:17" ht="16.5" thickTop="1" thickBot="1" x14ac:dyDescent="0.3">
      <c r="A113" s="7" t="s">
        <v>44</v>
      </c>
      <c r="B113" s="25"/>
      <c r="C113" s="261"/>
      <c r="D113" s="261"/>
      <c r="E113" s="261"/>
      <c r="F113" s="27" t="s">
        <v>11</v>
      </c>
      <c r="G113" s="28"/>
      <c r="H113" s="28"/>
      <c r="I113" s="29"/>
      <c r="J113" s="30">
        <f>IF(AND(G113= "",H113= ""), 0, ROUND(ROUND(I113, 2) * ROUND(IF(H113="",G113,H113),  0), 2))</f>
        <v>0</v>
      </c>
      <c r="K113" s="7"/>
      <c r="M113" s="31">
        <v>0.2</v>
      </c>
      <c r="Q113" s="7">
        <v>2390</v>
      </c>
    </row>
    <row r="114" spans="1:17" ht="27.2" customHeight="1" thickTop="1" thickBot="1" x14ac:dyDescent="0.3">
      <c r="A114" s="7">
        <v>9</v>
      </c>
      <c r="B114" s="25" t="s">
        <v>126</v>
      </c>
      <c r="C114" s="262" t="s">
        <v>127</v>
      </c>
      <c r="D114" s="172"/>
      <c r="E114" s="172"/>
      <c r="F114" s="172"/>
      <c r="G114" s="172"/>
      <c r="H114" s="172"/>
      <c r="I114" s="172"/>
      <c r="J114" s="26"/>
      <c r="Q114" s="7">
        <v>2390</v>
      </c>
    </row>
    <row r="115" spans="1:17" ht="16.5" thickTop="1" thickBot="1" x14ac:dyDescent="0.3">
      <c r="A115" s="7" t="s">
        <v>44</v>
      </c>
      <c r="B115" s="25"/>
      <c r="C115" s="261"/>
      <c r="D115" s="261"/>
      <c r="E115" s="261"/>
      <c r="F115" s="27" t="s">
        <v>11</v>
      </c>
      <c r="G115" s="28"/>
      <c r="H115" s="28"/>
      <c r="I115" s="29"/>
      <c r="J115" s="30">
        <f>IF(AND(G115= "",H115= ""), 0, ROUND(ROUND(I115, 2) * ROUND(IF(H115="",G115,H115),  0), 2))</f>
        <v>0</v>
      </c>
      <c r="K115" s="7"/>
      <c r="M115" s="31">
        <v>0.2</v>
      </c>
      <c r="Q115" s="7">
        <v>2390</v>
      </c>
    </row>
    <row r="116" spans="1:17" ht="15.75" hidden="1" thickTop="1" x14ac:dyDescent="0.25">
      <c r="A116" s="7" t="s">
        <v>59</v>
      </c>
    </row>
    <row r="117" spans="1:17" ht="15.75" hidden="1" thickTop="1" x14ac:dyDescent="0.25">
      <c r="A117" s="7" t="s">
        <v>60</v>
      </c>
    </row>
    <row r="118" spans="1:17" ht="15.75" hidden="1" thickTop="1" x14ac:dyDescent="0.25">
      <c r="A118" s="7" t="s">
        <v>61</v>
      </c>
    </row>
    <row r="119" spans="1:17" ht="15.75" thickTop="1" x14ac:dyDescent="0.25">
      <c r="A119" s="7">
        <v>4</v>
      </c>
      <c r="B119" s="16"/>
      <c r="C119" s="224" t="s">
        <v>62</v>
      </c>
      <c r="D119" s="224"/>
      <c r="E119" s="224"/>
      <c r="F119" s="19"/>
      <c r="G119" s="19"/>
      <c r="H119" s="19"/>
      <c r="I119" s="19"/>
      <c r="J119" s="20"/>
      <c r="K119" s="7"/>
    </row>
    <row r="120" spans="1:17" ht="32.25" customHeight="1" x14ac:dyDescent="0.25">
      <c r="A120" s="7">
        <v>5</v>
      </c>
      <c r="B120" s="16">
        <v>2</v>
      </c>
      <c r="C120" s="263" t="s">
        <v>63</v>
      </c>
      <c r="D120" s="264"/>
      <c r="E120" s="264"/>
      <c r="F120" s="264"/>
      <c r="G120" s="264"/>
      <c r="H120" s="264"/>
      <c r="I120" s="265"/>
      <c r="J120" s="22"/>
      <c r="K120" s="7"/>
    </row>
    <row r="121" spans="1:17" x14ac:dyDescent="0.25">
      <c r="A121" s="7">
        <v>6</v>
      </c>
      <c r="B121" s="16" t="s">
        <v>64</v>
      </c>
      <c r="C121" s="225" t="s">
        <v>65</v>
      </c>
      <c r="D121" s="225"/>
      <c r="E121" s="225"/>
      <c r="F121" s="23"/>
      <c r="G121" s="23"/>
      <c r="H121" s="23"/>
      <c r="I121" s="23"/>
      <c r="J121" s="24"/>
      <c r="K121" s="7"/>
    </row>
    <row r="122" spans="1:17" x14ac:dyDescent="0.25">
      <c r="A122" s="7">
        <v>8</v>
      </c>
      <c r="B122" s="25" t="s">
        <v>128</v>
      </c>
      <c r="C122" s="266" t="s">
        <v>118</v>
      </c>
      <c r="D122" s="266"/>
      <c r="E122" s="266"/>
      <c r="J122" s="26"/>
      <c r="K122" s="7"/>
    </row>
    <row r="123" spans="1:17" ht="27.2" customHeight="1" thickBot="1" x14ac:dyDescent="0.3">
      <c r="A123" s="7">
        <v>9</v>
      </c>
      <c r="B123" s="25" t="s">
        <v>129</v>
      </c>
      <c r="C123" s="262" t="s">
        <v>130</v>
      </c>
      <c r="D123" s="172"/>
      <c r="E123" s="172"/>
      <c r="F123" s="172"/>
      <c r="G123" s="172"/>
      <c r="H123" s="172"/>
      <c r="I123" s="172"/>
      <c r="J123" s="26"/>
      <c r="Q123" s="7">
        <v>2390</v>
      </c>
    </row>
    <row r="124" spans="1:17" ht="16.5" thickTop="1" thickBot="1" x14ac:dyDescent="0.3">
      <c r="A124" s="7" t="s">
        <v>44</v>
      </c>
      <c r="B124" s="25"/>
      <c r="C124" s="261"/>
      <c r="D124" s="261"/>
      <c r="E124" s="261"/>
      <c r="F124" s="27" t="s">
        <v>11</v>
      </c>
      <c r="G124" s="28"/>
      <c r="H124" s="28"/>
      <c r="I124" s="29"/>
      <c r="J124" s="30">
        <f>IF(AND(G124= "",H124= ""), 0, ROUND(ROUND(I124, 2) * ROUND(IF(H124="",G124,H124),  0), 2))</f>
        <v>0</v>
      </c>
      <c r="K124" s="7"/>
      <c r="M124" s="31">
        <v>0.2</v>
      </c>
      <c r="Q124" s="7">
        <v>2390</v>
      </c>
    </row>
    <row r="125" spans="1:17" ht="15.75" hidden="1" thickTop="1" x14ac:dyDescent="0.25">
      <c r="A125" s="7" t="s">
        <v>68</v>
      </c>
    </row>
    <row r="126" spans="1:17" ht="15.75" hidden="1" thickTop="1" x14ac:dyDescent="0.25">
      <c r="A126" s="7" t="s">
        <v>59</v>
      </c>
    </row>
    <row r="127" spans="1:17" ht="15.75" thickTop="1" x14ac:dyDescent="0.25">
      <c r="A127" s="7">
        <v>6</v>
      </c>
      <c r="B127" s="16" t="s">
        <v>69</v>
      </c>
      <c r="C127" s="225" t="s">
        <v>70</v>
      </c>
      <c r="D127" s="225"/>
      <c r="E127" s="225"/>
      <c r="F127" s="23"/>
      <c r="G127" s="23"/>
      <c r="H127" s="23"/>
      <c r="I127" s="23"/>
      <c r="J127" s="24"/>
      <c r="K127" s="7"/>
    </row>
    <row r="128" spans="1:17" x14ac:dyDescent="0.25">
      <c r="A128" s="7">
        <v>8</v>
      </c>
      <c r="B128" s="25" t="s">
        <v>131</v>
      </c>
      <c r="C128" s="266" t="s">
        <v>118</v>
      </c>
      <c r="D128" s="266"/>
      <c r="E128" s="266"/>
      <c r="J128" s="26"/>
      <c r="K128" s="7"/>
    </row>
    <row r="129" spans="1:17" ht="27.2" customHeight="1" thickBot="1" x14ac:dyDescent="0.3">
      <c r="A129" s="7">
        <v>9</v>
      </c>
      <c r="B129" s="25" t="s">
        <v>132</v>
      </c>
      <c r="C129" s="262" t="s">
        <v>127</v>
      </c>
      <c r="D129" s="172"/>
      <c r="E129" s="172"/>
      <c r="F129" s="172"/>
      <c r="G129" s="172"/>
      <c r="H129" s="172"/>
      <c r="I129" s="172"/>
      <c r="J129" s="26"/>
      <c r="Q129" s="7">
        <v>2390</v>
      </c>
    </row>
    <row r="130" spans="1:17" ht="16.5" thickTop="1" thickBot="1" x14ac:dyDescent="0.3">
      <c r="A130" s="7" t="s">
        <v>44</v>
      </c>
      <c r="B130" s="25"/>
      <c r="C130" s="261"/>
      <c r="D130" s="261"/>
      <c r="E130" s="261"/>
      <c r="F130" s="27" t="s">
        <v>11</v>
      </c>
      <c r="G130" s="28"/>
      <c r="H130" s="28"/>
      <c r="I130" s="29"/>
      <c r="J130" s="30">
        <f>IF(AND(G130= "",H130= ""), 0, ROUND(ROUND(I130, 2) * ROUND(IF(H130="",G130,H130),  0), 2))</f>
        <v>0</v>
      </c>
      <c r="K130" s="7"/>
      <c r="M130" s="31">
        <v>0.2</v>
      </c>
      <c r="Q130" s="7">
        <v>2390</v>
      </c>
    </row>
    <row r="131" spans="1:17" ht="15.75" hidden="1" thickTop="1" x14ac:dyDescent="0.25">
      <c r="A131" s="7" t="s">
        <v>68</v>
      </c>
    </row>
    <row r="132" spans="1:17" ht="15.75" hidden="1" thickTop="1" x14ac:dyDescent="0.25">
      <c r="A132" s="7" t="s">
        <v>59</v>
      </c>
    </row>
    <row r="133" spans="1:17" ht="15.75" thickTop="1" x14ac:dyDescent="0.25">
      <c r="A133" s="7">
        <v>6</v>
      </c>
      <c r="B133" s="16" t="s">
        <v>73</v>
      </c>
      <c r="C133" s="225" t="s">
        <v>74</v>
      </c>
      <c r="D133" s="225"/>
      <c r="E133" s="225"/>
      <c r="F133" s="23"/>
      <c r="G133" s="23"/>
      <c r="H133" s="23"/>
      <c r="I133" s="23"/>
      <c r="J133" s="24"/>
      <c r="K133" s="7"/>
    </row>
    <row r="134" spans="1:17" x14ac:dyDescent="0.25">
      <c r="A134" s="7">
        <v>8</v>
      </c>
      <c r="B134" s="25" t="s">
        <v>133</v>
      </c>
      <c r="C134" s="266" t="s">
        <v>118</v>
      </c>
      <c r="D134" s="266"/>
      <c r="E134" s="266"/>
      <c r="J134" s="26"/>
      <c r="K134" s="7"/>
    </row>
    <row r="135" spans="1:17" ht="27.2" customHeight="1" thickBot="1" x14ac:dyDescent="0.3">
      <c r="A135" s="7">
        <v>9</v>
      </c>
      <c r="B135" s="25" t="s">
        <v>134</v>
      </c>
      <c r="C135" s="262" t="s">
        <v>135</v>
      </c>
      <c r="D135" s="172"/>
      <c r="E135" s="172"/>
      <c r="F135" s="172"/>
      <c r="G135" s="172"/>
      <c r="H135" s="172"/>
      <c r="I135" s="172"/>
      <c r="J135" s="26"/>
      <c r="Q135" s="7">
        <v>2390</v>
      </c>
    </row>
    <row r="136" spans="1:17" ht="16.5" thickTop="1" thickBot="1" x14ac:dyDescent="0.3">
      <c r="A136" s="7" t="s">
        <v>44</v>
      </c>
      <c r="B136" s="25"/>
      <c r="C136" s="261"/>
      <c r="D136" s="261"/>
      <c r="E136" s="261"/>
      <c r="F136" s="27" t="s">
        <v>11</v>
      </c>
      <c r="G136" s="28"/>
      <c r="H136" s="28"/>
      <c r="I136" s="29"/>
      <c r="J136" s="30">
        <f>IF(AND(G136= "",H136= ""), 0, ROUND(ROUND(I136, 2) * ROUND(IF(H136="",G136,H136),  0), 2))</f>
        <v>0</v>
      </c>
      <c r="K136" s="7"/>
      <c r="M136" s="31">
        <v>0.2</v>
      </c>
      <c r="Q136" s="7">
        <v>2390</v>
      </c>
    </row>
    <row r="137" spans="1:17" ht="15.75" hidden="1" thickTop="1" x14ac:dyDescent="0.25">
      <c r="A137" s="7" t="s">
        <v>68</v>
      </c>
    </row>
    <row r="138" spans="1:17" ht="15.75" hidden="1" thickTop="1" x14ac:dyDescent="0.25">
      <c r="A138" s="7" t="s">
        <v>59</v>
      </c>
    </row>
    <row r="139" spans="1:17" ht="15.75" thickTop="1" x14ac:dyDescent="0.25">
      <c r="A139" s="7">
        <v>6</v>
      </c>
      <c r="B139" s="16" t="s">
        <v>78</v>
      </c>
      <c r="C139" s="225" t="s">
        <v>79</v>
      </c>
      <c r="D139" s="225"/>
      <c r="E139" s="225"/>
      <c r="F139" s="23"/>
      <c r="G139" s="23"/>
      <c r="H139" s="23"/>
      <c r="I139" s="23"/>
      <c r="J139" s="24"/>
      <c r="K139" s="7"/>
    </row>
    <row r="140" spans="1:17" x14ac:dyDescent="0.25">
      <c r="A140" s="7">
        <v>8</v>
      </c>
      <c r="B140" s="25" t="s">
        <v>136</v>
      </c>
      <c r="C140" s="266" t="s">
        <v>118</v>
      </c>
      <c r="D140" s="266"/>
      <c r="E140" s="266"/>
      <c r="J140" s="26"/>
      <c r="K140" s="7"/>
    </row>
    <row r="141" spans="1:17" ht="27.2" customHeight="1" thickBot="1" x14ac:dyDescent="0.3">
      <c r="A141" s="7">
        <v>9</v>
      </c>
      <c r="B141" s="25" t="s">
        <v>137</v>
      </c>
      <c r="C141" s="262" t="s">
        <v>123</v>
      </c>
      <c r="D141" s="172"/>
      <c r="E141" s="172"/>
      <c r="F141" s="172"/>
      <c r="G141" s="172"/>
      <c r="H141" s="172"/>
      <c r="I141" s="172"/>
      <c r="J141" s="26"/>
      <c r="Q141" s="7">
        <v>2390</v>
      </c>
    </row>
    <row r="142" spans="1:17" ht="16.5" thickTop="1" thickBot="1" x14ac:dyDescent="0.3">
      <c r="A142" s="7" t="s">
        <v>44</v>
      </c>
      <c r="B142" s="25"/>
      <c r="C142" s="261"/>
      <c r="D142" s="261"/>
      <c r="E142" s="261"/>
      <c r="F142" s="27" t="s">
        <v>11</v>
      </c>
      <c r="G142" s="28"/>
      <c r="H142" s="28"/>
      <c r="I142" s="29"/>
      <c r="J142" s="30">
        <f>IF(AND(G142= "",H142= ""), 0, ROUND(ROUND(I142, 2) * ROUND(IF(H142="",G142,H142),  0), 2))</f>
        <v>0</v>
      </c>
      <c r="K142" s="7"/>
      <c r="M142" s="31">
        <v>0.2</v>
      </c>
      <c r="Q142" s="7">
        <v>2390</v>
      </c>
    </row>
    <row r="143" spans="1:17" ht="15.75" hidden="1" thickTop="1" x14ac:dyDescent="0.25">
      <c r="A143" s="7" t="s">
        <v>68</v>
      </c>
    </row>
    <row r="144" spans="1:17" ht="15.75" hidden="1" thickTop="1" x14ac:dyDescent="0.25">
      <c r="A144" s="7" t="s">
        <v>59</v>
      </c>
    </row>
    <row r="145" spans="1:17" ht="15.75" thickTop="1" x14ac:dyDescent="0.25">
      <c r="A145" s="7">
        <v>6</v>
      </c>
      <c r="B145" s="16" t="s">
        <v>84</v>
      </c>
      <c r="C145" s="225" t="s">
        <v>85</v>
      </c>
      <c r="D145" s="225"/>
      <c r="E145" s="225"/>
      <c r="F145" s="23"/>
      <c r="G145" s="23"/>
      <c r="H145" s="23"/>
      <c r="I145" s="23"/>
      <c r="J145" s="24"/>
      <c r="K145" s="7"/>
    </row>
    <row r="146" spans="1:17" x14ac:dyDescent="0.25">
      <c r="A146" s="7">
        <v>8</v>
      </c>
      <c r="B146" s="25" t="s">
        <v>138</v>
      </c>
      <c r="C146" s="266" t="s">
        <v>118</v>
      </c>
      <c r="D146" s="266"/>
      <c r="E146" s="266"/>
      <c r="J146" s="26"/>
      <c r="K146" s="7"/>
    </row>
    <row r="147" spans="1:17" ht="39.4" customHeight="1" thickBot="1" x14ac:dyDescent="0.3">
      <c r="A147" s="7">
        <v>9</v>
      </c>
      <c r="B147" s="25" t="s">
        <v>139</v>
      </c>
      <c r="C147" s="262" t="s">
        <v>119</v>
      </c>
      <c r="D147" s="172"/>
      <c r="E147" s="172"/>
      <c r="F147" s="172"/>
      <c r="G147" s="172"/>
      <c r="H147" s="172"/>
      <c r="I147" s="172"/>
      <c r="J147" s="26"/>
      <c r="Q147" s="7">
        <v>2390</v>
      </c>
    </row>
    <row r="148" spans="1:17" ht="16.5" thickTop="1" thickBot="1" x14ac:dyDescent="0.3">
      <c r="A148" s="7" t="s">
        <v>44</v>
      </c>
      <c r="B148" s="25"/>
      <c r="C148" s="261"/>
      <c r="D148" s="261"/>
      <c r="E148" s="261"/>
      <c r="F148" s="27" t="s">
        <v>11</v>
      </c>
      <c r="G148" s="28"/>
      <c r="H148" s="28"/>
      <c r="I148" s="29"/>
      <c r="J148" s="30">
        <f>IF(AND(G148= "",H148= ""), 0, ROUND(ROUND(I148, 2) * ROUND(IF(H148="",G148,H148),  0), 2))</f>
        <v>0</v>
      </c>
      <c r="K148" s="7"/>
      <c r="M148" s="31">
        <v>0.2</v>
      </c>
      <c r="Q148" s="7">
        <v>2390</v>
      </c>
    </row>
    <row r="149" spans="1:17" ht="15.75" hidden="1" thickTop="1" x14ac:dyDescent="0.25">
      <c r="A149" s="7" t="s">
        <v>68</v>
      </c>
    </row>
    <row r="150" spans="1:17" ht="15.75" hidden="1" thickTop="1" x14ac:dyDescent="0.25">
      <c r="A150" s="7" t="s">
        <v>59</v>
      </c>
    </row>
    <row r="151" spans="1:17" ht="15.75" thickTop="1" x14ac:dyDescent="0.25">
      <c r="A151" s="7">
        <v>6</v>
      </c>
      <c r="B151" s="16" t="s">
        <v>89</v>
      </c>
      <c r="C151" s="225" t="s">
        <v>90</v>
      </c>
      <c r="D151" s="225"/>
      <c r="E151" s="225"/>
      <c r="F151" s="23"/>
      <c r="G151" s="23"/>
      <c r="H151" s="23"/>
      <c r="I151" s="23"/>
      <c r="J151" s="24"/>
      <c r="K151" s="7"/>
    </row>
    <row r="152" spans="1:17" x14ac:dyDescent="0.25">
      <c r="A152" s="7">
        <v>8</v>
      </c>
      <c r="B152" s="25" t="s">
        <v>140</v>
      </c>
      <c r="C152" s="266" t="s">
        <v>118</v>
      </c>
      <c r="D152" s="266"/>
      <c r="E152" s="266"/>
      <c r="J152" s="26"/>
      <c r="K152" s="7"/>
    </row>
    <row r="153" spans="1:17" ht="27.2" customHeight="1" thickBot="1" x14ac:dyDescent="0.3">
      <c r="A153" s="7">
        <v>9</v>
      </c>
      <c r="B153" s="25" t="s">
        <v>141</v>
      </c>
      <c r="C153" s="262" t="s">
        <v>121</v>
      </c>
      <c r="D153" s="172"/>
      <c r="E153" s="172"/>
      <c r="F153" s="172"/>
      <c r="G153" s="172"/>
      <c r="H153" s="172"/>
      <c r="I153" s="172"/>
      <c r="J153" s="26"/>
      <c r="Q153" s="7">
        <v>2390</v>
      </c>
    </row>
    <row r="154" spans="1:17" ht="16.5" thickTop="1" thickBot="1" x14ac:dyDescent="0.3">
      <c r="A154" s="7" t="s">
        <v>44</v>
      </c>
      <c r="B154" s="25"/>
      <c r="C154" s="261"/>
      <c r="D154" s="261"/>
      <c r="E154" s="261"/>
      <c r="F154" s="27" t="s">
        <v>11</v>
      </c>
      <c r="G154" s="28"/>
      <c r="H154" s="28"/>
      <c r="I154" s="29"/>
      <c r="J154" s="30">
        <f>IF(AND(G154= "",H154= ""), 0, ROUND(ROUND(I154, 2) * ROUND(IF(H154="",G154,H154),  0), 2))</f>
        <v>0</v>
      </c>
      <c r="K154" s="7"/>
      <c r="M154" s="31">
        <v>0.2</v>
      </c>
      <c r="Q154" s="7">
        <v>2390</v>
      </c>
    </row>
    <row r="155" spans="1:17" ht="15.75" hidden="1" thickTop="1" x14ac:dyDescent="0.25">
      <c r="A155" s="7" t="s">
        <v>68</v>
      </c>
    </row>
    <row r="156" spans="1:17" ht="15.75" hidden="1" thickTop="1" x14ac:dyDescent="0.25">
      <c r="A156" s="7" t="s">
        <v>59</v>
      </c>
    </row>
    <row r="157" spans="1:17" ht="15.75" hidden="1" thickTop="1" x14ac:dyDescent="0.25">
      <c r="A157" s="7" t="s">
        <v>60</v>
      </c>
    </row>
    <row r="158" spans="1:17" ht="15.75" hidden="1" thickTop="1" x14ac:dyDescent="0.25">
      <c r="A158" s="7" t="s">
        <v>61</v>
      </c>
    </row>
    <row r="159" spans="1:17" ht="15.75" thickTop="1" x14ac:dyDescent="0.25">
      <c r="A159" s="7">
        <v>4</v>
      </c>
      <c r="B159" s="16"/>
      <c r="C159" s="224" t="s">
        <v>142</v>
      </c>
      <c r="D159" s="224"/>
      <c r="E159" s="224"/>
      <c r="F159" s="19"/>
      <c r="G159" s="19"/>
      <c r="H159" s="19"/>
      <c r="I159" s="19"/>
      <c r="J159" s="20"/>
      <c r="K159" s="7"/>
    </row>
    <row r="160" spans="1:17" ht="30.75" customHeight="1" x14ac:dyDescent="0.25">
      <c r="A160" s="7">
        <v>5</v>
      </c>
      <c r="B160" s="16">
        <v>4</v>
      </c>
      <c r="C160" s="263" t="s">
        <v>143</v>
      </c>
      <c r="D160" s="264"/>
      <c r="E160" s="264"/>
      <c r="F160" s="264"/>
      <c r="G160" s="264"/>
      <c r="H160" s="264"/>
      <c r="I160" s="265"/>
      <c r="J160" s="22"/>
      <c r="K160" s="7"/>
    </row>
    <row r="161" spans="1:17" x14ac:dyDescent="0.25">
      <c r="A161" s="7">
        <v>6</v>
      </c>
      <c r="B161" s="16" t="s">
        <v>144</v>
      </c>
      <c r="C161" s="225" t="s">
        <v>79</v>
      </c>
      <c r="D161" s="225"/>
      <c r="E161" s="225"/>
      <c r="F161" s="23"/>
      <c r="G161" s="23"/>
      <c r="H161" s="23"/>
      <c r="I161" s="23"/>
      <c r="J161" s="24"/>
      <c r="K161" s="7"/>
    </row>
    <row r="162" spans="1:17" x14ac:dyDescent="0.25">
      <c r="A162" s="7">
        <v>8</v>
      </c>
      <c r="B162" s="25" t="s">
        <v>145</v>
      </c>
      <c r="C162" s="266" t="s">
        <v>118</v>
      </c>
      <c r="D162" s="266"/>
      <c r="E162" s="266"/>
      <c r="J162" s="26"/>
      <c r="K162" s="7"/>
    </row>
    <row r="163" spans="1:17" ht="15.75" thickBot="1" x14ac:dyDescent="0.3">
      <c r="A163" s="7">
        <v>9</v>
      </c>
      <c r="B163" s="25" t="s">
        <v>146</v>
      </c>
      <c r="C163" s="262" t="s">
        <v>147</v>
      </c>
      <c r="D163" s="172"/>
      <c r="E163" s="172"/>
      <c r="F163" s="172"/>
      <c r="G163" s="172"/>
      <c r="H163" s="172"/>
      <c r="I163" s="172"/>
      <c r="J163" s="26"/>
      <c r="Q163" s="7">
        <v>2390</v>
      </c>
    </row>
    <row r="164" spans="1:17" ht="16.5" thickTop="1" thickBot="1" x14ac:dyDescent="0.3">
      <c r="A164" s="7" t="s">
        <v>44</v>
      </c>
      <c r="B164" s="25"/>
      <c r="C164" s="261"/>
      <c r="D164" s="261"/>
      <c r="E164" s="261"/>
      <c r="F164" s="27" t="s">
        <v>11</v>
      </c>
      <c r="G164" s="28"/>
      <c r="H164" s="28"/>
      <c r="I164" s="29"/>
      <c r="J164" s="30">
        <f>IF(AND(G164= "",H164= ""), 0, ROUND(ROUND(I164, 2) * ROUND(IF(H164="",G164,H164),  0), 2))</f>
        <v>0</v>
      </c>
      <c r="K164" s="7"/>
      <c r="M164" s="31">
        <v>0.2</v>
      </c>
      <c r="Q164" s="7">
        <v>2390</v>
      </c>
    </row>
    <row r="165" spans="1:17" ht="15.75" hidden="1" thickTop="1" x14ac:dyDescent="0.25">
      <c r="A165" s="7" t="s">
        <v>68</v>
      </c>
    </row>
    <row r="166" spans="1:17" ht="15.75" hidden="1" thickTop="1" x14ac:dyDescent="0.25">
      <c r="A166" s="7" t="s">
        <v>59</v>
      </c>
    </row>
    <row r="167" spans="1:17" ht="15.75" hidden="1" thickTop="1" x14ac:dyDescent="0.25">
      <c r="A167" s="7" t="s">
        <v>60</v>
      </c>
    </row>
    <row r="168" spans="1:17" ht="15.75" hidden="1" thickTop="1" x14ac:dyDescent="0.25">
      <c r="A168" s="7" t="s">
        <v>61</v>
      </c>
    </row>
    <row r="169" spans="1:17" ht="15.75" thickTop="1" x14ac:dyDescent="0.25">
      <c r="A169" s="7">
        <v>4</v>
      </c>
      <c r="B169" s="16"/>
      <c r="C169" s="224" t="s">
        <v>94</v>
      </c>
      <c r="D169" s="224"/>
      <c r="E169" s="224"/>
      <c r="F169" s="19"/>
      <c r="G169" s="19"/>
      <c r="H169" s="19"/>
      <c r="I169" s="19"/>
      <c r="J169" s="20"/>
      <c r="K169" s="7"/>
    </row>
    <row r="170" spans="1:17" x14ac:dyDescent="0.25">
      <c r="A170" s="7">
        <v>5</v>
      </c>
      <c r="B170" s="16">
        <v>5</v>
      </c>
      <c r="C170" s="254" t="s">
        <v>95</v>
      </c>
      <c r="D170" s="254"/>
      <c r="E170" s="254"/>
      <c r="F170" s="21"/>
      <c r="G170" s="21"/>
      <c r="H170" s="21"/>
      <c r="I170" s="21"/>
      <c r="J170" s="22"/>
      <c r="K170" s="7"/>
    </row>
    <row r="171" spans="1:17" ht="15.75" thickBot="1" x14ac:dyDescent="0.3">
      <c r="A171" s="7">
        <v>9</v>
      </c>
      <c r="B171" s="25" t="s">
        <v>96</v>
      </c>
      <c r="C171" s="262" t="s">
        <v>97</v>
      </c>
      <c r="D171" s="172"/>
      <c r="E171" s="172"/>
      <c r="F171" s="172"/>
      <c r="G171" s="172"/>
      <c r="H171" s="172"/>
      <c r="I171" s="172"/>
      <c r="J171" s="26"/>
      <c r="Q171" s="7">
        <v>2390</v>
      </c>
    </row>
    <row r="172" spans="1:17" ht="16.5" thickTop="1" thickBot="1" x14ac:dyDescent="0.3">
      <c r="A172" s="7" t="s">
        <v>44</v>
      </c>
      <c r="B172" s="25"/>
      <c r="C172" s="261"/>
      <c r="D172" s="261"/>
      <c r="E172" s="261"/>
      <c r="F172" s="27" t="s">
        <v>11</v>
      </c>
      <c r="G172" s="28"/>
      <c r="H172" s="28"/>
      <c r="I172" s="29"/>
      <c r="J172" s="30">
        <f>IF(AND(G172= "",H172= ""), 0, ROUND(ROUND(I172, 2) * ROUND(IF(H172="",G172,H172),  0), 2))</f>
        <v>0</v>
      </c>
      <c r="K172" s="7"/>
      <c r="M172" s="31">
        <v>0.2</v>
      </c>
      <c r="Q172" s="7">
        <v>2390</v>
      </c>
    </row>
    <row r="173" spans="1:17" ht="15.75" hidden="1" thickTop="1" x14ac:dyDescent="0.25">
      <c r="A173" s="7" t="s">
        <v>60</v>
      </c>
    </row>
    <row r="174" spans="1:17" ht="15.75" thickTop="1" x14ac:dyDescent="0.25">
      <c r="A174" s="7">
        <v>5</v>
      </c>
      <c r="B174" s="16">
        <v>6</v>
      </c>
      <c r="C174" s="52" t="s">
        <v>98</v>
      </c>
      <c r="D174" s="52"/>
      <c r="E174" s="52"/>
      <c r="F174" s="21"/>
      <c r="G174" s="21"/>
      <c r="H174" s="21"/>
      <c r="I174" s="21"/>
      <c r="J174" s="22"/>
      <c r="K174" s="7"/>
    </row>
    <row r="175" spans="1:17" ht="15.75" thickBot="1" x14ac:dyDescent="0.3">
      <c r="A175" s="7">
        <v>9</v>
      </c>
      <c r="B175" s="25" t="s">
        <v>99</v>
      </c>
      <c r="C175" s="262" t="s">
        <v>100</v>
      </c>
      <c r="D175" s="172"/>
      <c r="E175" s="172"/>
      <c r="F175" s="172"/>
      <c r="G175" s="172"/>
      <c r="H175" s="172"/>
      <c r="I175" s="172"/>
      <c r="J175" s="26"/>
      <c r="Q175" s="7">
        <v>2390</v>
      </c>
    </row>
    <row r="176" spans="1:17" ht="16.5" thickTop="1" thickBot="1" x14ac:dyDescent="0.3">
      <c r="A176" s="7" t="s">
        <v>44</v>
      </c>
      <c r="B176" s="25"/>
      <c r="C176" s="261"/>
      <c r="D176" s="261"/>
      <c r="E176" s="261"/>
      <c r="F176" s="27" t="s">
        <v>11</v>
      </c>
      <c r="G176" s="28"/>
      <c r="H176" s="28"/>
      <c r="I176" s="29"/>
      <c r="J176" s="30">
        <f>IF(AND(G176= "",H176= ""), 0, ROUND(ROUND(I176, 2) * ROUND(IF(H176="",G176,H176),  0), 2))</f>
        <v>0</v>
      </c>
      <c r="K176" s="7"/>
      <c r="M176" s="31">
        <v>0.2</v>
      </c>
      <c r="Q176" s="7">
        <v>2390</v>
      </c>
    </row>
    <row r="177" spans="1:17" ht="15.75" hidden="1" thickTop="1" x14ac:dyDescent="0.25">
      <c r="A177" s="7" t="s">
        <v>60</v>
      </c>
    </row>
    <row r="178" spans="1:17" ht="15.75" thickTop="1" x14ac:dyDescent="0.25">
      <c r="A178" s="7">
        <v>5</v>
      </c>
      <c r="B178" s="16">
        <v>8</v>
      </c>
      <c r="C178" s="50" t="s">
        <v>148</v>
      </c>
      <c r="D178" s="50"/>
      <c r="E178" s="50"/>
      <c r="F178" s="21"/>
      <c r="G178" s="21"/>
      <c r="H178" s="21"/>
      <c r="I178" s="21"/>
      <c r="J178" s="22"/>
      <c r="K178" s="7"/>
    </row>
    <row r="179" spans="1:17" ht="16.899999999999999" customHeight="1" x14ac:dyDescent="0.25">
      <c r="A179" s="7">
        <v>6</v>
      </c>
      <c r="B179" s="16" t="s">
        <v>149</v>
      </c>
      <c r="C179" s="225" t="s">
        <v>150</v>
      </c>
      <c r="D179" s="225"/>
      <c r="E179" s="225"/>
      <c r="F179" s="23"/>
      <c r="G179" s="23"/>
      <c r="H179" s="23"/>
      <c r="I179" s="23"/>
      <c r="J179" s="24"/>
      <c r="K179" s="7"/>
    </row>
    <row r="180" spans="1:17" ht="15.75" thickBot="1" x14ac:dyDescent="0.3">
      <c r="A180" s="7">
        <v>9</v>
      </c>
      <c r="B180" s="25" t="s">
        <v>151</v>
      </c>
      <c r="C180" s="262" t="s">
        <v>152</v>
      </c>
      <c r="D180" s="172"/>
      <c r="E180" s="172"/>
      <c r="F180" s="172"/>
      <c r="G180" s="172"/>
      <c r="H180" s="172"/>
      <c r="I180" s="172"/>
      <c r="J180" s="26"/>
      <c r="Q180" s="7">
        <v>2390</v>
      </c>
    </row>
    <row r="181" spans="1:17" ht="16.5" thickTop="1" thickBot="1" x14ac:dyDescent="0.3">
      <c r="A181" s="7" t="s">
        <v>44</v>
      </c>
      <c r="B181" s="25"/>
      <c r="C181" s="261"/>
      <c r="D181" s="261"/>
      <c r="E181" s="261"/>
      <c r="F181" s="27" t="s">
        <v>11</v>
      </c>
      <c r="G181" s="28"/>
      <c r="H181" s="28"/>
      <c r="I181" s="29"/>
      <c r="J181" s="30">
        <f>IF(AND(G181= "",H181= ""), 0, ROUND(ROUND(I181, 2) * ROUND(IF(H181="",G181,H181),  0), 2))</f>
        <v>0</v>
      </c>
      <c r="K181" s="7"/>
      <c r="M181" s="31">
        <v>0.2</v>
      </c>
      <c r="Q181" s="7">
        <v>2390</v>
      </c>
    </row>
    <row r="182" spans="1:17" ht="15.75" hidden="1" thickTop="1" x14ac:dyDescent="0.25">
      <c r="A182" s="7" t="s">
        <v>59</v>
      </c>
    </row>
    <row r="183" spans="1:17" ht="15.75" hidden="1" thickTop="1" x14ac:dyDescent="0.25">
      <c r="A183" s="7" t="s">
        <v>60</v>
      </c>
    </row>
    <row r="184" spans="1:17" ht="15.75" thickTop="1" x14ac:dyDescent="0.25">
      <c r="A184" s="7">
        <v>5</v>
      </c>
      <c r="B184" s="16">
        <v>9</v>
      </c>
      <c r="C184" s="50" t="s">
        <v>104</v>
      </c>
      <c r="D184" s="50"/>
      <c r="E184" s="50"/>
      <c r="F184" s="21"/>
      <c r="G184" s="21"/>
      <c r="H184" s="21"/>
      <c r="I184" s="21"/>
      <c r="J184" s="22"/>
      <c r="K184" s="7"/>
    </row>
    <row r="185" spans="1:17" ht="15.75" thickBot="1" x14ac:dyDescent="0.3">
      <c r="A185" s="7">
        <v>9</v>
      </c>
      <c r="B185" s="25" t="s">
        <v>105</v>
      </c>
      <c r="C185" s="262" t="s">
        <v>106</v>
      </c>
      <c r="D185" s="172"/>
      <c r="E185" s="172"/>
      <c r="F185" s="172"/>
      <c r="G185" s="172"/>
      <c r="H185" s="172"/>
      <c r="I185" s="172"/>
      <c r="J185" s="26"/>
      <c r="Q185" s="7">
        <v>2390</v>
      </c>
    </row>
    <row r="186" spans="1:17" ht="16.5" thickTop="1" thickBot="1" x14ac:dyDescent="0.3">
      <c r="A186" s="7" t="s">
        <v>44</v>
      </c>
      <c r="B186" s="25"/>
      <c r="C186" s="261"/>
      <c r="D186" s="261"/>
      <c r="E186" s="261"/>
      <c r="F186" s="27" t="s">
        <v>11</v>
      </c>
      <c r="G186" s="28"/>
      <c r="H186" s="28"/>
      <c r="I186" s="29"/>
      <c r="J186" s="30">
        <f>IF(AND(G186= "",H186= ""), 0, ROUND(ROUND(I186, 2) * ROUND(IF(H186="",G186,H186),  0), 2))</f>
        <v>0</v>
      </c>
      <c r="K186" s="7"/>
      <c r="M186" s="31">
        <v>0.2</v>
      </c>
      <c r="Q186" s="7">
        <v>2390</v>
      </c>
    </row>
    <row r="187" spans="1:17" ht="15.75" hidden="1" thickTop="1" x14ac:dyDescent="0.25">
      <c r="A187" s="7" t="s">
        <v>60</v>
      </c>
    </row>
    <row r="188" spans="1:17" ht="16.899999999999999" customHeight="1" thickTop="1" x14ac:dyDescent="0.25">
      <c r="A188" s="7">
        <v>5</v>
      </c>
      <c r="B188" s="16">
        <v>10</v>
      </c>
      <c r="C188" s="254" t="s">
        <v>107</v>
      </c>
      <c r="D188" s="254"/>
      <c r="E188" s="254"/>
      <c r="F188" s="21"/>
      <c r="G188" s="21"/>
      <c r="H188" s="21"/>
      <c r="I188" s="21"/>
      <c r="J188" s="22"/>
      <c r="K188" s="7"/>
    </row>
    <row r="189" spans="1:17" ht="15.75" thickBot="1" x14ac:dyDescent="0.3">
      <c r="A189" s="7">
        <v>9</v>
      </c>
      <c r="B189" s="25" t="s">
        <v>108</v>
      </c>
      <c r="C189" s="262" t="s">
        <v>109</v>
      </c>
      <c r="D189" s="172"/>
      <c r="E189" s="172"/>
      <c r="F189" s="172"/>
      <c r="G189" s="172"/>
      <c r="H189" s="172"/>
      <c r="I189" s="172"/>
      <c r="J189" s="26"/>
      <c r="Q189" s="7">
        <v>2390</v>
      </c>
    </row>
    <row r="190" spans="1:17" ht="16.5" thickTop="1" thickBot="1" x14ac:dyDescent="0.3">
      <c r="A190" s="7" t="s">
        <v>44</v>
      </c>
      <c r="B190" s="25"/>
      <c r="C190" s="261"/>
      <c r="D190" s="261"/>
      <c r="E190" s="261"/>
      <c r="F190" s="27" t="s">
        <v>110</v>
      </c>
      <c r="G190" s="28"/>
      <c r="H190" s="28"/>
      <c r="I190" s="29"/>
      <c r="J190" s="30">
        <f>IF(AND(G190= "",H190= ""), 0, ROUND(ROUND(I190, 2) * ROUND(IF(H190="",G190,H190),  0), 2))</f>
        <v>0</v>
      </c>
      <c r="K190" s="7"/>
      <c r="M190" s="31">
        <v>0.2</v>
      </c>
      <c r="Q190" s="7">
        <v>2390</v>
      </c>
    </row>
    <row r="191" spans="1:17" ht="15.75" hidden="1" thickTop="1" x14ac:dyDescent="0.25">
      <c r="A191" s="7" t="s">
        <v>60</v>
      </c>
    </row>
    <row r="192" spans="1:17" ht="15.75" thickTop="1" x14ac:dyDescent="0.25">
      <c r="A192" s="7" t="s">
        <v>111</v>
      </c>
      <c r="B192" s="26"/>
      <c r="C192" s="172"/>
      <c r="D192" s="172"/>
      <c r="E192" s="172"/>
      <c r="J192" s="26"/>
    </row>
    <row r="193" spans="1:17" x14ac:dyDescent="0.25">
      <c r="B193" s="26"/>
      <c r="C193" s="241" t="s">
        <v>116</v>
      </c>
      <c r="D193" s="242"/>
      <c r="E193" s="242"/>
      <c r="F193" s="243"/>
      <c r="G193" s="243"/>
      <c r="H193" s="243"/>
      <c r="I193" s="243"/>
      <c r="J193" s="244"/>
    </row>
    <row r="194" spans="1:17" x14ac:dyDescent="0.25">
      <c r="B194" s="26"/>
      <c r="C194" s="245"/>
      <c r="D194" s="246"/>
      <c r="E194" s="246"/>
      <c r="F194" s="246"/>
      <c r="G194" s="246"/>
      <c r="H194" s="246"/>
      <c r="I194" s="246"/>
      <c r="J194" s="247"/>
    </row>
    <row r="195" spans="1:17" x14ac:dyDescent="0.25">
      <c r="B195" s="26"/>
      <c r="C195" s="248" t="s">
        <v>112</v>
      </c>
      <c r="D195" s="249"/>
      <c r="E195" s="249"/>
      <c r="F195" s="250">
        <f>SUMIF(K102:K192, IF(K101="","",K101), J102:J192)</f>
        <v>0</v>
      </c>
      <c r="G195" s="250"/>
      <c r="H195" s="250"/>
      <c r="I195" s="250"/>
      <c r="J195" s="251"/>
    </row>
    <row r="196" spans="1:17" hidden="1" x14ac:dyDescent="0.25">
      <c r="B196" s="26"/>
      <c r="C196" s="253" t="s">
        <v>113</v>
      </c>
      <c r="D196" s="254"/>
      <c r="E196" s="254"/>
      <c r="F196" s="255">
        <f>ROUND(SUMIF(K102:K192, IF(K101="","",K101), J102:J192) * 0.2, 2)</f>
        <v>0</v>
      </c>
      <c r="G196" s="255"/>
      <c r="H196" s="255"/>
      <c r="I196" s="255"/>
      <c r="J196" s="256"/>
    </row>
    <row r="197" spans="1:17" hidden="1" x14ac:dyDescent="0.25">
      <c r="B197" s="26"/>
      <c r="C197" s="257" t="s">
        <v>114</v>
      </c>
      <c r="D197" s="258"/>
      <c r="E197" s="258"/>
      <c r="F197" s="259">
        <f>SUM(F195:F196)</f>
        <v>0</v>
      </c>
      <c r="G197" s="259"/>
      <c r="H197" s="259"/>
      <c r="I197" s="259"/>
      <c r="J197" s="260"/>
    </row>
    <row r="198" spans="1:17" ht="18.600000000000001" customHeight="1" x14ac:dyDescent="0.25">
      <c r="A198" s="7">
        <v>3</v>
      </c>
      <c r="B198" s="16" t="s">
        <v>155</v>
      </c>
      <c r="C198" s="278" t="s">
        <v>156</v>
      </c>
      <c r="D198" s="278"/>
      <c r="E198" s="278"/>
      <c r="F198" s="45"/>
      <c r="G198" s="45"/>
      <c r="H198" s="45"/>
      <c r="I198" s="45"/>
      <c r="J198" s="18"/>
      <c r="K198" s="7"/>
    </row>
    <row r="199" spans="1:17" ht="18.600000000000001" customHeight="1" x14ac:dyDescent="0.25">
      <c r="A199" s="7">
        <v>3</v>
      </c>
      <c r="B199" s="16"/>
      <c r="C199" s="223" t="s">
        <v>37</v>
      </c>
      <c r="D199" s="223"/>
      <c r="E199" s="223"/>
      <c r="F199" s="17"/>
      <c r="G199" s="17"/>
      <c r="H199" s="17"/>
      <c r="I199" s="17"/>
      <c r="J199" s="18"/>
      <c r="K199" s="7"/>
    </row>
    <row r="200" spans="1:17" x14ac:dyDescent="0.25">
      <c r="A200" s="7">
        <v>4</v>
      </c>
      <c r="B200" s="16"/>
      <c r="C200" s="224" t="s">
        <v>38</v>
      </c>
      <c r="D200" s="224"/>
      <c r="E200" s="224"/>
      <c r="F200" s="19"/>
      <c r="G200" s="19"/>
      <c r="H200" s="19"/>
      <c r="I200" s="19"/>
      <c r="J200" s="20"/>
      <c r="K200" s="7"/>
    </row>
    <row r="201" spans="1:17" ht="28.5" customHeight="1" x14ac:dyDescent="0.25">
      <c r="A201" s="7">
        <v>5</v>
      </c>
      <c r="B201" s="16">
        <v>1</v>
      </c>
      <c r="C201" s="263" t="s">
        <v>39</v>
      </c>
      <c r="D201" s="264"/>
      <c r="E201" s="264"/>
      <c r="F201" s="264"/>
      <c r="G201" s="264"/>
      <c r="H201" s="264"/>
      <c r="I201" s="265"/>
      <c r="J201" s="22"/>
      <c r="K201" s="7"/>
    </row>
    <row r="202" spans="1:17" x14ac:dyDescent="0.25">
      <c r="A202" s="7">
        <v>6</v>
      </c>
      <c r="B202" s="16" t="s">
        <v>157</v>
      </c>
      <c r="C202" s="225" t="s">
        <v>158</v>
      </c>
      <c r="D202" s="225"/>
      <c r="E202" s="225"/>
      <c r="F202" s="23"/>
      <c r="G202" s="23"/>
      <c r="H202" s="23"/>
      <c r="I202" s="23"/>
      <c r="J202" s="24"/>
      <c r="K202" s="7"/>
    </row>
    <row r="203" spans="1:17" ht="27.2" customHeight="1" thickBot="1" x14ac:dyDescent="0.3">
      <c r="A203" s="7">
        <v>9</v>
      </c>
      <c r="B203" s="25" t="s">
        <v>115</v>
      </c>
      <c r="C203" s="262" t="s">
        <v>159</v>
      </c>
      <c r="D203" s="172"/>
      <c r="E203" s="172"/>
      <c r="F203" s="172"/>
      <c r="G203" s="172"/>
      <c r="H203" s="172"/>
      <c r="I203" s="172"/>
      <c r="J203" s="26"/>
      <c r="Q203" s="7">
        <v>2397</v>
      </c>
    </row>
    <row r="204" spans="1:17" ht="16.5" thickTop="1" thickBot="1" x14ac:dyDescent="0.3">
      <c r="A204" s="7" t="s">
        <v>44</v>
      </c>
      <c r="B204" s="25"/>
      <c r="C204" s="261"/>
      <c r="D204" s="261"/>
      <c r="E204" s="261"/>
      <c r="F204" s="27" t="s">
        <v>11</v>
      </c>
      <c r="G204" s="28"/>
      <c r="H204" s="28"/>
      <c r="I204" s="29"/>
      <c r="J204" s="30">
        <f>IF(AND(G204= "",H204= ""), 0, ROUND(ROUND(I204, 2) * ROUND(IF(H204="",G204,H204),  0), 2))</f>
        <v>0</v>
      </c>
      <c r="K204" s="7"/>
      <c r="M204" s="31">
        <v>0.2</v>
      </c>
      <c r="Q204" s="7">
        <v>2397</v>
      </c>
    </row>
    <row r="205" spans="1:17" ht="27.2" customHeight="1" thickTop="1" thickBot="1" x14ac:dyDescent="0.3">
      <c r="A205" s="7">
        <v>9</v>
      </c>
      <c r="B205" s="25" t="s">
        <v>160</v>
      </c>
      <c r="C205" s="262" t="s">
        <v>161</v>
      </c>
      <c r="D205" s="172"/>
      <c r="E205" s="172"/>
      <c r="F205" s="172"/>
      <c r="G205" s="172"/>
      <c r="H205" s="172"/>
      <c r="I205" s="172"/>
      <c r="J205" s="26"/>
      <c r="Q205" s="7">
        <v>2397</v>
      </c>
    </row>
    <row r="206" spans="1:17" ht="16.5" thickTop="1" thickBot="1" x14ac:dyDescent="0.3">
      <c r="A206" s="7" t="s">
        <v>44</v>
      </c>
      <c r="B206" s="25"/>
      <c r="C206" s="261"/>
      <c r="D206" s="261"/>
      <c r="E206" s="261"/>
      <c r="F206" s="27" t="s">
        <v>11</v>
      </c>
      <c r="G206" s="28"/>
      <c r="H206" s="28"/>
      <c r="I206" s="29"/>
      <c r="J206" s="30">
        <f>IF(AND(G206= "",H206= ""), 0, ROUND(ROUND(I206, 2) * ROUND(IF(H206="",G206,H206),  0), 2))</f>
        <v>0</v>
      </c>
      <c r="K206" s="7"/>
      <c r="M206" s="31">
        <v>0.2</v>
      </c>
      <c r="Q206" s="7">
        <v>2397</v>
      </c>
    </row>
    <row r="207" spans="1:17" ht="27.2" customHeight="1" thickTop="1" thickBot="1" x14ac:dyDescent="0.3">
      <c r="A207" s="7">
        <v>9</v>
      </c>
      <c r="B207" s="25" t="s">
        <v>162</v>
      </c>
      <c r="C207" s="262" t="s">
        <v>163</v>
      </c>
      <c r="D207" s="172"/>
      <c r="E207" s="172"/>
      <c r="F207" s="172"/>
      <c r="G207" s="172"/>
      <c r="H207" s="172"/>
      <c r="I207" s="172"/>
      <c r="J207" s="26"/>
      <c r="Q207" s="7">
        <v>2397</v>
      </c>
    </row>
    <row r="208" spans="1:17" ht="16.5" thickTop="1" thickBot="1" x14ac:dyDescent="0.3">
      <c r="A208" s="7" t="s">
        <v>44</v>
      </c>
      <c r="B208" s="25"/>
      <c r="C208" s="261"/>
      <c r="D208" s="261"/>
      <c r="E208" s="261"/>
      <c r="F208" s="27" t="s">
        <v>11</v>
      </c>
      <c r="G208" s="28"/>
      <c r="H208" s="28"/>
      <c r="I208" s="29"/>
      <c r="J208" s="30">
        <f>IF(AND(G208= "",H208= ""), 0, ROUND(ROUND(I208, 2) * ROUND(IF(H208="",G208,H208),  0), 2))</f>
        <v>0</v>
      </c>
      <c r="K208" s="7"/>
      <c r="M208" s="31">
        <v>0.2</v>
      </c>
      <c r="Q208" s="7">
        <v>2397</v>
      </c>
    </row>
    <row r="209" spans="1:17" ht="27.2" customHeight="1" thickTop="1" thickBot="1" x14ac:dyDescent="0.3">
      <c r="A209" s="7">
        <v>9</v>
      </c>
      <c r="B209" s="25" t="s">
        <v>164</v>
      </c>
      <c r="C209" s="262" t="s">
        <v>165</v>
      </c>
      <c r="D209" s="172"/>
      <c r="E209" s="172"/>
      <c r="F209" s="172"/>
      <c r="G209" s="172"/>
      <c r="H209" s="172"/>
      <c r="I209" s="172"/>
      <c r="J209" s="26"/>
      <c r="Q209" s="7">
        <v>2397</v>
      </c>
    </row>
    <row r="210" spans="1:17" ht="16.5" thickTop="1" thickBot="1" x14ac:dyDescent="0.3">
      <c r="A210" s="7" t="s">
        <v>44</v>
      </c>
      <c r="B210" s="25"/>
      <c r="C210" s="261"/>
      <c r="D210" s="261"/>
      <c r="E210" s="261"/>
      <c r="F210" s="27" t="s">
        <v>11</v>
      </c>
      <c r="G210" s="28"/>
      <c r="H210" s="28"/>
      <c r="I210" s="29"/>
      <c r="J210" s="30">
        <f>IF(AND(G210= "",H210= ""), 0, ROUND(ROUND(I210, 2) * ROUND(IF(H210="",G210,H210),  0), 2))</f>
        <v>0</v>
      </c>
      <c r="K210" s="7"/>
      <c r="M210" s="31">
        <v>0.2</v>
      </c>
      <c r="Q210" s="7">
        <v>2397</v>
      </c>
    </row>
    <row r="211" spans="1:17" ht="16.5" thickTop="1" thickBot="1" x14ac:dyDescent="0.3">
      <c r="A211" s="7">
        <v>9</v>
      </c>
      <c r="B211" s="25" t="s">
        <v>166</v>
      </c>
      <c r="C211" s="262" t="s">
        <v>167</v>
      </c>
      <c r="D211" s="172"/>
      <c r="E211" s="172"/>
      <c r="F211" s="172"/>
      <c r="G211" s="172"/>
      <c r="H211" s="172"/>
      <c r="I211" s="172"/>
      <c r="J211" s="26"/>
      <c r="Q211" s="7">
        <v>2397</v>
      </c>
    </row>
    <row r="212" spans="1:17" ht="15.75" thickTop="1" x14ac:dyDescent="0.25">
      <c r="A212" s="7" t="s">
        <v>44</v>
      </c>
      <c r="B212" s="25"/>
      <c r="C212" s="261"/>
      <c r="D212" s="261"/>
      <c r="E212" s="261"/>
      <c r="F212" s="27" t="s">
        <v>11</v>
      </c>
      <c r="G212" s="28"/>
      <c r="H212" s="28"/>
      <c r="I212" s="29"/>
      <c r="J212" s="30">
        <f>IF(AND(G212= "",H212= ""), 0, ROUND(ROUND(I212, 2) * ROUND(IF(H212="",G212,H212),  0), 2))</f>
        <v>0</v>
      </c>
      <c r="K212" s="7"/>
      <c r="M212" s="31">
        <v>0.2</v>
      </c>
      <c r="Q212" s="7">
        <v>2397</v>
      </c>
    </row>
    <row r="213" spans="1:17" ht="27.2" customHeight="1" thickTop="1" thickBot="1" x14ac:dyDescent="0.3">
      <c r="A213" s="7">
        <v>9</v>
      </c>
      <c r="B213" s="25" t="s">
        <v>168</v>
      </c>
      <c r="C213" s="262" t="s">
        <v>169</v>
      </c>
      <c r="D213" s="172"/>
      <c r="E213" s="172"/>
      <c r="F213" s="172"/>
      <c r="G213" s="172"/>
      <c r="H213" s="172"/>
      <c r="I213" s="172"/>
      <c r="J213" s="26"/>
      <c r="Q213" s="7">
        <v>2397</v>
      </c>
    </row>
    <row r="214" spans="1:17" ht="16.5" thickTop="1" thickBot="1" x14ac:dyDescent="0.3">
      <c r="A214" s="7" t="s">
        <v>44</v>
      </c>
      <c r="B214" s="25"/>
      <c r="C214" s="261"/>
      <c r="D214" s="261"/>
      <c r="E214" s="261"/>
      <c r="F214" s="27" t="s">
        <v>11</v>
      </c>
      <c r="G214" s="28"/>
      <c r="H214" s="28"/>
      <c r="I214" s="29"/>
      <c r="J214" s="30">
        <f>IF(AND(G214= "",H214= ""), 0, ROUND(ROUND(I214, 2) * ROUND(IF(H214="",G214,H214),  0), 2))</f>
        <v>0</v>
      </c>
      <c r="K214" s="7"/>
      <c r="M214" s="31">
        <v>0.2</v>
      </c>
      <c r="Q214" s="7">
        <v>2397</v>
      </c>
    </row>
    <row r="215" spans="1:17" ht="15.75" hidden="1" thickTop="1" x14ac:dyDescent="0.25">
      <c r="A215" s="7" t="s">
        <v>59</v>
      </c>
    </row>
    <row r="216" spans="1:17" hidden="1" x14ac:dyDescent="0.25">
      <c r="A216" s="7" t="s">
        <v>60</v>
      </c>
    </row>
    <row r="217" spans="1:17" ht="15.75" hidden="1" thickTop="1" x14ac:dyDescent="0.25">
      <c r="A217" s="7" t="s">
        <v>61</v>
      </c>
    </row>
    <row r="218" spans="1:17" ht="15.75" thickTop="1" x14ac:dyDescent="0.25">
      <c r="A218" s="7">
        <v>4</v>
      </c>
      <c r="B218" s="16"/>
      <c r="C218" s="224" t="s">
        <v>62</v>
      </c>
      <c r="D218" s="224"/>
      <c r="E218" s="224"/>
      <c r="F218" s="19"/>
      <c r="G218" s="19"/>
      <c r="H218" s="19"/>
      <c r="I218" s="19"/>
      <c r="J218" s="20"/>
      <c r="K218" s="7"/>
    </row>
    <row r="219" spans="1:17" ht="30" customHeight="1" x14ac:dyDescent="0.25">
      <c r="A219" s="7">
        <v>5</v>
      </c>
      <c r="B219" s="16">
        <v>2</v>
      </c>
      <c r="C219" s="263" t="s">
        <v>63</v>
      </c>
      <c r="D219" s="264"/>
      <c r="E219" s="264"/>
      <c r="F219" s="264"/>
      <c r="G219" s="264"/>
      <c r="H219" s="264"/>
      <c r="I219" s="265"/>
      <c r="J219" s="22"/>
      <c r="K219" s="7"/>
    </row>
    <row r="220" spans="1:17" x14ac:dyDescent="0.25">
      <c r="A220" s="7">
        <v>6</v>
      </c>
      <c r="B220" s="16" t="s">
        <v>64</v>
      </c>
      <c r="C220" s="225" t="s">
        <v>65</v>
      </c>
      <c r="D220" s="225"/>
      <c r="E220" s="225"/>
      <c r="F220" s="23"/>
      <c r="G220" s="23"/>
      <c r="H220" s="23"/>
      <c r="I220" s="23"/>
      <c r="J220" s="24"/>
      <c r="K220" s="7"/>
    </row>
    <row r="221" spans="1:17" x14ac:dyDescent="0.25">
      <c r="A221" s="7">
        <v>8</v>
      </c>
      <c r="B221" s="25" t="s">
        <v>170</v>
      </c>
      <c r="C221" s="266" t="s">
        <v>158</v>
      </c>
      <c r="D221" s="266"/>
      <c r="E221" s="266"/>
      <c r="J221" s="26"/>
      <c r="K221" s="7"/>
    </row>
    <row r="222" spans="1:17" ht="27.2" customHeight="1" thickBot="1" x14ac:dyDescent="0.3">
      <c r="A222" s="7">
        <v>9</v>
      </c>
      <c r="B222" s="25" t="s">
        <v>171</v>
      </c>
      <c r="C222" s="262" t="s">
        <v>172</v>
      </c>
      <c r="D222" s="172"/>
      <c r="E222" s="172"/>
      <c r="F222" s="172"/>
      <c r="G222" s="172"/>
      <c r="H222" s="172"/>
      <c r="I222" s="172"/>
      <c r="J222" s="26"/>
      <c r="Q222" s="7">
        <v>2397</v>
      </c>
    </row>
    <row r="223" spans="1:17" ht="16.5" thickTop="1" thickBot="1" x14ac:dyDescent="0.3">
      <c r="A223" s="7" t="s">
        <v>44</v>
      </c>
      <c r="B223" s="25"/>
      <c r="C223" s="261"/>
      <c r="D223" s="261"/>
      <c r="E223" s="261"/>
      <c r="F223" s="27" t="s">
        <v>11</v>
      </c>
      <c r="G223" s="28"/>
      <c r="H223" s="28"/>
      <c r="I223" s="29"/>
      <c r="J223" s="30">
        <f>IF(AND(G223= "",H223= ""), 0, ROUND(ROUND(I223, 2) * ROUND(IF(H223="",G223,H223),  0), 2))</f>
        <v>0</v>
      </c>
      <c r="K223" s="7"/>
      <c r="M223" s="31">
        <v>0.2</v>
      </c>
      <c r="Q223" s="7">
        <v>2397</v>
      </c>
    </row>
    <row r="224" spans="1:17" ht="15.75" hidden="1" thickTop="1" x14ac:dyDescent="0.25">
      <c r="A224" s="7" t="s">
        <v>68</v>
      </c>
    </row>
    <row r="225" spans="1:17" ht="15.75" hidden="1" thickTop="1" x14ac:dyDescent="0.25">
      <c r="A225" s="7" t="s">
        <v>59</v>
      </c>
    </row>
    <row r="226" spans="1:17" ht="15.75" thickTop="1" x14ac:dyDescent="0.25">
      <c r="A226" s="7">
        <v>6</v>
      </c>
      <c r="B226" s="16" t="s">
        <v>69</v>
      </c>
      <c r="C226" s="225" t="s">
        <v>70</v>
      </c>
      <c r="D226" s="225"/>
      <c r="E226" s="225"/>
      <c r="F226" s="23"/>
      <c r="G226" s="23"/>
      <c r="H226" s="23"/>
      <c r="I226" s="23"/>
      <c r="J226" s="24"/>
      <c r="K226" s="7"/>
    </row>
    <row r="227" spans="1:17" x14ac:dyDescent="0.25">
      <c r="A227" s="7">
        <v>8</v>
      </c>
      <c r="B227" s="25" t="s">
        <v>173</v>
      </c>
      <c r="C227" s="266" t="s">
        <v>158</v>
      </c>
      <c r="D227" s="266"/>
      <c r="E227" s="266"/>
      <c r="J227" s="26"/>
      <c r="K227" s="7"/>
    </row>
    <row r="228" spans="1:17" ht="27.2" customHeight="1" thickBot="1" x14ac:dyDescent="0.3">
      <c r="A228" s="7">
        <v>9</v>
      </c>
      <c r="B228" s="25" t="s">
        <v>174</v>
      </c>
      <c r="C228" s="262" t="s">
        <v>169</v>
      </c>
      <c r="D228" s="172"/>
      <c r="E228" s="172"/>
      <c r="F228" s="172"/>
      <c r="G228" s="172"/>
      <c r="H228" s="172"/>
      <c r="I228" s="172"/>
      <c r="J228" s="26"/>
      <c r="Q228" s="7">
        <v>2397</v>
      </c>
    </row>
    <row r="229" spans="1:17" ht="16.5" thickTop="1" thickBot="1" x14ac:dyDescent="0.3">
      <c r="A229" s="7" t="s">
        <v>44</v>
      </c>
      <c r="B229" s="25"/>
      <c r="C229" s="261"/>
      <c r="D229" s="261"/>
      <c r="E229" s="261"/>
      <c r="F229" s="27" t="s">
        <v>11</v>
      </c>
      <c r="G229" s="28"/>
      <c r="H229" s="28"/>
      <c r="I229" s="29"/>
      <c r="J229" s="30">
        <f>IF(AND(G229= "",H229= ""), 0, ROUND(ROUND(I229, 2) * ROUND(IF(H229="",G229,H229),  0), 2))</f>
        <v>0</v>
      </c>
      <c r="K229" s="7"/>
      <c r="M229" s="31">
        <v>0.2</v>
      </c>
      <c r="Q229" s="7">
        <v>2397</v>
      </c>
    </row>
    <row r="230" spans="1:17" ht="15.75" hidden="1" thickTop="1" x14ac:dyDescent="0.25">
      <c r="A230" s="7" t="s">
        <v>68</v>
      </c>
    </row>
    <row r="231" spans="1:17" ht="15.75" hidden="1" thickTop="1" x14ac:dyDescent="0.25">
      <c r="A231" s="7" t="s">
        <v>59</v>
      </c>
    </row>
    <row r="232" spans="1:17" ht="15.75" thickTop="1" x14ac:dyDescent="0.25">
      <c r="A232" s="7">
        <v>6</v>
      </c>
      <c r="B232" s="16" t="s">
        <v>73</v>
      </c>
      <c r="C232" s="225" t="s">
        <v>74</v>
      </c>
      <c r="D232" s="225"/>
      <c r="E232" s="225"/>
      <c r="F232" s="23"/>
      <c r="G232" s="23"/>
      <c r="H232" s="23"/>
      <c r="I232" s="23"/>
      <c r="J232" s="24"/>
      <c r="K232" s="7"/>
    </row>
    <row r="233" spans="1:17" x14ac:dyDescent="0.25">
      <c r="A233" s="7">
        <v>8</v>
      </c>
      <c r="B233" s="25" t="s">
        <v>175</v>
      </c>
      <c r="C233" s="266" t="s">
        <v>158</v>
      </c>
      <c r="D233" s="266"/>
      <c r="E233" s="266"/>
      <c r="J233" s="26"/>
      <c r="K233" s="7"/>
    </row>
    <row r="234" spans="1:17" ht="27.2" customHeight="1" thickBot="1" x14ac:dyDescent="0.3">
      <c r="A234" s="7">
        <v>9</v>
      </c>
      <c r="B234" s="25" t="s">
        <v>176</v>
      </c>
      <c r="C234" s="262" t="s">
        <v>177</v>
      </c>
      <c r="D234" s="172"/>
      <c r="E234" s="172"/>
      <c r="F234" s="172"/>
      <c r="G234" s="172"/>
      <c r="H234" s="172"/>
      <c r="I234" s="172"/>
      <c r="J234" s="26"/>
      <c r="Q234" s="7">
        <v>2397</v>
      </c>
    </row>
    <row r="235" spans="1:17" ht="16.5" thickTop="1" thickBot="1" x14ac:dyDescent="0.3">
      <c r="A235" s="7" t="s">
        <v>44</v>
      </c>
      <c r="B235" s="25"/>
      <c r="C235" s="261"/>
      <c r="D235" s="261"/>
      <c r="E235" s="261"/>
      <c r="F235" s="27" t="s">
        <v>11</v>
      </c>
      <c r="G235" s="28"/>
      <c r="H235" s="28"/>
      <c r="I235" s="29"/>
      <c r="J235" s="30">
        <f>IF(AND(G235= "",H235= ""), 0, ROUND(ROUND(I235, 2) * ROUND(IF(H235="",G235,H235),  0), 2))</f>
        <v>0</v>
      </c>
      <c r="K235" s="7"/>
      <c r="M235" s="31">
        <v>0.2</v>
      </c>
      <c r="Q235" s="7">
        <v>2397</v>
      </c>
    </row>
    <row r="236" spans="1:17" ht="15.75" hidden="1" thickTop="1" x14ac:dyDescent="0.25">
      <c r="A236" s="7" t="s">
        <v>68</v>
      </c>
    </row>
    <row r="237" spans="1:17" ht="15.75" hidden="1" thickTop="1" x14ac:dyDescent="0.25">
      <c r="A237" s="7" t="s">
        <v>59</v>
      </c>
    </row>
    <row r="238" spans="1:17" ht="15.75" thickTop="1" x14ac:dyDescent="0.25">
      <c r="A238" s="7">
        <v>6</v>
      </c>
      <c r="B238" s="16" t="s">
        <v>78</v>
      </c>
      <c r="C238" s="225" t="s">
        <v>79</v>
      </c>
      <c r="D238" s="225"/>
      <c r="E238" s="225"/>
      <c r="F238" s="23"/>
      <c r="G238" s="23"/>
      <c r="H238" s="23"/>
      <c r="I238" s="23"/>
      <c r="J238" s="24"/>
      <c r="K238" s="7"/>
    </row>
    <row r="239" spans="1:17" x14ac:dyDescent="0.25">
      <c r="A239" s="7">
        <v>8</v>
      </c>
      <c r="B239" s="25" t="s">
        <v>178</v>
      </c>
      <c r="C239" s="266" t="s">
        <v>158</v>
      </c>
      <c r="D239" s="266"/>
      <c r="E239" s="266"/>
      <c r="J239" s="26"/>
      <c r="K239" s="7"/>
    </row>
    <row r="240" spans="1:17" ht="27.2" customHeight="1" thickBot="1" x14ac:dyDescent="0.3">
      <c r="A240" s="7">
        <v>9</v>
      </c>
      <c r="B240" s="25" t="s">
        <v>179</v>
      </c>
      <c r="C240" s="262" t="s">
        <v>163</v>
      </c>
      <c r="D240" s="172"/>
      <c r="E240" s="172"/>
      <c r="F240" s="172"/>
      <c r="G240" s="172"/>
      <c r="H240" s="172"/>
      <c r="I240" s="172"/>
      <c r="J240" s="26"/>
      <c r="Q240" s="7">
        <v>2397</v>
      </c>
    </row>
    <row r="241" spans="1:17" ht="16.5" thickTop="1" thickBot="1" x14ac:dyDescent="0.3">
      <c r="A241" s="7" t="s">
        <v>44</v>
      </c>
      <c r="B241" s="25"/>
      <c r="C241" s="261"/>
      <c r="D241" s="261"/>
      <c r="E241" s="261"/>
      <c r="F241" s="27" t="s">
        <v>11</v>
      </c>
      <c r="G241" s="28"/>
      <c r="H241" s="28"/>
      <c r="I241" s="29"/>
      <c r="J241" s="30">
        <f>IF(AND(G241= "",H241= ""), 0, ROUND(ROUND(I241, 2) * ROUND(IF(H241="",G241,H241),  0), 2))</f>
        <v>0</v>
      </c>
      <c r="K241" s="7"/>
      <c r="M241" s="31">
        <v>0.2</v>
      </c>
      <c r="Q241" s="7">
        <v>2397</v>
      </c>
    </row>
    <row r="242" spans="1:17" ht="15.75" hidden="1" thickTop="1" x14ac:dyDescent="0.25">
      <c r="A242" s="7" t="s">
        <v>68</v>
      </c>
    </row>
    <row r="243" spans="1:17" ht="15.75" hidden="1" thickTop="1" x14ac:dyDescent="0.25">
      <c r="A243" s="7" t="s">
        <v>59</v>
      </c>
    </row>
    <row r="244" spans="1:17" ht="15.75" thickTop="1" x14ac:dyDescent="0.25">
      <c r="A244" s="7">
        <v>6</v>
      </c>
      <c r="B244" s="16" t="s">
        <v>84</v>
      </c>
      <c r="C244" s="225" t="s">
        <v>85</v>
      </c>
      <c r="D244" s="225"/>
      <c r="E244" s="225"/>
      <c r="F244" s="23"/>
      <c r="G244" s="23"/>
      <c r="H244" s="23"/>
      <c r="I244" s="23"/>
      <c r="J244" s="24"/>
      <c r="K244" s="7"/>
    </row>
    <row r="245" spans="1:17" x14ac:dyDescent="0.25">
      <c r="A245" s="7">
        <v>8</v>
      </c>
      <c r="B245" s="25" t="s">
        <v>180</v>
      </c>
      <c r="C245" s="266" t="s">
        <v>158</v>
      </c>
      <c r="D245" s="266"/>
      <c r="E245" s="266"/>
      <c r="J245" s="26"/>
      <c r="K245" s="7"/>
    </row>
    <row r="246" spans="1:17" ht="27.2" customHeight="1" thickBot="1" x14ac:dyDescent="0.3">
      <c r="A246" s="7">
        <v>9</v>
      </c>
      <c r="B246" s="25" t="s">
        <v>181</v>
      </c>
      <c r="C246" s="262" t="s">
        <v>159</v>
      </c>
      <c r="D246" s="172"/>
      <c r="E246" s="172"/>
      <c r="F246" s="172"/>
      <c r="G246" s="172"/>
      <c r="H246" s="172"/>
      <c r="I246" s="172"/>
      <c r="J246" s="26"/>
      <c r="Q246" s="7">
        <v>2397</v>
      </c>
    </row>
    <row r="247" spans="1:17" ht="16.5" thickTop="1" thickBot="1" x14ac:dyDescent="0.3">
      <c r="A247" s="7" t="s">
        <v>44</v>
      </c>
      <c r="B247" s="25"/>
      <c r="C247" s="261"/>
      <c r="D247" s="261"/>
      <c r="E247" s="261"/>
      <c r="F247" s="27" t="s">
        <v>11</v>
      </c>
      <c r="G247" s="28"/>
      <c r="H247" s="28"/>
      <c r="I247" s="29"/>
      <c r="J247" s="30">
        <f>IF(AND(G247= "",H247= ""), 0, ROUND(ROUND(I247, 2) * ROUND(IF(H247="",G247,H247),  0), 2))</f>
        <v>0</v>
      </c>
      <c r="K247" s="7"/>
      <c r="M247" s="31">
        <v>0.2</v>
      </c>
      <c r="Q247" s="7">
        <v>2397</v>
      </c>
    </row>
    <row r="248" spans="1:17" ht="15.75" hidden="1" thickTop="1" x14ac:dyDescent="0.25">
      <c r="A248" s="7" t="s">
        <v>68</v>
      </c>
    </row>
    <row r="249" spans="1:17" ht="15.75" hidden="1" thickTop="1" x14ac:dyDescent="0.25">
      <c r="A249" s="7" t="s">
        <v>59</v>
      </c>
    </row>
    <row r="250" spans="1:17" ht="15.75" thickTop="1" x14ac:dyDescent="0.25">
      <c r="A250" s="7">
        <v>6</v>
      </c>
      <c r="B250" s="16" t="s">
        <v>89</v>
      </c>
      <c r="C250" s="225" t="s">
        <v>90</v>
      </c>
      <c r="D250" s="225"/>
      <c r="E250" s="225"/>
      <c r="F250" s="23"/>
      <c r="G250" s="23"/>
      <c r="H250" s="23"/>
      <c r="I250" s="23"/>
      <c r="J250" s="24"/>
      <c r="K250" s="7"/>
    </row>
    <row r="251" spans="1:17" x14ac:dyDescent="0.25">
      <c r="A251" s="7">
        <v>8</v>
      </c>
      <c r="B251" s="25" t="s">
        <v>182</v>
      </c>
      <c r="C251" s="266" t="s">
        <v>158</v>
      </c>
      <c r="D251" s="266"/>
      <c r="E251" s="266"/>
      <c r="J251" s="26"/>
      <c r="K251" s="7"/>
    </row>
    <row r="252" spans="1:17" ht="27.2" customHeight="1" thickBot="1" x14ac:dyDescent="0.3">
      <c r="A252" s="7">
        <v>9</v>
      </c>
      <c r="B252" s="25" t="s">
        <v>183</v>
      </c>
      <c r="C252" s="262" t="s">
        <v>184</v>
      </c>
      <c r="D252" s="172"/>
      <c r="E252" s="172"/>
      <c r="F252" s="172"/>
      <c r="G252" s="172"/>
      <c r="H252" s="172"/>
      <c r="I252" s="172"/>
      <c r="J252" s="26"/>
      <c r="Q252" s="7">
        <v>2397</v>
      </c>
    </row>
    <row r="253" spans="1:17" ht="16.5" thickTop="1" thickBot="1" x14ac:dyDescent="0.3">
      <c r="A253" s="7" t="s">
        <v>44</v>
      </c>
      <c r="B253" s="25"/>
      <c r="C253" s="261"/>
      <c r="D253" s="261"/>
      <c r="E253" s="261"/>
      <c r="F253" s="27" t="s">
        <v>11</v>
      </c>
      <c r="G253" s="28"/>
      <c r="H253" s="28"/>
      <c r="I253" s="29"/>
      <c r="J253" s="30">
        <f>IF(AND(G253= "",H253= ""), 0, ROUND(ROUND(I253, 2) * ROUND(IF(H253="",G253,H253),  0), 2))</f>
        <v>0</v>
      </c>
      <c r="K253" s="7"/>
      <c r="M253" s="31">
        <v>0.2</v>
      </c>
      <c r="Q253" s="7">
        <v>2397</v>
      </c>
    </row>
    <row r="254" spans="1:17" ht="27.2" customHeight="1" thickTop="1" thickBot="1" x14ac:dyDescent="0.3">
      <c r="A254" s="7">
        <v>9</v>
      </c>
      <c r="B254" s="25" t="s">
        <v>185</v>
      </c>
      <c r="C254" s="262" t="s">
        <v>186</v>
      </c>
      <c r="D254" s="172"/>
      <c r="E254" s="172"/>
      <c r="F254" s="172"/>
      <c r="G254" s="172"/>
      <c r="H254" s="172"/>
      <c r="I254" s="172"/>
      <c r="J254" s="26"/>
      <c r="Q254" s="7">
        <v>2397</v>
      </c>
    </row>
    <row r="255" spans="1:17" ht="16.5" thickTop="1" thickBot="1" x14ac:dyDescent="0.3">
      <c r="A255" s="7" t="s">
        <v>44</v>
      </c>
      <c r="B255" s="25"/>
      <c r="C255" s="261"/>
      <c r="D255" s="261"/>
      <c r="E255" s="261"/>
      <c r="F255" s="27" t="s">
        <v>11</v>
      </c>
      <c r="G255" s="28"/>
      <c r="H255" s="28"/>
      <c r="I255" s="29"/>
      <c r="J255" s="30">
        <f>IF(AND(G255= "",H255= ""), 0, ROUND(ROUND(I255, 2) * ROUND(IF(H255="",G255,H255),  0), 2))</f>
        <v>0</v>
      </c>
      <c r="K255" s="7"/>
      <c r="M255" s="31">
        <v>0.2</v>
      </c>
      <c r="Q255" s="7">
        <v>2397</v>
      </c>
    </row>
    <row r="256" spans="1:17" ht="15.75" hidden="1" thickTop="1" x14ac:dyDescent="0.25">
      <c r="A256" s="7" t="s">
        <v>68</v>
      </c>
    </row>
    <row r="257" spans="1:17" ht="15.75" hidden="1" thickTop="1" x14ac:dyDescent="0.25">
      <c r="A257" s="7" t="s">
        <v>59</v>
      </c>
    </row>
    <row r="258" spans="1:17" ht="15.75" hidden="1" thickTop="1" x14ac:dyDescent="0.25">
      <c r="A258" s="7" t="s">
        <v>60</v>
      </c>
    </row>
    <row r="259" spans="1:17" ht="15.75" hidden="1" thickTop="1" x14ac:dyDescent="0.25">
      <c r="A259" s="7" t="s">
        <v>61</v>
      </c>
    </row>
    <row r="260" spans="1:17" ht="15.75" thickTop="1" x14ac:dyDescent="0.25">
      <c r="A260" s="7">
        <v>4</v>
      </c>
      <c r="B260" s="16"/>
      <c r="C260" s="224" t="s">
        <v>94</v>
      </c>
      <c r="D260" s="224"/>
      <c r="E260" s="224"/>
      <c r="F260" s="19"/>
      <c r="G260" s="19"/>
      <c r="H260" s="19"/>
      <c r="I260" s="19"/>
      <c r="J260" s="20"/>
      <c r="K260" s="7"/>
    </row>
    <row r="261" spans="1:17" x14ac:dyDescent="0.25">
      <c r="A261" s="7">
        <v>5</v>
      </c>
      <c r="B261" s="16">
        <v>5</v>
      </c>
      <c r="C261" s="254" t="s">
        <v>95</v>
      </c>
      <c r="D261" s="254"/>
      <c r="E261" s="254"/>
      <c r="F261" s="21"/>
      <c r="G261" s="21"/>
      <c r="H261" s="21"/>
      <c r="I261" s="21"/>
      <c r="J261" s="22"/>
      <c r="K261" s="7"/>
    </row>
    <row r="262" spans="1:17" ht="15.75" thickBot="1" x14ac:dyDescent="0.3">
      <c r="A262" s="7">
        <v>9</v>
      </c>
      <c r="B262" s="25" t="s">
        <v>96</v>
      </c>
      <c r="C262" s="262" t="s">
        <v>97</v>
      </c>
      <c r="D262" s="172"/>
      <c r="E262" s="172"/>
      <c r="F262" s="172"/>
      <c r="G262" s="172"/>
      <c r="H262" s="172"/>
      <c r="I262" s="172"/>
      <c r="J262" s="26"/>
      <c r="Q262" s="7">
        <v>2397</v>
      </c>
    </row>
    <row r="263" spans="1:17" ht="16.5" thickTop="1" thickBot="1" x14ac:dyDescent="0.3">
      <c r="A263" s="7" t="s">
        <v>44</v>
      </c>
      <c r="B263" s="25"/>
      <c r="C263" s="261"/>
      <c r="D263" s="261"/>
      <c r="E263" s="261"/>
      <c r="F263" s="27" t="s">
        <v>11</v>
      </c>
      <c r="G263" s="28"/>
      <c r="H263" s="28"/>
      <c r="I263" s="29"/>
      <c r="J263" s="30">
        <f>IF(AND(G263= "",H263= ""), 0, ROUND(ROUND(I263, 2) * ROUND(IF(H263="",G263,H263),  0), 2))</f>
        <v>0</v>
      </c>
      <c r="K263" s="7"/>
      <c r="M263" s="31">
        <v>0.2</v>
      </c>
      <c r="Q263" s="7">
        <v>2397</v>
      </c>
    </row>
    <row r="264" spans="1:17" ht="15.75" hidden="1" thickTop="1" x14ac:dyDescent="0.25">
      <c r="A264" s="7" t="s">
        <v>60</v>
      </c>
    </row>
    <row r="265" spans="1:17" ht="15.75" thickTop="1" x14ac:dyDescent="0.25">
      <c r="A265" s="7">
        <v>5</v>
      </c>
      <c r="B265" s="16">
        <v>6</v>
      </c>
      <c r="C265" s="50" t="s">
        <v>98</v>
      </c>
      <c r="D265" s="50"/>
      <c r="E265" s="50"/>
      <c r="F265" s="21"/>
      <c r="G265" s="21"/>
      <c r="H265" s="21"/>
      <c r="I265" s="21"/>
      <c r="J265" s="22"/>
      <c r="K265" s="7"/>
    </row>
    <row r="266" spans="1:17" ht="15.75" thickBot="1" x14ac:dyDescent="0.3">
      <c r="A266" s="7">
        <v>9</v>
      </c>
      <c r="B266" s="25" t="s">
        <v>99</v>
      </c>
      <c r="C266" s="262" t="s">
        <v>100</v>
      </c>
      <c r="D266" s="172"/>
      <c r="E266" s="172"/>
      <c r="F266" s="172"/>
      <c r="G266" s="172"/>
      <c r="H266" s="172"/>
      <c r="I266" s="172"/>
      <c r="J266" s="26"/>
      <c r="Q266" s="7">
        <v>2397</v>
      </c>
    </row>
    <row r="267" spans="1:17" ht="16.5" thickTop="1" thickBot="1" x14ac:dyDescent="0.3">
      <c r="A267" s="7" t="s">
        <v>44</v>
      </c>
      <c r="B267" s="25"/>
      <c r="C267" s="261"/>
      <c r="D267" s="261"/>
      <c r="E267" s="261"/>
      <c r="F267" s="27" t="s">
        <v>11</v>
      </c>
      <c r="G267" s="28"/>
      <c r="H267" s="28"/>
      <c r="I267" s="29"/>
      <c r="J267" s="30">
        <f>IF(AND(G267= "",H267= ""), 0, ROUND(ROUND(I267, 2) * ROUND(IF(H267="",G267,H267),  0), 2))</f>
        <v>0</v>
      </c>
      <c r="K267" s="7"/>
      <c r="M267" s="31">
        <v>0.2</v>
      </c>
      <c r="Q267" s="7">
        <v>2397</v>
      </c>
    </row>
    <row r="268" spans="1:17" ht="15.75" hidden="1" thickTop="1" x14ac:dyDescent="0.25">
      <c r="A268" s="7" t="s">
        <v>60</v>
      </c>
    </row>
    <row r="269" spans="1:17" ht="15.75" thickTop="1" x14ac:dyDescent="0.25">
      <c r="A269" s="7">
        <v>5</v>
      </c>
      <c r="B269" s="16">
        <v>8</v>
      </c>
      <c r="C269" s="50" t="s">
        <v>148</v>
      </c>
      <c r="D269" s="50"/>
      <c r="E269" s="50"/>
      <c r="F269" s="21"/>
      <c r="G269" s="21"/>
      <c r="H269" s="21"/>
      <c r="I269" s="21"/>
      <c r="J269" s="22"/>
      <c r="K269" s="7"/>
    </row>
    <row r="270" spans="1:17" ht="16.899999999999999" customHeight="1" x14ac:dyDescent="0.25">
      <c r="A270" s="7">
        <v>6</v>
      </c>
      <c r="B270" s="16" t="s">
        <v>149</v>
      </c>
      <c r="C270" s="225" t="s">
        <v>150</v>
      </c>
      <c r="D270" s="225"/>
      <c r="E270" s="225"/>
      <c r="F270" s="23"/>
      <c r="G270" s="23"/>
      <c r="H270" s="23"/>
      <c r="I270" s="23"/>
      <c r="J270" s="24"/>
      <c r="K270" s="7"/>
    </row>
    <row r="271" spans="1:17" ht="15.75" thickBot="1" x14ac:dyDescent="0.3">
      <c r="A271" s="7">
        <v>9</v>
      </c>
      <c r="B271" s="25" t="s">
        <v>151</v>
      </c>
      <c r="C271" s="262" t="s">
        <v>152</v>
      </c>
      <c r="D271" s="172"/>
      <c r="E271" s="172"/>
      <c r="F271" s="172"/>
      <c r="G271" s="172"/>
      <c r="H271" s="172"/>
      <c r="I271" s="172"/>
      <c r="J271" s="26"/>
      <c r="Q271" s="7">
        <v>2397</v>
      </c>
    </row>
    <row r="272" spans="1:17" ht="16.5" thickTop="1" thickBot="1" x14ac:dyDescent="0.3">
      <c r="A272" s="7" t="s">
        <v>44</v>
      </c>
      <c r="B272" s="25"/>
      <c r="C272" s="261"/>
      <c r="D272" s="261"/>
      <c r="E272" s="261"/>
      <c r="F272" s="27" t="s">
        <v>11</v>
      </c>
      <c r="G272" s="28"/>
      <c r="H272" s="28"/>
      <c r="I272" s="29"/>
      <c r="J272" s="30">
        <f>IF(AND(G272= "",H272= ""), 0, ROUND(ROUND(I272, 2) * ROUND(IF(H272="",G272,H272),  0), 2))</f>
        <v>0</v>
      </c>
      <c r="K272" s="7"/>
      <c r="M272" s="31">
        <v>0.2</v>
      </c>
      <c r="Q272" s="7">
        <v>2397</v>
      </c>
    </row>
    <row r="273" spans="1:17" ht="15.75" hidden="1" thickTop="1" x14ac:dyDescent="0.25">
      <c r="A273" s="7" t="s">
        <v>59</v>
      </c>
    </row>
    <row r="274" spans="1:17" ht="15.75" hidden="1" thickTop="1" x14ac:dyDescent="0.25">
      <c r="A274" s="7" t="s">
        <v>60</v>
      </c>
    </row>
    <row r="275" spans="1:17" ht="15.75" thickTop="1" x14ac:dyDescent="0.25">
      <c r="A275" s="7">
        <v>5</v>
      </c>
      <c r="B275" s="16">
        <v>9</v>
      </c>
      <c r="C275" s="50" t="s">
        <v>104</v>
      </c>
      <c r="D275" s="50"/>
      <c r="E275" s="50"/>
      <c r="F275" s="21"/>
      <c r="G275" s="21"/>
      <c r="H275" s="21"/>
      <c r="I275" s="21"/>
      <c r="J275" s="22"/>
      <c r="K275" s="7"/>
    </row>
    <row r="276" spans="1:17" ht="15.75" thickBot="1" x14ac:dyDescent="0.3">
      <c r="A276" s="7">
        <v>9</v>
      </c>
      <c r="B276" s="25" t="s">
        <v>105</v>
      </c>
      <c r="C276" s="262" t="s">
        <v>106</v>
      </c>
      <c r="D276" s="172"/>
      <c r="E276" s="172"/>
      <c r="F276" s="172"/>
      <c r="G276" s="172"/>
      <c r="H276" s="172"/>
      <c r="I276" s="172"/>
      <c r="J276" s="26"/>
      <c r="Q276" s="7">
        <v>2397</v>
      </c>
    </row>
    <row r="277" spans="1:17" ht="16.5" thickTop="1" thickBot="1" x14ac:dyDescent="0.3">
      <c r="A277" s="7" t="s">
        <v>44</v>
      </c>
      <c r="B277" s="25"/>
      <c r="C277" s="261"/>
      <c r="D277" s="261"/>
      <c r="E277" s="261"/>
      <c r="F277" s="27" t="s">
        <v>11</v>
      </c>
      <c r="G277" s="28"/>
      <c r="H277" s="28"/>
      <c r="I277" s="29"/>
      <c r="J277" s="30">
        <f>IF(AND(G277= "",H277= ""), 0, ROUND(ROUND(I277, 2) * ROUND(IF(H277="",G277,H277),  0), 2))</f>
        <v>0</v>
      </c>
      <c r="K277" s="7"/>
      <c r="M277" s="31">
        <v>0.2</v>
      </c>
      <c r="Q277" s="7">
        <v>2397</v>
      </c>
    </row>
    <row r="278" spans="1:17" ht="15.75" hidden="1" thickTop="1" x14ac:dyDescent="0.25">
      <c r="A278" s="7" t="s">
        <v>60</v>
      </c>
    </row>
    <row r="279" spans="1:17" ht="16.899999999999999" customHeight="1" thickTop="1" x14ac:dyDescent="0.25">
      <c r="A279" s="7">
        <v>5</v>
      </c>
      <c r="B279" s="16">
        <v>10</v>
      </c>
      <c r="C279" s="254" t="s">
        <v>107</v>
      </c>
      <c r="D279" s="254"/>
      <c r="E279" s="254"/>
      <c r="F279" s="21"/>
      <c r="G279" s="21"/>
      <c r="H279" s="21"/>
      <c r="I279" s="21"/>
      <c r="J279" s="22"/>
      <c r="K279" s="7"/>
    </row>
    <row r="280" spans="1:17" ht="15.75" thickBot="1" x14ac:dyDescent="0.3">
      <c r="A280" s="7">
        <v>9</v>
      </c>
      <c r="B280" s="25" t="s">
        <v>108</v>
      </c>
      <c r="C280" s="262" t="s">
        <v>109</v>
      </c>
      <c r="D280" s="172"/>
      <c r="E280" s="172"/>
      <c r="F280" s="172"/>
      <c r="G280" s="172"/>
      <c r="H280" s="172"/>
      <c r="I280" s="172"/>
      <c r="J280" s="26"/>
      <c r="Q280" s="7">
        <v>2397</v>
      </c>
    </row>
    <row r="281" spans="1:17" ht="16.5" thickTop="1" thickBot="1" x14ac:dyDescent="0.3">
      <c r="A281" s="7" t="s">
        <v>44</v>
      </c>
      <c r="B281" s="25"/>
      <c r="C281" s="261"/>
      <c r="D281" s="261"/>
      <c r="E281" s="261"/>
      <c r="F281" s="27" t="s">
        <v>110</v>
      </c>
      <c r="G281" s="28"/>
      <c r="H281" s="28"/>
      <c r="I281" s="29"/>
      <c r="J281" s="30">
        <f>IF(AND(G281= "",H281= ""), 0, ROUND(ROUND(I281, 2) * ROUND(IF(H281="",G281,H281),  0), 2))</f>
        <v>0</v>
      </c>
      <c r="K281" s="7"/>
      <c r="M281" s="31">
        <v>0.2</v>
      </c>
      <c r="Q281" s="7">
        <v>2397</v>
      </c>
    </row>
    <row r="282" spans="1:17" ht="15.75" hidden="1" thickTop="1" x14ac:dyDescent="0.25">
      <c r="A282" s="7" t="s">
        <v>60</v>
      </c>
    </row>
    <row r="283" spans="1:17" ht="15.75" thickTop="1" x14ac:dyDescent="0.25">
      <c r="A283" s="7" t="s">
        <v>111</v>
      </c>
      <c r="B283" s="26"/>
      <c r="C283" s="172"/>
      <c r="D283" s="172"/>
      <c r="E283" s="172"/>
      <c r="J283" s="26"/>
    </row>
    <row r="284" spans="1:17" x14ac:dyDescent="0.25">
      <c r="B284" s="26"/>
      <c r="C284" s="274" t="s">
        <v>156</v>
      </c>
      <c r="D284" s="275"/>
      <c r="E284" s="275"/>
      <c r="F284" s="276"/>
      <c r="G284" s="276"/>
      <c r="H284" s="276"/>
      <c r="I284" s="276"/>
      <c r="J284" s="277"/>
    </row>
    <row r="285" spans="1:17" x14ac:dyDescent="0.25">
      <c r="B285" s="26"/>
      <c r="C285" s="267"/>
      <c r="D285" s="268"/>
      <c r="E285" s="268"/>
      <c r="F285" s="268"/>
      <c r="G285" s="268"/>
      <c r="H285" s="268"/>
      <c r="I285" s="268"/>
      <c r="J285" s="269"/>
    </row>
    <row r="286" spans="1:17" x14ac:dyDescent="0.25">
      <c r="B286" s="26"/>
      <c r="C286" s="270" t="s">
        <v>112</v>
      </c>
      <c r="D286" s="271"/>
      <c r="E286" s="271"/>
      <c r="F286" s="272">
        <f>SUMIF(K199:K283, IF(K198="","",K198), J199:J283)</f>
        <v>0</v>
      </c>
      <c r="G286" s="272"/>
      <c r="H286" s="272"/>
      <c r="I286" s="272"/>
      <c r="J286" s="273"/>
    </row>
    <row r="287" spans="1:17" hidden="1" x14ac:dyDescent="0.25">
      <c r="B287" s="26"/>
      <c r="C287" s="253" t="s">
        <v>113</v>
      </c>
      <c r="D287" s="254"/>
      <c r="E287" s="254"/>
      <c r="F287" s="255">
        <f>ROUND(SUMIF(K199:K283, IF(K198="","",K198), J199:J283) * 0.2, 2)</f>
        <v>0</v>
      </c>
      <c r="G287" s="255"/>
      <c r="H287" s="255"/>
      <c r="I287" s="255"/>
      <c r="J287" s="256"/>
    </row>
    <row r="288" spans="1:17" hidden="1" x14ac:dyDescent="0.25">
      <c r="B288" s="26"/>
      <c r="C288" s="257" t="s">
        <v>114</v>
      </c>
      <c r="D288" s="258"/>
      <c r="E288" s="258"/>
      <c r="F288" s="259">
        <f>SUM(F286:F287)</f>
        <v>0</v>
      </c>
      <c r="G288" s="259"/>
      <c r="H288" s="259"/>
      <c r="I288" s="259"/>
      <c r="J288" s="260"/>
    </row>
    <row r="289" spans="1:17" ht="18.600000000000001" customHeight="1" x14ac:dyDescent="0.25">
      <c r="A289" s="7">
        <v>3</v>
      </c>
      <c r="B289" s="16" t="s">
        <v>187</v>
      </c>
      <c r="C289" s="240" t="s">
        <v>188</v>
      </c>
      <c r="D289" s="240"/>
      <c r="E289" s="240"/>
      <c r="F289" s="44"/>
      <c r="G289" s="44"/>
      <c r="H289" s="44"/>
      <c r="I289" s="44"/>
      <c r="J289" s="18"/>
      <c r="K289" s="7"/>
    </row>
    <row r="290" spans="1:17" ht="18.600000000000001" customHeight="1" x14ac:dyDescent="0.25">
      <c r="A290" s="7">
        <v>3</v>
      </c>
      <c r="B290" s="16"/>
      <c r="C290" s="223" t="s">
        <v>37</v>
      </c>
      <c r="D290" s="223"/>
      <c r="E290" s="223"/>
      <c r="F290" s="17"/>
      <c r="G290" s="17"/>
      <c r="H290" s="17"/>
      <c r="I290" s="17"/>
      <c r="J290" s="18"/>
      <c r="K290" s="7"/>
    </row>
    <row r="291" spans="1:17" x14ac:dyDescent="0.25">
      <c r="A291" s="7">
        <v>4</v>
      </c>
      <c r="B291" s="16"/>
      <c r="C291" s="224" t="s">
        <v>38</v>
      </c>
      <c r="D291" s="224"/>
      <c r="E291" s="224"/>
      <c r="F291" s="19"/>
      <c r="G291" s="19"/>
      <c r="H291" s="19"/>
      <c r="I291" s="19"/>
      <c r="J291" s="20"/>
      <c r="K291" s="7"/>
    </row>
    <row r="292" spans="1:17" ht="29.25" customHeight="1" x14ac:dyDescent="0.25">
      <c r="A292" s="7">
        <v>5</v>
      </c>
      <c r="B292" s="16">
        <v>1</v>
      </c>
      <c r="C292" s="263" t="s">
        <v>39</v>
      </c>
      <c r="D292" s="264"/>
      <c r="E292" s="264"/>
      <c r="F292" s="264"/>
      <c r="G292" s="264"/>
      <c r="H292" s="264"/>
      <c r="I292" s="265"/>
      <c r="J292" s="22"/>
      <c r="K292" s="7"/>
    </row>
    <row r="293" spans="1:17" x14ac:dyDescent="0.25">
      <c r="A293" s="7">
        <v>6</v>
      </c>
      <c r="B293" s="16" t="s">
        <v>189</v>
      </c>
      <c r="C293" s="225" t="s">
        <v>190</v>
      </c>
      <c r="D293" s="225"/>
      <c r="E293" s="225"/>
      <c r="F293" s="23"/>
      <c r="G293" s="23"/>
      <c r="H293" s="23"/>
      <c r="I293" s="23"/>
      <c r="J293" s="24"/>
      <c r="K293" s="7"/>
    </row>
    <row r="294" spans="1:17" ht="39.4" customHeight="1" thickBot="1" x14ac:dyDescent="0.3">
      <c r="A294" s="7">
        <v>9</v>
      </c>
      <c r="B294" s="25" t="s">
        <v>155</v>
      </c>
      <c r="C294" s="262" t="s">
        <v>191</v>
      </c>
      <c r="D294" s="172"/>
      <c r="E294" s="172"/>
      <c r="F294" s="172"/>
      <c r="G294" s="172"/>
      <c r="H294" s="172"/>
      <c r="I294" s="172"/>
      <c r="J294" s="26"/>
      <c r="Q294" s="7">
        <v>2385</v>
      </c>
    </row>
    <row r="295" spans="1:17" ht="16.5" thickTop="1" thickBot="1" x14ac:dyDescent="0.3">
      <c r="A295" s="7" t="s">
        <v>44</v>
      </c>
      <c r="B295" s="25"/>
      <c r="C295" s="261"/>
      <c r="D295" s="261"/>
      <c r="E295" s="261"/>
      <c r="F295" s="27" t="s">
        <v>11</v>
      </c>
      <c r="G295" s="28"/>
      <c r="H295" s="28"/>
      <c r="I295" s="29"/>
      <c r="J295" s="30">
        <f>IF(AND(G295= "",H295= ""), 0, ROUND(ROUND(I295, 2) * ROUND(IF(H295="",G295,H295),  0), 2))</f>
        <v>0</v>
      </c>
      <c r="K295" s="7"/>
      <c r="M295" s="31">
        <v>0.2</v>
      </c>
      <c r="Q295" s="7">
        <v>2385</v>
      </c>
    </row>
    <row r="296" spans="1:17" ht="27.2" customHeight="1" thickTop="1" thickBot="1" x14ac:dyDescent="0.3">
      <c r="A296" s="7">
        <v>9</v>
      </c>
      <c r="B296" s="25" t="s">
        <v>192</v>
      </c>
      <c r="C296" s="262" t="s">
        <v>193</v>
      </c>
      <c r="D296" s="172"/>
      <c r="E296" s="172"/>
      <c r="F296" s="172"/>
      <c r="G296" s="172"/>
      <c r="H296" s="172"/>
      <c r="I296" s="172"/>
      <c r="J296" s="26"/>
      <c r="Q296" s="7">
        <v>2385</v>
      </c>
    </row>
    <row r="297" spans="1:17" ht="16.5" thickTop="1" thickBot="1" x14ac:dyDescent="0.3">
      <c r="A297" s="7" t="s">
        <v>44</v>
      </c>
      <c r="B297" s="25"/>
      <c r="C297" s="261"/>
      <c r="D297" s="261"/>
      <c r="E297" s="261"/>
      <c r="F297" s="27" t="s">
        <v>11</v>
      </c>
      <c r="G297" s="28"/>
      <c r="H297" s="28"/>
      <c r="I297" s="29"/>
      <c r="J297" s="30">
        <f>IF(AND(G297= "",H297= ""), 0, ROUND(ROUND(I297, 2) * ROUND(IF(H297="",G297,H297),  0), 2))</f>
        <v>0</v>
      </c>
      <c r="K297" s="7"/>
      <c r="M297" s="31">
        <v>0.2</v>
      </c>
      <c r="Q297" s="7">
        <v>2385</v>
      </c>
    </row>
    <row r="298" spans="1:17" ht="27.2" customHeight="1" thickTop="1" thickBot="1" x14ac:dyDescent="0.3">
      <c r="A298" s="7">
        <v>9</v>
      </c>
      <c r="B298" s="25" t="s">
        <v>194</v>
      </c>
      <c r="C298" s="262" t="s">
        <v>195</v>
      </c>
      <c r="D298" s="172"/>
      <c r="E298" s="172"/>
      <c r="F298" s="172"/>
      <c r="G298" s="172"/>
      <c r="H298" s="172"/>
      <c r="I298" s="172"/>
      <c r="J298" s="26"/>
      <c r="Q298" s="7">
        <v>2385</v>
      </c>
    </row>
    <row r="299" spans="1:17" ht="16.5" thickTop="1" thickBot="1" x14ac:dyDescent="0.3">
      <c r="A299" s="7" t="s">
        <v>44</v>
      </c>
      <c r="B299" s="25"/>
      <c r="C299" s="261"/>
      <c r="D299" s="261"/>
      <c r="E299" s="261"/>
      <c r="F299" s="27" t="s">
        <v>11</v>
      </c>
      <c r="G299" s="28"/>
      <c r="H299" s="28"/>
      <c r="I299" s="29"/>
      <c r="J299" s="30">
        <f>IF(AND(G299= "",H299= ""), 0, ROUND(ROUND(I299, 2) * ROUND(IF(H299="",G299,H299),  0), 2))</f>
        <v>0</v>
      </c>
      <c r="K299" s="7"/>
      <c r="M299" s="31">
        <v>0.2</v>
      </c>
      <c r="Q299" s="7">
        <v>2385</v>
      </c>
    </row>
    <row r="300" spans="1:17" ht="27.2" customHeight="1" thickTop="1" thickBot="1" x14ac:dyDescent="0.3">
      <c r="A300" s="7">
        <v>9</v>
      </c>
      <c r="B300" s="25" t="s">
        <v>196</v>
      </c>
      <c r="C300" s="262" t="s">
        <v>197</v>
      </c>
      <c r="D300" s="172"/>
      <c r="E300" s="172"/>
      <c r="F300" s="172"/>
      <c r="G300" s="172"/>
      <c r="H300" s="172"/>
      <c r="I300" s="172"/>
      <c r="J300" s="26"/>
      <c r="Q300" s="7">
        <v>2385</v>
      </c>
    </row>
    <row r="301" spans="1:17" ht="16.5" thickTop="1" thickBot="1" x14ac:dyDescent="0.3">
      <c r="A301" s="7" t="s">
        <v>44</v>
      </c>
      <c r="B301" s="25"/>
      <c r="C301" s="261"/>
      <c r="D301" s="261"/>
      <c r="E301" s="261"/>
      <c r="F301" s="27" t="s">
        <v>11</v>
      </c>
      <c r="G301" s="28"/>
      <c r="H301" s="28"/>
      <c r="I301" s="29"/>
      <c r="J301" s="30">
        <f>IF(AND(G301= "",H301= ""), 0, ROUND(ROUND(I301, 2) * ROUND(IF(H301="",G301,H301),  0), 2))</f>
        <v>0</v>
      </c>
      <c r="K301" s="7"/>
      <c r="M301" s="31">
        <v>0.2</v>
      </c>
      <c r="Q301" s="7">
        <v>2385</v>
      </c>
    </row>
    <row r="302" spans="1:17" ht="27.2" customHeight="1" thickTop="1" thickBot="1" x14ac:dyDescent="0.3">
      <c r="A302" s="7">
        <v>9</v>
      </c>
      <c r="B302" s="25" t="s">
        <v>198</v>
      </c>
      <c r="C302" s="262" t="s">
        <v>199</v>
      </c>
      <c r="D302" s="172"/>
      <c r="E302" s="172"/>
      <c r="F302" s="172"/>
      <c r="G302" s="172"/>
      <c r="H302" s="172"/>
      <c r="I302" s="172"/>
      <c r="J302" s="26"/>
      <c r="Q302" s="7">
        <v>2385</v>
      </c>
    </row>
    <row r="303" spans="1:17" ht="16.5" thickTop="1" thickBot="1" x14ac:dyDescent="0.3">
      <c r="A303" s="7" t="s">
        <v>44</v>
      </c>
      <c r="B303" s="25"/>
      <c r="C303" s="261"/>
      <c r="D303" s="261"/>
      <c r="E303" s="261"/>
      <c r="F303" s="27" t="s">
        <v>11</v>
      </c>
      <c r="G303" s="28"/>
      <c r="H303" s="28"/>
      <c r="I303" s="29"/>
      <c r="J303" s="30">
        <f>IF(AND(G303= "",H303= ""), 0, ROUND(ROUND(I303, 2) * ROUND(IF(H303="",G303,H303),  0), 2))</f>
        <v>0</v>
      </c>
      <c r="K303" s="7"/>
      <c r="M303" s="31">
        <v>0.2</v>
      </c>
      <c r="Q303" s="7">
        <v>2385</v>
      </c>
    </row>
    <row r="304" spans="1:17" ht="16.5" thickTop="1" thickBot="1" x14ac:dyDescent="0.3">
      <c r="A304" s="7">
        <v>9</v>
      </c>
      <c r="B304" s="25" t="s">
        <v>200</v>
      </c>
      <c r="C304" s="262" t="s">
        <v>201</v>
      </c>
      <c r="D304" s="172"/>
      <c r="E304" s="172"/>
      <c r="F304" s="172"/>
      <c r="G304" s="172"/>
      <c r="H304" s="172"/>
      <c r="I304" s="172"/>
      <c r="J304" s="26"/>
      <c r="Q304" s="7">
        <v>2385</v>
      </c>
    </row>
    <row r="305" spans="1:17" ht="16.5" thickTop="1" thickBot="1" x14ac:dyDescent="0.3">
      <c r="A305" s="7" t="s">
        <v>44</v>
      </c>
      <c r="B305" s="25"/>
      <c r="C305" s="261"/>
      <c r="D305" s="261"/>
      <c r="E305" s="261"/>
      <c r="F305" s="27" t="s">
        <v>11</v>
      </c>
      <c r="G305" s="28"/>
      <c r="H305" s="28"/>
      <c r="I305" s="29"/>
      <c r="J305" s="30">
        <f>IF(AND(G305= "",H305= ""), 0, ROUND(ROUND(I305, 2) * ROUND(IF(H305="",G305,H305),  0), 2))</f>
        <v>0</v>
      </c>
      <c r="K305" s="7"/>
      <c r="M305" s="31">
        <v>0.2</v>
      </c>
      <c r="Q305" s="7">
        <v>2385</v>
      </c>
    </row>
    <row r="306" spans="1:17" ht="15.75" hidden="1" thickTop="1" x14ac:dyDescent="0.25">
      <c r="A306" s="7" t="s">
        <v>59</v>
      </c>
    </row>
    <row r="307" spans="1:17" ht="15.75" hidden="1" thickTop="1" x14ac:dyDescent="0.25">
      <c r="A307" s="7" t="s">
        <v>60</v>
      </c>
    </row>
    <row r="308" spans="1:17" ht="15.75" hidden="1" thickTop="1" x14ac:dyDescent="0.25">
      <c r="A308" s="7" t="s">
        <v>61</v>
      </c>
    </row>
    <row r="309" spans="1:17" ht="15.75" thickTop="1" x14ac:dyDescent="0.25">
      <c r="A309" s="7">
        <v>4</v>
      </c>
      <c r="B309" s="16"/>
      <c r="C309" s="224" t="s">
        <v>62</v>
      </c>
      <c r="D309" s="224"/>
      <c r="E309" s="224"/>
      <c r="F309" s="19"/>
      <c r="G309" s="19"/>
      <c r="H309" s="19"/>
      <c r="I309" s="19"/>
      <c r="J309" s="20"/>
      <c r="K309" s="7"/>
    </row>
    <row r="310" spans="1:17" ht="29.25" customHeight="1" x14ac:dyDescent="0.25">
      <c r="A310" s="7">
        <v>5</v>
      </c>
      <c r="B310" s="16">
        <v>2</v>
      </c>
      <c r="C310" s="263" t="s">
        <v>63</v>
      </c>
      <c r="D310" s="264"/>
      <c r="E310" s="264"/>
      <c r="F310" s="264"/>
      <c r="G310" s="264"/>
      <c r="H310" s="264"/>
      <c r="I310" s="265"/>
      <c r="J310" s="22"/>
      <c r="K310" s="7"/>
    </row>
    <row r="311" spans="1:17" x14ac:dyDescent="0.25">
      <c r="A311" s="7">
        <v>6</v>
      </c>
      <c r="B311" s="16" t="s">
        <v>64</v>
      </c>
      <c r="C311" s="225" t="s">
        <v>65</v>
      </c>
      <c r="D311" s="225"/>
      <c r="E311" s="225"/>
      <c r="F311" s="23"/>
      <c r="G311" s="23"/>
      <c r="H311" s="23"/>
      <c r="I311" s="23"/>
      <c r="J311" s="24"/>
      <c r="K311" s="7"/>
    </row>
    <row r="312" spans="1:17" x14ac:dyDescent="0.25">
      <c r="A312" s="7">
        <v>8</v>
      </c>
      <c r="B312" s="25" t="s">
        <v>202</v>
      </c>
      <c r="C312" s="266" t="s">
        <v>190</v>
      </c>
      <c r="D312" s="266"/>
      <c r="E312" s="266"/>
      <c r="J312" s="26"/>
      <c r="K312" s="7"/>
    </row>
    <row r="313" spans="1:17" ht="27.2" customHeight="1" thickBot="1" x14ac:dyDescent="0.3">
      <c r="A313" s="7">
        <v>9</v>
      </c>
      <c r="B313" s="25" t="s">
        <v>203</v>
      </c>
      <c r="C313" s="262" t="s">
        <v>204</v>
      </c>
      <c r="D313" s="172"/>
      <c r="E313" s="172"/>
      <c r="F313" s="172"/>
      <c r="G313" s="172"/>
      <c r="H313" s="172"/>
      <c r="I313" s="172"/>
      <c r="J313" s="26"/>
      <c r="Q313" s="7">
        <v>2385</v>
      </c>
    </row>
    <row r="314" spans="1:17" ht="16.5" thickTop="1" thickBot="1" x14ac:dyDescent="0.3">
      <c r="A314" s="7" t="s">
        <v>44</v>
      </c>
      <c r="B314" s="25"/>
      <c r="C314" s="261"/>
      <c r="D314" s="261"/>
      <c r="E314" s="261"/>
      <c r="F314" s="27" t="s">
        <v>11</v>
      </c>
      <c r="G314" s="28"/>
      <c r="H314" s="28"/>
      <c r="I314" s="29"/>
      <c r="J314" s="30">
        <f>IF(AND(G314= "",H314= ""), 0, ROUND(ROUND(I314, 2) * ROUND(IF(H314="",G314,H314),  0), 2))</f>
        <v>0</v>
      </c>
      <c r="K314" s="7"/>
      <c r="M314" s="31">
        <v>0.2</v>
      </c>
      <c r="Q314" s="7">
        <v>2385</v>
      </c>
    </row>
    <row r="315" spans="1:17" ht="15.75" hidden="1" thickTop="1" x14ac:dyDescent="0.25">
      <c r="A315" s="7" t="s">
        <v>68</v>
      </c>
    </row>
    <row r="316" spans="1:17" ht="15.75" hidden="1" thickTop="1" x14ac:dyDescent="0.25">
      <c r="A316" s="7" t="s">
        <v>59</v>
      </c>
    </row>
    <row r="317" spans="1:17" ht="15.75" thickTop="1" x14ac:dyDescent="0.25">
      <c r="A317" s="7">
        <v>6</v>
      </c>
      <c r="B317" s="16" t="s">
        <v>69</v>
      </c>
      <c r="C317" s="225" t="s">
        <v>70</v>
      </c>
      <c r="D317" s="225"/>
      <c r="E317" s="225"/>
      <c r="F317" s="23"/>
      <c r="G317" s="23"/>
      <c r="H317" s="23"/>
      <c r="I317" s="23"/>
      <c r="J317" s="24"/>
      <c r="K317" s="7"/>
    </row>
    <row r="318" spans="1:17" x14ac:dyDescent="0.25">
      <c r="A318" s="7">
        <v>8</v>
      </c>
      <c r="B318" s="25" t="s">
        <v>205</v>
      </c>
      <c r="C318" s="266" t="s">
        <v>190</v>
      </c>
      <c r="D318" s="266"/>
      <c r="E318" s="266"/>
      <c r="J318" s="26"/>
      <c r="K318" s="7"/>
    </row>
    <row r="319" spans="1:17" ht="27.2" customHeight="1" thickBot="1" x14ac:dyDescent="0.3">
      <c r="A319" s="7">
        <v>9</v>
      </c>
      <c r="B319" s="25" t="s">
        <v>206</v>
      </c>
      <c r="C319" s="262" t="s">
        <v>207</v>
      </c>
      <c r="D319" s="172"/>
      <c r="E319" s="172"/>
      <c r="F319" s="172"/>
      <c r="G319" s="172"/>
      <c r="H319" s="172"/>
      <c r="I319" s="172"/>
      <c r="J319" s="26"/>
      <c r="Q319" s="7">
        <v>2385</v>
      </c>
    </row>
    <row r="320" spans="1:17" ht="16.5" thickTop="1" thickBot="1" x14ac:dyDescent="0.3">
      <c r="A320" s="7" t="s">
        <v>44</v>
      </c>
      <c r="B320" s="25"/>
      <c r="C320" s="261"/>
      <c r="D320" s="261"/>
      <c r="E320" s="261"/>
      <c r="F320" s="27" t="s">
        <v>11</v>
      </c>
      <c r="G320" s="28"/>
      <c r="H320" s="28"/>
      <c r="I320" s="29"/>
      <c r="J320" s="30">
        <f>IF(AND(G320= "",H320= ""), 0, ROUND(ROUND(I320, 2) * ROUND(IF(H320="",G320,H320),  0), 2))</f>
        <v>0</v>
      </c>
      <c r="K320" s="7"/>
      <c r="M320" s="31">
        <v>0.2</v>
      </c>
      <c r="Q320" s="7">
        <v>2385</v>
      </c>
    </row>
    <row r="321" spans="1:17" ht="27.2" customHeight="1" thickTop="1" thickBot="1" x14ac:dyDescent="0.3">
      <c r="A321" s="7">
        <v>9</v>
      </c>
      <c r="B321" s="25" t="s">
        <v>208</v>
      </c>
      <c r="C321" s="262" t="s">
        <v>209</v>
      </c>
      <c r="D321" s="172"/>
      <c r="E321" s="172"/>
      <c r="F321" s="172"/>
      <c r="G321" s="172"/>
      <c r="H321" s="172"/>
      <c r="I321" s="172"/>
      <c r="J321" s="26"/>
      <c r="Q321" s="7">
        <v>2385</v>
      </c>
    </row>
    <row r="322" spans="1:17" ht="16.5" thickTop="1" thickBot="1" x14ac:dyDescent="0.3">
      <c r="A322" s="7" t="s">
        <v>44</v>
      </c>
      <c r="B322" s="25"/>
      <c r="C322" s="261"/>
      <c r="D322" s="261"/>
      <c r="E322" s="261"/>
      <c r="F322" s="27" t="s">
        <v>11</v>
      </c>
      <c r="G322" s="28"/>
      <c r="H322" s="28"/>
      <c r="I322" s="29"/>
      <c r="J322" s="30">
        <f>IF(AND(G322= "",H322= ""), 0, ROUND(ROUND(I322, 2) * ROUND(IF(H322="",G322,H322),  0), 2))</f>
        <v>0</v>
      </c>
      <c r="K322" s="7"/>
      <c r="M322" s="31">
        <v>0.2</v>
      </c>
      <c r="Q322" s="7">
        <v>2385</v>
      </c>
    </row>
    <row r="323" spans="1:17" ht="15.75" hidden="1" thickTop="1" x14ac:dyDescent="0.25">
      <c r="A323" s="7" t="s">
        <v>68</v>
      </c>
    </row>
    <row r="324" spans="1:17" ht="15.75" hidden="1" thickTop="1" x14ac:dyDescent="0.25">
      <c r="A324" s="7" t="s">
        <v>59</v>
      </c>
    </row>
    <row r="325" spans="1:17" ht="15.75" thickTop="1" x14ac:dyDescent="0.25">
      <c r="A325" s="7">
        <v>6</v>
      </c>
      <c r="B325" s="16" t="s">
        <v>73</v>
      </c>
      <c r="C325" s="225" t="s">
        <v>74</v>
      </c>
      <c r="D325" s="225"/>
      <c r="E325" s="225"/>
      <c r="F325" s="23"/>
      <c r="G325" s="23"/>
      <c r="H325" s="23"/>
      <c r="I325" s="23"/>
      <c r="J325" s="24"/>
      <c r="K325" s="7"/>
    </row>
    <row r="326" spans="1:17" x14ac:dyDescent="0.25">
      <c r="A326" s="7">
        <v>8</v>
      </c>
      <c r="B326" s="25" t="s">
        <v>210</v>
      </c>
      <c r="C326" s="266" t="s">
        <v>190</v>
      </c>
      <c r="D326" s="266"/>
      <c r="E326" s="266"/>
      <c r="J326" s="26"/>
      <c r="K326" s="7"/>
    </row>
    <row r="327" spans="1:17" ht="27.2" customHeight="1" thickBot="1" x14ac:dyDescent="0.3">
      <c r="A327" s="7">
        <v>9</v>
      </c>
      <c r="B327" s="25" t="s">
        <v>211</v>
      </c>
      <c r="C327" s="262" t="s">
        <v>212</v>
      </c>
      <c r="D327" s="172"/>
      <c r="E327" s="172"/>
      <c r="F327" s="172"/>
      <c r="G327" s="172"/>
      <c r="H327" s="172"/>
      <c r="I327" s="172"/>
      <c r="J327" s="26"/>
      <c r="Q327" s="7">
        <v>2385</v>
      </c>
    </row>
    <row r="328" spans="1:17" ht="16.5" thickTop="1" thickBot="1" x14ac:dyDescent="0.3">
      <c r="A328" s="7" t="s">
        <v>44</v>
      </c>
      <c r="B328" s="25"/>
      <c r="C328" s="261"/>
      <c r="D328" s="261"/>
      <c r="E328" s="261"/>
      <c r="F328" s="27" t="s">
        <v>11</v>
      </c>
      <c r="G328" s="28"/>
      <c r="H328" s="28"/>
      <c r="I328" s="29"/>
      <c r="J328" s="30">
        <f>IF(AND(G328= "",H328= ""), 0, ROUND(ROUND(I328, 2) * ROUND(IF(H328="",G328,H328),  0), 2))</f>
        <v>0</v>
      </c>
      <c r="K328" s="7"/>
      <c r="M328" s="31">
        <v>0.2</v>
      </c>
      <c r="Q328" s="7">
        <v>2385</v>
      </c>
    </row>
    <row r="329" spans="1:17" ht="15.75" hidden="1" thickTop="1" x14ac:dyDescent="0.25">
      <c r="A329" s="7" t="s">
        <v>68</v>
      </c>
    </row>
    <row r="330" spans="1:17" ht="15.75" hidden="1" thickTop="1" x14ac:dyDescent="0.25">
      <c r="A330" s="7" t="s">
        <v>59</v>
      </c>
    </row>
    <row r="331" spans="1:17" ht="15.75" thickTop="1" x14ac:dyDescent="0.25">
      <c r="A331" s="7">
        <v>6</v>
      </c>
      <c r="B331" s="16" t="s">
        <v>213</v>
      </c>
      <c r="C331" s="225" t="s">
        <v>214</v>
      </c>
      <c r="D331" s="225"/>
      <c r="E331" s="225"/>
      <c r="F331" s="23"/>
      <c r="G331" s="23"/>
      <c r="H331" s="23"/>
      <c r="I331" s="23"/>
      <c r="J331" s="24"/>
      <c r="K331" s="7"/>
    </row>
    <row r="332" spans="1:17" x14ac:dyDescent="0.25">
      <c r="A332" s="7">
        <v>8</v>
      </c>
      <c r="B332" s="25" t="s">
        <v>215</v>
      </c>
      <c r="C332" s="266" t="s">
        <v>190</v>
      </c>
      <c r="D332" s="266"/>
      <c r="E332" s="266"/>
      <c r="J332" s="26"/>
      <c r="K332" s="7"/>
    </row>
    <row r="333" spans="1:17" ht="15.75" thickBot="1" x14ac:dyDescent="0.3">
      <c r="A333" s="7">
        <v>9</v>
      </c>
      <c r="B333" s="25" t="s">
        <v>216</v>
      </c>
      <c r="C333" s="262" t="s">
        <v>217</v>
      </c>
      <c r="D333" s="172"/>
      <c r="E333" s="172"/>
      <c r="F333" s="172"/>
      <c r="G333" s="172"/>
      <c r="H333" s="172"/>
      <c r="I333" s="172"/>
      <c r="J333" s="26"/>
      <c r="Q333" s="7">
        <v>2385</v>
      </c>
    </row>
    <row r="334" spans="1:17" ht="16.5" thickTop="1" thickBot="1" x14ac:dyDescent="0.3">
      <c r="A334" s="7" t="s">
        <v>44</v>
      </c>
      <c r="B334" s="25"/>
      <c r="C334" s="261"/>
      <c r="D334" s="261"/>
      <c r="E334" s="261"/>
      <c r="F334" s="27" t="s">
        <v>11</v>
      </c>
      <c r="G334" s="28"/>
      <c r="H334" s="28"/>
      <c r="I334" s="29"/>
      <c r="J334" s="30">
        <f>IF(AND(G334= "",H334= ""), 0, ROUND(ROUND(I334, 2) * ROUND(IF(H334="",G334,H334),  0), 2))</f>
        <v>0</v>
      </c>
      <c r="K334" s="7"/>
      <c r="M334" s="31">
        <v>0.2</v>
      </c>
      <c r="Q334" s="7">
        <v>2385</v>
      </c>
    </row>
    <row r="335" spans="1:17" ht="15.75" hidden="1" thickTop="1" x14ac:dyDescent="0.25">
      <c r="A335" s="7" t="s">
        <v>68</v>
      </c>
    </row>
    <row r="336" spans="1:17" ht="15.75" hidden="1" thickTop="1" x14ac:dyDescent="0.25">
      <c r="A336" s="7" t="s">
        <v>59</v>
      </c>
    </row>
    <row r="337" spans="1:17" ht="15.75" thickTop="1" x14ac:dyDescent="0.25">
      <c r="A337" s="7">
        <v>6</v>
      </c>
      <c r="B337" s="16" t="s">
        <v>78</v>
      </c>
      <c r="C337" s="225" t="s">
        <v>79</v>
      </c>
      <c r="D337" s="225"/>
      <c r="E337" s="225"/>
      <c r="F337" s="23"/>
      <c r="G337" s="23"/>
      <c r="H337" s="23"/>
      <c r="I337" s="23"/>
      <c r="J337" s="24"/>
      <c r="K337" s="7"/>
    </row>
    <row r="338" spans="1:17" x14ac:dyDescent="0.25">
      <c r="A338" s="7">
        <v>8</v>
      </c>
      <c r="B338" s="25" t="s">
        <v>218</v>
      </c>
      <c r="C338" s="266" t="s">
        <v>190</v>
      </c>
      <c r="D338" s="266"/>
      <c r="E338" s="266"/>
      <c r="J338" s="26"/>
      <c r="K338" s="7"/>
    </row>
    <row r="339" spans="1:17" ht="27.2" customHeight="1" thickBot="1" x14ac:dyDescent="0.3">
      <c r="A339" s="7">
        <v>9</v>
      </c>
      <c r="B339" s="25" t="s">
        <v>219</v>
      </c>
      <c r="C339" s="262" t="s">
        <v>195</v>
      </c>
      <c r="D339" s="172"/>
      <c r="E339" s="172"/>
      <c r="F339" s="172"/>
      <c r="G339" s="172"/>
      <c r="H339" s="172"/>
      <c r="I339" s="172"/>
      <c r="J339" s="26"/>
      <c r="Q339" s="7">
        <v>2385</v>
      </c>
    </row>
    <row r="340" spans="1:17" ht="16.5" thickTop="1" thickBot="1" x14ac:dyDescent="0.3">
      <c r="A340" s="7" t="s">
        <v>44</v>
      </c>
      <c r="B340" s="25"/>
      <c r="C340" s="261"/>
      <c r="D340" s="261"/>
      <c r="E340" s="261"/>
      <c r="F340" s="27" t="s">
        <v>11</v>
      </c>
      <c r="G340" s="28"/>
      <c r="H340" s="28"/>
      <c r="I340" s="29"/>
      <c r="J340" s="30">
        <f>IF(AND(G340= "",H340= ""), 0, ROUND(ROUND(I340, 2) * ROUND(IF(H340="",G340,H340),  0), 2))</f>
        <v>0</v>
      </c>
      <c r="K340" s="7"/>
      <c r="M340" s="31">
        <v>0.2</v>
      </c>
      <c r="Q340" s="7">
        <v>2385</v>
      </c>
    </row>
    <row r="341" spans="1:17" ht="15.75" hidden="1" thickTop="1" x14ac:dyDescent="0.25">
      <c r="A341" s="7" t="s">
        <v>68</v>
      </c>
    </row>
    <row r="342" spans="1:17" ht="15.75" hidden="1" thickTop="1" x14ac:dyDescent="0.25">
      <c r="A342" s="7" t="s">
        <v>59</v>
      </c>
    </row>
    <row r="343" spans="1:17" ht="15.75" thickTop="1" x14ac:dyDescent="0.25">
      <c r="A343" s="7">
        <v>6</v>
      </c>
      <c r="B343" s="16" t="s">
        <v>84</v>
      </c>
      <c r="C343" s="225" t="s">
        <v>85</v>
      </c>
      <c r="D343" s="225"/>
      <c r="E343" s="225"/>
      <c r="F343" s="23"/>
      <c r="G343" s="23"/>
      <c r="H343" s="23"/>
      <c r="I343" s="23"/>
      <c r="J343" s="24"/>
      <c r="K343" s="7"/>
    </row>
    <row r="344" spans="1:17" x14ac:dyDescent="0.25">
      <c r="A344" s="7">
        <v>8</v>
      </c>
      <c r="B344" s="25" t="s">
        <v>220</v>
      </c>
      <c r="C344" s="266" t="s">
        <v>190</v>
      </c>
      <c r="D344" s="266"/>
      <c r="E344" s="266"/>
      <c r="J344" s="26"/>
      <c r="K344" s="7"/>
    </row>
    <row r="345" spans="1:17" ht="27.2" customHeight="1" thickBot="1" x14ac:dyDescent="0.3">
      <c r="A345" s="7">
        <v>9</v>
      </c>
      <c r="B345" s="25" t="s">
        <v>221</v>
      </c>
      <c r="C345" s="262" t="s">
        <v>222</v>
      </c>
      <c r="D345" s="172"/>
      <c r="E345" s="172"/>
      <c r="F345" s="172"/>
      <c r="G345" s="172"/>
      <c r="H345" s="172"/>
      <c r="I345" s="172"/>
      <c r="J345" s="26"/>
      <c r="Q345" s="7">
        <v>2385</v>
      </c>
    </row>
    <row r="346" spans="1:17" ht="16.5" thickTop="1" thickBot="1" x14ac:dyDescent="0.3">
      <c r="A346" s="7" t="s">
        <v>44</v>
      </c>
      <c r="B346" s="25"/>
      <c r="C346" s="261"/>
      <c r="D346" s="261"/>
      <c r="E346" s="261"/>
      <c r="F346" s="27" t="s">
        <v>11</v>
      </c>
      <c r="G346" s="28"/>
      <c r="H346" s="28"/>
      <c r="I346" s="29"/>
      <c r="J346" s="30">
        <f>IF(AND(G346= "",H346= ""), 0, ROUND(ROUND(I346, 2) * ROUND(IF(H346="",G346,H346),  0), 2))</f>
        <v>0</v>
      </c>
      <c r="K346" s="7"/>
      <c r="M346" s="31">
        <v>0.2</v>
      </c>
      <c r="Q346" s="7">
        <v>2385</v>
      </c>
    </row>
    <row r="347" spans="1:17" ht="15.75" hidden="1" thickTop="1" x14ac:dyDescent="0.25">
      <c r="A347" s="7" t="s">
        <v>68</v>
      </c>
    </row>
    <row r="348" spans="1:17" ht="15.75" hidden="1" thickTop="1" x14ac:dyDescent="0.25">
      <c r="A348" s="7" t="s">
        <v>59</v>
      </c>
    </row>
    <row r="349" spans="1:17" ht="15.75" thickTop="1" x14ac:dyDescent="0.25">
      <c r="A349" s="7">
        <v>6</v>
      </c>
      <c r="B349" s="16" t="s">
        <v>89</v>
      </c>
      <c r="C349" s="225" t="s">
        <v>90</v>
      </c>
      <c r="D349" s="225"/>
      <c r="E349" s="225"/>
      <c r="F349" s="23"/>
      <c r="G349" s="23"/>
      <c r="H349" s="23"/>
      <c r="I349" s="23"/>
      <c r="J349" s="24"/>
      <c r="K349" s="7"/>
    </row>
    <row r="350" spans="1:17" x14ac:dyDescent="0.25">
      <c r="A350" s="7">
        <v>8</v>
      </c>
      <c r="B350" s="25" t="s">
        <v>223</v>
      </c>
      <c r="C350" s="266" t="s">
        <v>190</v>
      </c>
      <c r="D350" s="266"/>
      <c r="E350" s="266"/>
      <c r="J350" s="26"/>
      <c r="K350" s="7"/>
    </row>
    <row r="351" spans="1:17" ht="15.75" thickBot="1" x14ac:dyDescent="0.3">
      <c r="A351" s="7">
        <v>9</v>
      </c>
      <c r="B351" s="25" t="s">
        <v>224</v>
      </c>
      <c r="C351" s="262" t="s">
        <v>225</v>
      </c>
      <c r="D351" s="172"/>
      <c r="E351" s="172"/>
      <c r="F351" s="172"/>
      <c r="G351" s="172"/>
      <c r="H351" s="172"/>
      <c r="I351" s="172"/>
      <c r="J351" s="26"/>
      <c r="Q351" s="7">
        <v>2385</v>
      </c>
    </row>
    <row r="352" spans="1:17" ht="16.5" thickTop="1" thickBot="1" x14ac:dyDescent="0.3">
      <c r="A352" s="7" t="s">
        <v>44</v>
      </c>
      <c r="B352" s="25"/>
      <c r="C352" s="261"/>
      <c r="D352" s="261"/>
      <c r="E352" s="261"/>
      <c r="F352" s="27" t="s">
        <v>11</v>
      </c>
      <c r="G352" s="28"/>
      <c r="H352" s="28"/>
      <c r="I352" s="29"/>
      <c r="J352" s="30">
        <f>IF(AND(G352= "",H352= ""), 0, ROUND(ROUND(I352, 2) * ROUND(IF(H352="",G352,H352),  0), 2))</f>
        <v>0</v>
      </c>
      <c r="K352" s="7"/>
      <c r="M352" s="31">
        <v>0.2</v>
      </c>
      <c r="Q352" s="7">
        <v>2385</v>
      </c>
    </row>
    <row r="353" spans="1:17" ht="15.75" hidden="1" thickTop="1" x14ac:dyDescent="0.25">
      <c r="A353" s="7" t="s">
        <v>68</v>
      </c>
    </row>
    <row r="354" spans="1:17" ht="15.75" hidden="1" thickTop="1" x14ac:dyDescent="0.25">
      <c r="A354" s="7" t="s">
        <v>59</v>
      </c>
    </row>
    <row r="355" spans="1:17" ht="15.75" hidden="1" thickTop="1" x14ac:dyDescent="0.25">
      <c r="A355" s="7" t="s">
        <v>60</v>
      </c>
    </row>
    <row r="356" spans="1:17" ht="15.75" hidden="1" thickTop="1" x14ac:dyDescent="0.25">
      <c r="A356" s="7" t="s">
        <v>61</v>
      </c>
    </row>
    <row r="357" spans="1:17" ht="31.7" customHeight="1" thickTop="1" x14ac:dyDescent="0.25">
      <c r="A357" s="7">
        <v>4</v>
      </c>
      <c r="B357" s="16"/>
      <c r="C357" s="224" t="s">
        <v>226</v>
      </c>
      <c r="D357" s="224"/>
      <c r="E357" s="224"/>
      <c r="F357" s="19"/>
      <c r="G357" s="19"/>
      <c r="H357" s="19"/>
      <c r="I357" s="19"/>
      <c r="J357" s="20"/>
      <c r="K357" s="7"/>
    </row>
    <row r="358" spans="1:17" ht="32.25" customHeight="1" x14ac:dyDescent="0.25">
      <c r="A358" s="7">
        <v>5</v>
      </c>
      <c r="B358" s="16">
        <v>3</v>
      </c>
      <c r="C358" s="263" t="s">
        <v>227</v>
      </c>
      <c r="D358" s="264"/>
      <c r="E358" s="264"/>
      <c r="F358" s="264"/>
      <c r="G358" s="264"/>
      <c r="H358" s="264"/>
      <c r="I358" s="265"/>
      <c r="J358" s="22"/>
      <c r="K358" s="7"/>
    </row>
    <row r="359" spans="1:17" x14ac:dyDescent="0.25">
      <c r="A359" s="7">
        <v>6</v>
      </c>
      <c r="B359" s="16" t="s">
        <v>228</v>
      </c>
      <c r="C359" s="225" t="s">
        <v>190</v>
      </c>
      <c r="D359" s="225"/>
      <c r="E359" s="225"/>
      <c r="F359" s="23"/>
      <c r="G359" s="23"/>
      <c r="H359" s="23"/>
      <c r="I359" s="23"/>
      <c r="J359" s="24"/>
      <c r="K359" s="7"/>
    </row>
    <row r="360" spans="1:17" ht="27.2" customHeight="1" thickBot="1" x14ac:dyDescent="0.3">
      <c r="A360" s="7">
        <v>9</v>
      </c>
      <c r="B360" s="25" t="s">
        <v>229</v>
      </c>
      <c r="C360" s="262" t="s">
        <v>230</v>
      </c>
      <c r="D360" s="172"/>
      <c r="E360" s="172"/>
      <c r="F360" s="172"/>
      <c r="G360" s="172"/>
      <c r="H360" s="172"/>
      <c r="I360" s="172"/>
      <c r="J360" s="26"/>
      <c r="Q360" s="7">
        <v>2385</v>
      </c>
    </row>
    <row r="361" spans="1:17" ht="16.5" thickTop="1" thickBot="1" x14ac:dyDescent="0.3">
      <c r="A361" s="7" t="s">
        <v>44</v>
      </c>
      <c r="B361" s="25"/>
      <c r="C361" s="261"/>
      <c r="D361" s="261"/>
      <c r="E361" s="261"/>
      <c r="F361" s="27" t="s">
        <v>11</v>
      </c>
      <c r="G361" s="28"/>
      <c r="H361" s="28"/>
      <c r="I361" s="29"/>
      <c r="J361" s="30">
        <f>IF(AND(G361= "",H361= ""), 0, ROUND(ROUND(I361, 2) * ROUND(IF(H361="",G361,H361),  0), 2))</f>
        <v>0</v>
      </c>
      <c r="K361" s="7"/>
      <c r="M361" s="31">
        <v>0.2</v>
      </c>
      <c r="Q361" s="7">
        <v>2385</v>
      </c>
    </row>
    <row r="362" spans="1:17" ht="27.2" customHeight="1" thickTop="1" thickBot="1" x14ac:dyDescent="0.3">
      <c r="A362" s="7">
        <v>9</v>
      </c>
      <c r="B362" s="25" t="s">
        <v>231</v>
      </c>
      <c r="C362" s="262" t="s">
        <v>232</v>
      </c>
      <c r="D362" s="172"/>
      <c r="E362" s="172"/>
      <c r="F362" s="172"/>
      <c r="G362" s="172"/>
      <c r="H362" s="172"/>
      <c r="I362" s="172"/>
      <c r="J362" s="26"/>
      <c r="Q362" s="7">
        <v>2385</v>
      </c>
    </row>
    <row r="363" spans="1:17" ht="16.5" thickTop="1" thickBot="1" x14ac:dyDescent="0.3">
      <c r="A363" s="7" t="s">
        <v>44</v>
      </c>
      <c r="B363" s="25"/>
      <c r="C363" s="261"/>
      <c r="D363" s="261"/>
      <c r="E363" s="261"/>
      <c r="F363" s="27" t="s">
        <v>11</v>
      </c>
      <c r="G363" s="28"/>
      <c r="H363" s="28"/>
      <c r="I363" s="29"/>
      <c r="J363" s="30">
        <f>IF(AND(G363= "",H363= ""), 0, ROUND(ROUND(I363, 2) * ROUND(IF(H363="",G363,H363),  0), 2))</f>
        <v>0</v>
      </c>
      <c r="K363" s="7"/>
      <c r="M363" s="31">
        <v>0.2</v>
      </c>
      <c r="Q363" s="7">
        <v>2385</v>
      </c>
    </row>
    <row r="364" spans="1:17" ht="15.75" hidden="1" thickTop="1" x14ac:dyDescent="0.25">
      <c r="A364" s="7" t="s">
        <v>59</v>
      </c>
    </row>
    <row r="365" spans="1:17" ht="15.75" hidden="1" thickTop="1" x14ac:dyDescent="0.25">
      <c r="A365" s="7" t="s">
        <v>60</v>
      </c>
    </row>
    <row r="366" spans="1:17" ht="15.75" hidden="1" thickTop="1" x14ac:dyDescent="0.25">
      <c r="A366" s="7" t="s">
        <v>61</v>
      </c>
    </row>
    <row r="367" spans="1:17" ht="15.75" thickTop="1" x14ac:dyDescent="0.25">
      <c r="A367" s="7">
        <v>4</v>
      </c>
      <c r="B367" s="16"/>
      <c r="C367" s="224" t="s">
        <v>142</v>
      </c>
      <c r="D367" s="224"/>
      <c r="E367" s="224"/>
      <c r="F367" s="19"/>
      <c r="G367" s="19"/>
      <c r="H367" s="19"/>
      <c r="I367" s="19"/>
      <c r="J367" s="20"/>
      <c r="K367" s="7"/>
    </row>
    <row r="368" spans="1:17" ht="31.5" customHeight="1" x14ac:dyDescent="0.25">
      <c r="A368" s="7">
        <v>5</v>
      </c>
      <c r="B368" s="16">
        <v>4</v>
      </c>
      <c r="C368" s="263" t="s">
        <v>143</v>
      </c>
      <c r="D368" s="264"/>
      <c r="E368" s="264"/>
      <c r="F368" s="264"/>
      <c r="G368" s="264"/>
      <c r="H368" s="264"/>
      <c r="I368" s="265"/>
      <c r="J368" s="22"/>
      <c r="K368" s="7"/>
    </row>
    <row r="369" spans="1:17" x14ac:dyDescent="0.25">
      <c r="A369" s="7">
        <v>6</v>
      </c>
      <c r="B369" s="16" t="s">
        <v>144</v>
      </c>
      <c r="C369" s="225" t="s">
        <v>79</v>
      </c>
      <c r="D369" s="225"/>
      <c r="E369" s="225"/>
      <c r="F369" s="23"/>
      <c r="G369" s="23"/>
      <c r="H369" s="23"/>
      <c r="I369" s="23"/>
      <c r="J369" s="24"/>
      <c r="K369" s="7"/>
    </row>
    <row r="370" spans="1:17" x14ac:dyDescent="0.25">
      <c r="A370" s="7">
        <v>8</v>
      </c>
      <c r="B370" s="25" t="s">
        <v>233</v>
      </c>
      <c r="C370" s="266" t="s">
        <v>190</v>
      </c>
      <c r="D370" s="266"/>
      <c r="E370" s="266"/>
      <c r="J370" s="26"/>
      <c r="K370" s="7"/>
    </row>
    <row r="371" spans="1:17" ht="15.75" thickBot="1" x14ac:dyDescent="0.3">
      <c r="A371" s="7">
        <v>9</v>
      </c>
      <c r="B371" s="25" t="s">
        <v>234</v>
      </c>
      <c r="C371" s="262" t="s">
        <v>235</v>
      </c>
      <c r="D371" s="172"/>
      <c r="E371" s="172"/>
      <c r="F371" s="172"/>
      <c r="G371" s="172"/>
      <c r="H371" s="172"/>
      <c r="I371" s="172"/>
      <c r="J371" s="26"/>
      <c r="Q371" s="7">
        <v>2385</v>
      </c>
    </row>
    <row r="372" spans="1:17" ht="16.5" thickTop="1" thickBot="1" x14ac:dyDescent="0.3">
      <c r="A372" s="7" t="s">
        <v>44</v>
      </c>
      <c r="B372" s="25"/>
      <c r="C372" s="261"/>
      <c r="D372" s="261"/>
      <c r="E372" s="261"/>
      <c r="F372" s="27" t="s">
        <v>11</v>
      </c>
      <c r="G372" s="28"/>
      <c r="H372" s="28"/>
      <c r="I372" s="29"/>
      <c r="J372" s="30">
        <f>IF(AND(G372= "",H372= ""), 0, ROUND(ROUND(I372, 2) * ROUND(IF(H372="",G372,H372),  0), 2))</f>
        <v>0</v>
      </c>
      <c r="K372" s="7"/>
      <c r="M372" s="31">
        <v>0.2</v>
      </c>
      <c r="Q372" s="7">
        <v>2385</v>
      </c>
    </row>
    <row r="373" spans="1:17" ht="15.75" hidden="1" thickTop="1" x14ac:dyDescent="0.25">
      <c r="A373" s="7" t="s">
        <v>68</v>
      </c>
    </row>
    <row r="374" spans="1:17" ht="15.75" hidden="1" thickTop="1" x14ac:dyDescent="0.25">
      <c r="A374" s="7" t="s">
        <v>59</v>
      </c>
    </row>
    <row r="375" spans="1:17" ht="15.75" hidden="1" thickTop="1" x14ac:dyDescent="0.25">
      <c r="A375" s="7" t="s">
        <v>60</v>
      </c>
    </row>
    <row r="376" spans="1:17" ht="15.75" hidden="1" thickTop="1" x14ac:dyDescent="0.25">
      <c r="A376" s="7" t="s">
        <v>61</v>
      </c>
    </row>
    <row r="377" spans="1:17" ht="15.75" thickTop="1" x14ac:dyDescent="0.25">
      <c r="A377" s="7">
        <v>4</v>
      </c>
      <c r="B377" s="16"/>
      <c r="C377" s="224" t="s">
        <v>94</v>
      </c>
      <c r="D377" s="224"/>
      <c r="E377" s="224"/>
      <c r="F377" s="19"/>
      <c r="G377" s="19"/>
      <c r="H377" s="19"/>
      <c r="I377" s="19"/>
      <c r="J377" s="20"/>
      <c r="K377" s="7"/>
    </row>
    <row r="378" spans="1:17" x14ac:dyDescent="0.25">
      <c r="A378" s="7">
        <v>5</v>
      </c>
      <c r="B378" s="16">
        <v>5</v>
      </c>
      <c r="C378" s="254" t="s">
        <v>95</v>
      </c>
      <c r="D378" s="254"/>
      <c r="E378" s="254"/>
      <c r="F378" s="21"/>
      <c r="G378" s="21"/>
      <c r="H378" s="21"/>
      <c r="I378" s="21"/>
      <c r="J378" s="22"/>
      <c r="K378" s="7"/>
    </row>
    <row r="379" spans="1:17" ht="15.75" thickBot="1" x14ac:dyDescent="0.3">
      <c r="A379" s="7">
        <v>9</v>
      </c>
      <c r="B379" s="25" t="s">
        <v>96</v>
      </c>
      <c r="C379" s="262" t="s">
        <v>97</v>
      </c>
      <c r="D379" s="172"/>
      <c r="E379" s="172"/>
      <c r="F379" s="172"/>
      <c r="G379" s="172"/>
      <c r="H379" s="172"/>
      <c r="I379" s="172"/>
      <c r="J379" s="26"/>
      <c r="Q379" s="7">
        <v>2385</v>
      </c>
    </row>
    <row r="380" spans="1:17" ht="16.5" thickTop="1" thickBot="1" x14ac:dyDescent="0.3">
      <c r="A380" s="7" t="s">
        <v>44</v>
      </c>
      <c r="B380" s="25"/>
      <c r="C380" s="261"/>
      <c r="D380" s="261"/>
      <c r="E380" s="261"/>
      <c r="F380" s="27" t="s">
        <v>11</v>
      </c>
      <c r="G380" s="28"/>
      <c r="H380" s="28"/>
      <c r="I380" s="29"/>
      <c r="J380" s="30">
        <f>IF(AND(G380= "",H380= ""), 0, ROUND(ROUND(I380, 2) * ROUND(IF(H380="",G380,H380),  0), 2))</f>
        <v>0</v>
      </c>
      <c r="K380" s="7"/>
      <c r="M380" s="31">
        <v>0.2</v>
      </c>
      <c r="Q380" s="7">
        <v>2385</v>
      </c>
    </row>
    <row r="381" spans="1:17" ht="15.75" hidden="1" thickTop="1" x14ac:dyDescent="0.25">
      <c r="A381" s="7" t="s">
        <v>60</v>
      </c>
    </row>
    <row r="382" spans="1:17" ht="15.75" thickTop="1" x14ac:dyDescent="0.25">
      <c r="A382" s="7">
        <v>5</v>
      </c>
      <c r="B382" s="16">
        <v>8</v>
      </c>
      <c r="C382" s="50" t="s">
        <v>148</v>
      </c>
      <c r="D382" s="50"/>
      <c r="E382" s="50"/>
      <c r="F382" s="21"/>
      <c r="G382" s="21"/>
      <c r="H382" s="21"/>
      <c r="I382" s="21"/>
      <c r="J382" s="22"/>
      <c r="K382" s="7"/>
    </row>
    <row r="383" spans="1:17" ht="16.899999999999999" customHeight="1" x14ac:dyDescent="0.25">
      <c r="A383" s="7">
        <v>6</v>
      </c>
      <c r="B383" s="16" t="s">
        <v>149</v>
      </c>
      <c r="C383" s="225" t="s">
        <v>150</v>
      </c>
      <c r="D383" s="225"/>
      <c r="E383" s="225"/>
      <c r="F383" s="23"/>
      <c r="G383" s="23"/>
      <c r="H383" s="23"/>
      <c r="I383" s="23"/>
      <c r="J383" s="24"/>
      <c r="K383" s="7"/>
    </row>
    <row r="384" spans="1:17" ht="15.75" thickBot="1" x14ac:dyDescent="0.3">
      <c r="A384" s="7">
        <v>9</v>
      </c>
      <c r="B384" s="25" t="s">
        <v>151</v>
      </c>
      <c r="C384" s="262" t="s">
        <v>152</v>
      </c>
      <c r="D384" s="172"/>
      <c r="E384" s="172"/>
      <c r="F384" s="172"/>
      <c r="G384" s="172"/>
      <c r="H384" s="172"/>
      <c r="I384" s="172"/>
      <c r="J384" s="26"/>
      <c r="Q384" s="7">
        <v>2385</v>
      </c>
    </row>
    <row r="385" spans="1:17" ht="16.5" thickTop="1" thickBot="1" x14ac:dyDescent="0.3">
      <c r="A385" s="7" t="s">
        <v>44</v>
      </c>
      <c r="B385" s="25"/>
      <c r="C385" s="261"/>
      <c r="D385" s="261"/>
      <c r="E385" s="261"/>
      <c r="F385" s="27" t="s">
        <v>11</v>
      </c>
      <c r="G385" s="28"/>
      <c r="H385" s="28"/>
      <c r="I385" s="29"/>
      <c r="J385" s="30">
        <f>IF(AND(G385= "",H385= ""), 0, ROUND(ROUND(I385, 2) * ROUND(IF(H385="",G385,H385),  0), 2))</f>
        <v>0</v>
      </c>
      <c r="K385" s="7"/>
      <c r="M385" s="31">
        <v>0.2</v>
      </c>
      <c r="Q385" s="7">
        <v>2385</v>
      </c>
    </row>
    <row r="386" spans="1:17" ht="15.75" hidden="1" thickTop="1" x14ac:dyDescent="0.25">
      <c r="A386" s="7" t="s">
        <v>59</v>
      </c>
    </row>
    <row r="387" spans="1:17" ht="15.75" hidden="1" thickTop="1" x14ac:dyDescent="0.25">
      <c r="A387" s="7" t="s">
        <v>60</v>
      </c>
    </row>
    <row r="388" spans="1:17" ht="33.75" customHeight="1" thickTop="1" x14ac:dyDescent="0.25">
      <c r="A388" s="7">
        <v>5</v>
      </c>
      <c r="B388" s="16">
        <v>9</v>
      </c>
      <c r="C388" s="254" t="s">
        <v>104</v>
      </c>
      <c r="D388" s="254"/>
      <c r="E388" s="254"/>
      <c r="F388" s="21"/>
      <c r="G388" s="21"/>
      <c r="H388" s="21"/>
      <c r="I388" s="21"/>
      <c r="J388" s="22"/>
      <c r="K388" s="7"/>
    </row>
    <row r="389" spans="1:17" ht="15.75" thickBot="1" x14ac:dyDescent="0.3">
      <c r="A389" s="7">
        <v>9</v>
      </c>
      <c r="B389" s="25" t="s">
        <v>105</v>
      </c>
      <c r="C389" s="262" t="s">
        <v>106</v>
      </c>
      <c r="D389" s="172"/>
      <c r="E389" s="172"/>
      <c r="F389" s="172"/>
      <c r="G389" s="172"/>
      <c r="H389" s="172"/>
      <c r="I389" s="172"/>
      <c r="J389" s="26"/>
      <c r="Q389" s="7">
        <v>2385</v>
      </c>
    </row>
    <row r="390" spans="1:17" ht="16.5" thickTop="1" thickBot="1" x14ac:dyDescent="0.3">
      <c r="A390" s="7" t="s">
        <v>44</v>
      </c>
      <c r="B390" s="25"/>
      <c r="C390" s="261"/>
      <c r="D390" s="261"/>
      <c r="E390" s="261"/>
      <c r="F390" s="27" t="s">
        <v>11</v>
      </c>
      <c r="G390" s="28"/>
      <c r="H390" s="28"/>
      <c r="I390" s="29"/>
      <c r="J390" s="30">
        <f>IF(AND(G390= "",H390= ""), 0, ROUND(ROUND(I390, 2) * ROUND(IF(H390="",G390,H390),  0), 2))</f>
        <v>0</v>
      </c>
      <c r="K390" s="7"/>
      <c r="M390" s="31">
        <v>0.2</v>
      </c>
      <c r="Q390" s="7">
        <v>2385</v>
      </c>
    </row>
    <row r="391" spans="1:17" ht="15.75" hidden="1" thickTop="1" x14ac:dyDescent="0.25">
      <c r="A391" s="7" t="s">
        <v>60</v>
      </c>
    </row>
    <row r="392" spans="1:17" ht="16.899999999999999" customHeight="1" thickTop="1" x14ac:dyDescent="0.25">
      <c r="A392" s="7">
        <v>5</v>
      </c>
      <c r="B392" s="16">
        <v>10</v>
      </c>
      <c r="C392" s="254" t="s">
        <v>107</v>
      </c>
      <c r="D392" s="254"/>
      <c r="E392" s="254"/>
      <c r="F392" s="21"/>
      <c r="G392" s="21"/>
      <c r="H392" s="21"/>
      <c r="I392" s="21"/>
      <c r="J392" s="22"/>
      <c r="K392" s="7"/>
    </row>
    <row r="393" spans="1:17" ht="15.75" thickBot="1" x14ac:dyDescent="0.3">
      <c r="A393" s="7">
        <v>9</v>
      </c>
      <c r="B393" s="25" t="s">
        <v>108</v>
      </c>
      <c r="C393" s="262" t="s">
        <v>109</v>
      </c>
      <c r="D393" s="172"/>
      <c r="E393" s="172"/>
      <c r="F393" s="172"/>
      <c r="G393" s="172"/>
      <c r="H393" s="172"/>
      <c r="I393" s="172"/>
      <c r="J393" s="26"/>
      <c r="Q393" s="7">
        <v>2385</v>
      </c>
    </row>
    <row r="394" spans="1:17" ht="16.5" thickTop="1" thickBot="1" x14ac:dyDescent="0.3">
      <c r="A394" s="7" t="s">
        <v>44</v>
      </c>
      <c r="B394" s="25"/>
      <c r="C394" s="261"/>
      <c r="D394" s="261"/>
      <c r="E394" s="261"/>
      <c r="F394" s="27" t="s">
        <v>110</v>
      </c>
      <c r="G394" s="28"/>
      <c r="H394" s="28"/>
      <c r="I394" s="29"/>
      <c r="J394" s="30">
        <f>IF(AND(G394= "",H394= ""), 0, ROUND(ROUND(I394, 2) * ROUND(IF(H394="",G394,H394),  0), 2))</f>
        <v>0</v>
      </c>
      <c r="K394" s="7"/>
      <c r="M394" s="31">
        <v>0.2</v>
      </c>
      <c r="Q394" s="7">
        <v>2385</v>
      </c>
    </row>
    <row r="395" spans="1:17" ht="15.75" hidden="1" thickTop="1" x14ac:dyDescent="0.25">
      <c r="A395" s="7" t="s">
        <v>60</v>
      </c>
    </row>
    <row r="396" spans="1:17" ht="15.75" thickTop="1" x14ac:dyDescent="0.25">
      <c r="A396" s="7" t="s">
        <v>111</v>
      </c>
      <c r="B396" s="26"/>
      <c r="C396" s="172"/>
      <c r="D396" s="172"/>
      <c r="E396" s="172"/>
      <c r="J396" s="26"/>
    </row>
    <row r="397" spans="1:17" x14ac:dyDescent="0.25">
      <c r="B397" s="26"/>
      <c r="C397" s="229" t="s">
        <v>188</v>
      </c>
      <c r="D397" s="230"/>
      <c r="E397" s="230"/>
      <c r="F397" s="231"/>
      <c r="G397" s="231"/>
      <c r="H397" s="231"/>
      <c r="I397" s="231"/>
      <c r="J397" s="232"/>
    </row>
    <row r="398" spans="1:17" x14ac:dyDescent="0.25">
      <c r="B398" s="26"/>
      <c r="C398" s="233"/>
      <c r="D398" s="234"/>
      <c r="E398" s="234"/>
      <c r="F398" s="234"/>
      <c r="G398" s="234"/>
      <c r="H398" s="234"/>
      <c r="I398" s="234"/>
      <c r="J398" s="235"/>
    </row>
    <row r="399" spans="1:17" x14ac:dyDescent="0.25">
      <c r="B399" s="26"/>
      <c r="C399" s="236" t="s">
        <v>112</v>
      </c>
      <c r="D399" s="237"/>
      <c r="E399" s="237"/>
      <c r="F399" s="238">
        <f>SUMIF(K290:K396, IF(K289="","",K289), J290:J396)</f>
        <v>0</v>
      </c>
      <c r="G399" s="238"/>
      <c r="H399" s="238"/>
      <c r="I399" s="238"/>
      <c r="J399" s="239"/>
    </row>
    <row r="400" spans="1:17" hidden="1" x14ac:dyDescent="0.25">
      <c r="B400" s="26"/>
      <c r="C400" s="253" t="s">
        <v>113</v>
      </c>
      <c r="D400" s="254"/>
      <c r="E400" s="254"/>
      <c r="F400" s="255">
        <f>ROUND(SUMIF(K290:K396, IF(K289="","",K289), J290:J396) * 0.2, 2)</f>
        <v>0</v>
      </c>
      <c r="G400" s="255"/>
      <c r="H400" s="255"/>
      <c r="I400" s="255"/>
      <c r="J400" s="256"/>
    </row>
    <row r="401" spans="1:17" hidden="1" x14ac:dyDescent="0.25">
      <c r="B401" s="26"/>
      <c r="C401" s="257" t="s">
        <v>114</v>
      </c>
      <c r="D401" s="258"/>
      <c r="E401" s="258"/>
      <c r="F401" s="259">
        <f>SUM(F399:F400)</f>
        <v>0</v>
      </c>
      <c r="G401" s="259"/>
      <c r="H401" s="259"/>
      <c r="I401" s="259"/>
      <c r="J401" s="260"/>
    </row>
    <row r="402" spans="1:17" ht="18.600000000000001" customHeight="1" x14ac:dyDescent="0.25">
      <c r="A402" s="7">
        <v>3</v>
      </c>
      <c r="B402" s="16" t="s">
        <v>42</v>
      </c>
      <c r="C402" s="222" t="s">
        <v>236</v>
      </c>
      <c r="D402" s="222"/>
      <c r="E402" s="222"/>
      <c r="F402" s="43"/>
      <c r="G402" s="43"/>
      <c r="H402" s="43"/>
      <c r="I402" s="43"/>
      <c r="J402" s="18"/>
      <c r="K402" s="7"/>
    </row>
    <row r="403" spans="1:17" ht="18.600000000000001" customHeight="1" x14ac:dyDescent="0.25">
      <c r="A403" s="7">
        <v>3</v>
      </c>
      <c r="B403" s="16"/>
      <c r="C403" s="223" t="s">
        <v>37</v>
      </c>
      <c r="D403" s="223"/>
      <c r="E403" s="223"/>
      <c r="F403" s="17"/>
      <c r="G403" s="17"/>
      <c r="H403" s="17"/>
      <c r="I403" s="17"/>
      <c r="J403" s="18"/>
      <c r="K403" s="7"/>
    </row>
    <row r="404" spans="1:17" x14ac:dyDescent="0.25">
      <c r="A404" s="7">
        <v>4</v>
      </c>
      <c r="B404" s="16"/>
      <c r="C404" s="224" t="s">
        <v>38</v>
      </c>
      <c r="D404" s="224"/>
      <c r="E404" s="224"/>
      <c r="F404" s="19"/>
      <c r="G404" s="19"/>
      <c r="H404" s="19"/>
      <c r="I404" s="19"/>
      <c r="J404" s="20"/>
      <c r="K404" s="7"/>
    </row>
    <row r="405" spans="1:17" ht="27" customHeight="1" x14ac:dyDescent="0.25">
      <c r="A405" s="7">
        <v>5</v>
      </c>
      <c r="B405" s="16">
        <v>1</v>
      </c>
      <c r="C405" s="263" t="s">
        <v>39</v>
      </c>
      <c r="D405" s="264"/>
      <c r="E405" s="264"/>
      <c r="F405" s="264"/>
      <c r="G405" s="264"/>
      <c r="H405" s="264"/>
      <c r="I405" s="265"/>
      <c r="J405" s="22"/>
      <c r="K405" s="7"/>
    </row>
    <row r="406" spans="1:17" ht="16.899999999999999" customHeight="1" x14ac:dyDescent="0.25">
      <c r="A406" s="7">
        <v>6</v>
      </c>
      <c r="B406" s="16" t="s">
        <v>237</v>
      </c>
      <c r="C406" s="225" t="s">
        <v>238</v>
      </c>
      <c r="D406" s="225"/>
      <c r="E406" s="225"/>
      <c r="F406" s="23"/>
      <c r="G406" s="23"/>
      <c r="H406" s="23"/>
      <c r="I406" s="23"/>
      <c r="J406" s="24"/>
      <c r="K406" s="7"/>
    </row>
    <row r="407" spans="1:17" ht="27.2" customHeight="1" thickBot="1" x14ac:dyDescent="0.3">
      <c r="A407" s="7">
        <v>9</v>
      </c>
      <c r="B407" s="25" t="s">
        <v>187</v>
      </c>
      <c r="C407" s="262" t="s">
        <v>239</v>
      </c>
      <c r="D407" s="172"/>
      <c r="E407" s="172"/>
      <c r="F407" s="172"/>
      <c r="G407" s="172"/>
      <c r="H407" s="172"/>
      <c r="I407" s="172"/>
      <c r="J407" s="26"/>
      <c r="Q407" s="7">
        <v>2378</v>
      </c>
    </row>
    <row r="408" spans="1:17" ht="16.5" thickTop="1" thickBot="1" x14ac:dyDescent="0.3">
      <c r="A408" s="7" t="s">
        <v>44</v>
      </c>
      <c r="B408" s="25"/>
      <c r="C408" s="261"/>
      <c r="D408" s="261"/>
      <c r="E408" s="261"/>
      <c r="F408" s="27" t="s">
        <v>11</v>
      </c>
      <c r="G408" s="28"/>
      <c r="H408" s="28"/>
      <c r="I408" s="29"/>
      <c r="J408" s="30">
        <f>IF(AND(G408= "",H408= ""), 0, ROUND(ROUND(I408, 2) * ROUND(IF(H408="",G408,H408),  0), 2))</f>
        <v>0</v>
      </c>
      <c r="K408" s="7"/>
      <c r="M408" s="31">
        <v>0.2</v>
      </c>
      <c r="Q408" s="7">
        <v>2378</v>
      </c>
    </row>
    <row r="409" spans="1:17" ht="39.4" customHeight="1" thickTop="1" thickBot="1" x14ac:dyDescent="0.3">
      <c r="A409" s="7">
        <v>9</v>
      </c>
      <c r="B409" s="25" t="s">
        <v>240</v>
      </c>
      <c r="C409" s="262" t="s">
        <v>241</v>
      </c>
      <c r="D409" s="172"/>
      <c r="E409" s="172"/>
      <c r="F409" s="172"/>
      <c r="G409" s="172"/>
      <c r="H409" s="172"/>
      <c r="I409" s="172"/>
      <c r="J409" s="26"/>
      <c r="Q409" s="7">
        <v>2378</v>
      </c>
    </row>
    <row r="410" spans="1:17" ht="16.5" thickTop="1" thickBot="1" x14ac:dyDescent="0.3">
      <c r="A410" s="7" t="s">
        <v>44</v>
      </c>
      <c r="B410" s="25"/>
      <c r="C410" s="261"/>
      <c r="D410" s="261"/>
      <c r="E410" s="261"/>
      <c r="F410" s="27" t="s">
        <v>11</v>
      </c>
      <c r="G410" s="28"/>
      <c r="H410" s="28"/>
      <c r="I410" s="29"/>
      <c r="J410" s="30">
        <f>IF(AND(G410= "",H410= ""), 0, ROUND(ROUND(I410, 2) * ROUND(IF(H410="",G410,H410),  0), 2))</f>
        <v>0</v>
      </c>
      <c r="K410" s="7"/>
      <c r="M410" s="31">
        <v>0.2</v>
      </c>
      <c r="Q410" s="7">
        <v>2378</v>
      </c>
    </row>
    <row r="411" spans="1:17" ht="27.2" customHeight="1" thickTop="1" thickBot="1" x14ac:dyDescent="0.3">
      <c r="A411" s="7">
        <v>9</v>
      </c>
      <c r="B411" s="25" t="s">
        <v>242</v>
      </c>
      <c r="C411" s="262" t="s">
        <v>243</v>
      </c>
      <c r="D411" s="172"/>
      <c r="E411" s="172"/>
      <c r="F411" s="172"/>
      <c r="G411" s="172"/>
      <c r="H411" s="172"/>
      <c r="I411" s="172"/>
      <c r="J411" s="26"/>
      <c r="Q411" s="7">
        <v>2378</v>
      </c>
    </row>
    <row r="412" spans="1:17" ht="16.5" thickTop="1" thickBot="1" x14ac:dyDescent="0.3">
      <c r="A412" s="7" t="s">
        <v>44</v>
      </c>
      <c r="B412" s="25"/>
      <c r="C412" s="261"/>
      <c r="D412" s="261"/>
      <c r="E412" s="261"/>
      <c r="F412" s="27" t="s">
        <v>11</v>
      </c>
      <c r="G412" s="28"/>
      <c r="H412" s="28"/>
      <c r="I412" s="29"/>
      <c r="J412" s="30">
        <f>IF(AND(G412= "",H412= ""), 0, ROUND(ROUND(I412, 2) * ROUND(IF(H412="",G412,H412),  0), 2))</f>
        <v>0</v>
      </c>
      <c r="K412" s="7"/>
      <c r="M412" s="31">
        <v>0.2</v>
      </c>
      <c r="Q412" s="7">
        <v>2378</v>
      </c>
    </row>
    <row r="413" spans="1:17" ht="16.5" thickTop="1" thickBot="1" x14ac:dyDescent="0.3">
      <c r="A413" s="7">
        <v>9</v>
      </c>
      <c r="B413" s="25" t="s">
        <v>244</v>
      </c>
      <c r="C413" s="262" t="s">
        <v>245</v>
      </c>
      <c r="D413" s="172"/>
      <c r="E413" s="172"/>
      <c r="F413" s="172"/>
      <c r="G413" s="172"/>
      <c r="H413" s="172"/>
      <c r="I413" s="172"/>
      <c r="J413" s="26"/>
      <c r="Q413" s="7">
        <v>2378</v>
      </c>
    </row>
    <row r="414" spans="1:17" ht="16.5" thickTop="1" thickBot="1" x14ac:dyDescent="0.3">
      <c r="A414" s="7" t="s">
        <v>44</v>
      </c>
      <c r="B414" s="25"/>
      <c r="C414" s="261"/>
      <c r="D414" s="261"/>
      <c r="E414" s="261"/>
      <c r="F414" s="27" t="s">
        <v>11</v>
      </c>
      <c r="G414" s="28"/>
      <c r="H414" s="28"/>
      <c r="I414" s="29"/>
      <c r="J414" s="30">
        <f>IF(AND(G414= "",H414= ""), 0, ROUND(ROUND(I414, 2) * ROUND(IF(H414="",G414,H414),  0), 2))</f>
        <v>0</v>
      </c>
      <c r="K414" s="7"/>
      <c r="M414" s="31">
        <v>0.2</v>
      </c>
      <c r="Q414" s="7">
        <v>2378</v>
      </c>
    </row>
    <row r="415" spans="1:17" ht="16.5" thickTop="1" thickBot="1" x14ac:dyDescent="0.3">
      <c r="A415" s="7">
        <v>9</v>
      </c>
      <c r="B415" s="25" t="s">
        <v>246</v>
      </c>
      <c r="C415" s="262" t="s">
        <v>247</v>
      </c>
      <c r="D415" s="172"/>
      <c r="E415" s="172"/>
      <c r="F415" s="172"/>
      <c r="G415" s="172"/>
      <c r="H415" s="172"/>
      <c r="I415" s="172"/>
      <c r="J415" s="26"/>
      <c r="Q415" s="7">
        <v>2378</v>
      </c>
    </row>
    <row r="416" spans="1:17" ht="16.5" thickTop="1" thickBot="1" x14ac:dyDescent="0.3">
      <c r="A416" s="7" t="s">
        <v>44</v>
      </c>
      <c r="B416" s="25"/>
      <c r="C416" s="261"/>
      <c r="D416" s="261"/>
      <c r="E416" s="261"/>
      <c r="F416" s="27" t="s">
        <v>11</v>
      </c>
      <c r="G416" s="28"/>
      <c r="H416" s="28"/>
      <c r="I416" s="29"/>
      <c r="J416" s="30">
        <f>IF(AND(G416= "",H416= ""), 0, ROUND(ROUND(I416, 2) * ROUND(IF(H416="",G416,H416),  0), 2))</f>
        <v>0</v>
      </c>
      <c r="K416" s="7"/>
      <c r="M416" s="31">
        <v>0.2</v>
      </c>
      <c r="Q416" s="7">
        <v>2378</v>
      </c>
    </row>
    <row r="417" spans="1:17" ht="39.4" customHeight="1" thickTop="1" thickBot="1" x14ac:dyDescent="0.3">
      <c r="A417" s="7">
        <v>9</v>
      </c>
      <c r="B417" s="25" t="s">
        <v>248</v>
      </c>
      <c r="C417" s="262" t="s">
        <v>249</v>
      </c>
      <c r="D417" s="172"/>
      <c r="E417" s="172"/>
      <c r="F417" s="172"/>
      <c r="G417" s="172"/>
      <c r="H417" s="172"/>
      <c r="I417" s="172"/>
      <c r="J417" s="26"/>
      <c r="Q417" s="7">
        <v>2378</v>
      </c>
    </row>
    <row r="418" spans="1:17" ht="16.5" thickTop="1" thickBot="1" x14ac:dyDescent="0.3">
      <c r="A418" s="7" t="s">
        <v>44</v>
      </c>
      <c r="B418" s="25"/>
      <c r="C418" s="261"/>
      <c r="D418" s="261"/>
      <c r="E418" s="261"/>
      <c r="F418" s="27" t="s">
        <v>11</v>
      </c>
      <c r="G418" s="28"/>
      <c r="H418" s="28"/>
      <c r="I418" s="29"/>
      <c r="J418" s="30">
        <f>IF(AND(G418= "",H418= ""), 0, ROUND(ROUND(I418, 2) * ROUND(IF(H418="",G418,H418),  0), 2))</f>
        <v>0</v>
      </c>
      <c r="K418" s="7"/>
      <c r="M418" s="31">
        <v>0.2</v>
      </c>
      <c r="Q418" s="7">
        <v>2378</v>
      </c>
    </row>
    <row r="419" spans="1:17" ht="15.75" hidden="1" thickTop="1" x14ac:dyDescent="0.25">
      <c r="A419" s="7" t="s">
        <v>59</v>
      </c>
    </row>
    <row r="420" spans="1:17" ht="15.75" hidden="1" thickTop="1" x14ac:dyDescent="0.25">
      <c r="A420" s="7" t="s">
        <v>60</v>
      </c>
    </row>
    <row r="421" spans="1:17" ht="15.75" hidden="1" thickTop="1" x14ac:dyDescent="0.25">
      <c r="A421" s="7" t="s">
        <v>61</v>
      </c>
    </row>
    <row r="422" spans="1:17" ht="15.75" thickTop="1" x14ac:dyDescent="0.25">
      <c r="A422" s="7">
        <v>4</v>
      </c>
      <c r="B422" s="16"/>
      <c r="C422" s="224" t="s">
        <v>62</v>
      </c>
      <c r="D422" s="224"/>
      <c r="E422" s="224"/>
      <c r="F422" s="19"/>
      <c r="G422" s="19"/>
      <c r="H422" s="19"/>
      <c r="I422" s="19"/>
      <c r="J422" s="20"/>
      <c r="K422" s="7"/>
    </row>
    <row r="423" spans="1:17" ht="30.75" customHeight="1" x14ac:dyDescent="0.25">
      <c r="A423" s="7">
        <v>5</v>
      </c>
      <c r="B423" s="16">
        <v>2</v>
      </c>
      <c r="C423" s="263" t="s">
        <v>63</v>
      </c>
      <c r="D423" s="264"/>
      <c r="E423" s="264"/>
      <c r="F423" s="264"/>
      <c r="G423" s="264"/>
      <c r="H423" s="264"/>
      <c r="I423" s="265"/>
      <c r="J423" s="22"/>
      <c r="K423" s="7"/>
    </row>
    <row r="424" spans="1:17" x14ac:dyDescent="0.25">
      <c r="A424" s="7">
        <v>6</v>
      </c>
      <c r="B424" s="16" t="s">
        <v>250</v>
      </c>
      <c r="C424" s="225" t="s">
        <v>251</v>
      </c>
      <c r="D424" s="225"/>
      <c r="E424" s="225"/>
      <c r="F424" s="23"/>
      <c r="G424" s="23"/>
      <c r="H424" s="23"/>
      <c r="I424" s="23"/>
      <c r="J424" s="24"/>
      <c r="K424" s="7"/>
    </row>
    <row r="425" spans="1:17" x14ac:dyDescent="0.25">
      <c r="A425" s="7">
        <v>8</v>
      </c>
      <c r="B425" s="25" t="s">
        <v>252</v>
      </c>
      <c r="C425" s="266" t="s">
        <v>238</v>
      </c>
      <c r="D425" s="266"/>
      <c r="E425" s="266"/>
      <c r="J425" s="26"/>
      <c r="K425" s="7"/>
    </row>
    <row r="426" spans="1:17" ht="39.4" customHeight="1" thickBot="1" x14ac:dyDescent="0.3">
      <c r="A426" s="7">
        <v>9</v>
      </c>
      <c r="B426" s="25" t="s">
        <v>253</v>
      </c>
      <c r="C426" s="262" t="s">
        <v>254</v>
      </c>
      <c r="D426" s="172"/>
      <c r="E426" s="172"/>
      <c r="F426" s="172"/>
      <c r="G426" s="172"/>
      <c r="H426" s="172"/>
      <c r="I426" s="172"/>
      <c r="J426" s="26"/>
      <c r="Q426" s="7">
        <v>2378</v>
      </c>
    </row>
    <row r="427" spans="1:17" ht="16.5" thickTop="1" thickBot="1" x14ac:dyDescent="0.3">
      <c r="A427" s="7" t="s">
        <v>44</v>
      </c>
      <c r="B427" s="25"/>
      <c r="C427" s="261"/>
      <c r="D427" s="261"/>
      <c r="E427" s="261"/>
      <c r="F427" s="27" t="s">
        <v>11</v>
      </c>
      <c r="G427" s="28"/>
      <c r="H427" s="28"/>
      <c r="I427" s="29"/>
      <c r="J427" s="30">
        <f>IF(AND(G427= "",H427= ""), 0, ROUND(ROUND(I427, 2) * ROUND(IF(H427="",G427,H427),  0), 2))</f>
        <v>0</v>
      </c>
      <c r="K427" s="7"/>
      <c r="M427" s="31">
        <v>0.2</v>
      </c>
      <c r="Q427" s="7">
        <v>2378</v>
      </c>
    </row>
    <row r="428" spans="1:17" ht="27.2" customHeight="1" thickTop="1" thickBot="1" x14ac:dyDescent="0.3">
      <c r="A428" s="7">
        <v>9</v>
      </c>
      <c r="B428" s="25" t="s">
        <v>255</v>
      </c>
      <c r="C428" s="262" t="s">
        <v>256</v>
      </c>
      <c r="D428" s="172"/>
      <c r="E428" s="172"/>
      <c r="F428" s="172"/>
      <c r="G428" s="172"/>
      <c r="H428" s="172"/>
      <c r="I428" s="172"/>
      <c r="J428" s="26"/>
      <c r="Q428" s="7">
        <v>2378</v>
      </c>
    </row>
    <row r="429" spans="1:17" ht="16.5" thickTop="1" thickBot="1" x14ac:dyDescent="0.3">
      <c r="A429" s="7" t="s">
        <v>44</v>
      </c>
      <c r="B429" s="25"/>
      <c r="C429" s="261"/>
      <c r="D429" s="261"/>
      <c r="E429" s="261"/>
      <c r="F429" s="27" t="s">
        <v>11</v>
      </c>
      <c r="G429" s="28"/>
      <c r="H429" s="28"/>
      <c r="I429" s="29"/>
      <c r="J429" s="30">
        <f>IF(AND(G429= "",H429= ""), 0, ROUND(ROUND(I429, 2) * ROUND(IF(H429="",G429,H429),  0), 2))</f>
        <v>0</v>
      </c>
      <c r="K429" s="7"/>
      <c r="M429" s="31">
        <v>0.2</v>
      </c>
      <c r="Q429" s="7">
        <v>2378</v>
      </c>
    </row>
    <row r="430" spans="1:17" ht="15.75" hidden="1" thickTop="1" x14ac:dyDescent="0.25">
      <c r="A430" s="7" t="s">
        <v>68</v>
      </c>
    </row>
    <row r="431" spans="1:17" ht="15.75" hidden="1" thickTop="1" x14ac:dyDescent="0.25">
      <c r="A431" s="7" t="s">
        <v>59</v>
      </c>
    </row>
    <row r="432" spans="1:17" ht="15.75" thickTop="1" x14ac:dyDescent="0.25">
      <c r="A432" s="7">
        <v>6</v>
      </c>
      <c r="B432" s="16" t="s">
        <v>78</v>
      </c>
      <c r="C432" s="225" t="s">
        <v>79</v>
      </c>
      <c r="D432" s="225"/>
      <c r="E432" s="225"/>
      <c r="F432" s="23"/>
      <c r="G432" s="23"/>
      <c r="H432" s="23"/>
      <c r="I432" s="23"/>
      <c r="J432" s="24"/>
      <c r="K432" s="7"/>
    </row>
    <row r="433" spans="1:17" x14ac:dyDescent="0.25">
      <c r="A433" s="7">
        <v>8</v>
      </c>
      <c r="B433" s="25" t="s">
        <v>257</v>
      </c>
      <c r="C433" s="266" t="s">
        <v>238</v>
      </c>
      <c r="D433" s="266"/>
      <c r="E433" s="266"/>
      <c r="J433" s="26"/>
      <c r="K433" s="7"/>
    </row>
    <row r="434" spans="1:17" ht="15.75" thickBot="1" x14ac:dyDescent="0.3">
      <c r="A434" s="7">
        <v>9</v>
      </c>
      <c r="B434" s="25" t="s">
        <v>258</v>
      </c>
      <c r="C434" s="262" t="s">
        <v>243</v>
      </c>
      <c r="D434" s="172"/>
      <c r="E434" s="172"/>
      <c r="F434" s="172"/>
      <c r="G434" s="172"/>
      <c r="H434" s="172"/>
      <c r="I434" s="172"/>
      <c r="J434" s="26"/>
      <c r="Q434" s="7">
        <v>2378</v>
      </c>
    </row>
    <row r="435" spans="1:17" ht="16.5" thickTop="1" thickBot="1" x14ac:dyDescent="0.3">
      <c r="A435" s="7" t="s">
        <v>44</v>
      </c>
      <c r="B435" s="25"/>
      <c r="C435" s="261"/>
      <c r="D435" s="261"/>
      <c r="E435" s="261"/>
      <c r="F435" s="27" t="s">
        <v>11</v>
      </c>
      <c r="G435" s="28"/>
      <c r="H435" s="28"/>
      <c r="I435" s="29"/>
      <c r="J435" s="30">
        <f>IF(AND(G435= "",H435= ""), 0, ROUND(ROUND(I435, 2) * ROUND(IF(H435="",G435,H435),  0), 2))</f>
        <v>0</v>
      </c>
      <c r="K435" s="7"/>
      <c r="M435" s="31">
        <v>0.2</v>
      </c>
      <c r="Q435" s="7">
        <v>2378</v>
      </c>
    </row>
    <row r="436" spans="1:17" ht="15.75" hidden="1" thickTop="1" x14ac:dyDescent="0.25">
      <c r="A436" s="7" t="s">
        <v>68</v>
      </c>
    </row>
    <row r="437" spans="1:17" ht="15.75" hidden="1" thickTop="1" x14ac:dyDescent="0.25">
      <c r="A437" s="7" t="s">
        <v>59</v>
      </c>
    </row>
    <row r="438" spans="1:17" ht="15.75" thickTop="1" x14ac:dyDescent="0.25">
      <c r="A438" s="7">
        <v>6</v>
      </c>
      <c r="B438" s="16" t="s">
        <v>84</v>
      </c>
      <c r="C438" s="225" t="s">
        <v>85</v>
      </c>
      <c r="D438" s="225"/>
      <c r="E438" s="225"/>
      <c r="F438" s="23"/>
      <c r="G438" s="23"/>
      <c r="H438" s="23"/>
      <c r="I438" s="23"/>
      <c r="J438" s="24"/>
      <c r="K438" s="7"/>
    </row>
    <row r="439" spans="1:17" x14ac:dyDescent="0.25">
      <c r="A439" s="7">
        <v>8</v>
      </c>
      <c r="B439" s="25" t="s">
        <v>220</v>
      </c>
      <c r="C439" s="266" t="s">
        <v>190</v>
      </c>
      <c r="D439" s="266"/>
      <c r="E439" s="266"/>
      <c r="J439" s="26"/>
      <c r="K439" s="7"/>
    </row>
    <row r="440" spans="1:17" ht="15.75" thickBot="1" x14ac:dyDescent="0.3">
      <c r="A440" s="7">
        <v>9</v>
      </c>
      <c r="B440" s="25" t="s">
        <v>259</v>
      </c>
      <c r="C440" s="262" t="s">
        <v>260</v>
      </c>
      <c r="D440" s="172"/>
      <c r="E440" s="172"/>
      <c r="F440" s="172"/>
      <c r="G440" s="172"/>
      <c r="H440" s="172"/>
      <c r="I440" s="172"/>
      <c r="J440" s="26"/>
      <c r="Q440" s="7">
        <v>2378</v>
      </c>
    </row>
    <row r="441" spans="1:17" ht="16.5" thickTop="1" thickBot="1" x14ac:dyDescent="0.3">
      <c r="A441" s="7" t="s">
        <v>44</v>
      </c>
      <c r="B441" s="25"/>
      <c r="C441" s="261"/>
      <c r="D441" s="261"/>
      <c r="E441" s="261"/>
      <c r="F441" s="27" t="s">
        <v>11</v>
      </c>
      <c r="G441" s="28"/>
      <c r="H441" s="28"/>
      <c r="I441" s="29"/>
      <c r="J441" s="30">
        <f>IF(AND(G441= "",H441= ""), 0, ROUND(ROUND(I441, 2) * ROUND(IF(H441="",G441,H441),  0), 2))</f>
        <v>0</v>
      </c>
      <c r="K441" s="7"/>
      <c r="M441" s="31">
        <v>0.2</v>
      </c>
      <c r="Q441" s="7">
        <v>2378</v>
      </c>
    </row>
    <row r="442" spans="1:17" ht="15.75" hidden="1" thickTop="1" x14ac:dyDescent="0.25">
      <c r="A442" s="7" t="s">
        <v>68</v>
      </c>
    </row>
    <row r="443" spans="1:17" ht="29.45" customHeight="1" thickTop="1" x14ac:dyDescent="0.25">
      <c r="A443" s="7">
        <v>8</v>
      </c>
      <c r="B443" s="25" t="s">
        <v>261</v>
      </c>
      <c r="C443" s="266" t="s">
        <v>238</v>
      </c>
      <c r="D443" s="266"/>
      <c r="E443" s="266"/>
      <c r="J443" s="26"/>
      <c r="K443" s="7"/>
    </row>
    <row r="444" spans="1:17" ht="27.2" customHeight="1" thickBot="1" x14ac:dyDescent="0.3">
      <c r="A444" s="7">
        <v>9</v>
      </c>
      <c r="B444" s="25" t="s">
        <v>262</v>
      </c>
      <c r="C444" s="262" t="s">
        <v>263</v>
      </c>
      <c r="D444" s="172"/>
      <c r="E444" s="172"/>
      <c r="F444" s="172"/>
      <c r="G444" s="172"/>
      <c r="H444" s="172"/>
      <c r="I444" s="172"/>
      <c r="J444" s="26"/>
      <c r="Q444" s="7">
        <v>2378</v>
      </c>
    </row>
    <row r="445" spans="1:17" ht="16.5" thickTop="1" thickBot="1" x14ac:dyDescent="0.3">
      <c r="A445" s="7" t="s">
        <v>44</v>
      </c>
      <c r="B445" s="25"/>
      <c r="C445" s="261"/>
      <c r="D445" s="261"/>
      <c r="E445" s="261"/>
      <c r="F445" s="27" t="s">
        <v>11</v>
      </c>
      <c r="G445" s="28"/>
      <c r="H445" s="28"/>
      <c r="I445" s="29"/>
      <c r="J445" s="30">
        <f>IF(AND(G445= "",H445= ""), 0, ROUND(ROUND(I445, 2) * ROUND(IF(H445="",G445,H445),  0), 2))</f>
        <v>0</v>
      </c>
      <c r="K445" s="7"/>
      <c r="M445" s="31">
        <v>0.2</v>
      </c>
      <c r="Q445" s="7">
        <v>2378</v>
      </c>
    </row>
    <row r="446" spans="1:17" ht="15.75" hidden="1" thickTop="1" x14ac:dyDescent="0.25">
      <c r="A446" s="7" t="s">
        <v>68</v>
      </c>
    </row>
    <row r="447" spans="1:17" ht="15.75" hidden="1" thickTop="1" x14ac:dyDescent="0.25">
      <c r="A447" s="7" t="s">
        <v>59</v>
      </c>
    </row>
    <row r="448" spans="1:17" ht="15.75" thickTop="1" x14ac:dyDescent="0.25">
      <c r="A448" s="7">
        <v>6</v>
      </c>
      <c r="B448" s="16" t="s">
        <v>89</v>
      </c>
      <c r="C448" s="225" t="s">
        <v>90</v>
      </c>
      <c r="D448" s="225"/>
      <c r="E448" s="225"/>
      <c r="F448" s="23"/>
      <c r="G448" s="23"/>
      <c r="H448" s="23"/>
      <c r="I448" s="23"/>
      <c r="J448" s="24"/>
      <c r="K448" s="7"/>
    </row>
    <row r="449" spans="1:17" x14ac:dyDescent="0.25">
      <c r="A449" s="7">
        <v>8</v>
      </c>
      <c r="B449" s="25" t="s">
        <v>264</v>
      </c>
      <c r="C449" s="266" t="s">
        <v>238</v>
      </c>
      <c r="D449" s="266"/>
      <c r="E449" s="266"/>
      <c r="J449" s="26"/>
      <c r="K449" s="7"/>
    </row>
    <row r="450" spans="1:17" ht="27.2" customHeight="1" thickBot="1" x14ac:dyDescent="0.3">
      <c r="A450" s="7">
        <v>9</v>
      </c>
      <c r="B450" s="25" t="s">
        <v>265</v>
      </c>
      <c r="C450" s="262" t="s">
        <v>266</v>
      </c>
      <c r="D450" s="172"/>
      <c r="E450" s="172"/>
      <c r="F450" s="172"/>
      <c r="G450" s="172"/>
      <c r="H450" s="172"/>
      <c r="I450" s="172"/>
      <c r="J450" s="26"/>
      <c r="Q450" s="7">
        <v>2378</v>
      </c>
    </row>
    <row r="451" spans="1:17" ht="16.5" thickTop="1" thickBot="1" x14ac:dyDescent="0.3">
      <c r="A451" s="7" t="s">
        <v>44</v>
      </c>
      <c r="B451" s="25"/>
      <c r="C451" s="261"/>
      <c r="D451" s="261"/>
      <c r="E451" s="261"/>
      <c r="F451" s="27" t="s">
        <v>11</v>
      </c>
      <c r="G451" s="28"/>
      <c r="H451" s="28"/>
      <c r="I451" s="29"/>
      <c r="J451" s="30">
        <f>IF(AND(G451= "",H451= ""), 0, ROUND(ROUND(I451, 2) * ROUND(IF(H451="",G451,H451),  0), 2))</f>
        <v>0</v>
      </c>
      <c r="K451" s="7"/>
      <c r="M451" s="31">
        <v>0.2</v>
      </c>
      <c r="Q451" s="7">
        <v>2378</v>
      </c>
    </row>
    <row r="452" spans="1:17" ht="27.2" customHeight="1" thickTop="1" thickBot="1" x14ac:dyDescent="0.3">
      <c r="A452" s="7">
        <v>9</v>
      </c>
      <c r="B452" s="25" t="s">
        <v>267</v>
      </c>
      <c r="C452" s="262" t="s">
        <v>268</v>
      </c>
      <c r="D452" s="172"/>
      <c r="E452" s="172"/>
      <c r="F452" s="172"/>
      <c r="G452" s="172"/>
      <c r="H452" s="172"/>
      <c r="I452" s="172"/>
      <c r="J452" s="26"/>
      <c r="Q452" s="7">
        <v>2378</v>
      </c>
    </row>
    <row r="453" spans="1:17" ht="16.5" thickTop="1" thickBot="1" x14ac:dyDescent="0.3">
      <c r="A453" s="7" t="s">
        <v>44</v>
      </c>
      <c r="B453" s="25"/>
      <c r="C453" s="261"/>
      <c r="D453" s="261"/>
      <c r="E453" s="261"/>
      <c r="F453" s="27" t="s">
        <v>11</v>
      </c>
      <c r="G453" s="28"/>
      <c r="H453" s="28"/>
      <c r="I453" s="29"/>
      <c r="J453" s="30">
        <f>IF(AND(G453= "",H453= ""), 0, ROUND(ROUND(I453, 2) * ROUND(IF(H453="",G453,H453),  0), 2))</f>
        <v>0</v>
      </c>
      <c r="K453" s="7"/>
      <c r="M453" s="31">
        <v>0.2</v>
      </c>
      <c r="Q453" s="7">
        <v>2378</v>
      </c>
    </row>
    <row r="454" spans="1:17" ht="15.75" hidden="1" thickTop="1" x14ac:dyDescent="0.25">
      <c r="A454" s="7" t="s">
        <v>68</v>
      </c>
    </row>
    <row r="455" spans="1:17" ht="15.75" hidden="1" thickTop="1" x14ac:dyDescent="0.25">
      <c r="A455" s="7" t="s">
        <v>59</v>
      </c>
    </row>
    <row r="456" spans="1:17" ht="15.75" thickTop="1" x14ac:dyDescent="0.25">
      <c r="A456" s="7">
        <v>6</v>
      </c>
      <c r="B456" s="16" t="s">
        <v>269</v>
      </c>
      <c r="C456" s="225" t="s">
        <v>270</v>
      </c>
      <c r="D456" s="225"/>
      <c r="E456" s="225"/>
      <c r="F456" s="23"/>
      <c r="G456" s="23"/>
      <c r="H456" s="23"/>
      <c r="I456" s="23"/>
      <c r="J456" s="24"/>
      <c r="K456" s="7"/>
    </row>
    <row r="457" spans="1:17" x14ac:dyDescent="0.25">
      <c r="A457" s="7">
        <v>8</v>
      </c>
      <c r="B457" s="25" t="s">
        <v>271</v>
      </c>
      <c r="C457" s="266" t="s">
        <v>238</v>
      </c>
      <c r="D457" s="266"/>
      <c r="E457" s="266"/>
      <c r="J457" s="26"/>
      <c r="K457" s="7"/>
    </row>
    <row r="458" spans="1:17" ht="15.75" thickBot="1" x14ac:dyDescent="0.3">
      <c r="A458" s="7">
        <v>9</v>
      </c>
      <c r="B458" s="25" t="s">
        <v>272</v>
      </c>
      <c r="C458" s="262" t="s">
        <v>273</v>
      </c>
      <c r="D458" s="172"/>
      <c r="E458" s="172"/>
      <c r="F458" s="172"/>
      <c r="G458" s="172"/>
      <c r="H458" s="172"/>
      <c r="I458" s="172"/>
      <c r="J458" s="26"/>
      <c r="Q458" s="7">
        <v>2378</v>
      </c>
    </row>
    <row r="459" spans="1:17" ht="16.5" thickTop="1" thickBot="1" x14ac:dyDescent="0.3">
      <c r="A459" s="7" t="s">
        <v>44</v>
      </c>
      <c r="B459" s="25"/>
      <c r="C459" s="261"/>
      <c r="D459" s="261"/>
      <c r="E459" s="261"/>
      <c r="F459" s="27" t="s">
        <v>11</v>
      </c>
      <c r="G459" s="28"/>
      <c r="H459" s="28"/>
      <c r="I459" s="29"/>
      <c r="J459" s="30">
        <f>IF(AND(G459= "",H459= ""), 0, ROUND(ROUND(I459, 2) * ROUND(IF(H459="",G459,H459),  0), 2))</f>
        <v>0</v>
      </c>
      <c r="K459" s="7"/>
      <c r="M459" s="31">
        <v>0.2</v>
      </c>
      <c r="Q459" s="7">
        <v>2378</v>
      </c>
    </row>
    <row r="460" spans="1:17" ht="15.75" hidden="1" thickTop="1" x14ac:dyDescent="0.25">
      <c r="A460" s="7" t="s">
        <v>68</v>
      </c>
    </row>
    <row r="461" spans="1:17" ht="15.75" hidden="1" thickTop="1" x14ac:dyDescent="0.25">
      <c r="A461" s="7" t="s">
        <v>59</v>
      </c>
    </row>
    <row r="462" spans="1:17" ht="15.75" thickTop="1" x14ac:dyDescent="0.25">
      <c r="A462" s="7">
        <v>6</v>
      </c>
      <c r="B462" s="16" t="s">
        <v>274</v>
      </c>
      <c r="C462" s="225" t="s">
        <v>275</v>
      </c>
      <c r="D462" s="225"/>
      <c r="E462" s="225"/>
      <c r="F462" s="23"/>
      <c r="G462" s="23"/>
      <c r="H462" s="23"/>
      <c r="I462" s="23"/>
      <c r="J462" s="24"/>
      <c r="K462" s="7"/>
    </row>
    <row r="463" spans="1:17" x14ac:dyDescent="0.25">
      <c r="A463" s="7">
        <v>8</v>
      </c>
      <c r="B463" s="25" t="s">
        <v>276</v>
      </c>
      <c r="C463" s="266" t="s">
        <v>238</v>
      </c>
      <c r="D463" s="266"/>
      <c r="E463" s="266"/>
      <c r="J463" s="26"/>
      <c r="K463" s="7"/>
    </row>
    <row r="464" spans="1:17" ht="15.75" thickBot="1" x14ac:dyDescent="0.3">
      <c r="A464" s="7">
        <v>9</v>
      </c>
      <c r="B464" s="25" t="s">
        <v>277</v>
      </c>
      <c r="C464" s="262" t="s">
        <v>247</v>
      </c>
      <c r="D464" s="172"/>
      <c r="E464" s="172"/>
      <c r="F464" s="172"/>
      <c r="G464" s="172"/>
      <c r="H464" s="172"/>
      <c r="I464" s="172"/>
      <c r="J464" s="26"/>
      <c r="Q464" s="7">
        <v>2378</v>
      </c>
    </row>
    <row r="465" spans="1:17" ht="16.5" thickTop="1" thickBot="1" x14ac:dyDescent="0.3">
      <c r="A465" s="7" t="s">
        <v>44</v>
      </c>
      <c r="B465" s="25"/>
      <c r="C465" s="261"/>
      <c r="D465" s="261"/>
      <c r="E465" s="261"/>
      <c r="F465" s="27" t="s">
        <v>11</v>
      </c>
      <c r="G465" s="28"/>
      <c r="H465" s="28"/>
      <c r="I465" s="29"/>
      <c r="J465" s="30">
        <f>IF(AND(G465= "",H465= ""), 0, ROUND(ROUND(I465, 2) * ROUND(IF(H465="",G465,H465),  0), 2))</f>
        <v>0</v>
      </c>
      <c r="K465" s="7"/>
      <c r="M465" s="31">
        <v>0.2</v>
      </c>
      <c r="Q465" s="7">
        <v>2378</v>
      </c>
    </row>
    <row r="466" spans="1:17" ht="15.75" hidden="1" thickTop="1" x14ac:dyDescent="0.25">
      <c r="A466" s="7" t="s">
        <v>68</v>
      </c>
    </row>
    <row r="467" spans="1:17" ht="15.75" hidden="1" thickTop="1" x14ac:dyDescent="0.25">
      <c r="A467" s="7" t="s">
        <v>59</v>
      </c>
    </row>
    <row r="468" spans="1:17" ht="15.75" hidden="1" thickTop="1" x14ac:dyDescent="0.25">
      <c r="A468" s="7" t="s">
        <v>60</v>
      </c>
    </row>
    <row r="469" spans="1:17" ht="15.75" hidden="1" thickTop="1" x14ac:dyDescent="0.25">
      <c r="A469" s="7" t="s">
        <v>61</v>
      </c>
    </row>
    <row r="470" spans="1:17" ht="15.75" thickTop="1" x14ac:dyDescent="0.25">
      <c r="A470" s="7">
        <v>4</v>
      </c>
      <c r="B470" s="16"/>
      <c r="C470" s="224" t="s">
        <v>142</v>
      </c>
      <c r="D470" s="224"/>
      <c r="E470" s="224"/>
      <c r="F470" s="19"/>
      <c r="G470" s="19"/>
      <c r="H470" s="19"/>
      <c r="I470" s="19"/>
      <c r="J470" s="20"/>
      <c r="K470" s="7"/>
    </row>
    <row r="471" spans="1:17" ht="30.75" customHeight="1" x14ac:dyDescent="0.25">
      <c r="A471" s="7">
        <v>5</v>
      </c>
      <c r="B471" s="16">
        <v>4</v>
      </c>
      <c r="C471" s="263" t="s">
        <v>143</v>
      </c>
      <c r="D471" s="264"/>
      <c r="E471" s="264"/>
      <c r="F471" s="264"/>
      <c r="G471" s="264"/>
      <c r="H471" s="264"/>
      <c r="I471" s="265"/>
      <c r="J471" s="22"/>
      <c r="K471" s="7"/>
    </row>
    <row r="472" spans="1:17" x14ac:dyDescent="0.25">
      <c r="A472" s="7">
        <v>6</v>
      </c>
      <c r="B472" s="16" t="s">
        <v>278</v>
      </c>
      <c r="C472" s="225" t="s">
        <v>85</v>
      </c>
      <c r="D472" s="225"/>
      <c r="E472" s="225"/>
      <c r="F472" s="23"/>
      <c r="G472" s="23"/>
      <c r="H472" s="23"/>
      <c r="I472" s="23"/>
      <c r="J472" s="24"/>
      <c r="K472" s="7"/>
    </row>
    <row r="473" spans="1:17" x14ac:dyDescent="0.25">
      <c r="A473" s="7">
        <v>8</v>
      </c>
      <c r="B473" s="25" t="s">
        <v>279</v>
      </c>
      <c r="C473" s="266" t="s">
        <v>280</v>
      </c>
      <c r="D473" s="266"/>
      <c r="E473" s="266"/>
      <c r="J473" s="26"/>
      <c r="K473" s="7"/>
    </row>
    <row r="474" spans="1:17" ht="15.75" thickBot="1" x14ac:dyDescent="0.3">
      <c r="A474" s="7">
        <v>9</v>
      </c>
      <c r="B474" s="25" t="s">
        <v>281</v>
      </c>
      <c r="C474" s="262" t="s">
        <v>282</v>
      </c>
      <c r="D474" s="172"/>
      <c r="E474" s="172"/>
      <c r="F474" s="172"/>
      <c r="G474" s="172"/>
      <c r="H474" s="172"/>
      <c r="I474" s="172"/>
      <c r="J474" s="26"/>
      <c r="Q474" s="7">
        <v>2378</v>
      </c>
    </row>
    <row r="475" spans="1:17" ht="16.5" thickTop="1" thickBot="1" x14ac:dyDescent="0.3">
      <c r="A475" s="7" t="s">
        <v>44</v>
      </c>
      <c r="B475" s="25"/>
      <c r="C475" s="261"/>
      <c r="D475" s="261"/>
      <c r="E475" s="261"/>
      <c r="F475" s="27" t="s">
        <v>11</v>
      </c>
      <c r="G475" s="28"/>
      <c r="H475" s="28"/>
      <c r="I475" s="29"/>
      <c r="J475" s="30">
        <f>IF(AND(G475= "",H475= ""), 0, ROUND(ROUND(I475, 2) * ROUND(IF(H475="",G475,H475),  0), 2))</f>
        <v>0</v>
      </c>
      <c r="K475" s="7"/>
      <c r="M475" s="31">
        <v>0.2</v>
      </c>
      <c r="Q475" s="7">
        <v>2378</v>
      </c>
    </row>
    <row r="476" spans="1:17" ht="15.75" hidden="1" thickTop="1" x14ac:dyDescent="0.25">
      <c r="A476" s="7" t="s">
        <v>68</v>
      </c>
    </row>
    <row r="477" spans="1:17" ht="15.75" hidden="1" thickTop="1" x14ac:dyDescent="0.25">
      <c r="A477" s="7" t="s">
        <v>59</v>
      </c>
    </row>
    <row r="478" spans="1:17" ht="15.75" hidden="1" thickTop="1" x14ac:dyDescent="0.25">
      <c r="A478" s="7" t="s">
        <v>60</v>
      </c>
    </row>
    <row r="479" spans="1:17" ht="15.75" hidden="1" thickTop="1" x14ac:dyDescent="0.25">
      <c r="A479" s="7" t="s">
        <v>61</v>
      </c>
    </row>
    <row r="480" spans="1:17" ht="15.75" thickTop="1" x14ac:dyDescent="0.25">
      <c r="A480" s="7">
        <v>4</v>
      </c>
      <c r="B480" s="16"/>
      <c r="C480" s="224" t="s">
        <v>94</v>
      </c>
      <c r="D480" s="224"/>
      <c r="E480" s="224"/>
      <c r="F480" s="19"/>
      <c r="G480" s="19"/>
      <c r="H480" s="19"/>
      <c r="I480" s="19"/>
      <c r="J480" s="20"/>
      <c r="K480" s="7"/>
    </row>
    <row r="481" spans="1:17" ht="15" customHeight="1" x14ac:dyDescent="0.25">
      <c r="A481" s="7">
        <v>5</v>
      </c>
      <c r="B481" s="16">
        <v>5</v>
      </c>
      <c r="C481" s="50" t="s">
        <v>95</v>
      </c>
      <c r="D481" s="50"/>
      <c r="E481" s="50"/>
      <c r="F481" s="21"/>
      <c r="G481" s="21"/>
      <c r="H481" s="21"/>
      <c r="I481" s="21"/>
      <c r="J481" s="22"/>
      <c r="K481" s="7"/>
    </row>
    <row r="482" spans="1:17" ht="15.75" thickBot="1" x14ac:dyDescent="0.3">
      <c r="A482" s="7">
        <v>9</v>
      </c>
      <c r="B482" s="25" t="s">
        <v>96</v>
      </c>
      <c r="C482" s="262" t="s">
        <v>97</v>
      </c>
      <c r="D482" s="172"/>
      <c r="E482" s="172"/>
      <c r="F482" s="172"/>
      <c r="G482" s="172"/>
      <c r="H482" s="172"/>
      <c r="I482" s="172"/>
      <c r="J482" s="26"/>
      <c r="Q482" s="7">
        <v>2378</v>
      </c>
    </row>
    <row r="483" spans="1:17" ht="16.5" thickTop="1" thickBot="1" x14ac:dyDescent="0.3">
      <c r="A483" s="7" t="s">
        <v>44</v>
      </c>
      <c r="B483" s="25"/>
      <c r="C483" s="261"/>
      <c r="D483" s="261"/>
      <c r="E483" s="261"/>
      <c r="F483" s="27" t="s">
        <v>11</v>
      </c>
      <c r="G483" s="28"/>
      <c r="H483" s="28"/>
      <c r="I483" s="29"/>
      <c r="J483" s="30">
        <f>IF(AND(G483= "",H483= ""), 0, ROUND(ROUND(I483, 2) * ROUND(IF(H483="",G483,H483),  0), 2))</f>
        <v>0</v>
      </c>
      <c r="K483" s="7"/>
      <c r="M483" s="31">
        <v>0.2</v>
      </c>
      <c r="Q483" s="7">
        <v>2378</v>
      </c>
    </row>
    <row r="484" spans="1:17" ht="16.5" thickTop="1" thickBot="1" x14ac:dyDescent="0.3">
      <c r="A484" s="7">
        <v>9</v>
      </c>
      <c r="B484" s="25" t="s">
        <v>283</v>
      </c>
      <c r="C484" s="262" t="s">
        <v>284</v>
      </c>
      <c r="D484" s="172"/>
      <c r="E484" s="172"/>
      <c r="F484" s="172"/>
      <c r="G484" s="172"/>
      <c r="H484" s="172"/>
      <c r="I484" s="172"/>
      <c r="J484" s="26"/>
      <c r="Q484" s="7">
        <v>2378</v>
      </c>
    </row>
    <row r="485" spans="1:17" ht="16.5" thickTop="1" thickBot="1" x14ac:dyDescent="0.3">
      <c r="A485" s="7" t="s">
        <v>44</v>
      </c>
      <c r="B485" s="25"/>
      <c r="C485" s="261"/>
      <c r="D485" s="261"/>
      <c r="E485" s="261"/>
      <c r="F485" s="27" t="s">
        <v>11</v>
      </c>
      <c r="G485" s="28"/>
      <c r="H485" s="28"/>
      <c r="I485" s="29"/>
      <c r="J485" s="30">
        <f>IF(AND(G485= "",H485= ""), 0, ROUND(ROUND(I485, 2) * ROUND(IF(H485="",G485,H485),  0), 2))</f>
        <v>0</v>
      </c>
      <c r="K485" s="7"/>
      <c r="M485" s="31">
        <v>0.2</v>
      </c>
      <c r="Q485" s="7">
        <v>2378</v>
      </c>
    </row>
    <row r="486" spans="1:17" ht="15.75" hidden="1" thickTop="1" x14ac:dyDescent="0.25">
      <c r="A486" s="7" t="s">
        <v>60</v>
      </c>
    </row>
    <row r="487" spans="1:17" ht="15.75" thickTop="1" x14ac:dyDescent="0.25">
      <c r="A487" s="7">
        <v>5</v>
      </c>
      <c r="B487" s="16">
        <v>6</v>
      </c>
      <c r="C487" s="50" t="s">
        <v>98</v>
      </c>
      <c r="D487" s="50"/>
      <c r="E487" s="50"/>
      <c r="F487" s="21"/>
      <c r="G487" s="21"/>
      <c r="H487" s="21"/>
      <c r="I487" s="21"/>
      <c r="J487" s="22"/>
      <c r="K487" s="7"/>
    </row>
    <row r="488" spans="1:17" ht="15.75" thickBot="1" x14ac:dyDescent="0.3">
      <c r="A488" s="7">
        <v>9</v>
      </c>
      <c r="B488" s="25" t="s">
        <v>99</v>
      </c>
      <c r="C488" s="262" t="s">
        <v>100</v>
      </c>
      <c r="D488" s="172"/>
      <c r="E488" s="172"/>
      <c r="F488" s="172"/>
      <c r="G488" s="172"/>
      <c r="H488" s="172"/>
      <c r="I488" s="172"/>
      <c r="J488" s="26"/>
      <c r="Q488" s="7">
        <v>2378</v>
      </c>
    </row>
    <row r="489" spans="1:17" ht="16.5" thickTop="1" thickBot="1" x14ac:dyDescent="0.3">
      <c r="A489" s="7" t="s">
        <v>44</v>
      </c>
      <c r="B489" s="25"/>
      <c r="C489" s="261"/>
      <c r="D489" s="261"/>
      <c r="E489" s="261"/>
      <c r="F489" s="27" t="s">
        <v>11</v>
      </c>
      <c r="G489" s="28"/>
      <c r="H489" s="28"/>
      <c r="I489" s="29"/>
      <c r="J489" s="30">
        <f>IF(AND(G489= "",H489= ""), 0, ROUND(ROUND(I489, 2) * ROUND(IF(H489="",G489,H489),  0), 2))</f>
        <v>0</v>
      </c>
      <c r="K489" s="7"/>
      <c r="M489" s="31">
        <v>0.2</v>
      </c>
      <c r="Q489" s="7">
        <v>2378</v>
      </c>
    </row>
    <row r="490" spans="1:17" ht="15.75" hidden="1" thickTop="1" x14ac:dyDescent="0.25">
      <c r="A490" s="7" t="s">
        <v>60</v>
      </c>
    </row>
    <row r="491" spans="1:17" ht="15.75" thickTop="1" x14ac:dyDescent="0.25">
      <c r="A491" s="7">
        <v>5</v>
      </c>
      <c r="B491" s="16">
        <v>7</v>
      </c>
      <c r="C491" s="50" t="s">
        <v>101</v>
      </c>
      <c r="D491" s="50"/>
      <c r="E491" s="50"/>
      <c r="F491" s="21"/>
      <c r="G491" s="21"/>
      <c r="H491" s="21"/>
      <c r="I491" s="21"/>
      <c r="J491" s="22"/>
      <c r="K491" s="7"/>
    </row>
    <row r="492" spans="1:17" ht="15.75" thickBot="1" x14ac:dyDescent="0.3">
      <c r="A492" s="7">
        <v>9</v>
      </c>
      <c r="B492" s="25" t="s">
        <v>285</v>
      </c>
      <c r="C492" s="262" t="s">
        <v>286</v>
      </c>
      <c r="D492" s="172"/>
      <c r="E492" s="172"/>
      <c r="F492" s="172"/>
      <c r="G492" s="172"/>
      <c r="H492" s="172"/>
      <c r="I492" s="172"/>
      <c r="J492" s="26"/>
      <c r="Q492" s="7">
        <v>2378</v>
      </c>
    </row>
    <row r="493" spans="1:17" ht="16.5" thickTop="1" thickBot="1" x14ac:dyDescent="0.3">
      <c r="A493" s="7" t="s">
        <v>44</v>
      </c>
      <c r="B493" s="25"/>
      <c r="C493" s="261"/>
      <c r="D493" s="261"/>
      <c r="E493" s="261"/>
      <c r="F493" s="27" t="s">
        <v>11</v>
      </c>
      <c r="G493" s="28"/>
      <c r="H493" s="28"/>
      <c r="I493" s="29"/>
      <c r="J493" s="30">
        <f>IF(AND(G493= "",H493= ""), 0, ROUND(ROUND(I493, 2) * ROUND(IF(H493="",G493,H493),  0), 2))</f>
        <v>0</v>
      </c>
      <c r="K493" s="7"/>
      <c r="M493" s="31">
        <v>0.2</v>
      </c>
      <c r="Q493" s="7">
        <v>2378</v>
      </c>
    </row>
    <row r="494" spans="1:17" ht="15.75" hidden="1" thickTop="1" x14ac:dyDescent="0.25">
      <c r="A494" s="7" t="s">
        <v>60</v>
      </c>
    </row>
    <row r="495" spans="1:17" ht="15.75" thickTop="1" x14ac:dyDescent="0.25">
      <c r="A495" s="7">
        <v>5</v>
      </c>
      <c r="B495" s="16">
        <v>8</v>
      </c>
      <c r="C495" s="50" t="s">
        <v>148</v>
      </c>
      <c r="D495" s="50"/>
      <c r="E495" s="50"/>
      <c r="F495" s="21"/>
      <c r="G495" s="21"/>
      <c r="H495" s="21"/>
      <c r="I495" s="21"/>
      <c r="J495" s="22"/>
      <c r="K495" s="7"/>
    </row>
    <row r="496" spans="1:17" ht="16.899999999999999" customHeight="1" x14ac:dyDescent="0.25">
      <c r="A496" s="7">
        <v>6</v>
      </c>
      <c r="B496" s="16" t="s">
        <v>287</v>
      </c>
      <c r="C496" s="225" t="s">
        <v>288</v>
      </c>
      <c r="D496" s="225"/>
      <c r="E496" s="225"/>
      <c r="F496" s="23"/>
      <c r="G496" s="23"/>
      <c r="H496" s="23"/>
      <c r="I496" s="23"/>
      <c r="J496" s="24"/>
      <c r="K496" s="7"/>
    </row>
    <row r="497" spans="1:17" ht="15.75" thickBot="1" x14ac:dyDescent="0.3">
      <c r="A497" s="7">
        <v>9</v>
      </c>
      <c r="B497" s="25" t="s">
        <v>289</v>
      </c>
      <c r="C497" s="262" t="s">
        <v>152</v>
      </c>
      <c r="D497" s="172"/>
      <c r="E497" s="172"/>
      <c r="F497" s="172"/>
      <c r="G497" s="172"/>
      <c r="H497" s="172"/>
      <c r="I497" s="172"/>
      <c r="J497" s="26"/>
      <c r="Q497" s="7">
        <v>2378</v>
      </c>
    </row>
    <row r="498" spans="1:17" ht="16.5" thickTop="1" thickBot="1" x14ac:dyDescent="0.3">
      <c r="A498" s="7" t="s">
        <v>44</v>
      </c>
      <c r="B498" s="25"/>
      <c r="C498" s="261"/>
      <c r="D498" s="261"/>
      <c r="E498" s="261"/>
      <c r="F498" s="27" t="s">
        <v>11</v>
      </c>
      <c r="G498" s="28"/>
      <c r="H498" s="28"/>
      <c r="I498" s="29"/>
      <c r="J498" s="30">
        <f>IF(AND(G498= "",H498= ""), 0, ROUND(ROUND(I498, 2) * ROUND(IF(H498="",G498,H498),  0), 2))</f>
        <v>0</v>
      </c>
      <c r="K498" s="7"/>
      <c r="M498" s="31">
        <v>0.2</v>
      </c>
      <c r="Q498" s="7">
        <v>2378</v>
      </c>
    </row>
    <row r="499" spans="1:17" ht="15.75" hidden="1" thickTop="1" x14ac:dyDescent="0.25">
      <c r="A499" s="7" t="s">
        <v>59</v>
      </c>
    </row>
    <row r="500" spans="1:17" ht="16.899999999999999" customHeight="1" thickTop="1" x14ac:dyDescent="0.25">
      <c r="A500" s="7">
        <v>6</v>
      </c>
      <c r="B500" s="16" t="s">
        <v>149</v>
      </c>
      <c r="C500" s="225" t="s">
        <v>150</v>
      </c>
      <c r="D500" s="225"/>
      <c r="E500" s="225"/>
      <c r="F500" s="23"/>
      <c r="G500" s="23"/>
      <c r="H500" s="23"/>
      <c r="I500" s="23"/>
      <c r="J500" s="24"/>
      <c r="K500" s="7"/>
    </row>
    <row r="501" spans="1:17" ht="15.75" thickBot="1" x14ac:dyDescent="0.3">
      <c r="A501" s="7">
        <v>9</v>
      </c>
      <c r="B501" s="25" t="s">
        <v>151</v>
      </c>
      <c r="C501" s="262" t="s">
        <v>152</v>
      </c>
      <c r="D501" s="172"/>
      <c r="E501" s="172"/>
      <c r="F501" s="172"/>
      <c r="G501" s="172"/>
      <c r="H501" s="172"/>
      <c r="I501" s="172"/>
      <c r="J501" s="26"/>
      <c r="Q501" s="7">
        <v>2378</v>
      </c>
    </row>
    <row r="502" spans="1:17" ht="16.5" thickTop="1" thickBot="1" x14ac:dyDescent="0.3">
      <c r="A502" s="7" t="s">
        <v>44</v>
      </c>
      <c r="B502" s="25"/>
      <c r="C502" s="261"/>
      <c r="D502" s="261"/>
      <c r="E502" s="261"/>
      <c r="F502" s="27" t="s">
        <v>11</v>
      </c>
      <c r="G502" s="28"/>
      <c r="H502" s="28"/>
      <c r="I502" s="29"/>
      <c r="J502" s="30">
        <f>IF(AND(G502= "",H502= ""), 0, ROUND(ROUND(I502, 2) * ROUND(IF(H502="",G502,H502),  0), 2))</f>
        <v>0</v>
      </c>
      <c r="K502" s="7"/>
      <c r="M502" s="31">
        <v>0.2</v>
      </c>
      <c r="Q502" s="7">
        <v>2378</v>
      </c>
    </row>
    <row r="503" spans="1:17" ht="15.75" hidden="1" thickTop="1" x14ac:dyDescent="0.25">
      <c r="A503" s="7" t="s">
        <v>59</v>
      </c>
    </row>
    <row r="504" spans="1:17" ht="15.75" hidden="1" thickTop="1" x14ac:dyDescent="0.25">
      <c r="A504" s="7" t="s">
        <v>60</v>
      </c>
    </row>
    <row r="505" spans="1:17" ht="15.75" thickTop="1" x14ac:dyDescent="0.25">
      <c r="A505" s="7">
        <v>5</v>
      </c>
      <c r="B505" s="16">
        <v>9</v>
      </c>
      <c r="C505" s="50" t="s">
        <v>104</v>
      </c>
      <c r="D505" s="50"/>
      <c r="E505" s="50"/>
      <c r="F505" s="21"/>
      <c r="G505" s="21"/>
      <c r="H505" s="21"/>
      <c r="I505" s="21"/>
      <c r="J505" s="22"/>
      <c r="K505" s="7"/>
    </row>
    <row r="506" spans="1:17" ht="15.75" thickBot="1" x14ac:dyDescent="0.3">
      <c r="A506" s="7">
        <v>9</v>
      </c>
      <c r="B506" s="25" t="s">
        <v>105</v>
      </c>
      <c r="C506" s="262" t="s">
        <v>106</v>
      </c>
      <c r="D506" s="172"/>
      <c r="E506" s="172"/>
      <c r="F506" s="172"/>
      <c r="G506" s="172"/>
      <c r="H506" s="172"/>
      <c r="I506" s="172"/>
      <c r="J506" s="26"/>
      <c r="Q506" s="7">
        <v>2378</v>
      </c>
    </row>
    <row r="507" spans="1:17" ht="16.5" thickTop="1" thickBot="1" x14ac:dyDescent="0.3">
      <c r="A507" s="7" t="s">
        <v>44</v>
      </c>
      <c r="B507" s="25"/>
      <c r="C507" s="261"/>
      <c r="D507" s="261"/>
      <c r="E507" s="261"/>
      <c r="F507" s="27" t="s">
        <v>11</v>
      </c>
      <c r="G507" s="28"/>
      <c r="H507" s="28"/>
      <c r="I507" s="29"/>
      <c r="J507" s="30">
        <f>IF(AND(G507= "",H507= ""), 0, ROUND(ROUND(I507, 2) * ROUND(IF(H507="",G507,H507),  0), 2))</f>
        <v>0</v>
      </c>
      <c r="K507" s="7"/>
      <c r="M507" s="31">
        <v>0.2</v>
      </c>
      <c r="Q507" s="7">
        <v>2378</v>
      </c>
    </row>
    <row r="508" spans="1:17" ht="15.75" hidden="1" thickTop="1" x14ac:dyDescent="0.25">
      <c r="A508" s="7" t="s">
        <v>60</v>
      </c>
    </row>
    <row r="509" spans="1:17" ht="16.899999999999999" customHeight="1" thickTop="1" x14ac:dyDescent="0.25">
      <c r="A509" s="7">
        <v>5</v>
      </c>
      <c r="B509" s="16">
        <v>10</v>
      </c>
      <c r="C509" s="254" t="s">
        <v>107</v>
      </c>
      <c r="D509" s="254"/>
      <c r="E509" s="254"/>
      <c r="F509" s="21"/>
      <c r="G509" s="21"/>
      <c r="H509" s="21"/>
      <c r="I509" s="21"/>
      <c r="J509" s="22"/>
      <c r="K509" s="7"/>
    </row>
    <row r="510" spans="1:17" ht="15.75" thickBot="1" x14ac:dyDescent="0.3">
      <c r="A510" s="7">
        <v>9</v>
      </c>
      <c r="B510" s="25" t="s">
        <v>108</v>
      </c>
      <c r="C510" s="262" t="s">
        <v>109</v>
      </c>
      <c r="D510" s="172"/>
      <c r="E510" s="172"/>
      <c r="F510" s="172"/>
      <c r="G510" s="172"/>
      <c r="H510" s="172"/>
      <c r="I510" s="172"/>
      <c r="J510" s="26"/>
      <c r="Q510" s="7">
        <v>2378</v>
      </c>
    </row>
    <row r="511" spans="1:17" ht="16.5" thickTop="1" thickBot="1" x14ac:dyDescent="0.3">
      <c r="A511" s="7" t="s">
        <v>44</v>
      </c>
      <c r="B511" s="25"/>
      <c r="C511" s="261"/>
      <c r="D511" s="261"/>
      <c r="E511" s="261"/>
      <c r="F511" s="27" t="s">
        <v>110</v>
      </c>
      <c r="G511" s="28"/>
      <c r="H511" s="28"/>
      <c r="I511" s="29"/>
      <c r="J511" s="30">
        <f>IF(AND(G511= "",H511= ""), 0, ROUND(ROUND(I511, 2) * ROUND(IF(H511="",G511,H511),  0), 2))</f>
        <v>0</v>
      </c>
      <c r="K511" s="7"/>
      <c r="M511" s="31">
        <v>0.2</v>
      </c>
      <c r="Q511" s="7">
        <v>2378</v>
      </c>
    </row>
    <row r="512" spans="1:17" ht="15.75" hidden="1" thickTop="1" x14ac:dyDescent="0.25">
      <c r="A512" s="7" t="s">
        <v>60</v>
      </c>
    </row>
    <row r="513" spans="1:11" ht="15.75" thickTop="1" x14ac:dyDescent="0.25">
      <c r="A513" s="7" t="s">
        <v>111</v>
      </c>
      <c r="B513" s="26"/>
      <c r="C513" s="172"/>
      <c r="D513" s="172"/>
      <c r="E513" s="172"/>
      <c r="J513" s="26"/>
    </row>
    <row r="514" spans="1:11" x14ac:dyDescent="0.25">
      <c r="B514" s="26"/>
      <c r="C514" s="211" t="s">
        <v>236</v>
      </c>
      <c r="D514" s="212"/>
      <c r="E514" s="212"/>
      <c r="F514" s="213"/>
      <c r="G514" s="213"/>
      <c r="H514" s="213"/>
      <c r="I514" s="213"/>
      <c r="J514" s="214"/>
    </row>
    <row r="515" spans="1:11" x14ac:dyDescent="0.25">
      <c r="B515" s="26"/>
      <c r="C515" s="215"/>
      <c r="D515" s="216"/>
      <c r="E515" s="216"/>
      <c r="F515" s="216"/>
      <c r="G515" s="216"/>
      <c r="H515" s="216"/>
      <c r="I515" s="216"/>
      <c r="J515" s="217"/>
    </row>
    <row r="516" spans="1:11" x14ac:dyDescent="0.25">
      <c r="B516" s="26"/>
      <c r="C516" s="218" t="s">
        <v>112</v>
      </c>
      <c r="D516" s="219"/>
      <c r="E516" s="219"/>
      <c r="F516" s="220">
        <f>SUMIF(K403:K513, IF(K402="","",K402), J403:J513)</f>
        <v>0</v>
      </c>
      <c r="G516" s="220"/>
      <c r="H516" s="220"/>
      <c r="I516" s="220"/>
      <c r="J516" s="221"/>
    </row>
    <row r="517" spans="1:11" hidden="1" x14ac:dyDescent="0.25">
      <c r="B517" s="26"/>
      <c r="C517" s="253" t="s">
        <v>113</v>
      </c>
      <c r="D517" s="254"/>
      <c r="E517" s="254"/>
      <c r="F517" s="255">
        <f>ROUND(SUMIF(K403:K513, IF(K402="","",K402), J403:J513) * 0.2, 2)</f>
        <v>0</v>
      </c>
      <c r="G517" s="255"/>
      <c r="H517" s="255"/>
      <c r="I517" s="255"/>
      <c r="J517" s="256"/>
    </row>
    <row r="518" spans="1:11" hidden="1" x14ac:dyDescent="0.25">
      <c r="B518" s="26"/>
      <c r="C518" s="257" t="s">
        <v>114</v>
      </c>
      <c r="D518" s="258"/>
      <c r="E518" s="258"/>
      <c r="F518" s="259">
        <f>SUM(F516:F517)</f>
        <v>0</v>
      </c>
      <c r="G518" s="259"/>
      <c r="H518" s="259"/>
      <c r="I518" s="259"/>
      <c r="J518" s="260"/>
    </row>
    <row r="519" spans="1:11" s="56" customFormat="1" ht="14.25" x14ac:dyDescent="0.2">
      <c r="C519" s="57"/>
      <c r="D519" s="58"/>
      <c r="E519" s="58"/>
      <c r="F519" s="58"/>
      <c r="G519" s="58"/>
      <c r="H519" s="58"/>
      <c r="I519" s="58"/>
      <c r="J519" s="59"/>
    </row>
    <row r="520" spans="1:11" s="56" customFormat="1" ht="15.75" x14ac:dyDescent="0.25">
      <c r="C520" s="60" t="s">
        <v>344</v>
      </c>
      <c r="D520" s="61"/>
      <c r="E520" s="61"/>
      <c r="F520" s="61"/>
      <c r="G520" s="61"/>
      <c r="H520" s="61"/>
      <c r="I520" s="61"/>
      <c r="J520" s="75">
        <f>F516+F399+F286+F195+F98</f>
        <v>0</v>
      </c>
    </row>
    <row r="521" spans="1:11" s="56" customFormat="1" ht="14.25" x14ac:dyDescent="0.2">
      <c r="C521" s="62"/>
      <c r="D521" s="63"/>
      <c r="E521" s="63"/>
      <c r="F521" s="63"/>
      <c r="G521" s="63"/>
      <c r="H521" s="63"/>
      <c r="I521" s="63"/>
      <c r="J521" s="64"/>
    </row>
    <row r="524" spans="1:11" ht="27" customHeight="1" x14ac:dyDescent="0.25">
      <c r="A524" s="7"/>
      <c r="B524" s="18"/>
      <c r="C524" s="65" t="s">
        <v>393</v>
      </c>
      <c r="D524" s="66"/>
      <c r="E524" s="66"/>
      <c r="F524" s="67"/>
      <c r="G524" s="67"/>
      <c r="H524" s="67"/>
      <c r="I524" s="67"/>
      <c r="J524" s="14"/>
      <c r="K524" s="7"/>
    </row>
    <row r="525" spans="1:11" ht="18.600000000000001" customHeight="1" x14ac:dyDescent="0.25">
      <c r="A525" s="7">
        <v>3</v>
      </c>
      <c r="B525" s="16" t="s">
        <v>115</v>
      </c>
      <c r="C525" s="252" t="s">
        <v>116</v>
      </c>
      <c r="D525" s="252"/>
      <c r="E525" s="252"/>
      <c r="F525" s="46"/>
      <c r="G525" s="46"/>
      <c r="H525" s="46"/>
      <c r="I525" s="46"/>
      <c r="J525" s="18"/>
      <c r="K525" s="7"/>
    </row>
    <row r="526" spans="1:11" ht="18.600000000000001" customHeight="1" x14ac:dyDescent="0.25">
      <c r="A526" s="7">
        <v>3</v>
      </c>
      <c r="B526" s="16"/>
      <c r="C526" s="223" t="s">
        <v>37</v>
      </c>
      <c r="D526" s="223"/>
      <c r="E526" s="223"/>
      <c r="F526" s="17"/>
      <c r="G526" s="17"/>
      <c r="H526" s="17"/>
      <c r="I526" s="17"/>
      <c r="J526" s="18"/>
      <c r="K526" s="7"/>
    </row>
    <row r="527" spans="1:11" x14ac:dyDescent="0.25">
      <c r="A527" s="7">
        <v>4</v>
      </c>
      <c r="B527" s="16"/>
      <c r="C527" s="224" t="s">
        <v>94</v>
      </c>
      <c r="D527" s="224"/>
      <c r="E527" s="224"/>
      <c r="F527" s="19"/>
      <c r="G527" s="19"/>
      <c r="H527" s="19"/>
      <c r="I527" s="19"/>
      <c r="J527" s="20"/>
      <c r="K527" s="7"/>
    </row>
    <row r="528" spans="1:11" hidden="1" x14ac:dyDescent="0.25">
      <c r="A528" s="7" t="s">
        <v>60</v>
      </c>
    </row>
    <row r="529" spans="1:17" x14ac:dyDescent="0.25">
      <c r="A529" s="7">
        <v>5</v>
      </c>
      <c r="B529" s="16">
        <v>8</v>
      </c>
      <c r="C529" s="50" t="s">
        <v>148</v>
      </c>
      <c r="D529" s="50"/>
      <c r="E529" s="50"/>
      <c r="F529" s="21"/>
      <c r="G529" s="21"/>
      <c r="H529" s="21"/>
      <c r="I529" s="21"/>
      <c r="J529" s="22"/>
      <c r="K529" s="7"/>
    </row>
    <row r="530" spans="1:17" ht="16.899999999999999" customHeight="1" x14ac:dyDescent="0.25">
      <c r="A530" s="7">
        <v>6</v>
      </c>
      <c r="B530" s="16" t="s">
        <v>149</v>
      </c>
      <c r="C530" s="225" t="s">
        <v>150</v>
      </c>
      <c r="D530" s="225"/>
      <c r="E530" s="225"/>
      <c r="F530" s="23"/>
      <c r="G530" s="23"/>
      <c r="H530" s="23"/>
      <c r="I530" s="23"/>
      <c r="J530" s="24"/>
      <c r="K530" s="7"/>
    </row>
    <row r="531" spans="1:17" ht="27.2" customHeight="1" thickBot="1" x14ac:dyDescent="0.3">
      <c r="A531" s="7">
        <v>9</v>
      </c>
      <c r="B531" s="69" t="s">
        <v>153</v>
      </c>
      <c r="C531" s="226" t="s">
        <v>154</v>
      </c>
      <c r="D531" s="227"/>
      <c r="E531" s="227"/>
      <c r="F531" s="227"/>
      <c r="G531" s="227"/>
      <c r="H531" s="227"/>
      <c r="I531" s="227"/>
      <c r="J531" s="70"/>
      <c r="Q531" s="7">
        <v>2390</v>
      </c>
    </row>
    <row r="532" spans="1:17" ht="16.5" thickTop="1" thickBot="1" x14ac:dyDescent="0.3">
      <c r="A532" s="7" t="s">
        <v>44</v>
      </c>
      <c r="B532" s="69"/>
      <c r="C532" s="228"/>
      <c r="D532" s="228"/>
      <c r="E532" s="228"/>
      <c r="F532" s="71" t="s">
        <v>11</v>
      </c>
      <c r="G532" s="72"/>
      <c r="H532" s="72"/>
      <c r="I532" s="73"/>
      <c r="J532" s="74">
        <f>IF(AND(G532= "",H532= ""), 0, ROUND(ROUND(I532, 2) * ROUND(IF(H532="",G532,H532),  0), 2))</f>
        <v>0</v>
      </c>
      <c r="K532" s="35"/>
      <c r="L532" s="7">
        <v>116804</v>
      </c>
      <c r="M532" s="31">
        <v>0.2</v>
      </c>
      <c r="Q532" s="7">
        <v>2390</v>
      </c>
    </row>
    <row r="533" spans="1:17" ht="15.75" hidden="1" thickTop="1" x14ac:dyDescent="0.25">
      <c r="A533" s="7" t="s">
        <v>59</v>
      </c>
    </row>
    <row r="534" spans="1:17" ht="15.75" hidden="1" thickTop="1" x14ac:dyDescent="0.25">
      <c r="A534" s="7" t="s">
        <v>60</v>
      </c>
    </row>
    <row r="535" spans="1:17" ht="15.75" hidden="1" thickTop="1" x14ac:dyDescent="0.25">
      <c r="A535" s="7" t="s">
        <v>60</v>
      </c>
    </row>
    <row r="536" spans="1:17" ht="15.75" hidden="1" thickTop="1" x14ac:dyDescent="0.25">
      <c r="A536" s="7" t="s">
        <v>61</v>
      </c>
    </row>
    <row r="537" spans="1:17" ht="15.75" hidden="1" thickTop="1" x14ac:dyDescent="0.25">
      <c r="A537" s="7" t="s">
        <v>111</v>
      </c>
    </row>
    <row r="538" spans="1:17" ht="15.75" thickTop="1" x14ac:dyDescent="0.25">
      <c r="A538" s="7" t="s">
        <v>111</v>
      </c>
      <c r="B538" s="26"/>
      <c r="C538" s="172"/>
      <c r="D538" s="172"/>
      <c r="E538" s="172"/>
      <c r="J538" s="26"/>
    </row>
    <row r="539" spans="1:17" x14ac:dyDescent="0.25">
      <c r="B539" s="26"/>
      <c r="C539" s="241" t="s">
        <v>116</v>
      </c>
      <c r="D539" s="242"/>
      <c r="E539" s="242"/>
      <c r="F539" s="243"/>
      <c r="G539" s="243"/>
      <c r="H539" s="243"/>
      <c r="I539" s="243"/>
      <c r="J539" s="244"/>
    </row>
    <row r="540" spans="1:17" x14ac:dyDescent="0.25">
      <c r="B540" s="26"/>
      <c r="C540" s="245"/>
      <c r="D540" s="246"/>
      <c r="E540" s="246"/>
      <c r="F540" s="246"/>
      <c r="G540" s="246"/>
      <c r="H540" s="246"/>
      <c r="I540" s="246"/>
      <c r="J540" s="247"/>
    </row>
    <row r="541" spans="1:17" x14ac:dyDescent="0.25">
      <c r="B541" s="26"/>
      <c r="C541" s="248" t="s">
        <v>112</v>
      </c>
      <c r="D541" s="249"/>
      <c r="E541" s="249"/>
      <c r="F541" s="250">
        <f>SUMIF(K524:K538, IF(K524="","",K524), J524:J538)</f>
        <v>0</v>
      </c>
      <c r="G541" s="250"/>
      <c r="H541" s="250"/>
      <c r="I541" s="250"/>
      <c r="J541" s="251"/>
    </row>
    <row r="542" spans="1:17" ht="18.600000000000001" customHeight="1" x14ac:dyDescent="0.25">
      <c r="A542" s="7">
        <v>3</v>
      </c>
      <c r="B542" s="16" t="s">
        <v>187</v>
      </c>
      <c r="C542" s="240" t="s">
        <v>188</v>
      </c>
      <c r="D542" s="240"/>
      <c r="E542" s="240"/>
      <c r="F542" s="44"/>
      <c r="G542" s="44"/>
      <c r="H542" s="44"/>
      <c r="I542" s="44"/>
      <c r="J542" s="18"/>
      <c r="K542" s="7"/>
    </row>
    <row r="543" spans="1:17" ht="18.600000000000001" customHeight="1" x14ac:dyDescent="0.25">
      <c r="A543" s="7">
        <v>3</v>
      </c>
      <c r="B543" s="16"/>
      <c r="C543" s="223" t="s">
        <v>37</v>
      </c>
      <c r="D543" s="223"/>
      <c r="E543" s="223"/>
      <c r="F543" s="17"/>
      <c r="G543" s="17"/>
      <c r="H543" s="17"/>
      <c r="I543" s="17"/>
      <c r="J543" s="18"/>
      <c r="K543" s="7"/>
    </row>
    <row r="544" spans="1:17" x14ac:dyDescent="0.25">
      <c r="A544" s="7">
        <v>4</v>
      </c>
      <c r="B544" s="16"/>
      <c r="C544" s="224" t="s">
        <v>94</v>
      </c>
      <c r="D544" s="224"/>
      <c r="E544" s="224"/>
      <c r="F544" s="19"/>
      <c r="G544" s="19"/>
      <c r="H544" s="19"/>
      <c r="I544" s="19"/>
      <c r="J544" s="20"/>
      <c r="K544" s="7"/>
    </row>
    <row r="545" spans="1:17" hidden="1" x14ac:dyDescent="0.25">
      <c r="A545" s="7" t="s">
        <v>60</v>
      </c>
    </row>
    <row r="546" spans="1:17" x14ac:dyDescent="0.25">
      <c r="A546" s="7">
        <v>5</v>
      </c>
      <c r="B546" s="16">
        <v>8</v>
      </c>
      <c r="C546" s="50" t="s">
        <v>148</v>
      </c>
      <c r="D546" s="50"/>
      <c r="E546" s="50"/>
      <c r="F546" s="21"/>
      <c r="G546" s="21"/>
      <c r="H546" s="21"/>
      <c r="I546" s="21"/>
      <c r="J546" s="22"/>
      <c r="K546" s="7"/>
    </row>
    <row r="547" spans="1:17" ht="16.899999999999999" customHeight="1" x14ac:dyDescent="0.25">
      <c r="A547" s="7">
        <v>6</v>
      </c>
      <c r="B547" s="16" t="s">
        <v>149</v>
      </c>
      <c r="C547" s="225" t="s">
        <v>150</v>
      </c>
      <c r="D547" s="225"/>
      <c r="E547" s="225"/>
      <c r="F547" s="23"/>
      <c r="G547" s="23"/>
      <c r="H547" s="23"/>
      <c r="I547" s="23"/>
      <c r="J547" s="24"/>
      <c r="K547" s="7"/>
    </row>
    <row r="548" spans="1:17" ht="27.2" customHeight="1" thickBot="1" x14ac:dyDescent="0.3">
      <c r="A548" s="7">
        <v>9</v>
      </c>
      <c r="B548" s="69" t="s">
        <v>153</v>
      </c>
      <c r="C548" s="226" t="s">
        <v>154</v>
      </c>
      <c r="D548" s="227"/>
      <c r="E548" s="227"/>
      <c r="F548" s="227"/>
      <c r="G548" s="227"/>
      <c r="H548" s="227"/>
      <c r="I548" s="227"/>
      <c r="J548" s="70"/>
      <c r="Q548" s="7">
        <v>2385</v>
      </c>
    </row>
    <row r="549" spans="1:17" ht="16.5" thickTop="1" thickBot="1" x14ac:dyDescent="0.3">
      <c r="A549" s="7" t="s">
        <v>44</v>
      </c>
      <c r="B549" s="69"/>
      <c r="C549" s="228"/>
      <c r="D549" s="228"/>
      <c r="E549" s="228"/>
      <c r="F549" s="71" t="s">
        <v>11</v>
      </c>
      <c r="G549" s="72"/>
      <c r="H549" s="72"/>
      <c r="I549" s="73"/>
      <c r="J549" s="74">
        <f>IF(AND(G549= "",H549= ""), 0, ROUND(ROUND(I549, 2) * ROUND(IF(H549="",G549,H549),  0), 2))</f>
        <v>0</v>
      </c>
      <c r="K549" s="35"/>
      <c r="L549" s="7">
        <v>116804</v>
      </c>
      <c r="M549" s="31">
        <v>0.2</v>
      </c>
      <c r="Q549" s="7">
        <v>2385</v>
      </c>
    </row>
    <row r="550" spans="1:17" ht="15.75" hidden="1" thickTop="1" x14ac:dyDescent="0.25">
      <c r="A550" s="7" t="s">
        <v>59</v>
      </c>
    </row>
    <row r="551" spans="1:17" ht="15.75" hidden="1" thickTop="1" x14ac:dyDescent="0.25">
      <c r="A551" s="7" t="s">
        <v>60</v>
      </c>
    </row>
    <row r="552" spans="1:17" ht="15.75" hidden="1" thickTop="1" x14ac:dyDescent="0.25">
      <c r="A552" s="7" t="s">
        <v>60</v>
      </c>
    </row>
    <row r="553" spans="1:17" ht="15.75" hidden="1" thickTop="1" x14ac:dyDescent="0.25">
      <c r="A553" s="7" t="s">
        <v>61</v>
      </c>
    </row>
    <row r="554" spans="1:17" ht="15.75" hidden="1" thickTop="1" x14ac:dyDescent="0.25">
      <c r="A554" s="7" t="s">
        <v>111</v>
      </c>
    </row>
    <row r="555" spans="1:17" ht="15.75" thickTop="1" x14ac:dyDescent="0.25">
      <c r="A555" s="7" t="s">
        <v>111</v>
      </c>
      <c r="B555" s="26"/>
      <c r="C555" s="172"/>
      <c r="D555" s="172"/>
      <c r="E555" s="172"/>
      <c r="J555" s="26"/>
    </row>
    <row r="556" spans="1:17" x14ac:dyDescent="0.25">
      <c r="B556" s="26"/>
      <c r="C556" s="229" t="s">
        <v>188</v>
      </c>
      <c r="D556" s="230"/>
      <c r="E556" s="230"/>
      <c r="F556" s="231"/>
      <c r="G556" s="231"/>
      <c r="H556" s="231"/>
      <c r="I556" s="231"/>
      <c r="J556" s="232"/>
    </row>
    <row r="557" spans="1:17" x14ac:dyDescent="0.25">
      <c r="B557" s="26"/>
      <c r="C557" s="233"/>
      <c r="D557" s="234"/>
      <c r="E557" s="234"/>
      <c r="F557" s="234"/>
      <c r="G557" s="234"/>
      <c r="H557" s="234"/>
      <c r="I557" s="234"/>
      <c r="J557" s="235"/>
    </row>
    <row r="558" spans="1:17" x14ac:dyDescent="0.25">
      <c r="B558" s="26"/>
      <c r="C558" s="236" t="s">
        <v>112</v>
      </c>
      <c r="D558" s="237"/>
      <c r="E558" s="237"/>
      <c r="F558" s="238">
        <f>SUMIF(K542:K555, IF(K542="","",K542), J542:J555)</f>
        <v>0</v>
      </c>
      <c r="G558" s="238"/>
      <c r="H558" s="238"/>
      <c r="I558" s="238"/>
      <c r="J558" s="239"/>
    </row>
    <row r="559" spans="1:17" s="56" customFormat="1" ht="14.25" x14ac:dyDescent="0.2">
      <c r="C559" s="57"/>
      <c r="D559" s="58"/>
      <c r="E559" s="58"/>
      <c r="F559" s="58"/>
      <c r="G559" s="58"/>
      <c r="H559" s="58"/>
      <c r="I559" s="58"/>
      <c r="J559" s="59"/>
    </row>
    <row r="560" spans="1:17" s="56" customFormat="1" ht="15.75" x14ac:dyDescent="0.25">
      <c r="C560" s="60" t="s">
        <v>345</v>
      </c>
      <c r="D560" s="61"/>
      <c r="E560" s="61"/>
      <c r="F560" s="61"/>
      <c r="G560" s="61"/>
      <c r="H560" s="61"/>
      <c r="I560" s="61"/>
      <c r="J560" s="75">
        <f>+F558+F541</f>
        <v>0</v>
      </c>
    </row>
    <row r="561" spans="1:17" s="56" customFormat="1" ht="14.25" x14ac:dyDescent="0.2">
      <c r="C561" s="62"/>
      <c r="D561" s="63"/>
      <c r="E561" s="63"/>
      <c r="F561" s="63"/>
      <c r="G561" s="63"/>
      <c r="H561" s="63"/>
      <c r="I561" s="63"/>
      <c r="J561" s="64"/>
    </row>
    <row r="564" spans="1:17" ht="27" customHeight="1" x14ac:dyDescent="0.25">
      <c r="A564" s="7"/>
      <c r="B564" s="18"/>
      <c r="C564" s="65" t="s">
        <v>394</v>
      </c>
      <c r="D564" s="66"/>
      <c r="E564" s="66"/>
      <c r="F564" s="67"/>
      <c r="G564" s="67"/>
      <c r="H564" s="67"/>
      <c r="I564" s="67"/>
      <c r="J564" s="14"/>
      <c r="K564" s="7"/>
    </row>
    <row r="565" spans="1:17" ht="18.600000000000001" customHeight="1" x14ac:dyDescent="0.25">
      <c r="A565" s="7">
        <v>3</v>
      </c>
      <c r="B565" s="16" t="s">
        <v>42</v>
      </c>
      <c r="C565" s="222" t="s">
        <v>236</v>
      </c>
      <c r="D565" s="222"/>
      <c r="E565" s="222"/>
      <c r="F565" s="43"/>
      <c r="G565" s="43"/>
      <c r="H565" s="43"/>
      <c r="I565" s="43"/>
      <c r="J565" s="18"/>
      <c r="K565" s="7"/>
    </row>
    <row r="566" spans="1:17" ht="18.600000000000001" customHeight="1" x14ac:dyDescent="0.25">
      <c r="A566" s="7">
        <v>3</v>
      </c>
      <c r="B566" s="16"/>
      <c r="C566" s="223" t="s">
        <v>37</v>
      </c>
      <c r="D566" s="223"/>
      <c r="E566" s="223"/>
      <c r="F566" s="17"/>
      <c r="G566" s="17"/>
      <c r="H566" s="17"/>
      <c r="I566" s="17"/>
      <c r="J566" s="18"/>
      <c r="K566" s="7"/>
    </row>
    <row r="567" spans="1:17" x14ac:dyDescent="0.25">
      <c r="A567" s="7">
        <v>4</v>
      </c>
      <c r="B567" s="16"/>
      <c r="C567" s="224" t="s">
        <v>94</v>
      </c>
      <c r="D567" s="224"/>
      <c r="E567" s="224"/>
      <c r="F567" s="19"/>
      <c r="G567" s="19"/>
      <c r="H567" s="19"/>
      <c r="I567" s="19"/>
      <c r="J567" s="20"/>
      <c r="K567" s="7"/>
    </row>
    <row r="568" spans="1:17" hidden="1" x14ac:dyDescent="0.25">
      <c r="A568" s="7" t="s">
        <v>60</v>
      </c>
    </row>
    <row r="569" spans="1:17" x14ac:dyDescent="0.25">
      <c r="A569" s="7">
        <v>5</v>
      </c>
      <c r="B569" s="16">
        <v>8</v>
      </c>
      <c r="C569" s="50" t="s">
        <v>148</v>
      </c>
      <c r="D569" s="50"/>
      <c r="E569" s="50"/>
      <c r="F569" s="21"/>
      <c r="G569" s="21"/>
      <c r="H569" s="21"/>
      <c r="I569" s="21"/>
      <c r="J569" s="22"/>
      <c r="K569" s="7"/>
    </row>
    <row r="570" spans="1:17" hidden="1" x14ac:dyDescent="0.25">
      <c r="A570" s="7" t="s">
        <v>59</v>
      </c>
    </row>
    <row r="571" spans="1:17" ht="16.899999999999999" customHeight="1" x14ac:dyDescent="0.25">
      <c r="A571" s="7">
        <v>6</v>
      </c>
      <c r="B571" s="16" t="s">
        <v>149</v>
      </c>
      <c r="C571" s="225" t="s">
        <v>150</v>
      </c>
      <c r="D571" s="225"/>
      <c r="E571" s="225"/>
      <c r="F571" s="23"/>
      <c r="G571" s="23"/>
      <c r="H571" s="23"/>
      <c r="I571" s="23"/>
      <c r="J571" s="24"/>
      <c r="K571" s="7"/>
    </row>
    <row r="572" spans="1:17" ht="27.2" customHeight="1" thickBot="1" x14ac:dyDescent="0.3">
      <c r="A572" s="7">
        <v>9</v>
      </c>
      <c r="B572" s="69" t="s">
        <v>290</v>
      </c>
      <c r="C572" s="226" t="s">
        <v>291</v>
      </c>
      <c r="D572" s="227"/>
      <c r="E572" s="227"/>
      <c r="F572" s="227"/>
      <c r="G572" s="227"/>
      <c r="H572" s="227"/>
      <c r="I572" s="227"/>
      <c r="J572" s="70"/>
      <c r="Q572" s="7">
        <v>2378</v>
      </c>
    </row>
    <row r="573" spans="1:17" ht="16.5" thickTop="1" thickBot="1" x14ac:dyDescent="0.3">
      <c r="A573" s="7" t="s">
        <v>44</v>
      </c>
      <c r="B573" s="69"/>
      <c r="C573" s="228"/>
      <c r="D573" s="228"/>
      <c r="E573" s="228"/>
      <c r="F573" s="71" t="s">
        <v>11</v>
      </c>
      <c r="G573" s="72"/>
      <c r="H573" s="72"/>
      <c r="I573" s="73"/>
      <c r="J573" s="74">
        <f>IF(AND(G573= "",H573= ""), 0, ROUND(ROUND(I573, 2) * ROUND(IF(H573="",G573,H573),  0), 2))</f>
        <v>0</v>
      </c>
      <c r="K573" s="35"/>
      <c r="L573" s="7">
        <v>215037</v>
      </c>
      <c r="M573" s="31">
        <v>0.2</v>
      </c>
      <c r="Q573" s="7">
        <v>2378</v>
      </c>
    </row>
    <row r="574" spans="1:17" ht="15.75" hidden="1" thickTop="1" x14ac:dyDescent="0.25">
      <c r="A574" s="7" t="s">
        <v>59</v>
      </c>
    </row>
    <row r="575" spans="1:17" ht="15.75" hidden="1" thickTop="1" x14ac:dyDescent="0.25">
      <c r="A575" s="7" t="s">
        <v>60</v>
      </c>
    </row>
    <row r="576" spans="1:17" ht="15.75" hidden="1" thickTop="1" x14ac:dyDescent="0.25">
      <c r="A576" s="7" t="s">
        <v>60</v>
      </c>
    </row>
    <row r="577" spans="1:10" ht="15.75" hidden="1" thickTop="1" x14ac:dyDescent="0.25">
      <c r="A577" s="7" t="s">
        <v>61</v>
      </c>
    </row>
    <row r="578" spans="1:10" ht="15.75" hidden="1" thickTop="1" x14ac:dyDescent="0.25">
      <c r="A578" s="7" t="s">
        <v>111</v>
      </c>
    </row>
    <row r="579" spans="1:10" ht="15.75" thickTop="1" x14ac:dyDescent="0.25">
      <c r="A579" s="7" t="s">
        <v>111</v>
      </c>
      <c r="B579" s="26"/>
      <c r="C579" s="172"/>
      <c r="D579" s="172"/>
      <c r="E579" s="172"/>
      <c r="J579" s="26"/>
    </row>
    <row r="580" spans="1:10" x14ac:dyDescent="0.25">
      <c r="B580" s="26"/>
      <c r="C580" s="211" t="s">
        <v>236</v>
      </c>
      <c r="D580" s="212"/>
      <c r="E580" s="212"/>
      <c r="F580" s="213"/>
      <c r="G580" s="213"/>
      <c r="H580" s="213"/>
      <c r="I580" s="213"/>
      <c r="J580" s="214"/>
    </row>
    <row r="581" spans="1:10" x14ac:dyDescent="0.25">
      <c r="B581" s="26"/>
      <c r="C581" s="215"/>
      <c r="D581" s="216"/>
      <c r="E581" s="216"/>
      <c r="F581" s="216"/>
      <c r="G581" s="216"/>
      <c r="H581" s="216"/>
      <c r="I581" s="216"/>
      <c r="J581" s="217"/>
    </row>
    <row r="582" spans="1:10" x14ac:dyDescent="0.25">
      <c r="B582" s="26"/>
      <c r="C582" s="218" t="s">
        <v>112</v>
      </c>
      <c r="D582" s="219"/>
      <c r="E582" s="219"/>
      <c r="F582" s="220">
        <f>SUMIF(K564:K579, IF(K564="","",K564), J564:J579)</f>
        <v>0</v>
      </c>
      <c r="G582" s="220"/>
      <c r="H582" s="220"/>
      <c r="I582" s="220"/>
      <c r="J582" s="221"/>
    </row>
    <row r="583" spans="1:10" s="56" customFormat="1" ht="14.25" x14ac:dyDescent="0.2">
      <c r="C583" s="57"/>
      <c r="D583" s="58"/>
      <c r="E583" s="58"/>
      <c r="F583" s="58"/>
      <c r="G583" s="58"/>
      <c r="H583" s="58"/>
      <c r="I583" s="58"/>
      <c r="J583" s="59"/>
    </row>
    <row r="584" spans="1:10" s="56" customFormat="1" ht="15.75" x14ac:dyDescent="0.25">
      <c r="C584" s="60" t="s">
        <v>346</v>
      </c>
      <c r="D584" s="61"/>
      <c r="E584" s="61"/>
      <c r="F584" s="61"/>
      <c r="G584" s="61"/>
      <c r="H584" s="61"/>
      <c r="I584" s="61"/>
      <c r="J584" s="75">
        <f>+F582</f>
        <v>0</v>
      </c>
    </row>
    <row r="585" spans="1:10" s="56" customFormat="1" ht="14.25" x14ac:dyDescent="0.2">
      <c r="C585" s="62"/>
      <c r="D585" s="63"/>
      <c r="E585" s="63"/>
      <c r="F585" s="63"/>
      <c r="G585" s="63"/>
      <c r="H585" s="63"/>
      <c r="I585" s="63"/>
      <c r="J585" s="64"/>
    </row>
    <row r="586" spans="1:10" ht="15.75" thickBot="1" x14ac:dyDescent="0.3"/>
    <row r="587" spans="1:10" ht="9" customHeight="1" x14ac:dyDescent="0.25">
      <c r="C587" s="84"/>
      <c r="D587" s="85"/>
      <c r="E587" s="85"/>
      <c r="F587" s="85"/>
      <c r="G587" s="85"/>
      <c r="H587" s="85"/>
      <c r="I587" s="85"/>
      <c r="J587" s="86"/>
    </row>
    <row r="588" spans="1:10" ht="37.15" customHeight="1" x14ac:dyDescent="0.25">
      <c r="B588" s="7"/>
      <c r="C588" s="203" t="s">
        <v>292</v>
      </c>
      <c r="D588" s="204"/>
      <c r="E588" s="204"/>
      <c r="F588" s="204"/>
      <c r="G588" s="204"/>
      <c r="H588" s="204"/>
      <c r="I588" s="204"/>
      <c r="J588" s="205"/>
    </row>
    <row r="589" spans="1:10" x14ac:dyDescent="0.25">
      <c r="C589" s="78"/>
      <c r="J589" s="79"/>
    </row>
    <row r="590" spans="1:10" ht="15.75" x14ac:dyDescent="0.25">
      <c r="C590" s="203" t="s">
        <v>293</v>
      </c>
      <c r="D590" s="204"/>
      <c r="E590" s="204"/>
      <c r="F590" s="204"/>
      <c r="G590" s="204"/>
      <c r="H590" s="204"/>
      <c r="I590" s="204"/>
      <c r="J590" s="205"/>
    </row>
    <row r="591" spans="1:10" ht="21" customHeight="1" x14ac:dyDescent="0.25">
      <c r="C591" s="81" t="s">
        <v>343</v>
      </c>
      <c r="D591" s="68"/>
      <c r="E591" s="68"/>
      <c r="F591" s="68"/>
      <c r="G591" s="68"/>
      <c r="H591" s="68"/>
      <c r="I591" s="68"/>
      <c r="J591" s="80"/>
    </row>
    <row r="592" spans="1:10" x14ac:dyDescent="0.25">
      <c r="C592" s="206" t="s">
        <v>36</v>
      </c>
      <c r="D592" s="207"/>
      <c r="E592" s="207"/>
      <c r="F592" s="208">
        <f>SUMIF(K12:K94, "", J12:J94)</f>
        <v>0</v>
      </c>
      <c r="G592" s="209"/>
      <c r="H592" s="209"/>
      <c r="I592" s="209"/>
      <c r="J592" s="210"/>
    </row>
    <row r="593" spans="1:10" x14ac:dyDescent="0.25">
      <c r="C593" s="183" t="s">
        <v>116</v>
      </c>
      <c r="D593" s="184"/>
      <c r="E593" s="184"/>
      <c r="F593" s="185">
        <f>SUMIF(K107:K191, "", J107:J191)</f>
        <v>0</v>
      </c>
      <c r="G593" s="186"/>
      <c r="H593" s="186"/>
      <c r="I593" s="186"/>
      <c r="J593" s="187"/>
    </row>
    <row r="594" spans="1:10" x14ac:dyDescent="0.25">
      <c r="C594" s="198" t="s">
        <v>156</v>
      </c>
      <c r="D594" s="199"/>
      <c r="E594" s="199"/>
      <c r="F594" s="200">
        <f>SUMIF(K204:K282, "", J204:J282)</f>
        <v>0</v>
      </c>
      <c r="G594" s="201"/>
      <c r="H594" s="201"/>
      <c r="I594" s="201"/>
      <c r="J594" s="202"/>
    </row>
    <row r="595" spans="1:10" x14ac:dyDescent="0.25">
      <c r="C595" s="188" t="s">
        <v>188</v>
      </c>
      <c r="D595" s="189"/>
      <c r="E595" s="189"/>
      <c r="F595" s="190">
        <f>SUMIF(K295:K395, "", J295:J395)</f>
        <v>0</v>
      </c>
      <c r="G595" s="191"/>
      <c r="H595" s="191"/>
      <c r="I595" s="191"/>
      <c r="J595" s="192"/>
    </row>
    <row r="596" spans="1:10" x14ac:dyDescent="0.25">
      <c r="C596" s="193" t="s">
        <v>236</v>
      </c>
      <c r="D596" s="194"/>
      <c r="E596" s="194"/>
      <c r="F596" s="195">
        <f>SUMIF(K408:K512, "", J408:J512)</f>
        <v>0</v>
      </c>
      <c r="G596" s="196"/>
      <c r="H596" s="196"/>
      <c r="I596" s="196"/>
      <c r="J596" s="197"/>
    </row>
    <row r="597" spans="1:10" x14ac:dyDescent="0.25">
      <c r="C597" s="82"/>
      <c r="D597" s="21"/>
      <c r="E597" s="21"/>
      <c r="F597" s="32"/>
      <c r="G597" s="34"/>
      <c r="H597" s="34"/>
      <c r="I597" s="34"/>
      <c r="J597" s="83"/>
    </row>
    <row r="598" spans="1:10" ht="21" customHeight="1" x14ac:dyDescent="0.25">
      <c r="C598" s="81" t="s">
        <v>393</v>
      </c>
      <c r="D598" s="68"/>
      <c r="E598" s="68"/>
      <c r="F598" s="68"/>
      <c r="G598" s="68"/>
      <c r="H598" s="68"/>
      <c r="I598" s="68"/>
      <c r="J598" s="80"/>
    </row>
    <row r="599" spans="1:10" x14ac:dyDescent="0.25">
      <c r="C599" s="183" t="s">
        <v>116</v>
      </c>
      <c r="D599" s="184"/>
      <c r="E599" s="184"/>
      <c r="F599" s="185">
        <f>SUMIF(K532:K532, "", J532:J532)</f>
        <v>0</v>
      </c>
      <c r="G599" s="186"/>
      <c r="H599" s="186"/>
      <c r="I599" s="186"/>
      <c r="J599" s="187"/>
    </row>
    <row r="600" spans="1:10" x14ac:dyDescent="0.25">
      <c r="C600" s="188" t="s">
        <v>188</v>
      </c>
      <c r="D600" s="189"/>
      <c r="E600" s="189"/>
      <c r="F600" s="190">
        <f>SUMIF(K549:K549, "", J549:J549)</f>
        <v>0</v>
      </c>
      <c r="G600" s="191"/>
      <c r="H600" s="191"/>
      <c r="I600" s="191"/>
      <c r="J600" s="192"/>
    </row>
    <row r="601" spans="1:10" x14ac:dyDescent="0.25">
      <c r="C601" s="82"/>
      <c r="D601" s="21"/>
      <c r="E601" s="21"/>
      <c r="F601" s="32"/>
      <c r="G601" s="34"/>
      <c r="H601" s="34"/>
      <c r="I601" s="34"/>
      <c r="J601" s="83"/>
    </row>
    <row r="602" spans="1:10" ht="21" customHeight="1" x14ac:dyDescent="0.25">
      <c r="C602" s="81" t="s">
        <v>394</v>
      </c>
      <c r="D602" s="68"/>
      <c r="E602" s="68"/>
      <c r="F602" s="68"/>
      <c r="G602" s="68"/>
      <c r="H602" s="68"/>
      <c r="I602" s="68"/>
      <c r="J602" s="80"/>
    </row>
    <row r="603" spans="1:10" x14ac:dyDescent="0.25">
      <c r="C603" s="193" t="s">
        <v>236</v>
      </c>
      <c r="D603" s="194"/>
      <c r="E603" s="194"/>
      <c r="F603" s="195">
        <f>SUMIF(K573:K573, "", J573:J573)</f>
        <v>0</v>
      </c>
      <c r="G603" s="196"/>
      <c r="H603" s="196"/>
      <c r="I603" s="196"/>
      <c r="J603" s="197"/>
    </row>
    <row r="604" spans="1:10" ht="9" customHeight="1" thickBot="1" x14ac:dyDescent="0.3">
      <c r="C604" s="87"/>
      <c r="D604" s="88"/>
      <c r="E604" s="88"/>
      <c r="F604" s="89"/>
      <c r="G604" s="90"/>
      <c r="H604" s="90"/>
      <c r="I604" s="90"/>
      <c r="J604" s="91"/>
    </row>
    <row r="605" spans="1:10" ht="15.75" thickBot="1" x14ac:dyDescent="0.3">
      <c r="C605" s="33"/>
      <c r="D605" s="21"/>
      <c r="E605" s="21"/>
      <c r="F605" s="32"/>
      <c r="G605" s="34"/>
      <c r="H605" s="34"/>
      <c r="I605" s="34"/>
      <c r="J605" s="34"/>
    </row>
    <row r="606" spans="1:10" ht="24.95" customHeight="1" x14ac:dyDescent="0.25">
      <c r="C606" s="173" t="s">
        <v>294</v>
      </c>
      <c r="D606" s="174"/>
      <c r="E606" s="174"/>
      <c r="F606" s="76"/>
      <c r="G606" s="76"/>
      <c r="H606" s="76"/>
      <c r="I606" s="76"/>
      <c r="J606" s="77"/>
    </row>
    <row r="607" spans="1:10" x14ac:dyDescent="0.25">
      <c r="C607" s="175"/>
      <c r="D607" s="176"/>
      <c r="E607" s="176"/>
      <c r="F607" s="176"/>
      <c r="G607" s="176"/>
      <c r="H607" s="176"/>
      <c r="I607" s="176"/>
      <c r="J607" s="177"/>
    </row>
    <row r="608" spans="1:10" x14ac:dyDescent="0.25">
      <c r="A608" s="35"/>
      <c r="C608" s="178" t="s">
        <v>112</v>
      </c>
      <c r="D608" s="179"/>
      <c r="E608" s="179"/>
      <c r="F608" s="180">
        <f>ROUND(SUM(F592:J603),2)</f>
        <v>0</v>
      </c>
      <c r="G608" s="181"/>
      <c r="H608" s="181"/>
      <c r="I608" s="181"/>
      <c r="J608" s="182"/>
    </row>
    <row r="609" spans="1:10" x14ac:dyDescent="0.25">
      <c r="A609" s="35"/>
      <c r="C609" s="178" t="s">
        <v>113</v>
      </c>
      <c r="D609" s="179"/>
      <c r="E609" s="179"/>
      <c r="F609" s="180">
        <f>ROUND(F608*0.2,2)</f>
        <v>0</v>
      </c>
      <c r="G609" s="181"/>
      <c r="H609" s="181"/>
      <c r="I609" s="181"/>
      <c r="J609" s="182"/>
    </row>
    <row r="610" spans="1:10" ht="15.75" thickBot="1" x14ac:dyDescent="0.3">
      <c r="C610" s="166" t="s">
        <v>114</v>
      </c>
      <c r="D610" s="167"/>
      <c r="E610" s="167"/>
      <c r="F610" s="168">
        <f>SUM(F608:F609)</f>
        <v>0</v>
      </c>
      <c r="G610" s="169"/>
      <c r="H610" s="169"/>
      <c r="I610" s="169"/>
      <c r="J610" s="170"/>
    </row>
    <row r="611" spans="1:10" x14ac:dyDescent="0.25">
      <c r="C611" s="171"/>
      <c r="D611" s="172"/>
      <c r="E611" s="172"/>
      <c r="F611" s="172"/>
      <c r="G611" s="172"/>
      <c r="H611" s="172"/>
      <c r="I611" s="172"/>
      <c r="J611" s="172"/>
    </row>
    <row r="612" spans="1:10" ht="56.65" customHeight="1" x14ac:dyDescent="0.25">
      <c r="F612" s="164" t="s">
        <v>295</v>
      </c>
      <c r="G612" s="164"/>
      <c r="H612" s="164"/>
      <c r="I612" s="164"/>
      <c r="J612" s="164"/>
    </row>
    <row r="613" spans="1:10" ht="15.75" thickBot="1" x14ac:dyDescent="0.3"/>
    <row r="614" spans="1:10" ht="85.15" customHeight="1" thickBot="1" x14ac:dyDescent="0.3">
      <c r="C614" s="165" t="s">
        <v>296</v>
      </c>
      <c r="D614" s="165"/>
      <c r="F614" s="165" t="s">
        <v>297</v>
      </c>
      <c r="G614" s="165"/>
      <c r="H614" s="165"/>
      <c r="I614" s="165"/>
      <c r="J614" s="165"/>
    </row>
  </sheetData>
  <sheetProtection selectLockedCells="1"/>
  <mergeCells count="460">
    <mergeCell ref="C3:E3"/>
    <mergeCell ref="C6:E6"/>
    <mergeCell ref="C7:E7"/>
    <mergeCell ref="C8:E8"/>
    <mergeCell ref="C9:I9"/>
    <mergeCell ref="C10:E10"/>
    <mergeCell ref="C23:I23"/>
    <mergeCell ref="C24:E24"/>
    <mergeCell ref="C25:I25"/>
    <mergeCell ref="C17:I17"/>
    <mergeCell ref="C18:E18"/>
    <mergeCell ref="C19:I19"/>
    <mergeCell ref="C11:I11"/>
    <mergeCell ref="C12:E12"/>
    <mergeCell ref="C13:I13"/>
    <mergeCell ref="C14:E14"/>
    <mergeCell ref="C15:I15"/>
    <mergeCell ref="C16:E16"/>
    <mergeCell ref="C26:E26"/>
    <mergeCell ref="C30:E30"/>
    <mergeCell ref="C31:I31"/>
    <mergeCell ref="C20:E20"/>
    <mergeCell ref="C21:I21"/>
    <mergeCell ref="C22:E22"/>
    <mergeCell ref="C40:I40"/>
    <mergeCell ref="C41:E41"/>
    <mergeCell ref="C44:E44"/>
    <mergeCell ref="C45:E45"/>
    <mergeCell ref="C46:I46"/>
    <mergeCell ref="C47:E47"/>
    <mergeCell ref="C32:E32"/>
    <mergeCell ref="C33:E33"/>
    <mergeCell ref="C34:I34"/>
    <mergeCell ref="C35:E35"/>
    <mergeCell ref="C38:E38"/>
    <mergeCell ref="C39:E39"/>
    <mergeCell ref="C58:E58"/>
    <mergeCell ref="C59:E59"/>
    <mergeCell ref="C60:I60"/>
    <mergeCell ref="C61:E61"/>
    <mergeCell ref="C64:E64"/>
    <mergeCell ref="C65:E65"/>
    <mergeCell ref="C50:E50"/>
    <mergeCell ref="C51:E51"/>
    <mergeCell ref="C52:I52"/>
    <mergeCell ref="C53:E53"/>
    <mergeCell ref="C54:I54"/>
    <mergeCell ref="C55:E55"/>
    <mergeCell ref="C76:I76"/>
    <mergeCell ref="C77:E77"/>
    <mergeCell ref="C80:I80"/>
    <mergeCell ref="C81:E81"/>
    <mergeCell ref="C84:I84"/>
    <mergeCell ref="C85:E85"/>
    <mergeCell ref="C66:I66"/>
    <mergeCell ref="C67:E67"/>
    <mergeCell ref="C68:I68"/>
    <mergeCell ref="C69:E69"/>
    <mergeCell ref="C74:E74"/>
    <mergeCell ref="C75:E75"/>
    <mergeCell ref="C95:E95"/>
    <mergeCell ref="C96:E96"/>
    <mergeCell ref="F96:J96"/>
    <mergeCell ref="C97:E97"/>
    <mergeCell ref="F97:J97"/>
    <mergeCell ref="C88:I88"/>
    <mergeCell ref="C89:E89"/>
    <mergeCell ref="C91:E91"/>
    <mergeCell ref="C92:I92"/>
    <mergeCell ref="C93:E93"/>
    <mergeCell ref="C101:E101"/>
    <mergeCell ref="C102:E102"/>
    <mergeCell ref="C103:E103"/>
    <mergeCell ref="C104:I104"/>
    <mergeCell ref="C105:E105"/>
    <mergeCell ref="C106:I106"/>
    <mergeCell ref="C98:E98"/>
    <mergeCell ref="F98:J98"/>
    <mergeCell ref="C99:E99"/>
    <mergeCell ref="F99:J99"/>
    <mergeCell ref="C100:E100"/>
    <mergeCell ref="F100:J100"/>
    <mergeCell ref="C113:E113"/>
    <mergeCell ref="C114:I114"/>
    <mergeCell ref="C115:E115"/>
    <mergeCell ref="C119:E119"/>
    <mergeCell ref="C120:I120"/>
    <mergeCell ref="C121:E121"/>
    <mergeCell ref="C107:E107"/>
    <mergeCell ref="C108:I108"/>
    <mergeCell ref="C109:E109"/>
    <mergeCell ref="C110:I110"/>
    <mergeCell ref="C111:E111"/>
    <mergeCell ref="C112:I112"/>
    <mergeCell ref="C130:E130"/>
    <mergeCell ref="C133:E133"/>
    <mergeCell ref="C134:E134"/>
    <mergeCell ref="C135:I135"/>
    <mergeCell ref="C136:E136"/>
    <mergeCell ref="C139:E139"/>
    <mergeCell ref="C122:E122"/>
    <mergeCell ref="C123:I123"/>
    <mergeCell ref="C124:E124"/>
    <mergeCell ref="C127:E127"/>
    <mergeCell ref="C128:E128"/>
    <mergeCell ref="C129:I129"/>
    <mergeCell ref="C148:E148"/>
    <mergeCell ref="C151:E151"/>
    <mergeCell ref="C152:E152"/>
    <mergeCell ref="C153:I153"/>
    <mergeCell ref="C154:E154"/>
    <mergeCell ref="C159:E159"/>
    <mergeCell ref="C140:E140"/>
    <mergeCell ref="C141:I141"/>
    <mergeCell ref="C142:E142"/>
    <mergeCell ref="C145:E145"/>
    <mergeCell ref="C146:E146"/>
    <mergeCell ref="C147:I147"/>
    <mergeCell ref="C170:E170"/>
    <mergeCell ref="C171:I171"/>
    <mergeCell ref="C172:E172"/>
    <mergeCell ref="C175:I175"/>
    <mergeCell ref="C176:E176"/>
    <mergeCell ref="C179:E179"/>
    <mergeCell ref="C160:I160"/>
    <mergeCell ref="C161:E161"/>
    <mergeCell ref="C162:E162"/>
    <mergeCell ref="C163:I163"/>
    <mergeCell ref="C164:E164"/>
    <mergeCell ref="C169:E169"/>
    <mergeCell ref="C190:E190"/>
    <mergeCell ref="C192:E192"/>
    <mergeCell ref="C193:E193"/>
    <mergeCell ref="F193:J193"/>
    <mergeCell ref="C180:I180"/>
    <mergeCell ref="C181:E181"/>
    <mergeCell ref="C185:I185"/>
    <mergeCell ref="C186:E186"/>
    <mergeCell ref="C188:E188"/>
    <mergeCell ref="C189:I189"/>
    <mergeCell ref="C197:E197"/>
    <mergeCell ref="F197:J197"/>
    <mergeCell ref="C198:E198"/>
    <mergeCell ref="C199:E199"/>
    <mergeCell ref="C200:E200"/>
    <mergeCell ref="C201:I201"/>
    <mergeCell ref="C194:E194"/>
    <mergeCell ref="F194:J194"/>
    <mergeCell ref="C195:E195"/>
    <mergeCell ref="F195:J195"/>
    <mergeCell ref="C196:E196"/>
    <mergeCell ref="F196:J196"/>
    <mergeCell ref="C208:E208"/>
    <mergeCell ref="C209:I209"/>
    <mergeCell ref="C210:E210"/>
    <mergeCell ref="C211:I211"/>
    <mergeCell ref="C212:E212"/>
    <mergeCell ref="C213:I213"/>
    <mergeCell ref="C202:E202"/>
    <mergeCell ref="C203:I203"/>
    <mergeCell ref="C204:E204"/>
    <mergeCell ref="C205:I205"/>
    <mergeCell ref="C206:E206"/>
    <mergeCell ref="C207:I207"/>
    <mergeCell ref="C223:E223"/>
    <mergeCell ref="C226:E226"/>
    <mergeCell ref="C227:E227"/>
    <mergeCell ref="C228:I228"/>
    <mergeCell ref="C229:E229"/>
    <mergeCell ref="C232:E232"/>
    <mergeCell ref="C214:E214"/>
    <mergeCell ref="C218:E218"/>
    <mergeCell ref="C219:I219"/>
    <mergeCell ref="C220:E220"/>
    <mergeCell ref="C221:E221"/>
    <mergeCell ref="C222:I222"/>
    <mergeCell ref="C241:E241"/>
    <mergeCell ref="C244:E244"/>
    <mergeCell ref="C245:E245"/>
    <mergeCell ref="C246:I246"/>
    <mergeCell ref="C247:E247"/>
    <mergeCell ref="C250:E250"/>
    <mergeCell ref="C233:E233"/>
    <mergeCell ref="C234:I234"/>
    <mergeCell ref="C235:E235"/>
    <mergeCell ref="C238:E238"/>
    <mergeCell ref="C239:E239"/>
    <mergeCell ref="C240:I240"/>
    <mergeCell ref="C261:E261"/>
    <mergeCell ref="C262:I262"/>
    <mergeCell ref="C263:E263"/>
    <mergeCell ref="C266:I266"/>
    <mergeCell ref="C267:E267"/>
    <mergeCell ref="C270:E270"/>
    <mergeCell ref="C251:E251"/>
    <mergeCell ref="C252:I252"/>
    <mergeCell ref="C253:E253"/>
    <mergeCell ref="C254:I254"/>
    <mergeCell ref="C255:E255"/>
    <mergeCell ref="C260:E260"/>
    <mergeCell ref="C281:E281"/>
    <mergeCell ref="C283:E283"/>
    <mergeCell ref="C284:E284"/>
    <mergeCell ref="F284:J284"/>
    <mergeCell ref="C271:I271"/>
    <mergeCell ref="C272:E272"/>
    <mergeCell ref="C276:I276"/>
    <mergeCell ref="C277:E277"/>
    <mergeCell ref="C279:E279"/>
    <mergeCell ref="C280:I280"/>
    <mergeCell ref="C288:E288"/>
    <mergeCell ref="F288:J288"/>
    <mergeCell ref="C289:E289"/>
    <mergeCell ref="C290:E290"/>
    <mergeCell ref="C291:E291"/>
    <mergeCell ref="C292:I292"/>
    <mergeCell ref="C285:E285"/>
    <mergeCell ref="F285:J285"/>
    <mergeCell ref="C286:E286"/>
    <mergeCell ref="F286:J286"/>
    <mergeCell ref="C287:E287"/>
    <mergeCell ref="F287:J287"/>
    <mergeCell ref="C299:E299"/>
    <mergeCell ref="C300:I300"/>
    <mergeCell ref="C301:E301"/>
    <mergeCell ref="C302:I302"/>
    <mergeCell ref="C303:E303"/>
    <mergeCell ref="C304:I304"/>
    <mergeCell ref="C293:E293"/>
    <mergeCell ref="C294:I294"/>
    <mergeCell ref="C295:E295"/>
    <mergeCell ref="C296:I296"/>
    <mergeCell ref="C297:E297"/>
    <mergeCell ref="C298:I298"/>
    <mergeCell ref="C314:E314"/>
    <mergeCell ref="C317:E317"/>
    <mergeCell ref="C318:E318"/>
    <mergeCell ref="C319:I319"/>
    <mergeCell ref="C320:E320"/>
    <mergeCell ref="C321:I321"/>
    <mergeCell ref="C305:E305"/>
    <mergeCell ref="C309:E309"/>
    <mergeCell ref="C310:I310"/>
    <mergeCell ref="C311:E311"/>
    <mergeCell ref="C312:E312"/>
    <mergeCell ref="C313:I313"/>
    <mergeCell ref="C332:E332"/>
    <mergeCell ref="C333:I333"/>
    <mergeCell ref="C334:E334"/>
    <mergeCell ref="C337:E337"/>
    <mergeCell ref="C338:E338"/>
    <mergeCell ref="C339:I339"/>
    <mergeCell ref="C322:E322"/>
    <mergeCell ref="C325:E325"/>
    <mergeCell ref="C326:E326"/>
    <mergeCell ref="C327:I327"/>
    <mergeCell ref="C328:E328"/>
    <mergeCell ref="C331:E331"/>
    <mergeCell ref="C350:E350"/>
    <mergeCell ref="C351:I351"/>
    <mergeCell ref="C352:E352"/>
    <mergeCell ref="C357:E357"/>
    <mergeCell ref="C358:I358"/>
    <mergeCell ref="C359:E359"/>
    <mergeCell ref="C340:E340"/>
    <mergeCell ref="C343:E343"/>
    <mergeCell ref="C344:E344"/>
    <mergeCell ref="C345:I345"/>
    <mergeCell ref="C346:E346"/>
    <mergeCell ref="C349:E349"/>
    <mergeCell ref="C369:E369"/>
    <mergeCell ref="C370:E370"/>
    <mergeCell ref="C371:I371"/>
    <mergeCell ref="C372:E372"/>
    <mergeCell ref="C377:E377"/>
    <mergeCell ref="C378:E378"/>
    <mergeCell ref="C360:I360"/>
    <mergeCell ref="C361:E361"/>
    <mergeCell ref="C362:I362"/>
    <mergeCell ref="C363:E363"/>
    <mergeCell ref="C367:E367"/>
    <mergeCell ref="C368:I368"/>
    <mergeCell ref="C389:I389"/>
    <mergeCell ref="C390:E390"/>
    <mergeCell ref="C392:E392"/>
    <mergeCell ref="C393:I393"/>
    <mergeCell ref="C394:E394"/>
    <mergeCell ref="C379:I379"/>
    <mergeCell ref="C380:E380"/>
    <mergeCell ref="C383:E383"/>
    <mergeCell ref="C384:I384"/>
    <mergeCell ref="C385:E385"/>
    <mergeCell ref="C388:E388"/>
    <mergeCell ref="C399:E399"/>
    <mergeCell ref="F399:J399"/>
    <mergeCell ref="C400:E400"/>
    <mergeCell ref="F400:J400"/>
    <mergeCell ref="C401:E401"/>
    <mergeCell ref="F401:J401"/>
    <mergeCell ref="C396:E396"/>
    <mergeCell ref="C397:E397"/>
    <mergeCell ref="F397:J397"/>
    <mergeCell ref="C398:E398"/>
    <mergeCell ref="F398:J398"/>
    <mergeCell ref="C408:E408"/>
    <mergeCell ref="C409:I409"/>
    <mergeCell ref="C410:E410"/>
    <mergeCell ref="C411:I411"/>
    <mergeCell ref="C412:E412"/>
    <mergeCell ref="C413:I413"/>
    <mergeCell ref="C402:E402"/>
    <mergeCell ref="C403:E403"/>
    <mergeCell ref="C404:E404"/>
    <mergeCell ref="C405:I405"/>
    <mergeCell ref="C406:E406"/>
    <mergeCell ref="C407:I407"/>
    <mergeCell ref="C423:I423"/>
    <mergeCell ref="C424:E424"/>
    <mergeCell ref="C425:E425"/>
    <mergeCell ref="C426:I426"/>
    <mergeCell ref="C427:E427"/>
    <mergeCell ref="C428:I428"/>
    <mergeCell ref="C414:E414"/>
    <mergeCell ref="C415:I415"/>
    <mergeCell ref="C416:E416"/>
    <mergeCell ref="C417:I417"/>
    <mergeCell ref="C418:E418"/>
    <mergeCell ref="C422:E422"/>
    <mergeCell ref="C439:E439"/>
    <mergeCell ref="C440:I440"/>
    <mergeCell ref="C441:E441"/>
    <mergeCell ref="C443:E443"/>
    <mergeCell ref="C444:I444"/>
    <mergeCell ref="C445:E445"/>
    <mergeCell ref="C429:E429"/>
    <mergeCell ref="C432:E432"/>
    <mergeCell ref="C433:E433"/>
    <mergeCell ref="C434:I434"/>
    <mergeCell ref="C435:E435"/>
    <mergeCell ref="C438:E438"/>
    <mergeCell ref="C456:E456"/>
    <mergeCell ref="C457:E457"/>
    <mergeCell ref="C458:I458"/>
    <mergeCell ref="C459:E459"/>
    <mergeCell ref="C462:E462"/>
    <mergeCell ref="C463:E463"/>
    <mergeCell ref="C448:E448"/>
    <mergeCell ref="C449:E449"/>
    <mergeCell ref="C450:I450"/>
    <mergeCell ref="C451:E451"/>
    <mergeCell ref="C452:I452"/>
    <mergeCell ref="C453:E453"/>
    <mergeCell ref="C474:I474"/>
    <mergeCell ref="C475:E475"/>
    <mergeCell ref="C480:E480"/>
    <mergeCell ref="C482:I482"/>
    <mergeCell ref="C483:E483"/>
    <mergeCell ref="C484:I484"/>
    <mergeCell ref="C464:I464"/>
    <mergeCell ref="C465:E465"/>
    <mergeCell ref="C470:E470"/>
    <mergeCell ref="C471:I471"/>
    <mergeCell ref="C472:E472"/>
    <mergeCell ref="C473:E473"/>
    <mergeCell ref="C497:I497"/>
    <mergeCell ref="C498:E498"/>
    <mergeCell ref="C500:E500"/>
    <mergeCell ref="C501:I501"/>
    <mergeCell ref="C502:E502"/>
    <mergeCell ref="C506:I506"/>
    <mergeCell ref="C485:E485"/>
    <mergeCell ref="C488:I488"/>
    <mergeCell ref="C489:E489"/>
    <mergeCell ref="C492:I492"/>
    <mergeCell ref="C493:E493"/>
    <mergeCell ref="C496:E496"/>
    <mergeCell ref="C513:E513"/>
    <mergeCell ref="C514:E514"/>
    <mergeCell ref="F514:J514"/>
    <mergeCell ref="C515:E515"/>
    <mergeCell ref="F515:J515"/>
    <mergeCell ref="C507:E507"/>
    <mergeCell ref="C509:E509"/>
    <mergeCell ref="C510:I510"/>
    <mergeCell ref="C511:E511"/>
    <mergeCell ref="C525:E525"/>
    <mergeCell ref="C526:E526"/>
    <mergeCell ref="C527:E527"/>
    <mergeCell ref="C530:E530"/>
    <mergeCell ref="C531:I531"/>
    <mergeCell ref="C532:E532"/>
    <mergeCell ref="C516:E516"/>
    <mergeCell ref="F516:J516"/>
    <mergeCell ref="C517:E517"/>
    <mergeCell ref="F517:J517"/>
    <mergeCell ref="C518:E518"/>
    <mergeCell ref="F518:J518"/>
    <mergeCell ref="C542:E542"/>
    <mergeCell ref="C543:E543"/>
    <mergeCell ref="C544:E544"/>
    <mergeCell ref="C547:E547"/>
    <mergeCell ref="C548:I548"/>
    <mergeCell ref="C549:E549"/>
    <mergeCell ref="C538:E538"/>
    <mergeCell ref="C539:E539"/>
    <mergeCell ref="F539:J539"/>
    <mergeCell ref="C540:E540"/>
    <mergeCell ref="F540:J540"/>
    <mergeCell ref="C541:E541"/>
    <mergeCell ref="F541:J541"/>
    <mergeCell ref="C565:E565"/>
    <mergeCell ref="C566:E566"/>
    <mergeCell ref="C567:E567"/>
    <mergeCell ref="C571:E571"/>
    <mergeCell ref="C572:I572"/>
    <mergeCell ref="C573:E573"/>
    <mergeCell ref="C555:E555"/>
    <mergeCell ref="C556:E556"/>
    <mergeCell ref="F556:J556"/>
    <mergeCell ref="C557:E557"/>
    <mergeCell ref="F557:J557"/>
    <mergeCell ref="C558:E558"/>
    <mergeCell ref="F558:J558"/>
    <mergeCell ref="C588:J588"/>
    <mergeCell ref="C590:J590"/>
    <mergeCell ref="C592:E592"/>
    <mergeCell ref="F592:J592"/>
    <mergeCell ref="C593:E593"/>
    <mergeCell ref="F593:J593"/>
    <mergeCell ref="C579:E579"/>
    <mergeCell ref="C580:E580"/>
    <mergeCell ref="F580:J580"/>
    <mergeCell ref="C581:E581"/>
    <mergeCell ref="F581:J581"/>
    <mergeCell ref="C582:E582"/>
    <mergeCell ref="F582:J582"/>
    <mergeCell ref="C599:E599"/>
    <mergeCell ref="F599:J599"/>
    <mergeCell ref="C600:E600"/>
    <mergeCell ref="F600:J600"/>
    <mergeCell ref="C603:E603"/>
    <mergeCell ref="F603:J603"/>
    <mergeCell ref="C594:E594"/>
    <mergeCell ref="F594:J594"/>
    <mergeCell ref="C595:E595"/>
    <mergeCell ref="F595:J595"/>
    <mergeCell ref="C596:E596"/>
    <mergeCell ref="F596:J596"/>
    <mergeCell ref="F612:J612"/>
    <mergeCell ref="C614:D614"/>
    <mergeCell ref="F614:J614"/>
    <mergeCell ref="C610:E610"/>
    <mergeCell ref="F610:J610"/>
    <mergeCell ref="C611:J611"/>
    <mergeCell ref="C606:E606"/>
    <mergeCell ref="C607:J607"/>
    <mergeCell ref="C608:E608"/>
    <mergeCell ref="F608:J608"/>
    <mergeCell ref="C609:E609"/>
    <mergeCell ref="F609:J609"/>
  </mergeCells>
  <pageMargins left="0.55118110236219997" right="0.55118110236219997" top="0.55118110236219997" bottom="0.55118110236219997" header="0.27559055118109999" footer="0.35433070866142002"/>
  <pageSetup paperSize="9" scale="91" fitToHeight="0" orientation="portrait" r:id="rId1"/>
  <headerFooter>
    <oddHeader>&amp;L 21053 - BÂTIMENTS 008 ET 009 - ÉCOLE DE GUERRE RESTAURATION DES FAÇADES ET TOITURES
 &amp;RDCE  
BPU -  LOT 07 MENUISERIE - SERRURERIE - PEINTURE -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Paramètres</vt:lpstr>
      <vt:lpstr>Version</vt:lpstr>
      <vt:lpstr>BPU</vt:lpstr>
      <vt:lpstr>CODELOT</vt:lpstr>
      <vt:lpstr>CPVILLEDOSSIER</vt:lpstr>
      <vt:lpstr>DATEVALEUR</vt:lpstr>
      <vt:lpstr>BPU!Impression_des_titres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2025-01-29T08:30:35Z</dcterms:created>
  <dcterms:modified xsi:type="dcterms:W3CDTF">2025-02-17T10:45:16Z</dcterms:modified>
</cp:coreProperties>
</file>