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NPT\DCE\"/>
    </mc:Choice>
  </mc:AlternateContent>
  <xr:revisionPtr revIDLastSave="0" documentId="13_ncr:1_{251272F6-2EC0-4276-804D-E899D10D9314}" xr6:coauthVersionLast="47" xr6:coauthVersionMax="47" xr10:uidLastSave="{00000000-0000-0000-0000-000000000000}"/>
  <bookViews>
    <workbookView xWindow="-120" yWindow="600" windowWidth="29040" windowHeight="15120" xr2:uid="{00000000-000D-0000-FFFF-FFFF00000000}"/>
  </bookViews>
  <sheets>
    <sheet name="SOLUTION B" sheetId="1" r:id="rId1"/>
  </sheets>
  <definedNames>
    <definedName name="_xlnm._FilterDatabase" localSheetId="0" hidden="1">'SOLUTION B'!$A$7:$Y$7</definedName>
    <definedName name="q">#REF!</definedName>
    <definedName name="qq" localSheetId="0">#REF!</definedName>
    <definedName name="qq">#REF!</definedName>
    <definedName name="QT">#REF!</definedName>
    <definedName name="qté">#REF!</definedName>
    <definedName name="s" localSheetId="0">'SOLUTION B'!$D:$D</definedName>
    <definedName name="s">#REF!</definedName>
    <definedName name="T" localSheetId="0">'SOLUTION B'!$D:$D</definedName>
    <definedName name="tva">#REF!</definedName>
    <definedName name="_xlnm.Print_Area" localSheetId="0">'SOLUTION B'!$A$2:$G$93</definedName>
  </definedNames>
  <calcPr calcId="18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7" i="1" l="1"/>
  <c r="F75" i="1"/>
  <c r="F49" i="1"/>
  <c r="F48" i="1"/>
  <c r="F96" i="1"/>
  <c r="F95" i="1" l="1"/>
  <c r="F88" i="1"/>
  <c r="F89" i="1" s="1"/>
  <c r="F82" i="1"/>
  <c r="F81" i="1"/>
  <c r="F97" i="1" l="1"/>
  <c r="F98" i="1" s="1"/>
  <c r="F99" i="1" s="1"/>
  <c r="F83" i="1"/>
  <c r="F84" i="1" s="1"/>
  <c r="F85" i="1" s="1"/>
  <c r="F90" i="1"/>
  <c r="F91" i="1" s="1"/>
  <c r="F23" i="1" l="1"/>
  <c r="F46" i="1"/>
  <c r="F45" i="1"/>
  <c r="F74" i="1" l="1"/>
  <c r="F73" i="1"/>
  <c r="F72" i="1"/>
  <c r="F65" i="1"/>
  <c r="F64" i="1"/>
  <c r="F63" i="1"/>
  <c r="F62" i="1"/>
  <c r="F44" i="1"/>
  <c r="F43" i="1"/>
  <c r="F42" i="1"/>
  <c r="F41" i="1"/>
  <c r="F37" i="1"/>
  <c r="F36" i="1"/>
  <c r="F24" i="1"/>
  <c r="F22" i="1"/>
  <c r="F11" i="1"/>
  <c r="F66" i="1" l="1"/>
  <c r="F67" i="1" s="1"/>
  <c r="F68" i="1" s="1"/>
  <c r="F76" i="1"/>
  <c r="F77" i="1" s="1"/>
  <c r="F78" i="1" s="1"/>
  <c r="F38" i="1"/>
  <c r="F29" i="1" l="1"/>
  <c r="F21" i="1"/>
  <c r="F15" i="1"/>
  <c r="F12" i="1" l="1"/>
  <c r="F40" i="1" l="1"/>
  <c r="F33" i="1"/>
  <c r="F34" i="1" s="1"/>
  <c r="F28" i="1"/>
  <c r="F30" i="1" s="1"/>
  <c r="F20" i="1"/>
  <c r="F19" i="1"/>
  <c r="F9" i="1"/>
  <c r="F14" i="1"/>
  <c r="F25" i="1" l="1"/>
  <c r="F13" i="1"/>
  <c r="F50" i="1" l="1"/>
  <c r="F51" i="1" l="1"/>
  <c r="F10" i="1"/>
  <c r="F16" i="1" s="1"/>
  <c r="F53" i="1" l="1"/>
  <c r="F54" i="1" s="1"/>
  <c r="F55" i="1" s="1"/>
</calcChain>
</file>

<file path=xl/sharedStrings.xml><?xml version="1.0" encoding="utf-8"?>
<sst xmlns="http://schemas.openxmlformats.org/spreadsheetml/2006/main" count="165" uniqueCount="107">
  <si>
    <t>N°</t>
  </si>
  <si>
    <t>DESIGNATION</t>
  </si>
  <si>
    <t>UNITE</t>
  </si>
  <si>
    <t>Q</t>
  </si>
  <si>
    <t>P.U. €</t>
  </si>
  <si>
    <t>TOTAL H.T.</t>
  </si>
  <si>
    <t>1.1</t>
  </si>
  <si>
    <t>2.1</t>
  </si>
  <si>
    <t>Travaux préparatoires</t>
  </si>
  <si>
    <t>Amené et repli des installations de chantier</t>
  </si>
  <si>
    <t>Fourniture et pose d'un panneau de chantier</t>
  </si>
  <si>
    <t>Réalisation d'un constat d'huissier</t>
  </si>
  <si>
    <t>ft</t>
  </si>
  <si>
    <t>ml</t>
  </si>
  <si>
    <t>u</t>
  </si>
  <si>
    <t>sous total HT</t>
  </si>
  <si>
    <t>m²</t>
  </si>
  <si>
    <t>Implantation - Piquetage</t>
  </si>
  <si>
    <t>TOTAL HT</t>
  </si>
  <si>
    <t>TOTAL TTC</t>
  </si>
  <si>
    <t>TVA 20%</t>
  </si>
  <si>
    <t>Complexe gazon synthétique</t>
  </si>
  <si>
    <t>Nettoyage du chantier et reprise des abords</t>
  </si>
  <si>
    <t>Dépose gazon synthétique compris évacuation et valorisation</t>
  </si>
  <si>
    <t>Fourniture et mise en place de matériaux</t>
  </si>
  <si>
    <t>Fourniture et pose de gazon synthétique + couche de souplesse (compris traçage des lignes de jeu)</t>
  </si>
  <si>
    <t>Travaux divers</t>
  </si>
  <si>
    <t>Reprise dalle béton (pour abris joueurs) en gazon synthétique</t>
  </si>
  <si>
    <t>1.2</t>
  </si>
  <si>
    <t>1.5</t>
  </si>
  <si>
    <t>1.6</t>
  </si>
  <si>
    <t>2.2</t>
  </si>
  <si>
    <t>2.3</t>
  </si>
  <si>
    <t>3.1</t>
  </si>
  <si>
    <t>4.1</t>
  </si>
  <si>
    <t>5.1</t>
  </si>
  <si>
    <t>Création accès chantier (compris remise en état)</t>
  </si>
  <si>
    <t>Reprise du nivellement de la couche de fondation (compris adaptation des niveaux et déflashage)</t>
  </si>
  <si>
    <t xml:space="preserve">                                Réfection d'un terrain synthétique </t>
  </si>
  <si>
    <t>Hydrocurage collecteurs</t>
  </si>
  <si>
    <t>Fourniture et mise en place d' une couche d’aveuglement en matériaux concassés</t>
  </si>
  <si>
    <t>1.3</t>
  </si>
  <si>
    <t>Fourniture et pose d'une clôture de chantier aire de stockage (compris portail), y compris enlèvement en fin d'intervention</t>
  </si>
  <si>
    <t xml:space="preserve">Travaux de dépose et démolitions </t>
  </si>
  <si>
    <t>Dépose buts de foot à 8 (compris remise en place et fourniture filets)</t>
  </si>
  <si>
    <t>2.4</t>
  </si>
  <si>
    <t>2.5</t>
  </si>
  <si>
    <t>Mains courantes / clôtures</t>
  </si>
  <si>
    <t>Reprises ponctuelles de bordures</t>
  </si>
  <si>
    <t>6.2</t>
  </si>
  <si>
    <t xml:space="preserve">Reprises ponctuelles allée en enrobé </t>
  </si>
  <si>
    <t>6.3</t>
  </si>
  <si>
    <t>Fourniture et mise en place d'abris de touche (2 abris joueurs + 1 abri délégué)</t>
  </si>
  <si>
    <t>6.4</t>
  </si>
  <si>
    <t>Fourniture et mise en place de buts de foot à 11 et piquets de corner (1 jeu)</t>
  </si>
  <si>
    <t>Barrières anti-racines</t>
  </si>
  <si>
    <t>6.8</t>
  </si>
  <si>
    <t>6.9</t>
  </si>
  <si>
    <t>6.10</t>
  </si>
  <si>
    <t>6.11</t>
  </si>
  <si>
    <t>P.S.E N°1: Réfection totale allée périphérique</t>
  </si>
  <si>
    <t>7.1</t>
  </si>
  <si>
    <t>Décroutage total allée (compris évacuation)</t>
  </si>
  <si>
    <t>7.2</t>
  </si>
  <si>
    <t>Reprise nivellement couche de fondation</t>
  </si>
  <si>
    <t>7.3</t>
  </si>
  <si>
    <t>Allée en enrobé drainant</t>
  </si>
  <si>
    <t>7.4</t>
  </si>
  <si>
    <t>Moins-value reprise d'allée</t>
  </si>
  <si>
    <t>P.S.E N°2: Reprise totale main courante</t>
  </si>
  <si>
    <t>8.1</t>
  </si>
  <si>
    <t>8.2</t>
  </si>
  <si>
    <t>8;3</t>
  </si>
  <si>
    <t>Fourniture et mise en place lisse + remplissage en grillage simple torsion</t>
  </si>
  <si>
    <t>8.4</t>
  </si>
  <si>
    <t>P.S.E</t>
  </si>
  <si>
    <t>Dépose totale lisse + grilles (compris évacuation)</t>
  </si>
  <si>
    <t>Fourniture et mise en place de fourreaux pour buts de foot à 11</t>
  </si>
  <si>
    <t>Fourniture et mise en place de rateliers pour poteaux de rugby</t>
  </si>
  <si>
    <t>Reprises ponctuelles poteaux + portails et portillons</t>
  </si>
  <si>
    <t>Dépose arroseurs (compris bouchonnage et consignation réseau)</t>
  </si>
  <si>
    <t>Dépose filets pare-ballons (compris câbles de tension) et évacuation</t>
  </si>
  <si>
    <t>Dépose abris joureurs, mise en dépôt (compris repose).</t>
  </si>
  <si>
    <t>Dépose buts de foot à 11 (compris poteaux arrières et réservations corner),  poteaux de rugby (compris réservations poteaux de touche), et évacuation.</t>
  </si>
  <si>
    <t>Fourniture et mise en place de filets pare-ballons filets + câbles</t>
  </si>
  <si>
    <t>P.S.E N°3: Fourniture et mise en place d'équipements sportifs</t>
  </si>
  <si>
    <t>9.1</t>
  </si>
  <si>
    <t>9.2</t>
  </si>
  <si>
    <t>P.S.E N°4: Fourniture et mise en place d'abris joueurs</t>
  </si>
  <si>
    <t>10.1</t>
  </si>
  <si>
    <t>11.1</t>
  </si>
  <si>
    <t>P.S.E N°5: Entretien pendant 3 ans</t>
  </si>
  <si>
    <t>11.2</t>
  </si>
  <si>
    <t>Abattage d'arbres + rognage souches + enlèvement racines sous projet (compris reprise ponctuelle clôture)</t>
  </si>
  <si>
    <t>Fourniture et mise en place de poteaux de rugby (compris protections) + poteaux de touche (14)</t>
  </si>
  <si>
    <t>Réfection et adaptation de grilles caillebotis  (4)</t>
  </si>
  <si>
    <t>Fourniture et plantations arbres 16/18 conteneur y compris tuteurage et protection de tronc.
- Quercus ilex
- Fraxinus ornus
- Sophora japonica</t>
  </si>
  <si>
    <t>Décompactage, dépolution, brossage gazon synthétique, (1/an)</t>
  </si>
  <si>
    <t>Réassort de matériau de confort (liège) la troisième année</t>
  </si>
  <si>
    <t>Fourniture et mise en place de piquets de touche et de corner (14)</t>
  </si>
  <si>
    <t>6.1</t>
  </si>
  <si>
    <t>6.5</t>
  </si>
  <si>
    <t>6.6</t>
  </si>
  <si>
    <t>6.7</t>
  </si>
  <si>
    <t xml:space="preserve">Reprise mains courantes existantes </t>
  </si>
  <si>
    <t>Moins-value reprise main courante existante</t>
  </si>
  <si>
    <t xml:space="preserve">  D.P.G.F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</si>
</sst>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_-* #,##0.00\ [$€]_-;\-* #,##0.00\ [$€]_-;_-* &quot;-&quot;??\ [$€]_-;_-@_-"/>
    <numFmt numFmtId="166" formatCode="_-* #,##0.00\ _F_-;\-* #,##0.00\ _F_-;_-* &quot;-&quot;??\ _F_-;_-@_-"/>
  </numFmts>
  <fonts count="22">
    <font>
      <sz val="10"/>
      <name val="Comic Sans MS"/>
      <family val="4"/>
    </font>
    <font>
      <sz val="10"/>
      <name val="Comic Sans MS"/>
      <family val="4"/>
    </font>
    <font>
      <b/>
      <sz val="14"/>
      <name val="Arial"/>
      <family val="2"/>
    </font>
    <font>
      <sz val="12"/>
      <name val="Hypatia Sans Pro"/>
      <family val="2"/>
    </font>
    <font>
      <b/>
      <sz val="12"/>
      <name val="Arial"/>
      <family val="2"/>
    </font>
    <font>
      <sz val="12"/>
      <name val="Arial"/>
      <family val="2"/>
    </font>
    <font>
      <i/>
      <sz val="12"/>
      <name val="Hypatia Sans Pro"/>
      <family val="2"/>
    </font>
    <font>
      <sz val="12"/>
      <color indexed="8"/>
      <name val="Hypatia Sans Pro"/>
      <family val="2"/>
    </font>
    <font>
      <sz val="12"/>
      <color rgb="FFFF0000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  <font>
      <sz val="10"/>
      <name val="Arial"/>
      <family val="2"/>
      <charset val="1"/>
    </font>
    <font>
      <sz val="8"/>
      <name val="Comic Sans MS"/>
      <family val="4"/>
    </font>
    <font>
      <sz val="10"/>
      <color theme="1"/>
      <name val="Arial"/>
      <family val="2"/>
    </font>
    <font>
      <b/>
      <sz val="24"/>
      <color rgb="FFFF0000"/>
      <name val="Arial"/>
      <family val="2"/>
    </font>
    <font>
      <b/>
      <sz val="16"/>
      <color rgb="FFFF0000"/>
      <name val="Arial"/>
      <family val="2"/>
    </font>
    <font>
      <u/>
      <sz val="10"/>
      <name val="Arial"/>
      <family val="2"/>
    </font>
    <font>
      <b/>
      <u/>
      <sz val="2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</borders>
  <cellStyleXfs count="9">
    <xf numFmtId="0" fontId="0" fillId="0" borderId="0">
      <alignment vertical="center" wrapText="1"/>
    </xf>
    <xf numFmtId="165" fontId="1" fillId="0" borderId="0" applyFont="0" applyFill="0" applyBorder="0" applyAlignment="0" applyProtection="0">
      <alignment vertical="center" wrapText="1"/>
    </xf>
    <xf numFmtId="0" fontId="9" fillId="0" borderId="0"/>
    <xf numFmtId="165" fontId="9" fillId="0" borderId="0" applyFont="0" applyFill="0" applyBorder="0" applyAlignment="0" applyProtection="0"/>
    <xf numFmtId="0" fontId="9" fillId="0" borderId="0"/>
    <xf numFmtId="0" fontId="9" fillId="0" borderId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9" fillId="0" borderId="0"/>
  </cellStyleXfs>
  <cellXfs count="109">
    <xf numFmtId="0" fontId="0" fillId="0" borderId="0" xfId="0">
      <alignment vertical="center" wrapText="1"/>
    </xf>
    <xf numFmtId="0" fontId="3" fillId="0" borderId="0" xfId="0" applyFont="1">
      <alignment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5" fillId="0" borderId="0" xfId="0" applyFont="1">
      <alignment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vertical="top" wrapText="1"/>
    </xf>
    <xf numFmtId="164" fontId="5" fillId="0" borderId="0" xfId="1" applyNumberFormat="1" applyFont="1" applyAlignment="1">
      <alignment horizontal="center" vertical="center" wrapText="1"/>
    </xf>
    <xf numFmtId="164" fontId="5" fillId="0" borderId="0" xfId="1" applyNumberFormat="1" applyFont="1" applyFill="1" applyAlignment="1">
      <alignment horizontal="center" vertical="center" wrapText="1"/>
    </xf>
    <xf numFmtId="4" fontId="9" fillId="0" borderId="9" xfId="6" applyNumberFormat="1" applyFont="1" applyFill="1" applyBorder="1" applyAlignment="1">
      <alignment horizontal="right" vertical="center" wrapText="1"/>
    </xf>
    <xf numFmtId="0" fontId="9" fillId="0" borderId="8" xfId="6" applyNumberFormat="1" applyFont="1" applyFill="1" applyBorder="1" applyAlignment="1">
      <alignment horizontal="center" vertical="center" wrapText="1"/>
    </xf>
    <xf numFmtId="0" fontId="13" fillId="0" borderId="8" xfId="7" applyNumberFormat="1" applyFont="1" applyFill="1" applyBorder="1" applyAlignment="1">
      <alignment horizontal="center" vertical="center" wrapText="1"/>
    </xf>
    <xf numFmtId="4" fontId="13" fillId="0" borderId="9" xfId="6" applyNumberFormat="1" applyFont="1" applyFill="1" applyBorder="1" applyAlignment="1">
      <alignment horizontal="right" vertical="center" wrapText="1"/>
    </xf>
    <xf numFmtId="0" fontId="9" fillId="0" borderId="7" xfId="6" applyNumberFormat="1" applyFont="1" applyFill="1" applyBorder="1" applyAlignment="1">
      <alignment horizontal="center" vertical="center" wrapText="1"/>
    </xf>
    <xf numFmtId="0" fontId="13" fillId="0" borderId="7" xfId="7" applyNumberFormat="1" applyFont="1" applyFill="1" applyBorder="1" applyAlignment="1">
      <alignment horizontal="center" vertical="center" wrapText="1"/>
    </xf>
    <xf numFmtId="0" fontId="9" fillId="0" borderId="11" xfId="6" applyNumberFormat="1" applyFont="1" applyFill="1" applyBorder="1" applyAlignment="1">
      <alignment vertical="center" wrapText="1"/>
    </xf>
    <xf numFmtId="4" fontId="14" fillId="0" borderId="9" xfId="6" applyNumberFormat="1" applyFont="1" applyFill="1" applyBorder="1" applyAlignment="1">
      <alignment horizontal="right" vertical="center" wrapText="1"/>
    </xf>
    <xf numFmtId="0" fontId="12" fillId="0" borderId="6" xfId="6" applyNumberFormat="1" applyFont="1" applyFill="1" applyBorder="1" applyAlignment="1">
      <alignment horizontal="left" vertical="center" wrapText="1"/>
    </xf>
    <xf numFmtId="0" fontId="13" fillId="0" borderId="13" xfId="7" applyNumberFormat="1" applyFont="1" applyFill="1" applyBorder="1" applyAlignment="1">
      <alignment horizontal="right" vertical="center" wrapText="1"/>
    </xf>
    <xf numFmtId="0" fontId="11" fillId="0" borderId="21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9" fillId="2" borderId="7" xfId="6" applyNumberFormat="1" applyFont="1" applyFill="1" applyBorder="1" applyAlignment="1">
      <alignment horizontal="center" vertical="center" wrapText="1"/>
    </xf>
    <xf numFmtId="4" fontId="9" fillId="2" borderId="9" xfId="6" applyNumberFormat="1" applyFont="1" applyFill="1" applyBorder="1" applyAlignment="1">
      <alignment horizontal="right" vertical="center" wrapText="1"/>
    </xf>
    <xf numFmtId="0" fontId="15" fillId="2" borderId="8" xfId="6" applyNumberFormat="1" applyFont="1" applyFill="1" applyBorder="1" applyAlignment="1" applyProtection="1">
      <alignment horizontal="center" vertical="center" wrapText="1"/>
    </xf>
    <xf numFmtId="4" fontId="9" fillId="2" borderId="11" xfId="6" applyNumberFormat="1" applyFont="1" applyFill="1" applyBorder="1" applyAlignment="1">
      <alignment horizontal="right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9" fillId="2" borderId="11" xfId="7" applyNumberFormat="1" applyFont="1" applyFill="1" applyBorder="1" applyAlignment="1">
      <alignment vertical="center" wrapText="1"/>
    </xf>
    <xf numFmtId="0" fontId="3" fillId="2" borderId="0" xfId="0" applyFont="1" applyFill="1" applyAlignment="1">
      <alignment horizontal="left" vertical="center" wrapText="1"/>
    </xf>
    <xf numFmtId="4" fontId="14" fillId="2" borderId="9" xfId="6" applyNumberFormat="1" applyFont="1" applyFill="1" applyBorder="1" applyAlignment="1">
      <alignment horizontal="right" vertical="center" wrapText="1"/>
    </xf>
    <xf numFmtId="4" fontId="13" fillId="2" borderId="9" xfId="6" applyNumberFormat="1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3" fillId="2" borderId="0" xfId="0" applyFont="1" applyFill="1">
      <alignment vertical="center" wrapText="1"/>
    </xf>
    <xf numFmtId="0" fontId="17" fillId="2" borderId="11" xfId="0" applyFont="1" applyFill="1" applyBorder="1">
      <alignment vertical="center" wrapText="1"/>
    </xf>
    <xf numFmtId="0" fontId="13" fillId="2" borderId="11" xfId="6" applyNumberFormat="1" applyFont="1" applyFill="1" applyBorder="1" applyAlignment="1">
      <alignment horizontal="right" vertical="top"/>
    </xf>
    <xf numFmtId="0" fontId="9" fillId="2" borderId="11" xfId="0" applyFont="1" applyFill="1" applyBorder="1" applyAlignment="1">
      <alignment horizontal="center" vertical="center" wrapText="1"/>
    </xf>
    <xf numFmtId="4" fontId="13" fillId="2" borderId="12" xfId="6" applyNumberFormat="1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left" vertical="top" wrapText="1"/>
    </xf>
    <xf numFmtId="0" fontId="13" fillId="2" borderId="0" xfId="6" applyNumberFormat="1" applyFont="1" applyFill="1" applyBorder="1" applyAlignment="1">
      <alignment horizontal="right" vertical="top"/>
    </xf>
    <xf numFmtId="0" fontId="9" fillId="2" borderId="0" xfId="0" applyFont="1" applyFill="1" applyAlignment="1">
      <alignment horizontal="center" vertical="center" wrapText="1"/>
    </xf>
    <xf numFmtId="4" fontId="9" fillId="2" borderId="0" xfId="6" applyNumberFormat="1" applyFont="1" applyFill="1" applyBorder="1" applyAlignment="1">
      <alignment horizontal="right" vertical="center" wrapText="1"/>
    </xf>
    <xf numFmtId="4" fontId="13" fillId="2" borderId="10" xfId="6" applyNumberFormat="1" applyFont="1" applyFill="1" applyBorder="1" applyAlignment="1">
      <alignment horizontal="right" vertical="center" wrapText="1"/>
    </xf>
    <xf numFmtId="0" fontId="9" fillId="2" borderId="5" xfId="0" applyFont="1" applyFill="1" applyBorder="1" applyAlignment="1">
      <alignment horizontal="center" vertical="top" wrapText="1"/>
    </xf>
    <xf numFmtId="0" fontId="13" fillId="2" borderId="6" xfId="6" applyNumberFormat="1" applyFont="1" applyFill="1" applyBorder="1" applyAlignment="1">
      <alignment horizontal="right" vertical="top" wrapText="1"/>
    </xf>
    <xf numFmtId="0" fontId="14" fillId="2" borderId="8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top" wrapText="1"/>
    </xf>
    <xf numFmtId="0" fontId="13" fillId="2" borderId="17" xfId="6" applyNumberFormat="1" applyFont="1" applyFill="1" applyBorder="1" applyAlignment="1">
      <alignment horizontal="right" vertical="top" wrapText="1"/>
    </xf>
    <xf numFmtId="0" fontId="13" fillId="2" borderId="18" xfId="6" applyNumberFormat="1" applyFont="1" applyFill="1" applyBorder="1" applyAlignment="1">
      <alignment horizontal="right" vertical="top" wrapText="1"/>
    </xf>
    <xf numFmtId="0" fontId="14" fillId="2" borderId="19" xfId="0" applyFont="1" applyFill="1" applyBorder="1" applyAlignment="1">
      <alignment horizontal="center" vertical="center" wrapText="1"/>
    </xf>
    <xf numFmtId="4" fontId="14" fillId="2" borderId="20" xfId="6" applyNumberFormat="1" applyFont="1" applyFill="1" applyBorder="1" applyAlignment="1">
      <alignment horizontal="right" vertical="center" wrapText="1"/>
    </xf>
    <xf numFmtId="4" fontId="13" fillId="2" borderId="20" xfId="6" applyNumberFormat="1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center" vertical="top" wrapText="1"/>
    </xf>
    <xf numFmtId="0" fontId="9" fillId="0" borderId="23" xfId="6" applyNumberFormat="1" applyFont="1" applyFill="1" applyBorder="1" applyAlignment="1">
      <alignment vertical="center" wrapText="1"/>
    </xf>
    <xf numFmtId="0" fontId="13" fillId="2" borderId="0" xfId="6" applyNumberFormat="1" applyFont="1" applyFill="1" applyBorder="1" applyAlignment="1">
      <alignment horizontal="right" vertical="top" wrapText="1"/>
    </xf>
    <xf numFmtId="0" fontId="14" fillId="2" borderId="0" xfId="0" applyFont="1" applyFill="1" applyAlignment="1">
      <alignment horizontal="center" vertical="center" wrapText="1"/>
    </xf>
    <xf numFmtId="4" fontId="14" fillId="2" borderId="0" xfId="6" applyNumberFormat="1" applyFont="1" applyFill="1" applyBorder="1" applyAlignment="1">
      <alignment horizontal="right" vertical="center" wrapText="1"/>
    </xf>
    <xf numFmtId="4" fontId="13" fillId="2" borderId="0" xfId="6" applyNumberFormat="1" applyFont="1" applyFill="1" applyBorder="1" applyAlignment="1">
      <alignment horizontal="right" vertical="center" wrapText="1"/>
    </xf>
    <xf numFmtId="0" fontId="3" fillId="2" borderId="0" xfId="0" applyFont="1" applyFill="1" applyAlignment="1">
      <alignment wrapText="1"/>
    </xf>
    <xf numFmtId="0" fontId="3" fillId="0" borderId="0" xfId="0" applyFont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6" xfId="6" applyNumberFormat="1" applyFont="1" applyFill="1" applyBorder="1" applyAlignment="1">
      <alignment horizontal="center" vertical="center" wrapText="1"/>
    </xf>
    <xf numFmtId="4" fontId="9" fillId="0" borderId="26" xfId="6" applyNumberFormat="1" applyFont="1" applyFill="1" applyBorder="1" applyAlignment="1">
      <alignment horizontal="right" wrapText="1"/>
    </xf>
    <xf numFmtId="3" fontId="9" fillId="0" borderId="26" xfId="6" applyNumberFormat="1" applyFont="1" applyFill="1" applyBorder="1" applyAlignment="1">
      <alignment horizontal="center" wrapText="1"/>
    </xf>
    <xf numFmtId="166" fontId="9" fillId="0" borderId="0" xfId="7" applyFont="1" applyFill="1" applyBorder="1" applyAlignment="1">
      <alignment horizontal="left" wrapText="1"/>
    </xf>
    <xf numFmtId="0" fontId="12" fillId="0" borderId="26" xfId="0" applyFont="1" applyBorder="1">
      <alignment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8" xfId="6" applyNumberFormat="1" applyFont="1" applyFill="1" applyBorder="1" applyAlignment="1">
      <alignment horizontal="center" vertical="center" wrapText="1"/>
    </xf>
    <xf numFmtId="0" fontId="11" fillId="2" borderId="11" xfId="0" applyFont="1" applyFill="1" applyBorder="1">
      <alignment vertical="center" wrapText="1"/>
    </xf>
    <xf numFmtId="0" fontId="15" fillId="2" borderId="27" xfId="0" applyFont="1" applyFill="1" applyBorder="1" applyAlignment="1">
      <alignment horizontal="center" vertical="center" wrapText="1"/>
    </xf>
    <xf numFmtId="0" fontId="13" fillId="2" borderId="28" xfId="6" applyNumberFormat="1" applyFont="1" applyFill="1" applyBorder="1" applyAlignment="1">
      <alignment horizontal="right" vertical="top" wrapText="1"/>
    </xf>
    <xf numFmtId="0" fontId="9" fillId="2" borderId="29" xfId="6" applyNumberFormat="1" applyFont="1" applyFill="1" applyBorder="1" applyAlignment="1">
      <alignment horizontal="center" vertical="center" wrapText="1"/>
    </xf>
    <xf numFmtId="0" fontId="14" fillId="2" borderId="30" xfId="0" applyFont="1" applyFill="1" applyBorder="1" applyAlignment="1">
      <alignment horizontal="center" vertical="center" wrapText="1"/>
    </xf>
    <xf numFmtId="4" fontId="14" fillId="2" borderId="31" xfId="6" applyNumberFormat="1" applyFont="1" applyFill="1" applyBorder="1" applyAlignment="1">
      <alignment horizontal="center" vertical="center" wrapText="1"/>
    </xf>
    <xf numFmtId="4" fontId="13" fillId="2" borderId="31" xfId="6" applyNumberFormat="1" applyFont="1" applyFill="1" applyBorder="1" applyAlignment="1">
      <alignment horizontal="right" vertical="center" wrapText="1"/>
    </xf>
    <xf numFmtId="4" fontId="14" fillId="2" borderId="9" xfId="6" applyNumberFormat="1" applyFont="1" applyFill="1" applyBorder="1" applyAlignment="1">
      <alignment horizontal="center" vertical="center" wrapText="1"/>
    </xf>
    <xf numFmtId="4" fontId="14" fillId="2" borderId="20" xfId="6" applyNumberFormat="1" applyFont="1" applyFill="1" applyBorder="1" applyAlignment="1">
      <alignment horizontal="center" vertical="center" wrapText="1"/>
    </xf>
    <xf numFmtId="4" fontId="14" fillId="2" borderId="0" xfId="6" applyNumberFormat="1" applyFont="1" applyFill="1" applyBorder="1" applyAlignment="1">
      <alignment horizontal="center" vertical="center" wrapText="1"/>
    </xf>
    <xf numFmtId="0" fontId="9" fillId="2" borderId="11" xfId="6" applyNumberFormat="1" applyFont="1" applyFill="1" applyBorder="1" applyAlignment="1">
      <alignment vertical="center" wrapText="1"/>
    </xf>
    <xf numFmtId="0" fontId="9" fillId="2" borderId="26" xfId="6" applyNumberFormat="1" applyFont="1" applyFill="1" applyBorder="1" applyAlignment="1">
      <alignment horizontal="center" vertical="center" wrapText="1"/>
    </xf>
    <xf numFmtId="0" fontId="15" fillId="0" borderId="34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wrapText="1"/>
    </xf>
    <xf numFmtId="0" fontId="10" fillId="0" borderId="15" xfId="6" applyNumberFormat="1" applyFont="1" applyFill="1" applyBorder="1" applyAlignment="1">
      <alignment horizontal="center" vertical="center" wrapText="1"/>
    </xf>
    <xf numFmtId="0" fontId="10" fillId="0" borderId="14" xfId="6" applyNumberFormat="1" applyFont="1" applyFill="1" applyBorder="1" applyAlignment="1">
      <alignment horizontal="center" vertical="center" wrapText="1"/>
    </xf>
    <xf numFmtId="0" fontId="10" fillId="0" borderId="22" xfId="6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14" fontId="9" fillId="0" borderId="32" xfId="0" applyNumberFormat="1" applyFont="1" applyBorder="1" applyAlignment="1">
      <alignment horizontal="left" vertical="center" wrapText="1"/>
    </xf>
    <xf numFmtId="0" fontId="9" fillId="0" borderId="33" xfId="0" applyFont="1" applyBorder="1" applyAlignment="1">
      <alignment horizontal="left" vertical="center" wrapText="1"/>
    </xf>
    <xf numFmtId="0" fontId="9" fillId="2" borderId="11" xfId="6" applyNumberFormat="1" applyFont="1" applyFill="1" applyBorder="1" applyAlignment="1">
      <alignment vertical="top" wrapText="1"/>
    </xf>
    <xf numFmtId="0" fontId="20" fillId="2" borderId="0" xfId="7" applyNumberFormat="1" applyFont="1" applyFill="1" applyBorder="1" applyAlignment="1">
      <alignment vertical="center" wrapText="1"/>
    </xf>
    <xf numFmtId="0" fontId="20" fillId="2" borderId="11" xfId="7" applyNumberFormat="1" applyFont="1" applyFill="1" applyBorder="1" applyAlignment="1">
      <alignment vertical="center" wrapText="1"/>
    </xf>
  </cellXfs>
  <cellStyles count="9">
    <cellStyle name="Euro" xfId="1" xr:uid="{00000000-0005-0000-0000-000000000000}"/>
    <cellStyle name="Euro 10" xfId="3" xr:uid="{00000000-0005-0000-0000-000001000000}"/>
    <cellStyle name="Milliers 2" xfId="7" xr:uid="{00000000-0005-0000-0000-000002000000}"/>
    <cellStyle name="Milliers 3 2" xfId="6" xr:uid="{00000000-0005-0000-0000-000003000000}"/>
    <cellStyle name="Normal" xfId="0" builtinId="0"/>
    <cellStyle name="Normal 10 2" xfId="5" xr:uid="{00000000-0005-0000-0000-000005000000}"/>
    <cellStyle name="Normal 11 2" xfId="2" xr:uid="{00000000-0005-0000-0000-000006000000}"/>
    <cellStyle name="Normal 2" xfId="4" xr:uid="{00000000-0005-0000-0000-000007000000}"/>
    <cellStyle name="Normal 4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64</xdr:row>
      <xdr:rowOff>38100</xdr:rowOff>
    </xdr:from>
    <xdr:to>
      <xdr:col>1</xdr:col>
      <xdr:colOff>2146834</xdr:colOff>
      <xdr:row>64</xdr:row>
      <xdr:rowOff>104775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581150" y="12449175"/>
          <a:ext cx="2099209" cy="66675"/>
        </a:xfrm>
        <a:prstGeom prst="rect">
          <a:avLst/>
        </a:prstGeom>
        <a:noFill/>
        <a:ln>
          <a:noFill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endParaRPr lang="fr-FR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381000</xdr:colOff>
      <xdr:row>2</xdr:row>
      <xdr:rowOff>76200</xdr:rowOff>
    </xdr:from>
    <xdr:to>
      <xdr:col>1</xdr:col>
      <xdr:colOff>1755706</xdr:colOff>
      <xdr:row>2</xdr:row>
      <xdr:rowOff>1304925</xdr:rowOff>
    </xdr:to>
    <xdr:pic>
      <xdr:nvPicPr>
        <xdr:cNvPr id="3" name="Image 2" descr="Relations avec l'INP Page du rapport – 1 – Development Site">
          <a:extLst>
            <a:ext uri="{FF2B5EF4-FFF2-40B4-BE49-F238E27FC236}">
              <a16:creationId xmlns:a16="http://schemas.microsoft.com/office/drawing/2014/main" id="{FB7F6AEE-5667-41BA-B290-FE3EBBBD2E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504825"/>
          <a:ext cx="2003356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59999389629810485"/>
    <pageSetUpPr fitToPage="1"/>
  </sheetPr>
  <dimension ref="A1:W99"/>
  <sheetViews>
    <sheetView tabSelected="1" topLeftCell="A58" zoomScale="115" zoomScaleNormal="115" zoomScaleSheetLayoutView="69" zoomScalePageLayoutView="55" workbookViewId="0">
      <selection activeCell="I4" sqref="I4"/>
    </sheetView>
  </sheetViews>
  <sheetFormatPr baseColWidth="10" defaultRowHeight="15"/>
  <cols>
    <col min="1" max="1" width="8.25" style="8" customWidth="1"/>
    <col min="2" max="2" width="58.375" style="9" customWidth="1"/>
    <col min="3" max="3" width="8" style="6" customWidth="1"/>
    <col min="4" max="4" width="8" style="7" customWidth="1"/>
    <col min="5" max="5" width="8.875" style="10" bestFit="1" customWidth="1"/>
    <col min="6" max="6" width="12" style="10" bestFit="1" customWidth="1"/>
    <col min="7" max="16384" width="11" style="1"/>
  </cols>
  <sheetData>
    <row r="1" spans="1:6" ht="18.75" customHeight="1">
      <c r="A1" s="98"/>
      <c r="B1" s="98"/>
      <c r="C1" s="98"/>
      <c r="D1" s="98"/>
      <c r="E1" s="98"/>
      <c r="F1" s="98"/>
    </row>
    <row r="2" spans="1:6">
      <c r="D2" s="11"/>
      <c r="E2" s="1"/>
      <c r="F2" s="1"/>
    </row>
    <row r="3" spans="1:6" s="70" customFormat="1" ht="112.5" customHeight="1">
      <c r="A3" s="99" t="s">
        <v>38</v>
      </c>
      <c r="B3" s="100"/>
      <c r="C3" s="100"/>
      <c r="D3" s="100"/>
      <c r="E3" s="100"/>
      <c r="F3" s="101"/>
    </row>
    <row r="4" spans="1:6" ht="56.25" customHeight="1">
      <c r="A4" s="102" t="s">
        <v>106</v>
      </c>
      <c r="B4" s="103"/>
      <c r="C4" s="103"/>
      <c r="D4" s="103"/>
      <c r="E4" s="103"/>
      <c r="F4" s="103"/>
    </row>
    <row r="5" spans="1:6">
      <c r="D5" s="11"/>
      <c r="E5" s="1"/>
      <c r="F5" s="1"/>
    </row>
    <row r="6" spans="1:6" ht="24" customHeight="1" thickBot="1">
      <c r="A6" s="104"/>
      <c r="B6" s="105"/>
      <c r="C6" s="24"/>
      <c r="D6" s="24"/>
      <c r="E6" s="24"/>
      <c r="F6" s="24"/>
    </row>
    <row r="7" spans="1:6" s="2" customFormat="1" ht="39" customHeight="1">
      <c r="A7" s="25" t="s">
        <v>0</v>
      </c>
      <c r="B7" s="26" t="s">
        <v>1</v>
      </c>
      <c r="C7" s="26" t="s">
        <v>2</v>
      </c>
      <c r="D7" s="27" t="s">
        <v>3</v>
      </c>
      <c r="E7" s="28" t="s">
        <v>4</v>
      </c>
      <c r="F7" s="29" t="s">
        <v>5</v>
      </c>
    </row>
    <row r="8" spans="1:6" s="3" customFormat="1" ht="21.75" customHeight="1">
      <c r="A8" s="22">
        <v>1</v>
      </c>
      <c r="B8" s="20" t="s">
        <v>8</v>
      </c>
      <c r="C8" s="30"/>
      <c r="D8" s="31"/>
      <c r="E8" s="19"/>
      <c r="F8" s="19"/>
    </row>
    <row r="9" spans="1:6" s="3" customFormat="1" ht="21.75" customHeight="1">
      <c r="A9" s="23" t="s">
        <v>6</v>
      </c>
      <c r="B9" s="18" t="s">
        <v>11</v>
      </c>
      <c r="C9" s="16" t="s">
        <v>14</v>
      </c>
      <c r="D9" s="13">
        <v>1</v>
      </c>
      <c r="E9" s="12">
        <v>0</v>
      </c>
      <c r="F9" s="12">
        <f t="shared" ref="F9:F15" si="0">E9*D9</f>
        <v>0</v>
      </c>
    </row>
    <row r="10" spans="1:6" s="3" customFormat="1" ht="21.75" customHeight="1">
      <c r="A10" s="23" t="s">
        <v>28</v>
      </c>
      <c r="B10" s="18" t="s">
        <v>9</v>
      </c>
      <c r="C10" s="16" t="s">
        <v>12</v>
      </c>
      <c r="D10" s="13">
        <v>1</v>
      </c>
      <c r="E10" s="12">
        <v>0</v>
      </c>
      <c r="F10" s="12">
        <f t="shared" si="0"/>
        <v>0</v>
      </c>
    </row>
    <row r="11" spans="1:6" s="38" customFormat="1" ht="32.25" customHeight="1">
      <c r="A11" s="90" t="s">
        <v>41</v>
      </c>
      <c r="B11" s="89" t="s">
        <v>42</v>
      </c>
      <c r="C11" s="90" t="s">
        <v>13</v>
      </c>
      <c r="D11" s="78">
        <v>560</v>
      </c>
      <c r="E11" s="33">
        <v>0</v>
      </c>
      <c r="F11" s="33">
        <f>E11*D11</f>
        <v>0</v>
      </c>
    </row>
    <row r="12" spans="1:6" s="3" customFormat="1" ht="21.75" customHeight="1">
      <c r="A12" s="23">
        <v>1.4</v>
      </c>
      <c r="B12" s="18" t="s">
        <v>36</v>
      </c>
      <c r="C12" s="16" t="s">
        <v>12</v>
      </c>
      <c r="D12" s="13">
        <v>1</v>
      </c>
      <c r="E12" s="12">
        <v>0</v>
      </c>
      <c r="F12" s="12">
        <f t="shared" si="0"/>
        <v>0</v>
      </c>
    </row>
    <row r="13" spans="1:6" s="3" customFormat="1" ht="21.75" customHeight="1">
      <c r="A13" s="23" t="s">
        <v>29</v>
      </c>
      <c r="B13" s="18" t="s">
        <v>17</v>
      </c>
      <c r="C13" s="16" t="s">
        <v>12</v>
      </c>
      <c r="D13" s="13">
        <v>1</v>
      </c>
      <c r="E13" s="12">
        <v>0</v>
      </c>
      <c r="F13" s="12">
        <f t="shared" si="0"/>
        <v>0</v>
      </c>
    </row>
    <row r="14" spans="1:6" s="3" customFormat="1" ht="21.75" customHeight="1">
      <c r="A14" s="23" t="s">
        <v>30</v>
      </c>
      <c r="B14" s="18" t="s">
        <v>10</v>
      </c>
      <c r="C14" s="16" t="s">
        <v>14</v>
      </c>
      <c r="D14" s="13">
        <v>1</v>
      </c>
      <c r="E14" s="12">
        <v>0</v>
      </c>
      <c r="F14" s="12">
        <f t="shared" si="0"/>
        <v>0</v>
      </c>
    </row>
    <row r="15" spans="1:6" s="3" customFormat="1" ht="21.75" customHeight="1">
      <c r="A15" s="23">
        <v>1.7</v>
      </c>
      <c r="B15" s="64" t="s">
        <v>39</v>
      </c>
      <c r="C15" s="16" t="s">
        <v>12</v>
      </c>
      <c r="D15" s="13">
        <v>1</v>
      </c>
      <c r="E15" s="12">
        <v>0</v>
      </c>
      <c r="F15" s="12">
        <f t="shared" si="0"/>
        <v>0</v>
      </c>
    </row>
    <row r="16" spans="1:6" s="4" customFormat="1" ht="24.75" customHeight="1">
      <c r="A16" s="23"/>
      <c r="B16" s="21" t="s">
        <v>15</v>
      </c>
      <c r="C16" s="17"/>
      <c r="D16" s="14"/>
      <c r="E16" s="12"/>
      <c r="F16" s="15">
        <f>SUM(F8:F15)</f>
        <v>0</v>
      </c>
    </row>
    <row r="17" spans="1:6" s="4" customFormat="1" ht="20.25" customHeight="1">
      <c r="A17" s="23"/>
      <c r="B17" s="21"/>
      <c r="C17" s="17"/>
      <c r="D17" s="14"/>
      <c r="E17" s="12"/>
      <c r="F17" s="15"/>
    </row>
    <row r="18" spans="1:6" s="3" customFormat="1" ht="21.75" customHeight="1">
      <c r="A18" s="22">
        <v>2</v>
      </c>
      <c r="B18" s="20" t="s">
        <v>43</v>
      </c>
      <c r="C18" s="30"/>
      <c r="D18" s="31"/>
      <c r="E18" s="19"/>
      <c r="F18" s="19"/>
    </row>
    <row r="19" spans="1:6" s="3" customFormat="1" ht="21.75" customHeight="1">
      <c r="A19" s="23" t="s">
        <v>7</v>
      </c>
      <c r="B19" s="18" t="s">
        <v>23</v>
      </c>
      <c r="C19" s="16" t="s">
        <v>16</v>
      </c>
      <c r="D19" s="13">
        <v>9115</v>
      </c>
      <c r="E19" s="12">
        <v>0</v>
      </c>
      <c r="F19" s="12">
        <f t="shared" ref="F19:F24" si="1">E19*D19</f>
        <v>0</v>
      </c>
    </row>
    <row r="20" spans="1:6" s="38" customFormat="1" ht="21.75" customHeight="1">
      <c r="A20" s="77" t="s">
        <v>31</v>
      </c>
      <c r="B20" s="89" t="s">
        <v>80</v>
      </c>
      <c r="C20" s="32" t="s">
        <v>14</v>
      </c>
      <c r="D20" s="78">
        <v>8</v>
      </c>
      <c r="E20" s="12">
        <v>0</v>
      </c>
      <c r="F20" s="33">
        <f t="shared" si="1"/>
        <v>0</v>
      </c>
    </row>
    <row r="21" spans="1:6" s="3" customFormat="1" ht="24.75" customHeight="1">
      <c r="A21" s="23" t="s">
        <v>32</v>
      </c>
      <c r="B21" s="64" t="s">
        <v>44</v>
      </c>
      <c r="C21" s="16" t="s">
        <v>14</v>
      </c>
      <c r="D21" s="13">
        <v>4</v>
      </c>
      <c r="E21" s="12">
        <v>0</v>
      </c>
      <c r="F21" s="12">
        <f t="shared" si="1"/>
        <v>0</v>
      </c>
    </row>
    <row r="22" spans="1:6" s="3" customFormat="1" ht="39" customHeight="1">
      <c r="A22" s="23" t="s">
        <v>45</v>
      </c>
      <c r="B22" s="64" t="s">
        <v>83</v>
      </c>
      <c r="C22" s="16" t="s">
        <v>12</v>
      </c>
      <c r="D22" s="13">
        <v>1</v>
      </c>
      <c r="E22" s="12">
        <v>0</v>
      </c>
      <c r="F22" s="12">
        <f t="shared" si="1"/>
        <v>0</v>
      </c>
    </row>
    <row r="23" spans="1:6" s="3" customFormat="1" ht="39" customHeight="1">
      <c r="A23" s="23" t="s">
        <v>46</v>
      </c>
      <c r="B23" s="64" t="s">
        <v>82</v>
      </c>
      <c r="C23" s="16" t="s">
        <v>12</v>
      </c>
      <c r="D23" s="13">
        <v>1</v>
      </c>
      <c r="E23" s="12">
        <v>0</v>
      </c>
      <c r="F23" s="12">
        <f t="shared" si="1"/>
        <v>0</v>
      </c>
    </row>
    <row r="24" spans="1:6" s="3" customFormat="1" ht="24.75" customHeight="1">
      <c r="A24" s="23">
        <v>26</v>
      </c>
      <c r="B24" s="64" t="s">
        <v>81</v>
      </c>
      <c r="C24" s="16" t="s">
        <v>12</v>
      </c>
      <c r="D24" s="13">
        <v>1</v>
      </c>
      <c r="E24" s="12">
        <v>0</v>
      </c>
      <c r="F24" s="12">
        <f t="shared" si="1"/>
        <v>0</v>
      </c>
    </row>
    <row r="25" spans="1:6" s="4" customFormat="1" ht="24.75" customHeight="1">
      <c r="A25" s="23"/>
      <c r="B25" s="21" t="s">
        <v>15</v>
      </c>
      <c r="C25" s="17"/>
      <c r="D25" s="14"/>
      <c r="E25" s="12"/>
      <c r="F25" s="15">
        <f>SUM(F19:F24)</f>
        <v>0</v>
      </c>
    </row>
    <row r="26" spans="1:6" s="4" customFormat="1" ht="24.75" customHeight="1">
      <c r="A26" s="23"/>
      <c r="B26" s="21"/>
      <c r="C26" s="17"/>
      <c r="D26" s="14"/>
      <c r="E26" s="12"/>
      <c r="F26" s="15"/>
    </row>
    <row r="27" spans="1:6" s="3" customFormat="1" ht="21.75" customHeight="1">
      <c r="A27" s="22">
        <v>3</v>
      </c>
      <c r="B27" s="20" t="s">
        <v>24</v>
      </c>
      <c r="C27" s="30"/>
      <c r="D27" s="31"/>
      <c r="E27" s="19"/>
      <c r="F27" s="19"/>
    </row>
    <row r="28" spans="1:6" s="5" customFormat="1" ht="29.25" customHeight="1">
      <c r="A28" s="23" t="s">
        <v>33</v>
      </c>
      <c r="B28" s="18" t="s">
        <v>37</v>
      </c>
      <c r="C28" s="16" t="s">
        <v>16</v>
      </c>
      <c r="D28" s="13">
        <v>9115</v>
      </c>
      <c r="E28" s="12">
        <v>0</v>
      </c>
      <c r="F28" s="12">
        <f>E28*D28</f>
        <v>0</v>
      </c>
    </row>
    <row r="29" spans="1:6" s="5" customFormat="1" ht="29.25" customHeight="1">
      <c r="A29" s="23">
        <v>3.2</v>
      </c>
      <c r="B29" s="37" t="s">
        <v>40</v>
      </c>
      <c r="C29" s="16" t="s">
        <v>16</v>
      </c>
      <c r="D29" s="13">
        <v>9115</v>
      </c>
      <c r="E29" s="12">
        <v>0</v>
      </c>
      <c r="F29" s="12">
        <f>E29*D29</f>
        <v>0</v>
      </c>
    </row>
    <row r="30" spans="1:6" s="4" customFormat="1" ht="24.75" customHeight="1">
      <c r="A30" s="23"/>
      <c r="B30" s="21" t="s">
        <v>15</v>
      </c>
      <c r="C30" s="17"/>
      <c r="D30" s="14"/>
      <c r="E30" s="12"/>
      <c r="F30" s="15">
        <f>SUM(F28:F29)</f>
        <v>0</v>
      </c>
    </row>
    <row r="31" spans="1:6" s="4" customFormat="1" ht="20.25" customHeight="1">
      <c r="A31" s="23"/>
      <c r="B31" s="21"/>
      <c r="C31" s="17"/>
      <c r="D31" s="14"/>
      <c r="E31" s="12"/>
      <c r="F31" s="15"/>
    </row>
    <row r="32" spans="1:6" s="3" customFormat="1" ht="21.75" customHeight="1">
      <c r="A32" s="22">
        <v>4</v>
      </c>
      <c r="B32" s="20" t="s">
        <v>21</v>
      </c>
      <c r="C32" s="30"/>
      <c r="D32" s="31"/>
      <c r="E32" s="19"/>
      <c r="F32" s="19"/>
    </row>
    <row r="33" spans="1:23" s="5" customFormat="1" ht="29.25" customHeight="1">
      <c r="A33" s="23" t="s">
        <v>34</v>
      </c>
      <c r="B33" s="18" t="s">
        <v>25</v>
      </c>
      <c r="C33" s="16" t="s">
        <v>16</v>
      </c>
      <c r="D33" s="13">
        <v>9115</v>
      </c>
      <c r="E33" s="12">
        <v>0</v>
      </c>
      <c r="F33" s="12">
        <f>E33*D33</f>
        <v>0</v>
      </c>
    </row>
    <row r="34" spans="1:23" s="4" customFormat="1" ht="24.75" customHeight="1">
      <c r="A34" s="23"/>
      <c r="B34" s="21" t="s">
        <v>15</v>
      </c>
      <c r="C34" s="17"/>
      <c r="D34" s="14"/>
      <c r="E34" s="12"/>
      <c r="F34" s="15">
        <f>SUM(F33)</f>
        <v>0</v>
      </c>
    </row>
    <row r="35" spans="1:23" s="4" customFormat="1" ht="24.75" customHeight="1">
      <c r="A35" s="22">
        <v>5</v>
      </c>
      <c r="B35" s="20" t="s">
        <v>47</v>
      </c>
      <c r="C35" s="30"/>
      <c r="D35" s="31"/>
      <c r="E35" s="19"/>
      <c r="F35" s="19"/>
    </row>
    <row r="36" spans="1:23" s="42" customFormat="1" ht="24.75" customHeight="1">
      <c r="A36" s="77" t="s">
        <v>35</v>
      </c>
      <c r="B36" s="89" t="s">
        <v>104</v>
      </c>
      <c r="C36" s="56" t="s">
        <v>12</v>
      </c>
      <c r="D36" s="78">
        <v>1</v>
      </c>
      <c r="E36" s="12">
        <v>0</v>
      </c>
      <c r="F36" s="33">
        <f>D36*E36</f>
        <v>0</v>
      </c>
    </row>
    <row r="37" spans="1:23" s="4" customFormat="1" ht="24.75" customHeight="1">
      <c r="A37" s="77">
        <v>5.2</v>
      </c>
      <c r="B37" s="89" t="s">
        <v>84</v>
      </c>
      <c r="C37" s="56" t="s">
        <v>12</v>
      </c>
      <c r="D37" s="78">
        <v>1</v>
      </c>
      <c r="E37" s="12">
        <v>0</v>
      </c>
      <c r="F37" s="33">
        <f>D37*E37</f>
        <v>0</v>
      </c>
    </row>
    <row r="38" spans="1:23" s="4" customFormat="1" ht="20.25" customHeight="1">
      <c r="A38" s="71"/>
      <c r="B38" s="21" t="s">
        <v>15</v>
      </c>
      <c r="C38" s="30"/>
      <c r="D38" s="31"/>
      <c r="E38" s="19"/>
      <c r="F38" s="15">
        <f>SUM(F36:F37)</f>
        <v>0</v>
      </c>
    </row>
    <row r="39" spans="1:23" s="3" customFormat="1" ht="21.75" customHeight="1">
      <c r="A39" s="22">
        <v>6</v>
      </c>
      <c r="B39" s="20" t="s">
        <v>26</v>
      </c>
      <c r="C39" s="30"/>
      <c r="D39" s="31"/>
      <c r="E39" s="19"/>
      <c r="F39" s="19"/>
      <c r="H39" s="76"/>
      <c r="I39" s="72"/>
      <c r="J39" s="74"/>
      <c r="K39" s="75"/>
      <c r="L39" s="73"/>
    </row>
    <row r="40" spans="1:23" s="42" customFormat="1" ht="24.75" customHeight="1">
      <c r="A40" s="23" t="s">
        <v>100</v>
      </c>
      <c r="B40" s="37" t="s">
        <v>27</v>
      </c>
      <c r="C40" s="30" t="s">
        <v>16</v>
      </c>
      <c r="D40" s="34">
        <v>30</v>
      </c>
      <c r="E40" s="12">
        <v>0</v>
      </c>
      <c r="F40" s="12">
        <f>D40*E40</f>
        <v>0</v>
      </c>
    </row>
    <row r="41" spans="1:23" s="42" customFormat="1" ht="24.75" customHeight="1">
      <c r="A41" s="23" t="s">
        <v>49</v>
      </c>
      <c r="B41" s="37" t="s">
        <v>48</v>
      </c>
      <c r="C41" s="30" t="s">
        <v>13</v>
      </c>
      <c r="D41" s="34">
        <v>50</v>
      </c>
      <c r="E41" s="12">
        <v>0</v>
      </c>
      <c r="F41" s="12">
        <f t="shared" ref="F41:F49" si="2">E41*D41</f>
        <v>0</v>
      </c>
    </row>
    <row r="42" spans="1:23" s="43" customFormat="1" ht="21.75" customHeight="1">
      <c r="A42" s="23" t="s">
        <v>51</v>
      </c>
      <c r="B42" s="37" t="s">
        <v>50</v>
      </c>
      <c r="C42" s="30" t="s">
        <v>12</v>
      </c>
      <c r="D42" s="34">
        <v>1</v>
      </c>
      <c r="E42" s="12">
        <v>0</v>
      </c>
      <c r="F42" s="12">
        <f t="shared" si="2"/>
        <v>0</v>
      </c>
    </row>
    <row r="43" spans="1:23" s="41" customFormat="1" ht="29.25" customHeight="1">
      <c r="A43" s="23" t="s">
        <v>53</v>
      </c>
      <c r="B43" s="89" t="s">
        <v>95</v>
      </c>
      <c r="C43" s="30" t="s">
        <v>14</v>
      </c>
      <c r="D43" s="34">
        <v>4</v>
      </c>
      <c r="E43" s="12">
        <v>0</v>
      </c>
      <c r="F43" s="12">
        <f t="shared" si="2"/>
        <v>0</v>
      </c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</row>
    <row r="44" spans="1:23" s="41" customFormat="1" ht="24" customHeight="1">
      <c r="A44" s="23" t="s">
        <v>101</v>
      </c>
      <c r="B44" s="37" t="s">
        <v>55</v>
      </c>
      <c r="C44" s="30" t="s">
        <v>13</v>
      </c>
      <c r="D44" s="34">
        <v>20</v>
      </c>
      <c r="E44" s="12">
        <v>0</v>
      </c>
      <c r="F44" s="12">
        <f t="shared" si="2"/>
        <v>0</v>
      </c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</row>
    <row r="45" spans="1:23" s="41" customFormat="1" ht="24.75" customHeight="1">
      <c r="A45" s="23" t="s">
        <v>102</v>
      </c>
      <c r="B45" s="89" t="s">
        <v>78</v>
      </c>
      <c r="C45" s="32" t="s">
        <v>14</v>
      </c>
      <c r="D45" s="78">
        <v>2</v>
      </c>
      <c r="E45" s="12">
        <v>0</v>
      </c>
      <c r="F45" s="33">
        <f t="shared" si="2"/>
        <v>0</v>
      </c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</row>
    <row r="46" spans="1:23" s="41" customFormat="1" ht="20.25" customHeight="1">
      <c r="A46" s="23" t="s">
        <v>103</v>
      </c>
      <c r="B46" s="89" t="s">
        <v>77</v>
      </c>
      <c r="C46" s="32" t="s">
        <v>14</v>
      </c>
      <c r="D46" s="78">
        <v>4</v>
      </c>
      <c r="E46" s="12">
        <v>0</v>
      </c>
      <c r="F46" s="33">
        <f t="shared" si="2"/>
        <v>0</v>
      </c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</row>
    <row r="47" spans="1:23" s="41" customFormat="1" ht="24.75" customHeight="1">
      <c r="A47" s="23" t="s">
        <v>56</v>
      </c>
      <c r="B47" s="89" t="s">
        <v>99</v>
      </c>
      <c r="C47" s="32" t="s">
        <v>14</v>
      </c>
      <c r="D47" s="78">
        <v>14</v>
      </c>
      <c r="E47" s="12">
        <v>0</v>
      </c>
      <c r="F47" s="33">
        <f>E47*D47</f>
        <v>0</v>
      </c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</row>
    <row r="48" spans="1:23" s="41" customFormat="1" ht="34.5" customHeight="1">
      <c r="A48" s="91" t="s">
        <v>57</v>
      </c>
      <c r="B48" s="18" t="s">
        <v>93</v>
      </c>
      <c r="C48" s="16" t="s">
        <v>14</v>
      </c>
      <c r="D48" s="13">
        <v>4</v>
      </c>
      <c r="E48" s="12">
        <v>0</v>
      </c>
      <c r="F48" s="12">
        <f t="shared" si="2"/>
        <v>0</v>
      </c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</row>
    <row r="49" spans="1:23" s="41" customFormat="1" ht="63.75">
      <c r="A49" s="92" t="s">
        <v>58</v>
      </c>
      <c r="B49" s="18" t="s">
        <v>96</v>
      </c>
      <c r="C49" s="16" t="s">
        <v>14</v>
      </c>
      <c r="D49" s="13">
        <v>12</v>
      </c>
      <c r="E49" s="12">
        <v>0</v>
      </c>
      <c r="F49" s="12">
        <f t="shared" si="2"/>
        <v>0</v>
      </c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</row>
    <row r="50" spans="1:23" s="41" customFormat="1" ht="20.25" customHeight="1">
      <c r="A50" s="23" t="s">
        <v>59</v>
      </c>
      <c r="B50" s="44" t="s">
        <v>22</v>
      </c>
      <c r="C50" s="56" t="s">
        <v>12</v>
      </c>
      <c r="D50" s="34">
        <v>1</v>
      </c>
      <c r="E50" s="12">
        <v>0</v>
      </c>
      <c r="F50" s="33">
        <f>E50*D50</f>
        <v>0</v>
      </c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</row>
    <row r="51" spans="1:23" s="48" customFormat="1" ht="21.75" customHeight="1">
      <c r="A51" s="36"/>
      <c r="B51" s="45" t="s">
        <v>15</v>
      </c>
      <c r="C51" s="46"/>
      <c r="D51" s="46"/>
      <c r="E51" s="35"/>
      <c r="F51" s="47">
        <f>SUM(F40:F50)</f>
        <v>0</v>
      </c>
    </row>
    <row r="52" spans="1:23" s="48" customFormat="1" ht="24.75" customHeight="1">
      <c r="A52" s="53"/>
      <c r="B52" s="49"/>
      <c r="C52" s="50"/>
      <c r="D52" s="50"/>
      <c r="E52" s="51"/>
      <c r="F52" s="52"/>
    </row>
    <row r="53" spans="1:23" s="43" customFormat="1">
      <c r="A53" s="53"/>
      <c r="B53" s="54" t="s">
        <v>18</v>
      </c>
      <c r="C53" s="32"/>
      <c r="D53" s="55"/>
      <c r="E53" s="39"/>
      <c r="F53" s="40">
        <f>F16+F25+F30+F34+F51+F38</f>
        <v>0</v>
      </c>
      <c r="I53" s="69"/>
    </row>
    <row r="54" spans="1:23" s="43" customFormat="1">
      <c r="A54" s="53"/>
      <c r="B54" s="54" t="s">
        <v>20</v>
      </c>
      <c r="C54" s="56"/>
      <c r="D54" s="55"/>
      <c r="E54" s="39"/>
      <c r="F54" s="40">
        <f>F53*0.2</f>
        <v>0</v>
      </c>
    </row>
    <row r="55" spans="1:23" s="43" customFormat="1" ht="15.75" thickBot="1">
      <c r="A55" s="57"/>
      <c r="B55" s="58" t="s">
        <v>19</v>
      </c>
      <c r="C55" s="59"/>
      <c r="D55" s="60"/>
      <c r="E55" s="61"/>
      <c r="F55" s="62">
        <f>F53+F54</f>
        <v>0</v>
      </c>
    </row>
    <row r="56" spans="1:23" s="43" customFormat="1">
      <c r="A56" s="63"/>
      <c r="B56" s="65"/>
      <c r="C56" s="65"/>
      <c r="D56" s="66"/>
      <c r="E56" s="67"/>
      <c r="F56" s="68"/>
    </row>
    <row r="57" spans="1:23" s="43" customFormat="1">
      <c r="A57" s="63"/>
      <c r="B57" s="65"/>
      <c r="C57" s="65"/>
      <c r="D57" s="66"/>
      <c r="E57" s="67"/>
      <c r="F57" s="68"/>
    </row>
    <row r="58" spans="1:23" s="43" customFormat="1" ht="15.75" thickBot="1">
      <c r="A58" s="63"/>
      <c r="B58" s="65"/>
      <c r="C58" s="65"/>
      <c r="D58" s="66"/>
      <c r="E58" s="67"/>
      <c r="F58" s="68"/>
    </row>
    <row r="59" spans="1:23" s="43" customFormat="1">
      <c r="A59" s="93" t="s">
        <v>75</v>
      </c>
      <c r="B59" s="94"/>
      <c r="C59" s="94"/>
      <c r="D59" s="94"/>
      <c r="E59" s="94"/>
      <c r="F59" s="95"/>
    </row>
    <row r="60" spans="1:23" s="43" customFormat="1" ht="44.25" customHeight="1">
      <c r="A60" s="96"/>
      <c r="B60" s="96"/>
      <c r="C60" s="96"/>
      <c r="D60" s="96"/>
      <c r="E60" s="96"/>
      <c r="F60" s="97"/>
    </row>
    <row r="61" spans="1:23" s="3" customFormat="1" ht="21.75" customHeight="1">
      <c r="A61" s="77">
        <v>7</v>
      </c>
      <c r="B61" s="79" t="s">
        <v>60</v>
      </c>
      <c r="C61" s="79"/>
      <c r="D61" s="79"/>
      <c r="E61" s="79"/>
      <c r="F61" s="79"/>
    </row>
    <row r="62" spans="1:23">
      <c r="A62" s="77" t="s">
        <v>61</v>
      </c>
      <c r="B62" s="106" t="s">
        <v>62</v>
      </c>
      <c r="C62" s="32" t="s">
        <v>16</v>
      </c>
      <c r="D62" s="78">
        <v>600</v>
      </c>
      <c r="E62" s="12">
        <v>0</v>
      </c>
      <c r="F62" s="33">
        <f>E62*D62</f>
        <v>0</v>
      </c>
    </row>
    <row r="63" spans="1:23" s="4" customFormat="1" ht="17.25" customHeight="1">
      <c r="A63" s="77" t="s">
        <v>63</v>
      </c>
      <c r="B63" s="37" t="s">
        <v>64</v>
      </c>
      <c r="C63" s="32" t="s">
        <v>16</v>
      </c>
      <c r="D63" s="78">
        <v>600</v>
      </c>
      <c r="E63" s="12">
        <v>0</v>
      </c>
      <c r="F63" s="33">
        <f>E63*D63</f>
        <v>0</v>
      </c>
    </row>
    <row r="64" spans="1:23" s="4" customFormat="1" ht="15" customHeight="1">
      <c r="A64" s="77" t="s">
        <v>65</v>
      </c>
      <c r="B64" s="37" t="s">
        <v>66</v>
      </c>
      <c r="C64" s="32" t="s">
        <v>16</v>
      </c>
      <c r="D64" s="78">
        <v>600</v>
      </c>
      <c r="E64" s="12">
        <v>0</v>
      </c>
      <c r="F64" s="33">
        <f>E64*D64</f>
        <v>0</v>
      </c>
    </row>
    <row r="65" spans="1:6" ht="16.5" customHeight="1" thickBot="1">
      <c r="A65" s="77" t="s">
        <v>67</v>
      </c>
      <c r="B65" s="107" t="s">
        <v>68</v>
      </c>
      <c r="C65" s="56" t="s">
        <v>12</v>
      </c>
      <c r="D65" s="78">
        <v>1</v>
      </c>
      <c r="E65" s="12">
        <v>0</v>
      </c>
      <c r="F65" s="33">
        <f>E65*D65</f>
        <v>0</v>
      </c>
    </row>
    <row r="66" spans="1:6">
      <c r="A66" s="80"/>
      <c r="B66" s="81" t="s">
        <v>18</v>
      </c>
      <c r="C66" s="82"/>
      <c r="D66" s="83"/>
      <c r="E66" s="84"/>
      <c r="F66" s="85">
        <f>F62+F63+F64-F65</f>
        <v>0</v>
      </c>
    </row>
    <row r="67" spans="1:6">
      <c r="A67" s="53"/>
      <c r="B67" s="54" t="s">
        <v>20</v>
      </c>
      <c r="C67" s="56"/>
      <c r="D67" s="55"/>
      <c r="E67" s="86"/>
      <c r="F67" s="40">
        <f>F66*0.2</f>
        <v>0</v>
      </c>
    </row>
    <row r="68" spans="1:6" ht="15.75" thickBot="1">
      <c r="A68" s="57"/>
      <c r="B68" s="58" t="s">
        <v>19</v>
      </c>
      <c r="C68" s="59"/>
      <c r="D68" s="60"/>
      <c r="E68" s="87"/>
      <c r="F68" s="62">
        <f>F66+F67</f>
        <v>0</v>
      </c>
    </row>
    <row r="69" spans="1:6">
      <c r="A69" s="63"/>
      <c r="B69" s="65"/>
      <c r="C69" s="65"/>
      <c r="D69" s="66"/>
      <c r="E69" s="88"/>
      <c r="F69" s="68"/>
    </row>
    <row r="70" spans="1:6">
      <c r="A70" s="63"/>
      <c r="B70" s="65"/>
      <c r="C70" s="65"/>
      <c r="D70" s="66"/>
      <c r="E70" s="88"/>
      <c r="F70" s="68"/>
    </row>
    <row r="71" spans="1:6">
      <c r="A71" s="77">
        <v>8</v>
      </c>
      <c r="B71" s="79" t="s">
        <v>69</v>
      </c>
      <c r="C71" s="79"/>
      <c r="D71" s="79"/>
      <c r="E71" s="79"/>
      <c r="F71" s="79"/>
    </row>
    <row r="72" spans="1:6">
      <c r="A72" s="77" t="s">
        <v>70</v>
      </c>
      <c r="B72" s="37" t="s">
        <v>76</v>
      </c>
      <c r="C72" s="32" t="s">
        <v>13</v>
      </c>
      <c r="D72" s="78">
        <v>390</v>
      </c>
      <c r="E72" s="12">
        <v>0</v>
      </c>
      <c r="F72" s="33">
        <f>D72*E72</f>
        <v>0</v>
      </c>
    </row>
    <row r="73" spans="1:6">
      <c r="A73" s="77" t="s">
        <v>71</v>
      </c>
      <c r="B73" s="37" t="s">
        <v>79</v>
      </c>
      <c r="C73" s="32" t="s">
        <v>12</v>
      </c>
      <c r="D73" s="78">
        <v>1</v>
      </c>
      <c r="E73" s="12">
        <v>0</v>
      </c>
      <c r="F73" s="33">
        <f>E73*D73</f>
        <v>0</v>
      </c>
    </row>
    <row r="74" spans="1:6">
      <c r="A74" s="77" t="s">
        <v>72</v>
      </c>
      <c r="B74" s="37" t="s">
        <v>73</v>
      </c>
      <c r="C74" s="32" t="s">
        <v>13</v>
      </c>
      <c r="D74" s="78">
        <v>395</v>
      </c>
      <c r="E74" s="12">
        <v>0</v>
      </c>
      <c r="F74" s="33">
        <f>E74*D74</f>
        <v>0</v>
      </c>
    </row>
    <row r="75" spans="1:6" ht="15.75" thickBot="1">
      <c r="A75" s="36" t="s">
        <v>74</v>
      </c>
      <c r="B75" s="108" t="s">
        <v>105</v>
      </c>
      <c r="C75" s="56" t="s">
        <v>12</v>
      </c>
      <c r="D75" s="78">
        <v>1</v>
      </c>
      <c r="E75" s="12">
        <v>0</v>
      </c>
      <c r="F75" s="33">
        <f>D75*E75</f>
        <v>0</v>
      </c>
    </row>
    <row r="76" spans="1:6">
      <c r="A76" s="80"/>
      <c r="B76" s="81" t="s">
        <v>18</v>
      </c>
      <c r="C76" s="82"/>
      <c r="D76" s="83"/>
      <c r="E76" s="84"/>
      <c r="F76" s="85">
        <f>F72+F73+F74-F75</f>
        <v>0</v>
      </c>
    </row>
    <row r="77" spans="1:6">
      <c r="A77" s="53"/>
      <c r="B77" s="54" t="s">
        <v>20</v>
      </c>
      <c r="C77" s="56"/>
      <c r="D77" s="55"/>
      <c r="E77" s="86"/>
      <c r="F77" s="40">
        <f>F76*0.2</f>
        <v>0</v>
      </c>
    </row>
    <row r="78" spans="1:6" ht="15.75" thickBot="1">
      <c r="A78" s="57"/>
      <c r="B78" s="58" t="s">
        <v>19</v>
      </c>
      <c r="C78" s="59"/>
      <c r="D78" s="60"/>
      <c r="E78" s="87"/>
      <c r="F78" s="62">
        <f>F76+F77</f>
        <v>0</v>
      </c>
    </row>
    <row r="79" spans="1:6" ht="29.25" customHeight="1"/>
    <row r="80" spans="1:6">
      <c r="A80" s="23">
        <v>9</v>
      </c>
      <c r="B80" s="79" t="s">
        <v>85</v>
      </c>
      <c r="C80" s="79"/>
      <c r="D80" s="79"/>
      <c r="E80" s="79"/>
      <c r="F80" s="79"/>
    </row>
    <row r="81" spans="1:6">
      <c r="A81" s="23" t="s">
        <v>86</v>
      </c>
      <c r="B81" s="37" t="s">
        <v>54</v>
      </c>
      <c r="C81" s="30" t="s">
        <v>14</v>
      </c>
      <c r="D81" s="34">
        <v>1</v>
      </c>
      <c r="E81" s="12">
        <v>0</v>
      </c>
      <c r="F81" s="12">
        <f>E81*D81</f>
        <v>0</v>
      </c>
    </row>
    <row r="82" spans="1:6" ht="26.25" thickBot="1">
      <c r="A82" s="36" t="s">
        <v>87</v>
      </c>
      <c r="B82" s="37" t="s">
        <v>94</v>
      </c>
      <c r="C82" s="30" t="s">
        <v>14</v>
      </c>
      <c r="D82" s="34">
        <v>2</v>
      </c>
      <c r="E82" s="12">
        <v>0</v>
      </c>
      <c r="F82" s="12">
        <f>E82*D82</f>
        <v>0</v>
      </c>
    </row>
    <row r="83" spans="1:6">
      <c r="A83" s="80"/>
      <c r="B83" s="81" t="s">
        <v>18</v>
      </c>
      <c r="C83" s="82"/>
      <c r="D83" s="83"/>
      <c r="E83" s="84"/>
      <c r="F83" s="85">
        <f>F81+F82</f>
        <v>0</v>
      </c>
    </row>
    <row r="84" spans="1:6">
      <c r="A84" s="53"/>
      <c r="B84" s="54" t="s">
        <v>20</v>
      </c>
      <c r="C84" s="56"/>
      <c r="D84" s="55"/>
      <c r="E84" s="86"/>
      <c r="F84" s="40">
        <f>F83*0.2</f>
        <v>0</v>
      </c>
    </row>
    <row r="85" spans="1:6" ht="15.75" thickBot="1">
      <c r="A85" s="57"/>
      <c r="B85" s="58" t="s">
        <v>19</v>
      </c>
      <c r="C85" s="59"/>
      <c r="D85" s="60"/>
      <c r="E85" s="87"/>
      <c r="F85" s="62">
        <f>F83+F84</f>
        <v>0</v>
      </c>
    </row>
    <row r="86" spans="1:6" ht="29.25" customHeight="1"/>
    <row r="87" spans="1:6">
      <c r="A87" s="23">
        <v>10</v>
      </c>
      <c r="B87" s="79" t="s">
        <v>88</v>
      </c>
      <c r="C87" s="79"/>
      <c r="D87" s="79"/>
      <c r="E87" s="79"/>
      <c r="F87" s="79"/>
    </row>
    <row r="88" spans="1:6" ht="26.25" thickBot="1">
      <c r="A88" s="36" t="s">
        <v>89</v>
      </c>
      <c r="B88" s="37" t="s">
        <v>52</v>
      </c>
      <c r="C88" s="30" t="s">
        <v>12</v>
      </c>
      <c r="D88" s="34">
        <v>1</v>
      </c>
      <c r="E88" s="12">
        <v>0</v>
      </c>
      <c r="F88" s="12">
        <f>E88*D88</f>
        <v>0</v>
      </c>
    </row>
    <row r="89" spans="1:6">
      <c r="A89" s="80"/>
      <c r="B89" s="81" t="s">
        <v>18</v>
      </c>
      <c r="C89" s="82"/>
      <c r="D89" s="83"/>
      <c r="E89" s="84"/>
      <c r="F89" s="85">
        <f>F88</f>
        <v>0</v>
      </c>
    </row>
    <row r="90" spans="1:6">
      <c r="A90" s="53"/>
      <c r="B90" s="54" t="s">
        <v>20</v>
      </c>
      <c r="C90" s="56"/>
      <c r="D90" s="55"/>
      <c r="E90" s="86"/>
      <c r="F90" s="40">
        <f>F89*0.2</f>
        <v>0</v>
      </c>
    </row>
    <row r="91" spans="1:6" ht="15.75" thickBot="1">
      <c r="A91" s="57"/>
      <c r="B91" s="58" t="s">
        <v>19</v>
      </c>
      <c r="C91" s="59"/>
      <c r="D91" s="60"/>
      <c r="E91" s="87"/>
      <c r="F91" s="62">
        <f>F89+F90</f>
        <v>0</v>
      </c>
    </row>
    <row r="94" spans="1:6">
      <c r="A94" s="23">
        <v>11</v>
      </c>
      <c r="B94" s="79" t="s">
        <v>91</v>
      </c>
      <c r="C94" s="79"/>
      <c r="D94" s="79"/>
      <c r="E94" s="79"/>
      <c r="F94" s="79"/>
    </row>
    <row r="95" spans="1:6">
      <c r="A95" s="23" t="s">
        <v>90</v>
      </c>
      <c r="B95" s="37" t="s">
        <v>97</v>
      </c>
      <c r="C95" s="30" t="s">
        <v>14</v>
      </c>
      <c r="D95" s="34">
        <v>3</v>
      </c>
      <c r="E95" s="12">
        <v>0</v>
      </c>
      <c r="F95" s="12">
        <f>E95*D95</f>
        <v>0</v>
      </c>
    </row>
    <row r="96" spans="1:6" s="43" customFormat="1" ht="15.75" thickBot="1">
      <c r="A96" s="36" t="s">
        <v>92</v>
      </c>
      <c r="B96" s="37" t="s">
        <v>98</v>
      </c>
      <c r="C96" s="56" t="s">
        <v>14</v>
      </c>
      <c r="D96" s="34">
        <v>1</v>
      </c>
      <c r="E96" s="12">
        <v>0</v>
      </c>
      <c r="F96" s="33">
        <f>D96*E96</f>
        <v>0</v>
      </c>
    </row>
    <row r="97" spans="1:6">
      <c r="A97" s="80"/>
      <c r="B97" s="81" t="s">
        <v>18</v>
      </c>
      <c r="C97" s="82"/>
      <c r="D97" s="83"/>
      <c r="E97" s="84"/>
      <c r="F97" s="85">
        <f>F95+F96</f>
        <v>0</v>
      </c>
    </row>
    <row r="98" spans="1:6">
      <c r="A98" s="53"/>
      <c r="B98" s="54" t="s">
        <v>20</v>
      </c>
      <c r="C98" s="56"/>
      <c r="D98" s="55"/>
      <c r="E98" s="86"/>
      <c r="F98" s="40">
        <f>F97*0.2</f>
        <v>0</v>
      </c>
    </row>
    <row r="99" spans="1:6" ht="15.75" thickBot="1">
      <c r="A99" s="57"/>
      <c r="B99" s="58" t="s">
        <v>19</v>
      </c>
      <c r="C99" s="59"/>
      <c r="D99" s="60"/>
      <c r="E99" s="87"/>
      <c r="F99" s="62">
        <f>F97+F98</f>
        <v>0</v>
      </c>
    </row>
  </sheetData>
  <mergeCells count="5">
    <mergeCell ref="A59:F60"/>
    <mergeCell ref="A1:F1"/>
    <mergeCell ref="A3:F3"/>
    <mergeCell ref="A4:F4"/>
    <mergeCell ref="A6:B6"/>
  </mergeCells>
  <phoneticPr fontId="16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64" fitToHeight="2" orientation="portrait" r:id="rId1"/>
  <headerFooter alignWithMargins="0"/>
  <colBreaks count="1" manualBreakCount="1">
    <brk id="6" max="11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70FAFE09F4884884227611B62E091A" ma:contentTypeVersion="15" ma:contentTypeDescription="Crée un document." ma:contentTypeScope="" ma:versionID="e864c1952e6ff6a28ff01f6aa9dcc453">
  <xsd:schema xmlns:xsd="http://www.w3.org/2001/XMLSchema" xmlns:xs="http://www.w3.org/2001/XMLSchema" xmlns:p="http://schemas.microsoft.com/office/2006/metadata/properties" xmlns:ns2="5e4c37f9-893b-477c-aea3-f78f284b858d" xmlns:ns3="7df56b7a-261e-47e7-b6a8-494b52e0a951" targetNamespace="http://schemas.microsoft.com/office/2006/metadata/properties" ma:root="true" ma:fieldsID="cac010673e3e2000a106bb781d53ff51" ns2:_="" ns3:_="">
    <xsd:import namespace="5e4c37f9-893b-477c-aea3-f78f284b858d"/>
    <xsd:import namespace="7df56b7a-261e-47e7-b6a8-494b52e0a95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4c37f9-893b-477c-aea3-f78f284b85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bb3a4f9d-c8c7-492f-8253-5675f27fcf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f56b7a-261e-47e7-b6a8-494b52e0a95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c71a5817-1eb0-4d43-9f6c-85294e711a70}" ma:internalName="TaxCatchAll" ma:showField="CatchAllData" ma:web="7df56b7a-261e-47e7-b6a8-494b52e0a95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df56b7a-261e-47e7-b6a8-494b52e0a951" xsi:nil="true"/>
    <lcf76f155ced4ddcb4097134ff3c332f xmlns="5e4c37f9-893b-477c-aea3-f78f284b858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645838B-E233-4C9B-830C-B1BEAB6509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4c37f9-893b-477c-aea3-f78f284b858d"/>
    <ds:schemaRef ds:uri="7df56b7a-261e-47e7-b6a8-494b52e0a95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7971104-B6FE-4ACA-94B5-E0493D04CC81}">
  <ds:schemaRefs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ebdcaf76-9035-458b-a648-4750e0a27bcb"/>
    <ds:schemaRef ds:uri="http://purl.org/dc/elements/1.1/"/>
    <ds:schemaRef ds:uri="8128c905-337d-4c6b-8e78-22e2b42ce270"/>
    <ds:schemaRef ds:uri="http://www.w3.org/XML/1998/namespace"/>
    <ds:schemaRef ds:uri="http://purl.org/dc/dcmitype/"/>
    <ds:schemaRef ds:uri="http://purl.org/dc/terms/"/>
    <ds:schemaRef ds:uri="7df56b7a-261e-47e7-b6a8-494b52e0a951"/>
    <ds:schemaRef ds:uri="5e4c37f9-893b-477c-aea3-f78f284b858d"/>
  </ds:schemaRefs>
</ds:datastoreItem>
</file>

<file path=customXml/itemProps3.xml><?xml version="1.0" encoding="utf-8"?>
<ds:datastoreItem xmlns:ds="http://schemas.openxmlformats.org/officeDocument/2006/customXml" ds:itemID="{520643F8-AA30-416E-A037-C4300AEECE3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SOLUTION B</vt:lpstr>
      <vt:lpstr>'SOLUTION B'!s</vt:lpstr>
      <vt:lpstr>'SOLUTION B'!T</vt:lpstr>
      <vt:lpstr>'SOLUTION B'!Zone_d_impression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</dc:creator>
  <cp:lastModifiedBy>JLD</cp:lastModifiedBy>
  <cp:lastPrinted>2024-12-17T11:37:22Z</cp:lastPrinted>
  <dcterms:created xsi:type="dcterms:W3CDTF">2020-08-17T09:11:59Z</dcterms:created>
  <dcterms:modified xsi:type="dcterms:W3CDTF">2025-02-19T14:01:51Z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0x0101009170FAFE09F4884884227611B62E091A</vt:lpwstr>
  </property>
  <property fmtid="{D5CDD505-2E9C-101B-9397-08002B2CF9AE}" pid="3" name="MediaServiceImageTags">
    <vt:lpwstr/>
  </property>
</Properties>
</file>