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ravail\MARCHES\MARCHES_PASSATION\2025\Gardiennage\DCE\V3\Relecture\"/>
    </mc:Choice>
  </mc:AlternateContent>
  <bookViews>
    <workbookView xWindow="0" yWindow="0" windowWidth="25200" windowHeight="11730" tabRatio="500"/>
  </bookViews>
  <sheets>
    <sheet name="DPGF" sheetId="2" r:id="rId1"/>
  </sheets>
  <definedNames>
    <definedName name="_xlnm_Print_Area" localSheetId="0">#REF!</definedName>
    <definedName name="Excel_BuiltIn_Print_Area" localSheetId="0">#REF!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X26" i="2" l="1"/>
  <c r="X29" i="2" s="1"/>
  <c r="W26" i="2"/>
  <c r="W29" i="2" s="1"/>
  <c r="V26" i="2"/>
  <c r="V29" i="2" s="1"/>
  <c r="U26" i="2"/>
  <c r="U29" i="2" s="1"/>
  <c r="T26" i="2"/>
  <c r="T29" i="2" s="1"/>
  <c r="S26" i="2"/>
  <c r="S29" i="2" s="1"/>
  <c r="L26" i="2"/>
  <c r="L29" i="2" s="1"/>
  <c r="K26" i="2"/>
  <c r="K29" i="2" s="1"/>
  <c r="J26" i="2"/>
  <c r="J29" i="2" s="1"/>
  <c r="I26" i="2"/>
  <c r="I29" i="2" s="1"/>
  <c r="H26" i="2"/>
  <c r="H29" i="2" s="1"/>
  <c r="G26" i="2"/>
  <c r="G29" i="2" s="1"/>
  <c r="Y24" i="2"/>
  <c r="M24" i="2"/>
  <c r="Y23" i="2"/>
  <c r="M23" i="2"/>
  <c r="Y22" i="2"/>
  <c r="M22" i="2"/>
  <c r="Y21" i="2"/>
  <c r="M21" i="2"/>
  <c r="Y20" i="2"/>
  <c r="M20" i="2"/>
  <c r="Y19" i="2"/>
  <c r="M19" i="2"/>
  <c r="Y18" i="2"/>
  <c r="Y17" i="2"/>
  <c r="M17" i="2"/>
  <c r="Y16" i="2"/>
  <c r="M16" i="2"/>
  <c r="Y15" i="2"/>
  <c r="M15" i="2"/>
  <c r="Y14" i="2"/>
  <c r="M14" i="2"/>
  <c r="Y13" i="2"/>
  <c r="M13" i="2"/>
  <c r="Y12" i="2"/>
  <c r="M12" i="2"/>
  <c r="Y11" i="2"/>
  <c r="M11" i="2"/>
  <c r="Y10" i="2"/>
  <c r="M10" i="2"/>
  <c r="G32" i="2" l="1"/>
  <c r="J32" i="2" s="1"/>
  <c r="M26" i="2"/>
  <c r="Y26" i="2"/>
  <c r="M30" i="2"/>
  <c r="Y30" i="2"/>
</calcChain>
</file>

<file path=xl/sharedStrings.xml><?xml version="1.0" encoding="utf-8"?>
<sst xmlns="http://schemas.openxmlformats.org/spreadsheetml/2006/main" count="67" uniqueCount="44">
  <si>
    <t>NOM DU BÂTIMENT</t>
  </si>
  <si>
    <t>SSIAP 1</t>
  </si>
  <si>
    <t>Nb AGENT</t>
  </si>
  <si>
    <t xml:space="preserve">Nb heures à l'année </t>
  </si>
  <si>
    <t>HPFA</t>
  </si>
  <si>
    <t>PFA</t>
  </si>
  <si>
    <t>Jour</t>
  </si>
  <si>
    <t>Nuit</t>
  </si>
  <si>
    <t>Bâtiment Condorcet :</t>
  </si>
  <si>
    <t>Bâtiment Buffon :</t>
  </si>
  <si>
    <t>Bâtiment Lamarck A &amp; B:</t>
  </si>
  <si>
    <t>Bâtiment Sophie Germain :</t>
  </si>
  <si>
    <t>Bâtiment Lavoisier :</t>
  </si>
  <si>
    <t>Bâtiment Olympe de Gouges :</t>
  </si>
  <si>
    <t>Batiment Grands Moulins :</t>
  </si>
  <si>
    <t>IUT de Paris Pajol :</t>
  </si>
  <si>
    <t>UFR de Médecine, site Villemin :</t>
  </si>
  <si>
    <t>UFR de Médecine, site Bichat :</t>
  </si>
  <si>
    <t>UFR de Médecine, site Saint-Louis :</t>
  </si>
  <si>
    <t>UFR de Médecine, site Saint-Louis, Bat Hayem :</t>
  </si>
  <si>
    <t>UFR de Médecine, site Saint-Louis, Bat Bazin:</t>
  </si>
  <si>
    <t>Valette :</t>
  </si>
  <si>
    <t>Odontologie – Site Garancière :</t>
  </si>
  <si>
    <t>HPFA = Hors Période Fermeture Administrative</t>
  </si>
  <si>
    <t>PFA = Période Fermeture Administrative</t>
  </si>
  <si>
    <t>Nb Hres Jour
6h_21h</t>
  </si>
  <si>
    <t>Hres Dim J
6h_21h</t>
  </si>
  <si>
    <t>Hres 
fériés J
6h_21h</t>
  </si>
  <si>
    <t>Nb Hres nuit
21h-6h</t>
  </si>
  <si>
    <t>Hres 
dim nuit
21h-6h</t>
  </si>
  <si>
    <t>Hres 
fériés nuit
21h-6h</t>
  </si>
  <si>
    <t>o</t>
  </si>
  <si>
    <t>O</t>
  </si>
  <si>
    <t>ADS</t>
  </si>
  <si>
    <t>TAUX HORAIRES A COMPLETER  :</t>
  </si>
  <si>
    <t>TH Jour</t>
  </si>
  <si>
    <t>TH Nuit</t>
  </si>
  <si>
    <t>TH Dim Jour</t>
  </si>
  <si>
    <t>TH Dim. Nuit</t>
  </si>
  <si>
    <t>TH férié Jour</t>
  </si>
  <si>
    <t>TH Férié Nuit</t>
  </si>
  <si>
    <t>Montant forfait annuel HT</t>
  </si>
  <si>
    <t>Montant forfait annuel TTC</t>
  </si>
  <si>
    <r>
      <t xml:space="preserve">Décomposition du Prix Global et Forfaitaire (DPGF)
Marché de gardiennage des sites de l'Université Paris Cité - 2025001DFAPGSE
</t>
    </r>
    <r>
      <rPr>
        <b/>
        <sz val="14"/>
        <rFont val="Calibri"/>
        <family val="2"/>
      </rPr>
      <t>Vacation de jour = 6H_21H / Vacation de nuit 21H_6H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</si>
</sst>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&quot; €&quot;_-;\-* #,##0.00&quot; €&quot;_-;_-* \-??&quot; €&quot;_-;_-@_-"/>
    <numFmt numFmtId="165" formatCode="#,##0.00\ &quot;€&quot;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b/>
      <sz val="14"/>
      <color rgb="FF993300"/>
      <name val="Calibri"/>
      <family val="2"/>
    </font>
    <font>
      <b/>
      <sz val="11"/>
      <color rgb="FFFFFFFF"/>
      <name val="Calibri"/>
      <family val="2"/>
    </font>
    <font>
      <sz val="9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rgb="FF333399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C0C0C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FFFFF"/>
      </bottom>
      <diagonal/>
    </border>
    <border>
      <left style="medium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medium">
        <color auto="1"/>
      </right>
      <top style="thin">
        <color rgb="FFFFFFFF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medium">
        <color auto="1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medium">
        <color auto="1"/>
      </right>
      <top style="thin">
        <color rgb="FFFFFFFF"/>
      </top>
      <bottom style="thin">
        <color rgb="FFFFFFFF"/>
      </bottom>
      <diagonal/>
    </border>
    <border>
      <left style="medium">
        <color auto="1"/>
      </left>
      <right style="medium">
        <color auto="1"/>
      </right>
      <top style="thin">
        <color rgb="FFFFFFFF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rgb="FF9933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 style="thin">
        <color rgb="FFFFFFFF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auto="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auto="1"/>
      </right>
      <top style="thin">
        <color theme="0" tint="-0.24994659260841701"/>
      </top>
      <bottom style="thin">
        <color rgb="FFFFFFFF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medium">
        <color rgb="FF993300"/>
      </left>
      <right/>
      <top style="medium">
        <color rgb="FF993300"/>
      </top>
      <bottom/>
      <diagonal/>
    </border>
    <border>
      <left/>
      <right style="medium">
        <color rgb="FF993300"/>
      </right>
      <top style="medium">
        <color rgb="FF993300"/>
      </top>
      <bottom/>
      <diagonal/>
    </border>
    <border>
      <left style="medium">
        <color rgb="FF993300"/>
      </left>
      <right/>
      <top/>
      <bottom style="medium">
        <color rgb="FF993300"/>
      </bottom>
      <diagonal/>
    </border>
    <border>
      <left/>
      <right/>
      <top/>
      <bottom style="medium">
        <color rgb="FF993300"/>
      </bottom>
      <diagonal/>
    </border>
    <border>
      <left/>
      <right style="medium">
        <color rgb="FF993300"/>
      </right>
      <top/>
      <bottom style="medium">
        <color rgb="FF9933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4" borderId="9" xfId="0" applyFont="1" applyFill="1" applyBorder="1"/>
    <xf numFmtId="0" fontId="1" fillId="0" borderId="6" xfId="0" applyFont="1" applyBorder="1"/>
    <xf numFmtId="0" fontId="1" fillId="4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165" fontId="1" fillId="0" borderId="0" xfId="0" applyNumberFormat="1" applyFont="1"/>
    <xf numFmtId="0" fontId="1" fillId="0" borderId="0" xfId="0" applyFont="1" applyFill="1"/>
    <xf numFmtId="164" fontId="4" fillId="0" borderId="0" xfId="0" applyNumberFormat="1" applyFont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164" fontId="4" fillId="0" borderId="0" xfId="0" applyNumberFormat="1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/>
    <xf numFmtId="0" fontId="12" fillId="0" borderId="0" xfId="0" applyFont="1"/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/>
    <xf numFmtId="0" fontId="1" fillId="4" borderId="27" xfId="0" applyFont="1" applyFill="1" applyBorder="1" applyAlignment="1">
      <alignment horizontal="center" vertical="center"/>
    </xf>
    <xf numFmtId="7" fontId="9" fillId="6" borderId="28" xfId="0" applyNumberFormat="1" applyFont="1" applyFill="1" applyBorder="1" applyAlignment="1">
      <alignment horizontal="center" vertical="center"/>
    </xf>
    <xf numFmtId="7" fontId="9" fillId="6" borderId="29" xfId="0" applyNumberFormat="1" applyFont="1" applyFill="1" applyBorder="1" applyAlignment="1">
      <alignment horizontal="center" vertical="center"/>
    </xf>
    <xf numFmtId="7" fontId="9" fillId="6" borderId="30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/>
    </xf>
    <xf numFmtId="0" fontId="9" fillId="8" borderId="18" xfId="0" applyFont="1" applyFill="1" applyBorder="1" applyAlignment="1">
      <alignment horizontal="center"/>
    </xf>
    <xf numFmtId="164" fontId="8" fillId="0" borderId="12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right" vertical="center"/>
    </xf>
    <xf numFmtId="0" fontId="1" fillId="7" borderId="11" xfId="0" applyFont="1" applyFill="1" applyBorder="1" applyAlignment="1">
      <alignment horizontal="right" vertical="center"/>
    </xf>
    <xf numFmtId="0" fontId="5" fillId="7" borderId="10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1846729</xdr:colOff>
      <xdr:row>2</xdr:row>
      <xdr:rowOff>368723</xdr:rowOff>
    </xdr:to>
    <xdr:pic>
      <xdr:nvPicPr>
        <xdr:cNvPr id="2" name="Imag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46729" cy="744141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6"/>
  <sheetViews>
    <sheetView tabSelected="1" topLeftCell="A7" zoomScale="110" zoomScaleNormal="110" workbookViewId="0">
      <selection activeCell="L15" sqref="L15"/>
    </sheetView>
  </sheetViews>
  <sheetFormatPr baseColWidth="10" defaultColWidth="10.7109375" defaultRowHeight="15" x14ac:dyDescent="0.25"/>
  <cols>
    <col min="1" max="1" width="29" style="1" customWidth="1"/>
    <col min="2" max="2" width="10.7109375" style="1"/>
    <col min="3" max="5" width="4.7109375" style="1" customWidth="1"/>
    <col min="6" max="6" width="4.5703125" style="1" customWidth="1"/>
    <col min="7" max="7" width="15.42578125" style="1" customWidth="1"/>
    <col min="8" max="13" width="13.28515625" style="1" customWidth="1"/>
    <col min="14" max="14" width="1.28515625" style="1" customWidth="1"/>
    <col min="15" max="18" width="4.7109375" style="1" customWidth="1"/>
    <col min="19" max="25" width="13.28515625" style="1" customWidth="1"/>
    <col min="26" max="26" width="1.28515625" style="1" customWidth="1"/>
    <col min="27" max="30" width="4.7109375" style="1" customWidth="1"/>
    <col min="31" max="37" width="13.42578125" style="1" customWidth="1"/>
    <col min="38" max="257" width="10.7109375" style="1"/>
  </cols>
  <sheetData>
    <row r="1" spans="1:257" ht="15.75" thickBot="1" x14ac:dyDescent="0.3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257" ht="14.65" customHeight="1" x14ac:dyDescent="0.25">
      <c r="B2" s="70" t="s">
        <v>43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2"/>
    </row>
    <row r="3" spans="1:257" s="1" customFormat="1" ht="51.75" customHeight="1" thickBot="1" x14ac:dyDescent="0.3">
      <c r="B3" s="73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5"/>
    </row>
    <row r="4" spans="1:257" s="1" customFormat="1" x14ac:dyDescent="0.25">
      <c r="C4" s="2"/>
      <c r="D4" s="2"/>
      <c r="E4" s="2"/>
      <c r="F4" s="2"/>
      <c r="G4" s="2"/>
      <c r="H4" s="2"/>
      <c r="I4" s="2"/>
      <c r="J4" s="2"/>
      <c r="K4" s="2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257" s="1" customFormat="1" ht="15.75" thickBot="1" x14ac:dyDescent="0.3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57" ht="15.75" thickBot="1" x14ac:dyDescent="0.3">
      <c r="A6" s="67" t="s">
        <v>0</v>
      </c>
      <c r="B6" s="67"/>
      <c r="C6" s="68" t="s">
        <v>33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4"/>
      <c r="O6" s="67" t="s">
        <v>1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4"/>
      <c r="IM6"/>
      <c r="IN6"/>
      <c r="IO6"/>
      <c r="IP6"/>
      <c r="IQ6"/>
      <c r="IR6"/>
      <c r="IS6"/>
      <c r="IT6"/>
      <c r="IU6"/>
      <c r="IV6"/>
      <c r="IW6"/>
    </row>
    <row r="7" spans="1:257" ht="22.9" customHeight="1" x14ac:dyDescent="0.25">
      <c r="A7" s="67"/>
      <c r="B7" s="67"/>
      <c r="C7" s="65" t="s">
        <v>2</v>
      </c>
      <c r="D7" s="65"/>
      <c r="E7" s="65"/>
      <c r="F7" s="65"/>
      <c r="G7" s="63" t="s">
        <v>25</v>
      </c>
      <c r="H7" s="63" t="s">
        <v>28</v>
      </c>
      <c r="I7" s="63" t="s">
        <v>26</v>
      </c>
      <c r="J7" s="63" t="s">
        <v>29</v>
      </c>
      <c r="K7" s="63" t="s">
        <v>27</v>
      </c>
      <c r="L7" s="63" t="s">
        <v>30</v>
      </c>
      <c r="M7" s="69" t="s">
        <v>3</v>
      </c>
      <c r="N7" s="5"/>
      <c r="O7" s="65" t="s">
        <v>2</v>
      </c>
      <c r="P7" s="65"/>
      <c r="Q7" s="65"/>
      <c r="R7" s="65"/>
      <c r="S7" s="63" t="s">
        <v>25</v>
      </c>
      <c r="T7" s="63" t="s">
        <v>28</v>
      </c>
      <c r="U7" s="63" t="s">
        <v>26</v>
      </c>
      <c r="V7" s="63" t="s">
        <v>29</v>
      </c>
      <c r="W7" s="63" t="s">
        <v>27</v>
      </c>
      <c r="X7" s="63" t="s">
        <v>30</v>
      </c>
      <c r="Y7" s="69" t="s">
        <v>3</v>
      </c>
      <c r="Z7" s="5"/>
      <c r="IM7"/>
      <c r="IN7"/>
      <c r="IO7"/>
      <c r="IP7"/>
      <c r="IQ7"/>
      <c r="IR7"/>
      <c r="IS7"/>
      <c r="IT7"/>
      <c r="IU7"/>
      <c r="IV7"/>
      <c r="IW7"/>
    </row>
    <row r="8" spans="1:257" ht="22.9" customHeight="1" x14ac:dyDescent="0.25">
      <c r="A8" s="6"/>
      <c r="B8" s="7"/>
      <c r="C8" s="65" t="s">
        <v>4</v>
      </c>
      <c r="D8" s="65"/>
      <c r="E8" s="66" t="s">
        <v>5</v>
      </c>
      <c r="F8" s="66"/>
      <c r="G8" s="64"/>
      <c r="H8" s="64"/>
      <c r="I8" s="64"/>
      <c r="J8" s="64"/>
      <c r="K8" s="64"/>
      <c r="L8" s="64"/>
      <c r="M8" s="69"/>
      <c r="N8" s="5"/>
      <c r="O8" s="65" t="s">
        <v>4</v>
      </c>
      <c r="P8" s="65"/>
      <c r="Q8" s="66" t="s">
        <v>5</v>
      </c>
      <c r="R8" s="66"/>
      <c r="S8" s="64"/>
      <c r="T8" s="64"/>
      <c r="U8" s="64"/>
      <c r="V8" s="64"/>
      <c r="W8" s="64"/>
      <c r="X8" s="64"/>
      <c r="Y8" s="69"/>
      <c r="Z8" s="5"/>
      <c r="IM8"/>
      <c r="IN8"/>
      <c r="IO8"/>
      <c r="IP8"/>
      <c r="IQ8"/>
      <c r="IR8"/>
      <c r="IS8"/>
      <c r="IT8"/>
      <c r="IU8"/>
      <c r="IV8"/>
      <c r="IW8"/>
    </row>
    <row r="9" spans="1:257" ht="18.600000000000001" customHeight="1" x14ac:dyDescent="0.25">
      <c r="A9" s="8"/>
      <c r="B9" s="9"/>
      <c r="C9" s="10" t="s">
        <v>6</v>
      </c>
      <c r="D9" s="11" t="s">
        <v>7</v>
      </c>
      <c r="E9" s="11" t="s">
        <v>6</v>
      </c>
      <c r="F9" s="11" t="s">
        <v>7</v>
      </c>
      <c r="G9" s="12"/>
      <c r="H9" s="12"/>
      <c r="I9" s="12"/>
      <c r="J9" s="12"/>
      <c r="K9" s="12"/>
      <c r="L9" s="12"/>
      <c r="M9" s="13"/>
      <c r="O9" s="10" t="s">
        <v>6</v>
      </c>
      <c r="P9" s="11" t="s">
        <v>7</v>
      </c>
      <c r="Q9" s="11" t="s">
        <v>6</v>
      </c>
      <c r="R9" s="11" t="s">
        <v>7</v>
      </c>
      <c r="S9" s="12"/>
      <c r="T9" s="12"/>
      <c r="U9" s="12"/>
      <c r="V9" s="12"/>
      <c r="W9" s="12"/>
      <c r="X9" s="12"/>
      <c r="Y9" s="13"/>
      <c r="IM9"/>
      <c r="IN9"/>
      <c r="IO9"/>
      <c r="IP9"/>
      <c r="IQ9"/>
      <c r="IR9"/>
      <c r="IS9"/>
      <c r="IT9"/>
      <c r="IU9"/>
      <c r="IV9"/>
      <c r="IW9"/>
    </row>
    <row r="10" spans="1:257" s="24" customFormat="1" x14ac:dyDescent="0.25">
      <c r="A10" s="62" t="s">
        <v>8</v>
      </c>
      <c r="B10" s="62"/>
      <c r="C10" s="36">
        <v>1</v>
      </c>
      <c r="D10" s="37">
        <v>0</v>
      </c>
      <c r="E10" s="37">
        <v>1</v>
      </c>
      <c r="F10" s="37">
        <v>0</v>
      </c>
      <c r="G10" s="37">
        <v>5013</v>
      </c>
      <c r="H10" s="37">
        <v>104</v>
      </c>
      <c r="I10" s="37">
        <v>780</v>
      </c>
      <c r="J10" s="37">
        <v>104</v>
      </c>
      <c r="K10" s="37">
        <v>165</v>
      </c>
      <c r="L10" s="37">
        <v>22</v>
      </c>
      <c r="M10" s="38">
        <f t="shared" ref="M10:M24" si="0">SUM(G10+H10+I10+J10+K10+L10)</f>
        <v>6188</v>
      </c>
      <c r="O10" s="33"/>
      <c r="P10" s="34"/>
      <c r="Q10" s="34"/>
      <c r="R10" s="34"/>
      <c r="S10" s="34"/>
      <c r="T10" s="34"/>
      <c r="U10" s="34"/>
      <c r="V10" s="34"/>
      <c r="W10" s="34"/>
      <c r="X10" s="34"/>
      <c r="Y10" s="35">
        <f t="shared" ref="Y10:Y24" si="1">SUM(S10+T10+U10+V10+W10+X10)</f>
        <v>0</v>
      </c>
    </row>
    <row r="11" spans="1:257" s="24" customFormat="1" x14ac:dyDescent="0.25">
      <c r="A11" s="62" t="s">
        <v>9</v>
      </c>
      <c r="B11" s="62"/>
      <c r="C11" s="39">
        <v>1</v>
      </c>
      <c r="D11" s="40">
        <v>1</v>
      </c>
      <c r="E11" s="40">
        <v>1</v>
      </c>
      <c r="F11" s="40">
        <v>1</v>
      </c>
      <c r="G11" s="40">
        <v>6756</v>
      </c>
      <c r="H11" s="40">
        <v>468</v>
      </c>
      <c r="I11" s="40">
        <v>780</v>
      </c>
      <c r="J11" s="40">
        <v>468</v>
      </c>
      <c r="K11" s="40">
        <v>165</v>
      </c>
      <c r="L11" s="40">
        <v>99</v>
      </c>
      <c r="M11" s="41">
        <f t="shared" si="0"/>
        <v>8736</v>
      </c>
      <c r="O11" s="33"/>
      <c r="P11" s="34"/>
      <c r="Q11" s="34"/>
      <c r="R11" s="34"/>
      <c r="S11" s="34"/>
      <c r="T11" s="34"/>
      <c r="U11" s="34"/>
      <c r="V11" s="34"/>
      <c r="W11" s="34"/>
      <c r="X11" s="34"/>
      <c r="Y11" s="35">
        <f t="shared" si="1"/>
        <v>0</v>
      </c>
    </row>
    <row r="12" spans="1:257" s="24" customFormat="1" x14ac:dyDescent="0.25">
      <c r="A12" s="62" t="s">
        <v>10</v>
      </c>
      <c r="B12" s="62"/>
      <c r="C12" s="39">
        <v>1</v>
      </c>
      <c r="D12" s="40">
        <v>0</v>
      </c>
      <c r="E12" s="40">
        <v>1</v>
      </c>
      <c r="F12" s="40">
        <v>0</v>
      </c>
      <c r="G12" s="40">
        <v>5013</v>
      </c>
      <c r="H12" s="40">
        <v>104</v>
      </c>
      <c r="I12" s="40">
        <v>780</v>
      </c>
      <c r="J12" s="40">
        <v>104</v>
      </c>
      <c r="K12" s="40">
        <v>165</v>
      </c>
      <c r="L12" s="40">
        <v>22</v>
      </c>
      <c r="M12" s="41">
        <f t="shared" si="0"/>
        <v>6188</v>
      </c>
      <c r="O12" s="33"/>
      <c r="P12" s="34"/>
      <c r="Q12" s="34"/>
      <c r="R12" s="34"/>
      <c r="S12" s="34"/>
      <c r="T12" s="34"/>
      <c r="U12" s="34"/>
      <c r="V12" s="34"/>
      <c r="W12" s="34"/>
      <c r="X12" s="34"/>
      <c r="Y12" s="35">
        <f t="shared" si="1"/>
        <v>0</v>
      </c>
    </row>
    <row r="13" spans="1:257" s="24" customFormat="1" x14ac:dyDescent="0.25">
      <c r="A13" s="62" t="s">
        <v>11</v>
      </c>
      <c r="B13" s="62"/>
      <c r="C13" s="39">
        <v>2</v>
      </c>
      <c r="D13" s="40">
        <v>0</v>
      </c>
      <c r="E13" s="40">
        <v>2</v>
      </c>
      <c r="F13" s="40">
        <v>0</v>
      </c>
      <c r="G13" s="40">
        <v>7710</v>
      </c>
      <c r="H13" s="40">
        <v>200</v>
      </c>
      <c r="I13" s="42">
        <v>1444</v>
      </c>
      <c r="J13" s="40">
        <v>8</v>
      </c>
      <c r="K13" s="40">
        <v>482</v>
      </c>
      <c r="L13" s="40">
        <v>40</v>
      </c>
      <c r="M13" s="41">
        <f t="shared" si="0"/>
        <v>9884</v>
      </c>
      <c r="O13" s="33"/>
      <c r="P13" s="34"/>
      <c r="Q13" s="34"/>
      <c r="R13" s="34"/>
      <c r="S13" s="34"/>
      <c r="T13" s="34"/>
      <c r="U13" s="34"/>
      <c r="V13" s="34"/>
      <c r="W13" s="34"/>
      <c r="X13" s="34"/>
      <c r="Y13" s="35">
        <f t="shared" si="1"/>
        <v>0</v>
      </c>
    </row>
    <row r="14" spans="1:257" s="24" customFormat="1" x14ac:dyDescent="0.25">
      <c r="A14" s="62" t="s">
        <v>12</v>
      </c>
      <c r="B14" s="62"/>
      <c r="C14" s="39">
        <v>1</v>
      </c>
      <c r="D14" s="40">
        <v>0</v>
      </c>
      <c r="E14" s="40">
        <v>1</v>
      </c>
      <c r="F14" s="40">
        <v>0</v>
      </c>
      <c r="G14" s="40">
        <v>4233</v>
      </c>
      <c r="H14" s="40">
        <v>0</v>
      </c>
      <c r="I14" s="40">
        <v>0</v>
      </c>
      <c r="J14" s="40">
        <v>0</v>
      </c>
      <c r="K14" s="40">
        <v>165</v>
      </c>
      <c r="L14" s="40">
        <v>22</v>
      </c>
      <c r="M14" s="41">
        <f t="shared" si="0"/>
        <v>4420</v>
      </c>
      <c r="O14" s="33"/>
      <c r="P14" s="34"/>
      <c r="Q14" s="34"/>
      <c r="R14" s="34"/>
      <c r="S14" s="34"/>
      <c r="T14" s="34"/>
      <c r="U14" s="34"/>
      <c r="V14" s="34"/>
      <c r="W14" s="34"/>
      <c r="X14" s="34"/>
      <c r="Y14" s="35">
        <f t="shared" si="1"/>
        <v>0</v>
      </c>
    </row>
    <row r="15" spans="1:257" s="24" customFormat="1" x14ac:dyDescent="0.25">
      <c r="A15" s="62" t="s">
        <v>13</v>
      </c>
      <c r="B15" s="62"/>
      <c r="C15" s="39">
        <v>1</v>
      </c>
      <c r="D15" s="40">
        <v>0</v>
      </c>
      <c r="E15" s="40">
        <v>1</v>
      </c>
      <c r="F15" s="40">
        <v>0</v>
      </c>
      <c r="G15" s="40">
        <v>5117</v>
      </c>
      <c r="H15" s="40">
        <v>0</v>
      </c>
      <c r="I15" s="40">
        <v>0</v>
      </c>
      <c r="J15" s="40">
        <v>0</v>
      </c>
      <c r="K15" s="40">
        <v>165</v>
      </c>
      <c r="L15" s="40">
        <v>22</v>
      </c>
      <c r="M15" s="41">
        <f t="shared" si="0"/>
        <v>5304</v>
      </c>
      <c r="O15" s="33"/>
      <c r="P15" s="34"/>
      <c r="Q15" s="34"/>
      <c r="R15" s="34"/>
      <c r="S15" s="34"/>
      <c r="T15" s="34"/>
      <c r="U15" s="34"/>
      <c r="V15" s="34"/>
      <c r="W15" s="34"/>
      <c r="X15" s="34"/>
      <c r="Y15" s="35">
        <f t="shared" si="1"/>
        <v>0</v>
      </c>
    </row>
    <row r="16" spans="1:257" s="24" customFormat="1" x14ac:dyDescent="0.25">
      <c r="A16" s="62" t="s">
        <v>14</v>
      </c>
      <c r="B16" s="62"/>
      <c r="C16" s="39">
        <v>2</v>
      </c>
      <c r="D16" s="40">
        <v>1</v>
      </c>
      <c r="E16" s="40">
        <v>1</v>
      </c>
      <c r="F16" s="40">
        <v>1</v>
      </c>
      <c r="G16" s="40">
        <v>8709</v>
      </c>
      <c r="H16" s="40">
        <v>504</v>
      </c>
      <c r="I16" s="40">
        <v>1272</v>
      </c>
      <c r="J16" s="40">
        <v>504</v>
      </c>
      <c r="K16" s="40">
        <v>252</v>
      </c>
      <c r="L16" s="40">
        <v>135</v>
      </c>
      <c r="M16" s="41">
        <f t="shared" si="0"/>
        <v>11376</v>
      </c>
      <c r="O16" s="33"/>
      <c r="P16" s="34"/>
      <c r="Q16" s="34"/>
      <c r="R16" s="34"/>
      <c r="S16" s="34"/>
      <c r="T16" s="34"/>
      <c r="U16" s="34"/>
      <c r="V16" s="34"/>
      <c r="W16" s="34"/>
      <c r="X16" s="34"/>
      <c r="Y16" s="35">
        <f t="shared" si="1"/>
        <v>0</v>
      </c>
    </row>
    <row r="17" spans="1:246" s="24" customFormat="1" x14ac:dyDescent="0.25">
      <c r="A17" s="62" t="s">
        <v>15</v>
      </c>
      <c r="B17" s="62"/>
      <c r="C17" s="39">
        <v>1</v>
      </c>
      <c r="D17" s="40">
        <v>0</v>
      </c>
      <c r="E17" s="40">
        <v>0</v>
      </c>
      <c r="F17" s="40">
        <v>0</v>
      </c>
      <c r="G17" s="40">
        <v>3003</v>
      </c>
      <c r="H17" s="40">
        <v>0</v>
      </c>
      <c r="I17" s="40">
        <v>0</v>
      </c>
      <c r="J17" s="40">
        <v>0</v>
      </c>
      <c r="K17" s="40">
        <v>117</v>
      </c>
      <c r="L17" s="40">
        <v>0</v>
      </c>
      <c r="M17" s="41">
        <f t="shared" si="0"/>
        <v>3120</v>
      </c>
      <c r="O17" s="33">
        <v>1</v>
      </c>
      <c r="P17" s="34">
        <v>0</v>
      </c>
      <c r="Q17" s="34">
        <v>0</v>
      </c>
      <c r="R17" s="34">
        <v>0</v>
      </c>
      <c r="S17" s="34">
        <v>3234</v>
      </c>
      <c r="T17" s="34">
        <v>0</v>
      </c>
      <c r="U17" s="34">
        <v>0</v>
      </c>
      <c r="V17" s="34">
        <v>0</v>
      </c>
      <c r="W17" s="34">
        <v>126</v>
      </c>
      <c r="X17" s="34">
        <v>0</v>
      </c>
      <c r="Y17" s="35">
        <f t="shared" si="1"/>
        <v>3360</v>
      </c>
    </row>
    <row r="18" spans="1:246" s="24" customFormat="1" x14ac:dyDescent="0.25">
      <c r="A18" s="60" t="s">
        <v>16</v>
      </c>
      <c r="B18" s="60"/>
      <c r="C18" s="39"/>
      <c r="D18" s="40"/>
      <c r="E18" s="40"/>
      <c r="F18" s="40"/>
      <c r="G18" s="40"/>
      <c r="H18" s="40"/>
      <c r="I18" s="40"/>
      <c r="J18" s="40"/>
      <c r="K18" s="40"/>
      <c r="L18" s="40"/>
      <c r="M18" s="41"/>
      <c r="O18" s="33">
        <v>1</v>
      </c>
      <c r="P18" s="34">
        <v>1</v>
      </c>
      <c r="Q18" s="34">
        <v>1</v>
      </c>
      <c r="R18" s="34">
        <v>1</v>
      </c>
      <c r="S18" s="34">
        <v>3624</v>
      </c>
      <c r="T18" s="34">
        <v>468</v>
      </c>
      <c r="U18" s="34">
        <v>676</v>
      </c>
      <c r="V18" s="34">
        <v>468</v>
      </c>
      <c r="W18" s="34">
        <v>135</v>
      </c>
      <c r="X18" s="34">
        <v>162</v>
      </c>
      <c r="Y18" s="35">
        <f t="shared" si="1"/>
        <v>5533</v>
      </c>
    </row>
    <row r="19" spans="1:246" s="24" customFormat="1" x14ac:dyDescent="0.25">
      <c r="A19" s="60" t="s">
        <v>17</v>
      </c>
      <c r="B19" s="60"/>
      <c r="C19" s="39">
        <v>1</v>
      </c>
      <c r="D19" s="40">
        <v>0</v>
      </c>
      <c r="E19" s="40">
        <v>0</v>
      </c>
      <c r="F19" s="40">
        <v>0</v>
      </c>
      <c r="G19" s="40">
        <v>3092.65</v>
      </c>
      <c r="H19" s="40">
        <v>0</v>
      </c>
      <c r="I19" s="40">
        <v>0</v>
      </c>
      <c r="J19" s="40">
        <v>0</v>
      </c>
      <c r="K19" s="40">
        <v>117</v>
      </c>
      <c r="L19" s="40">
        <v>10.35</v>
      </c>
      <c r="M19" s="41">
        <f t="shared" si="0"/>
        <v>3220</v>
      </c>
      <c r="O19" s="33">
        <v>1</v>
      </c>
      <c r="P19" s="34">
        <v>1</v>
      </c>
      <c r="Q19" s="34">
        <v>1</v>
      </c>
      <c r="R19" s="34">
        <v>1</v>
      </c>
      <c r="S19" s="34">
        <v>6732</v>
      </c>
      <c r="T19" s="34">
        <v>468</v>
      </c>
      <c r="U19" s="34">
        <v>780</v>
      </c>
      <c r="V19" s="34">
        <v>468</v>
      </c>
      <c r="W19" s="34">
        <v>180</v>
      </c>
      <c r="X19" s="34">
        <v>108</v>
      </c>
      <c r="Y19" s="35">
        <f t="shared" si="1"/>
        <v>8736</v>
      </c>
    </row>
    <row r="20" spans="1:246" s="24" customFormat="1" ht="13.15" customHeight="1" x14ac:dyDescent="0.25">
      <c r="A20" s="60" t="s">
        <v>18</v>
      </c>
      <c r="B20" s="60"/>
      <c r="C20" s="39">
        <v>1</v>
      </c>
      <c r="D20" s="40">
        <v>0</v>
      </c>
      <c r="E20" s="40">
        <v>1</v>
      </c>
      <c r="F20" s="40">
        <v>0</v>
      </c>
      <c r="G20" s="40">
        <v>1992</v>
      </c>
      <c r="H20" s="40">
        <v>0</v>
      </c>
      <c r="I20" s="40">
        <v>0</v>
      </c>
      <c r="J20" s="40">
        <v>0</v>
      </c>
      <c r="K20" s="40">
        <v>88</v>
      </c>
      <c r="L20" s="40">
        <v>0</v>
      </c>
      <c r="M20" s="41">
        <f t="shared" si="0"/>
        <v>2080</v>
      </c>
      <c r="O20" s="33">
        <v>1</v>
      </c>
      <c r="P20" s="34">
        <v>0</v>
      </c>
      <c r="Q20" s="34">
        <v>1</v>
      </c>
      <c r="R20" s="34">
        <v>0</v>
      </c>
      <c r="S20" s="34">
        <v>0</v>
      </c>
      <c r="T20" s="34">
        <v>144</v>
      </c>
      <c r="U20" s="34">
        <v>0</v>
      </c>
      <c r="V20" s="34">
        <v>624</v>
      </c>
      <c r="W20" s="34"/>
      <c r="X20" s="34">
        <v>3600</v>
      </c>
      <c r="Y20" s="35">
        <f t="shared" si="1"/>
        <v>4368</v>
      </c>
    </row>
    <row r="21" spans="1:246" s="24" customFormat="1" x14ac:dyDescent="0.25">
      <c r="A21" s="59" t="s">
        <v>19</v>
      </c>
      <c r="B21" s="59"/>
      <c r="C21" s="39"/>
      <c r="D21" s="40"/>
      <c r="E21" s="40"/>
      <c r="F21" s="40"/>
      <c r="G21" s="40"/>
      <c r="H21" s="40"/>
      <c r="I21" s="40"/>
      <c r="J21" s="40"/>
      <c r="K21" s="40"/>
      <c r="L21" s="40"/>
      <c r="M21" s="41">
        <f t="shared" si="0"/>
        <v>0</v>
      </c>
      <c r="O21" s="33">
        <v>1</v>
      </c>
      <c r="P21" s="34">
        <v>1</v>
      </c>
      <c r="Q21" s="34">
        <v>1</v>
      </c>
      <c r="R21" s="34">
        <v>1</v>
      </c>
      <c r="S21" s="34">
        <v>6732</v>
      </c>
      <c r="T21" s="34">
        <v>468</v>
      </c>
      <c r="U21" s="34">
        <v>780</v>
      </c>
      <c r="V21" s="34">
        <v>468</v>
      </c>
      <c r="W21" s="34">
        <v>180</v>
      </c>
      <c r="X21" s="34">
        <v>108</v>
      </c>
      <c r="Y21" s="35">
        <f t="shared" si="1"/>
        <v>8736</v>
      </c>
    </row>
    <row r="22" spans="1:246" s="24" customFormat="1" x14ac:dyDescent="0.25">
      <c r="A22" s="59" t="s">
        <v>20</v>
      </c>
      <c r="B22" s="59"/>
      <c r="C22" s="39">
        <v>1</v>
      </c>
      <c r="D22" s="40">
        <v>0</v>
      </c>
      <c r="E22" s="40">
        <v>1</v>
      </c>
      <c r="F22" s="40">
        <v>0</v>
      </c>
      <c r="G22" s="40">
        <v>1992</v>
      </c>
      <c r="H22" s="40">
        <v>0</v>
      </c>
      <c r="I22" s="40">
        <v>0</v>
      </c>
      <c r="J22" s="40">
        <v>0</v>
      </c>
      <c r="K22" s="40">
        <v>88</v>
      </c>
      <c r="L22" s="40">
        <v>0</v>
      </c>
      <c r="M22" s="41">
        <f t="shared" si="0"/>
        <v>2080</v>
      </c>
      <c r="O22" s="33"/>
      <c r="P22" s="34"/>
      <c r="Q22" s="34"/>
      <c r="R22" s="34"/>
      <c r="S22" s="34"/>
      <c r="T22" s="34"/>
      <c r="U22" s="34"/>
      <c r="V22" s="34"/>
      <c r="W22" s="34"/>
      <c r="X22" s="34"/>
      <c r="Y22" s="35">
        <f t="shared" si="1"/>
        <v>0</v>
      </c>
    </row>
    <row r="23" spans="1:246" s="24" customFormat="1" x14ac:dyDescent="0.25">
      <c r="A23" s="60" t="s">
        <v>21</v>
      </c>
      <c r="B23" s="60"/>
      <c r="C23" s="39">
        <v>1</v>
      </c>
      <c r="D23" s="40">
        <v>0</v>
      </c>
      <c r="E23" s="40">
        <v>1</v>
      </c>
      <c r="F23" s="40">
        <v>0</v>
      </c>
      <c r="G23" s="40">
        <v>6006</v>
      </c>
      <c r="H23" s="40">
        <v>0</v>
      </c>
      <c r="I23" s="40">
        <v>0</v>
      </c>
      <c r="J23" s="40">
        <v>0</v>
      </c>
      <c r="K23" s="40">
        <v>153</v>
      </c>
      <c r="L23" s="40">
        <v>81</v>
      </c>
      <c r="M23" s="41">
        <f t="shared" si="0"/>
        <v>6240</v>
      </c>
      <c r="O23" s="33"/>
      <c r="P23" s="34"/>
      <c r="Q23" s="34"/>
      <c r="R23" s="34"/>
      <c r="S23" s="34"/>
      <c r="T23" s="34"/>
      <c r="U23" s="34"/>
      <c r="V23" s="34"/>
      <c r="W23" s="34"/>
      <c r="X23" s="34"/>
      <c r="Y23" s="35">
        <f t="shared" si="1"/>
        <v>0</v>
      </c>
    </row>
    <row r="24" spans="1:246" s="24" customFormat="1" ht="15.75" thickBot="1" x14ac:dyDescent="0.3">
      <c r="A24" s="61" t="s">
        <v>22</v>
      </c>
      <c r="B24" s="61"/>
      <c r="C24" s="39">
        <v>1</v>
      </c>
      <c r="D24" s="40" t="s">
        <v>31</v>
      </c>
      <c r="E24" s="40" t="s">
        <v>32</v>
      </c>
      <c r="F24" s="40" t="s">
        <v>32</v>
      </c>
      <c r="G24" s="40">
        <v>2820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1">
        <f t="shared" si="0"/>
        <v>2820</v>
      </c>
      <c r="O24" s="33"/>
      <c r="P24" s="34"/>
      <c r="Q24" s="34"/>
      <c r="R24" s="34"/>
      <c r="S24" s="34"/>
      <c r="T24" s="34"/>
      <c r="U24" s="34"/>
      <c r="V24" s="34"/>
      <c r="W24" s="34"/>
      <c r="X24" s="34"/>
      <c r="Y24" s="35">
        <f t="shared" si="1"/>
        <v>0</v>
      </c>
    </row>
    <row r="25" spans="1:246" s="1" customFormat="1" x14ac:dyDescent="0.25">
      <c r="A25" s="12"/>
      <c r="C25" s="43"/>
      <c r="D25" s="44"/>
      <c r="E25" s="44"/>
      <c r="F25" s="44"/>
      <c r="G25" s="44"/>
      <c r="H25" s="44"/>
      <c r="I25" s="44"/>
      <c r="J25" s="44"/>
      <c r="K25" s="44"/>
      <c r="L25" s="44"/>
      <c r="M25" s="45"/>
      <c r="O25" s="14"/>
      <c r="P25" s="12"/>
      <c r="Q25" s="12"/>
      <c r="R25" s="12"/>
      <c r="S25" s="16"/>
      <c r="T25" s="16"/>
      <c r="U25" s="12"/>
      <c r="V25" s="12"/>
      <c r="W25" s="12"/>
      <c r="X25" s="12"/>
      <c r="Y25" s="15"/>
    </row>
    <row r="26" spans="1:246" s="21" customFormat="1" ht="13.5" thickBot="1" x14ac:dyDescent="0.25">
      <c r="A26" s="32" t="s">
        <v>23</v>
      </c>
      <c r="C26" s="17"/>
      <c r="D26" s="18"/>
      <c r="E26" s="18"/>
      <c r="F26" s="18"/>
      <c r="G26" s="19">
        <f t="shared" ref="G26:M26" si="2">SUM(G10:G25)</f>
        <v>61456.65</v>
      </c>
      <c r="H26" s="19">
        <f t="shared" si="2"/>
        <v>1380</v>
      </c>
      <c r="I26" s="19">
        <f t="shared" si="2"/>
        <v>5056</v>
      </c>
      <c r="J26" s="19">
        <f t="shared" si="2"/>
        <v>1188</v>
      </c>
      <c r="K26" s="19">
        <f t="shared" si="2"/>
        <v>2122</v>
      </c>
      <c r="L26" s="19">
        <f t="shared" si="2"/>
        <v>453.35</v>
      </c>
      <c r="M26" s="20">
        <f t="shared" si="2"/>
        <v>71656</v>
      </c>
      <c r="O26" s="17"/>
      <c r="P26" s="18"/>
      <c r="Q26" s="18"/>
      <c r="R26" s="18"/>
      <c r="S26" s="19">
        <f t="shared" ref="S26:Y26" si="3">SUM(S10:S25)</f>
        <v>20322</v>
      </c>
      <c r="T26" s="19">
        <f t="shared" si="3"/>
        <v>1548</v>
      </c>
      <c r="U26" s="19">
        <f t="shared" si="3"/>
        <v>2236</v>
      </c>
      <c r="V26" s="19">
        <f t="shared" si="3"/>
        <v>2028</v>
      </c>
      <c r="W26" s="19">
        <f t="shared" si="3"/>
        <v>621</v>
      </c>
      <c r="X26" s="19">
        <f t="shared" si="3"/>
        <v>3978</v>
      </c>
      <c r="Y26" s="20">
        <f t="shared" si="3"/>
        <v>30733</v>
      </c>
    </row>
    <row r="27" spans="1:246" s="1" customFormat="1" x14ac:dyDescent="0.25">
      <c r="A27" s="32" t="s">
        <v>24</v>
      </c>
      <c r="G27" s="49" t="s">
        <v>35</v>
      </c>
      <c r="H27" s="49" t="s">
        <v>36</v>
      </c>
      <c r="I27" s="49" t="s">
        <v>37</v>
      </c>
      <c r="J27" s="49" t="s">
        <v>38</v>
      </c>
      <c r="K27" s="49" t="s">
        <v>39</v>
      </c>
      <c r="L27" s="49" t="s">
        <v>40</v>
      </c>
      <c r="S27" s="49" t="s">
        <v>35</v>
      </c>
      <c r="T27" s="49" t="s">
        <v>36</v>
      </c>
      <c r="U27" s="49" t="s">
        <v>37</v>
      </c>
      <c r="V27" s="49" t="s">
        <v>38</v>
      </c>
      <c r="W27" s="49" t="s">
        <v>39</v>
      </c>
      <c r="X27" s="49" t="s">
        <v>40</v>
      </c>
    </row>
    <row r="28" spans="1:246" s="29" customFormat="1" x14ac:dyDescent="0.25">
      <c r="A28" s="46" t="s">
        <v>34</v>
      </c>
      <c r="G28" s="46">
        <v>0</v>
      </c>
      <c r="H28" s="47">
        <v>0</v>
      </c>
      <c r="I28" s="47">
        <v>0</v>
      </c>
      <c r="J28" s="47">
        <v>0</v>
      </c>
      <c r="K28" s="47">
        <v>0</v>
      </c>
      <c r="L28" s="48">
        <v>0</v>
      </c>
      <c r="S28" s="46">
        <v>0</v>
      </c>
      <c r="T28" s="47">
        <v>0</v>
      </c>
      <c r="U28" s="47">
        <v>0</v>
      </c>
      <c r="V28" s="47">
        <v>0</v>
      </c>
      <c r="W28" s="47">
        <v>0</v>
      </c>
      <c r="X28" s="48">
        <v>0</v>
      </c>
      <c r="Z28" s="29">
        <v>0</v>
      </c>
    </row>
    <row r="29" spans="1:246" s="25" customFormat="1" ht="16.149999999999999" customHeight="1" x14ac:dyDescent="0.25">
      <c r="D29" s="26"/>
      <c r="E29" s="26"/>
      <c r="G29" s="25">
        <f>SUM(G26*G28)</f>
        <v>0</v>
      </c>
      <c r="H29" s="25">
        <f t="shared" ref="H29:L29" si="4">SUM(H26*H28)</f>
        <v>0</v>
      </c>
      <c r="I29" s="25">
        <f>SUM(I26*I28)</f>
        <v>0</v>
      </c>
      <c r="J29" s="25">
        <f t="shared" si="4"/>
        <v>0</v>
      </c>
      <c r="K29" s="25">
        <f t="shared" si="4"/>
        <v>0</v>
      </c>
      <c r="L29" s="25">
        <f t="shared" si="4"/>
        <v>0</v>
      </c>
      <c r="S29" s="25">
        <f t="shared" ref="S29:X29" si="5">SUM(S26*S28)</f>
        <v>0</v>
      </c>
      <c r="T29" s="25">
        <f t="shared" si="5"/>
        <v>0</v>
      </c>
      <c r="U29" s="25">
        <f t="shared" si="5"/>
        <v>0</v>
      </c>
      <c r="V29" s="25">
        <f t="shared" si="5"/>
        <v>0</v>
      </c>
      <c r="W29" s="25">
        <f t="shared" si="5"/>
        <v>0</v>
      </c>
      <c r="X29" s="25">
        <f t="shared" si="5"/>
        <v>0</v>
      </c>
    </row>
    <row r="30" spans="1:246" s="5" customFormat="1" ht="12.75" thickBot="1" x14ac:dyDescent="0.25">
      <c r="D30" s="27"/>
      <c r="E30" s="27"/>
      <c r="M30" s="28">
        <f>G29+H29+I29+J29+K29+L29</f>
        <v>0</v>
      </c>
      <c r="Y30" s="28">
        <f>S29+T29+U29+V29+W29+X29</f>
        <v>0</v>
      </c>
    </row>
    <row r="31" spans="1:246" s="1" customFormat="1" ht="15" customHeight="1" x14ac:dyDescent="0.25">
      <c r="G31" s="51" t="s">
        <v>41</v>
      </c>
      <c r="H31" s="52"/>
      <c r="I31" s="30"/>
      <c r="J31" s="53" t="s">
        <v>42</v>
      </c>
      <c r="K31" s="54"/>
      <c r="L31" s="12"/>
    </row>
    <row r="32" spans="1:246" s="31" customFormat="1" ht="22.5" customHeight="1" thickBot="1" x14ac:dyDescent="0.3">
      <c r="A32" s="12"/>
      <c r="B32" s="12"/>
      <c r="C32" s="12"/>
      <c r="D32" s="12"/>
      <c r="E32" s="12"/>
      <c r="F32" s="12"/>
      <c r="G32" s="55">
        <f>SUM($A29:$IK29)</f>
        <v>0</v>
      </c>
      <c r="H32" s="56"/>
      <c r="I32" s="22"/>
      <c r="J32" s="57">
        <f>G32*1.2</f>
        <v>0</v>
      </c>
      <c r="K32" s="58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</row>
    <row r="33" spans="1:257" s="31" customFormat="1" x14ac:dyDescent="0.25">
      <c r="A33" s="12"/>
      <c r="B33" s="12"/>
      <c r="C33" s="12"/>
      <c r="D33" s="12"/>
      <c r="E33" s="12"/>
      <c r="F33" s="12"/>
      <c r="G33" s="50"/>
      <c r="H33" s="50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</row>
    <row r="34" spans="1:257" s="31" customFormat="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</row>
    <row r="36" spans="1:257" s="1" customFormat="1" x14ac:dyDescent="0.25">
      <c r="S36" s="23"/>
    </row>
  </sheetData>
  <sheetProtection algorithmName="SHA-512" hashValue="tGM3O33TF9jiNWLjU5hO6Hoce/KYeeJdkJnxZoHf6hiTiWaCZd95vXDhDJVXsRTGL73XbeG5T5aMzIzfaXOpFg==" saltValue="3jicdlNPJK50SW5Q2fzF6Q==" spinCount="100000" sheet="1" objects="1" scenarios="1"/>
  <protectedRanges>
    <protectedRange sqref="S28:X28" name="Plage2"/>
    <protectedRange sqref="G28:L28" name="Plage1"/>
  </protectedRanges>
  <mergeCells count="44">
    <mergeCell ref="B2:Y3"/>
    <mergeCell ref="J7:J8"/>
    <mergeCell ref="K7:K8"/>
    <mergeCell ref="M7:M8"/>
    <mergeCell ref="O7:R7"/>
    <mergeCell ref="S7:S8"/>
    <mergeCell ref="O8:P8"/>
    <mergeCell ref="Q8:R8"/>
    <mergeCell ref="L7:L8"/>
    <mergeCell ref="A6:B7"/>
    <mergeCell ref="C6:M6"/>
    <mergeCell ref="O6:Y6"/>
    <mergeCell ref="C7:F7"/>
    <mergeCell ref="G7:G8"/>
    <mergeCell ref="H7:H8"/>
    <mergeCell ref="I7:I8"/>
    <mergeCell ref="V7:V8"/>
    <mergeCell ref="W7:W8"/>
    <mergeCell ref="C8:D8"/>
    <mergeCell ref="E8:F8"/>
    <mergeCell ref="T7:T8"/>
    <mergeCell ref="U7:U8"/>
    <mergeCell ref="X7:X8"/>
    <mergeCell ref="Y7:Y8"/>
    <mergeCell ref="A15:B15"/>
    <mergeCell ref="A16:B16"/>
    <mergeCell ref="A17:B17"/>
    <mergeCell ref="A18:B18"/>
    <mergeCell ref="A19:B19"/>
    <mergeCell ref="A10:B10"/>
    <mergeCell ref="A11:B11"/>
    <mergeCell ref="A12:B12"/>
    <mergeCell ref="A13:B13"/>
    <mergeCell ref="A14:B14"/>
    <mergeCell ref="A21:B21"/>
    <mergeCell ref="A22:B22"/>
    <mergeCell ref="A23:B23"/>
    <mergeCell ref="A24:B24"/>
    <mergeCell ref="A20:B20"/>
    <mergeCell ref="G33:H33"/>
    <mergeCell ref="G31:H31"/>
    <mergeCell ref="J31:K31"/>
    <mergeCell ref="G32:H32"/>
    <mergeCell ref="J32:K32"/>
  </mergeCells>
  <pageMargins left="0.25" right="0.25" top="0.75" bottom="0.75" header="0.511811023622047" footer="0.511811023622047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HUMANIS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TAXY</dc:creator>
  <dc:description/>
  <cp:lastModifiedBy>Julien Perichon</cp:lastModifiedBy>
  <cp:revision>1</cp:revision>
  <dcterms:created xsi:type="dcterms:W3CDTF">2023-12-19T08:42:25Z</dcterms:created>
  <dcterms:modified xsi:type="dcterms:W3CDTF">2025-02-19T09:31:29Z</dcterms:modified>
  <dc:language>fr-FR</dc:language>
</cp:coreProperties>
</file>