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edric.CAPELLE\Downloads\"/>
    </mc:Choice>
  </mc:AlternateContent>
  <xr:revisionPtr revIDLastSave="0" documentId="13_ncr:1_{D83008C0-1AF8-4251-BDD8-6532152D2CD3}" xr6:coauthVersionLast="47" xr6:coauthVersionMax="47" xr10:uidLastSave="{00000000-0000-0000-0000-000000000000}"/>
  <bookViews>
    <workbookView xWindow="28680" yWindow="-120" windowWidth="29040" windowHeight="15720" tabRatio="585" activeTab="1" xr2:uid="{00000000-000D-0000-FFFF-FFFF00000000}"/>
  </bookViews>
  <sheets>
    <sheet name="Base adresse" sheetId="6" r:id="rId1"/>
    <sheet name="Liste compteurs et équipements" sheetId="1" r:id="rId2"/>
    <sheet name="Modules par BdD et USID" sheetId="7" r:id="rId3"/>
    <sheet name="Eq. compteurs par BdD et USID" sheetId="10" r:id="rId4"/>
    <sheet name="Récap. ESID" sheetId="9" r:id="rId5"/>
  </sheets>
  <definedNames>
    <definedName name="_xlnm._FilterDatabase" localSheetId="0" hidden="1">'Base adresse'!$A$1:$F$1</definedName>
  </definedNames>
  <calcPr calcId="191029"/>
  <pivotCaches>
    <pivotCache cacheId="1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9" l="1"/>
  <c r="X1" i="1"/>
  <c r="D21" i="9" l="1"/>
  <c r="S1" i="1"/>
  <c r="D12" i="9" l="1"/>
  <c r="D6" i="9"/>
  <c r="D9" i="9"/>
  <c r="D11" i="9"/>
  <c r="D13" i="9"/>
  <c r="D7" i="9"/>
  <c r="D10" i="9"/>
  <c r="D4" i="9"/>
  <c r="D23" i="9" l="1"/>
  <c r="D17" i="9"/>
  <c r="D18" i="9"/>
  <c r="D14" i="9"/>
  <c r="D15" i="9"/>
  <c r="D8" i="9"/>
  <c r="D22" i="9" s="1"/>
  <c r="D24" i="9" s="1"/>
  <c r="D16" i="9"/>
  <c r="R1" i="1" l="1"/>
  <c r="Q1" i="1"/>
  <c r="P1" i="1"/>
  <c r="W1" i="1"/>
  <c r="V1" i="1"/>
  <c r="U1" i="1"/>
  <c r="T1" i="1"/>
  <c r="O1" i="1"/>
  <c r="N1" i="1"/>
  <c r="M1" i="1"/>
  <c r="L1" i="1"/>
  <c r="K1" i="1"/>
  <c r="J1" i="1"/>
  <c r="I1" i="1"/>
</calcChain>
</file>

<file path=xl/sharedStrings.xml><?xml version="1.0" encoding="utf-8"?>
<sst xmlns="http://schemas.openxmlformats.org/spreadsheetml/2006/main" count="7075" uniqueCount="461">
  <si>
    <t>Site</t>
  </si>
  <si>
    <t>QUARTIER D'ORLEANS</t>
  </si>
  <si>
    <t>CASERNE STIRN</t>
  </si>
  <si>
    <t>CASERNE MOUSSY</t>
  </si>
  <si>
    <t>QUARTIER ESTIENNE</t>
  </si>
  <si>
    <t>CASERNE DUMERBION</t>
  </si>
  <si>
    <t>CASERNE MAGINOT</t>
  </si>
  <si>
    <t>CERCLE MIXTE DE GARNISON</t>
  </si>
  <si>
    <t>QUARTIER LA HORIE</t>
  </si>
  <si>
    <t>QUARTIER CHOLESKY</t>
  </si>
  <si>
    <t>QUARTIER BRUAT</t>
  </si>
  <si>
    <t>MANUTENTION MILITAIRE</t>
  </si>
  <si>
    <t>QUARTIER AILLERET</t>
  </si>
  <si>
    <t>QUARTIER WALTER</t>
  </si>
  <si>
    <t>CASERNE DE LATTRE DE TASSIGNY</t>
  </si>
  <si>
    <t>QUARTIER RUTY</t>
  </si>
  <si>
    <t>CASERNE NEY</t>
  </si>
  <si>
    <t>QUARTIER JEANNE D'ARC</t>
  </si>
  <si>
    <t>HOTEL DU GOUVERNEUR</t>
  </si>
  <si>
    <t>CAMP DE MAILLY - ZONE 6</t>
  </si>
  <si>
    <t>QUARTIER LECLERC</t>
  </si>
  <si>
    <t>CASERNE CLERC</t>
  </si>
  <si>
    <t>BATIMENT SOUS OFFICIERS CELIBATAIRES</t>
  </si>
  <si>
    <t>QUARTIER COLIN</t>
  </si>
  <si>
    <t>HOTEL DU QUARTIER GENERAL</t>
  </si>
  <si>
    <t>CENTRE D'INFORMATION &amp; RECRUTEMENT CIRFA</t>
  </si>
  <si>
    <t>CASERNE G DE STAINVILLE</t>
  </si>
  <si>
    <t>CASERNE BLANDAN</t>
  </si>
  <si>
    <t>QUARTIER DROUOT</t>
  </si>
  <si>
    <t>CASERNEMENT DE LA JUSTICE</t>
  </si>
  <si>
    <t>STATION DE POMPAGE DEPOT DU ROZELIER</t>
  </si>
  <si>
    <t>QUARTIER MARECHAL LYAUTEY</t>
  </si>
  <si>
    <t>QUARTIER TOURRET</t>
  </si>
  <si>
    <t>CERCLE GENERAL FRERE</t>
  </si>
  <si>
    <t>QUARTIER CHASSEPOT</t>
  </si>
  <si>
    <t>CASERNE RAPP</t>
  </si>
  <si>
    <t>Adresse</t>
  </si>
  <si>
    <t>PEGAZ2</t>
  </si>
  <si>
    <t>Concentrateur</t>
  </si>
  <si>
    <t>HM169-2I-ATEX</t>
  </si>
  <si>
    <t>HM169-2I</t>
  </si>
  <si>
    <t>Enless_2I</t>
  </si>
  <si>
    <t>Entrée_Concentrateur</t>
  </si>
  <si>
    <t>PEGAZ2-ATEX</t>
  </si>
  <si>
    <t>HM169-2ID</t>
  </si>
  <si>
    <t>36 RUE PASTEUR 51000 CHALONS-EN-CHAMPAGNE</t>
  </si>
  <si>
    <t>3 RUE DE LA CHARRIERE 51000 CHALONS-EN-CHAMPAGNE</t>
  </si>
  <si>
    <t>7 BOULEVARD DESAUBEAU 51100 REIMS</t>
  </si>
  <si>
    <t>RUE DE LA GARE 54119 DOMGERMAIN</t>
  </si>
  <si>
    <t>60 - 62 AVENUE DU 30EME GC 54300 LUNEVILLE</t>
  </si>
  <si>
    <t>2 AVENUE AVENUE VOLTAIRE 54300 LUNEVILLE</t>
  </si>
  <si>
    <t>LIEU-DIT LA GRANDE FIN 54300 LUNEVILLE</t>
  </si>
  <si>
    <t>78 RUE DU SERGENT BLANDAN 54100 NANCY</t>
  </si>
  <si>
    <t>12 RUE DU 8 RA 54100 NANCY</t>
  </si>
  <si>
    <t>48 RUE DU GENERAL HAXO 54000 NANCY</t>
  </si>
  <si>
    <t>AVENUE DU MARECHAL JOFFRE 54200 ECROUVES</t>
  </si>
  <si>
    <t>LIEU-DIT 859, AVENUE JOFFRE 54200 ECROUVES</t>
  </si>
  <si>
    <t>AVENUE DE LATTRE ET JOFFRE 57070 METZ</t>
  </si>
  <si>
    <t>1 RUE RUE DU MARECHAL LYAUTEY 57070 METZ</t>
  </si>
  <si>
    <t>PLACE CHAMBIERE 57070 METZ</t>
  </si>
  <si>
    <t>LIEU-DIT CAMP D OBERHOFFEN 67500 HAGUENAU</t>
  </si>
  <si>
    <t>LIEU-DIT VILLAGE 67190 MUTZIG</t>
  </si>
  <si>
    <t>1 AVENUE DES TEMPLIERS 88000 EPINAL</t>
  </si>
  <si>
    <t>Étiquettes de lignes</t>
  </si>
  <si>
    <t>Total général</t>
  </si>
  <si>
    <t>BdD</t>
  </si>
  <si>
    <t>RUE DU CAMP D'ATTILA 51000 CHALONS-EN-CHAMPAGNE</t>
  </si>
  <si>
    <t>USID</t>
  </si>
  <si>
    <t>Antenne type SPO</t>
  </si>
  <si>
    <t>Antenne type ODP</t>
  </si>
  <si>
    <t>Antenne type GPRS</t>
  </si>
  <si>
    <t>Emetteur d'impulsion sur compteur d'eau</t>
  </si>
  <si>
    <t>Carte d'impulsion sur compteur thermique</t>
  </si>
  <si>
    <t>Doubleur d'impulsion</t>
  </si>
  <si>
    <t>020720001D</t>
  </si>
  <si>
    <t>080105001P</t>
  </si>
  <si>
    <t>080105002Q</t>
  </si>
  <si>
    <t>080105008W</t>
  </si>
  <si>
    <t>100064001L</t>
  </si>
  <si>
    <t>100064002M</t>
  </si>
  <si>
    <t>100089001Z</t>
  </si>
  <si>
    <t>100216001P</t>
  </si>
  <si>
    <t>100216002Q</t>
  </si>
  <si>
    <t>100216003R</t>
  </si>
  <si>
    <t>100216006U</t>
  </si>
  <si>
    <t>210038001R</t>
  </si>
  <si>
    <t>210038002S</t>
  </si>
  <si>
    <t>210231001T</t>
  </si>
  <si>
    <t>210231072M</t>
  </si>
  <si>
    <t>250056007T</t>
  </si>
  <si>
    <t>250056020G</t>
  </si>
  <si>
    <t>250056022I</t>
  </si>
  <si>
    <t>250056056Q</t>
  </si>
  <si>
    <t>250578002M</t>
  </si>
  <si>
    <t>250578010U</t>
  </si>
  <si>
    <t>510108005R</t>
  </si>
  <si>
    <t>510108013Z</t>
  </si>
  <si>
    <t>510108018E</t>
  </si>
  <si>
    <t>510388104S</t>
  </si>
  <si>
    <t>510388105T</t>
  </si>
  <si>
    <t>510388108W</t>
  </si>
  <si>
    <t>510454016U</t>
  </si>
  <si>
    <t>510559013D</t>
  </si>
  <si>
    <t>520121011H</t>
  </si>
  <si>
    <t>520448002W</t>
  </si>
  <si>
    <t>540162002Q</t>
  </si>
  <si>
    <t>540329003T</t>
  </si>
  <si>
    <t>540329005V</t>
  </si>
  <si>
    <t>540329015F</t>
  </si>
  <si>
    <t>540395002E</t>
  </si>
  <si>
    <t>540395003F</t>
  </si>
  <si>
    <t>540395011N</t>
  </si>
  <si>
    <t>540395047X</t>
  </si>
  <si>
    <t>540395049Z</t>
  </si>
  <si>
    <t>540405001T</t>
  </si>
  <si>
    <t>540528019F</t>
  </si>
  <si>
    <t>540528026M</t>
  </si>
  <si>
    <t>550181002U</t>
  </si>
  <si>
    <t>550545009B</t>
  </si>
  <si>
    <t>550545014G</t>
  </si>
  <si>
    <t>550545031X</t>
  </si>
  <si>
    <t>550545032Y</t>
  </si>
  <si>
    <t>550545092G</t>
  </si>
  <si>
    <t>570089003D</t>
  </si>
  <si>
    <t>570089013N</t>
  </si>
  <si>
    <t>570177002S</t>
  </si>
  <si>
    <t>570463001R</t>
  </si>
  <si>
    <t>570463007X</t>
  </si>
  <si>
    <t>570463010A</t>
  </si>
  <si>
    <t>570463042G</t>
  </si>
  <si>
    <t>570463043H</t>
  </si>
  <si>
    <t>570463064C</t>
  </si>
  <si>
    <t>570463080S</t>
  </si>
  <si>
    <t>570540005J</t>
  </si>
  <si>
    <t>570606024O</t>
  </si>
  <si>
    <t>570630003V</t>
  </si>
  <si>
    <t>570630005X</t>
  </si>
  <si>
    <t>570630009B</t>
  </si>
  <si>
    <t>570630011D</t>
  </si>
  <si>
    <t>570672001D</t>
  </si>
  <si>
    <t>570672014Q</t>
  </si>
  <si>
    <t>590178002Y</t>
  </si>
  <si>
    <t>590178009F</t>
  </si>
  <si>
    <t>590178022S</t>
  </si>
  <si>
    <t>590178026W</t>
  </si>
  <si>
    <t>590350001H</t>
  </si>
  <si>
    <t>590350006M</t>
  </si>
  <si>
    <t>590350008O</t>
  </si>
  <si>
    <t>590350010Q</t>
  </si>
  <si>
    <t>590350013T</t>
  </si>
  <si>
    <t>590350025F</t>
  </si>
  <si>
    <t>590350030K</t>
  </si>
  <si>
    <t>590350069X</t>
  </si>
  <si>
    <t>590606028M</t>
  </si>
  <si>
    <t>620041022Q</t>
  </si>
  <si>
    <t>670104001V</t>
  </si>
  <si>
    <t>670104005Z</t>
  </si>
  <si>
    <t>670180025V</t>
  </si>
  <si>
    <t>670218006Q</t>
  </si>
  <si>
    <t>670313003J</t>
  </si>
  <si>
    <t>670313004K</t>
  </si>
  <si>
    <t>670313008O</t>
  </si>
  <si>
    <t>670313017X</t>
  </si>
  <si>
    <t>670482010Q</t>
  </si>
  <si>
    <t>670482011R</t>
  </si>
  <si>
    <t>670482015V</t>
  </si>
  <si>
    <t>670482024E</t>
  </si>
  <si>
    <t>670544008E</t>
  </si>
  <si>
    <t>680066002S</t>
  </si>
  <si>
    <t>680066003T</t>
  </si>
  <si>
    <t>680066005V</t>
  </si>
  <si>
    <t>680205001V</t>
  </si>
  <si>
    <t>700473001H</t>
  </si>
  <si>
    <t>700489001R</t>
  </si>
  <si>
    <t>700489002S</t>
  </si>
  <si>
    <t>710014001V</t>
  </si>
  <si>
    <t>710014004Y</t>
  </si>
  <si>
    <t>710076002M</t>
  </si>
  <si>
    <t>710076006Q</t>
  </si>
  <si>
    <t>880114007T</t>
  </si>
  <si>
    <t>880114010W</t>
  </si>
  <si>
    <t>880160008A</t>
  </si>
  <si>
    <t>880160012E</t>
  </si>
  <si>
    <t>900010011R</t>
  </si>
  <si>
    <t>900010017X</t>
  </si>
  <si>
    <t>900010172W</t>
  </si>
  <si>
    <t>G2D</t>
  </si>
  <si>
    <t>2 RUE DE MESS 08000 CHARLEVILLE-MEZIERES</t>
  </si>
  <si>
    <t>RUE DUMERBION 08000 CHARLEVILLE-MEZIERES</t>
  </si>
  <si>
    <t>RUE DU BOIS FORTANT 08000 CHARLEVILLE-MEZIERES</t>
  </si>
  <si>
    <t>ROUTE DE JUZANVIGNY 10500 BRIENNE-LE-CHÂTEAU</t>
  </si>
  <si>
    <t>Antenne</t>
  </si>
  <si>
    <t>CERCLE MILITAIRE</t>
  </si>
  <si>
    <t>CASERNEMENT DU BOIS FORTANT</t>
  </si>
  <si>
    <t>DEPOT DE MUNITIONS DE BRIENNE</t>
  </si>
  <si>
    <t>CASERNE BONAPARTE</t>
  </si>
  <si>
    <t>ETABLISSEMENT SPECIALISE DU CA</t>
  </si>
  <si>
    <t>CAMP DE MAILLY-ZONE 1</t>
  </si>
  <si>
    <t>CAMP DE MAILLY-ZONE 2</t>
  </si>
  <si>
    <t>CAMP DE MAILLY- ZONE 3</t>
  </si>
  <si>
    <t>QUARTIER BONAPARTE - AUXONNE</t>
  </si>
  <si>
    <t>CASERNE MAREY-MONGE - AUXONNE</t>
  </si>
  <si>
    <t>CASERNE VAILLANT ET LEJARD - DIJON</t>
  </si>
  <si>
    <t>AERODROME DE BROYE LES PESMES</t>
  </si>
  <si>
    <t>QUARTIER BRUN</t>
  </si>
  <si>
    <t>ETABL COMM P LYAUTEY PARTIE PRINCIPALE</t>
  </si>
  <si>
    <t>CASERNE JOFFRE</t>
  </si>
  <si>
    <t>CAMP DE PASSAGE DU VALDAHON</t>
  </si>
  <si>
    <t>QUARTIER GALLIENI</t>
  </si>
  <si>
    <t>CASERNE FEVRIER</t>
  </si>
  <si>
    <t>CAMP DE MOURMELON ZONE 4</t>
  </si>
  <si>
    <t>CAMP DE MOURMELON ZONE 5</t>
  </si>
  <si>
    <t>CP DE MOURMELON-FERME DU PIEMONT-ZONE 8</t>
  </si>
  <si>
    <t>CAMP DE SUIPPES QUARTIER MAISTRE</t>
  </si>
  <si>
    <t>QUARTIER GENERAL D'ABOVILLE</t>
  </si>
  <si>
    <t>AERODROME DE ST DIZIER ROBINSON BA 113</t>
  </si>
  <si>
    <t>DEPOT DE DOMGERMAIN</t>
  </si>
  <si>
    <t>QUARTIER TREUILLE DE BEAULIEU DIETTMANN</t>
  </si>
  <si>
    <t>CASERNEMENT LASALLE</t>
  </si>
  <si>
    <t>CASERNE VERNEAU</t>
  </si>
  <si>
    <t>BCC RUE DU GENERAL FRERE</t>
  </si>
  <si>
    <t>MESS RUE DU GENERAL HAXO</t>
  </si>
  <si>
    <t>BASE AERIENNE 133 NANCY OCHEY</t>
  </si>
  <si>
    <t>QUARTIER GENERAL FABVIER</t>
  </si>
  <si>
    <t>BASE ALAT LIEUTENANT ETIENNE MANTOUX</t>
  </si>
  <si>
    <t>ETABLISSEMENT MDL-C SOISSE</t>
  </si>
  <si>
    <t>BCC NIEL-THOUVENEL</t>
  </si>
  <si>
    <t>CAMP DE BITCHE (SUBS.DRIANT.OUVRAGES)</t>
  </si>
  <si>
    <t>ETABLISSEMENT COLONEL CLERC</t>
  </si>
  <si>
    <t>HOTEL DU GOUVERNEUR CDT LA R T N E</t>
  </si>
  <si>
    <t>CASERNE RAFFENEL DELARUE</t>
  </si>
  <si>
    <t>CASERNE SERE DE RIVIERES</t>
  </si>
  <si>
    <t>PGE AERODROME DE GROSTENQUIN</t>
  </si>
  <si>
    <t>CASERNE RABIER PELLEPORT</t>
  </si>
  <si>
    <t>CAS SURETE DIT CAMP GUYON GELLIN</t>
  </si>
  <si>
    <t>QUARTIER  SOUS-LIEUTENANT DESPRAT</t>
  </si>
  <si>
    <t>QUARTIER CORBINEAU</t>
  </si>
  <si>
    <t>POLYGONE DE DORIGNIES (PARTIE MATERIEL)</t>
  </si>
  <si>
    <t>STAND DE TIR &amp; TERRAIN D'EXERCICES VITRY</t>
  </si>
  <si>
    <t>CASERNE AC BOUFFLERS (CITADELLE)</t>
  </si>
  <si>
    <t>CASERNE NEGRIER (AVEC MAGASIN DU GENIE)</t>
  </si>
  <si>
    <t>ANCIEN PARC A BOULETS</t>
  </si>
  <si>
    <t>QUARTIER SAINT-RUTH</t>
  </si>
  <si>
    <t>CASERNE KLEBER</t>
  </si>
  <si>
    <t>FORT SAINT SAUVEUR</t>
  </si>
  <si>
    <t>ETABLISSEMENT GENERAL BALAMBOIS  (SSLT)</t>
  </si>
  <si>
    <t>STATION D'EMISSION (PAIX-GUERRE)</t>
  </si>
  <si>
    <t>CAST ET CITES CADRES DE DRACHENBRONN</t>
  </si>
  <si>
    <t>OUVRAGE DU HOCHWALD + PARTIE RTE REDUIT</t>
  </si>
  <si>
    <t>TERRAIN DE MANOEUVRE ET CHAMP DE TIR</t>
  </si>
  <si>
    <t>CASERNE TURENNE</t>
  </si>
  <si>
    <t>IMMEUBLE RAGEOT DE LA TOUCHE</t>
  </si>
  <si>
    <t>OUVRAGE DU FOUR A CHAUX</t>
  </si>
  <si>
    <t>QUARTIER COLONEL DIO</t>
  </si>
  <si>
    <t>BASE AERIENNE 116 LUXEUIL</t>
  </si>
  <si>
    <t>FORT DE SERVANCE SUR VOSGES</t>
  </si>
  <si>
    <t>FORT DE SERVANCE SUR HAUTE SAONE</t>
  </si>
  <si>
    <t>CASERNE CHANGARNIER (COLLEGE MILITAIRE)</t>
  </si>
  <si>
    <t xml:space="preserve">QUARTIER B.GANGLOFF (LYCEE MILITAIRE) </t>
  </si>
  <si>
    <t>CASERNE CARNOT - CHALON-SUR-SAONE</t>
  </si>
  <si>
    <t>CASERNE LCL MORETEAUX - CRISSEY</t>
  </si>
  <si>
    <t>STATION DE BEAUFREMONT</t>
  </si>
  <si>
    <t>STATION DE MORVILLE</t>
  </si>
  <si>
    <t>CASERNE VARAIGNE</t>
  </si>
  <si>
    <t>MAISON DES ARMEES</t>
  </si>
  <si>
    <t>CASERNE FRIEDERICHS</t>
  </si>
  <si>
    <t>CASERNE DE MAUD'HUY</t>
  </si>
  <si>
    <t>USID CHALONS EN CHAMPAGNE</t>
  </si>
  <si>
    <t>LIEU-DIT CHAMP L’ETRAIN et DIVERS 52000 SEMOUTIERS-MONTSAON</t>
  </si>
  <si>
    <t>LIEU-DIT A LA COMBOTTE 70140 BROYE AUBIGNEY MONTSEUGNY</t>
  </si>
  <si>
    <t>62 RUE DE DOLE 25000 BESANCON</t>
  </si>
  <si>
    <t>6 AVENUE GEORGES CLEMENCEAU 25000 BESANCON</t>
  </si>
  <si>
    <t>RUE MAX VUILLEMIN 25000 BESANCON</t>
  </si>
  <si>
    <t>64 RUE BERSOT 25000 BESANCON</t>
  </si>
  <si>
    <t>RUE DU 8 EME CHASSEUR 21130 AUXONNE</t>
  </si>
  <si>
    <t>PLACE DU 10 RI 21130 AUXONNE</t>
  </si>
  <si>
    <t>LIEU-DIT LE CAMP DE MAILLY 10700 POIVRES</t>
  </si>
  <si>
    <t>LIEU-DIT LE CAMP DE MAILLY 10230 MAILLY LE CAMP</t>
  </si>
  <si>
    <t>LIEU-DIT LE CHAMP POTET 10510 CHATRES</t>
  </si>
  <si>
    <t>LIEU-DIT CAMP NATIONAL DE SISSONNE 02150 SISSONNE</t>
  </si>
  <si>
    <t>ROUTE DEPARTEMENTALE 21 51400 MOURMELON-LE-GRAND</t>
  </si>
  <si>
    <t>ROUTE DEPARTEMENTALE 77 51600 SUIPPES</t>
  </si>
  <si>
    <t>AVENUE DE LA MAIN DE MASSIGES 51600 SUIPPES</t>
  </si>
  <si>
    <t>LIEU-DIT ROBINSON 52100 SAINT-DIZIER</t>
  </si>
  <si>
    <t>80 - 82 RUE DU SERGENT BLANDAN 54100 NANCY</t>
  </si>
  <si>
    <t>32 - 36 RUE DU GENERAL FRERE 54100 NANCY</t>
  </si>
  <si>
    <t>LIEU-DIT NANCY-OCHEY 54170 OCHEY</t>
  </si>
  <si>
    <t>ROUTE NATIONALE 406 55400 ROUVRES EN WOEVRE</t>
  </si>
  <si>
    <t>29 - 31D AVENUE PIER GOUBET ET JEAN VAN HEEGHE 55840 THIERVILLE SUR MEUSE</t>
  </si>
  <si>
    <t>38 RUE DE LA 7 DB USA 55000 VERDUN</t>
  </si>
  <si>
    <t>ROUTE NATIONALE 3 55400 CHATILLON SOUS LES COTES</t>
  </si>
  <si>
    <t>LIEU-DIT ROBIAUX 55400 MOULAINVILLE</t>
  </si>
  <si>
    <t>RUE NIEL 55840 THIERVILLE-SUR-MEUSE</t>
  </si>
  <si>
    <t>1 RUE D'HASPELSCHIED 57230 BITCHE</t>
  </si>
  <si>
    <t>ROUTE DE WISSEMBOUG (D35) _x000D__x000D__x000D__x000D_ 57230 HASPELSCHIEDT</t>
  </si>
  <si>
    <t>ROUTE DE GUEBLANGE 57260 DIEUZE</t>
  </si>
  <si>
    <t>44 ROUTE DE ROMBAS 57140 WOIPPY</t>
  </si>
  <si>
    <t>7 RUE DE LA CITADELLE 57070 METZ</t>
  </si>
  <si>
    <t>RUE GENERAL FRANIATTE 57950 MONTIGNY-LES-METZ</t>
  </si>
  <si>
    <t>ROUTE NATIONALE 4 BOURSCHEID 57370 BOURSCHEID</t>
  </si>
  <si>
    <t>LIEU-DIT NEU MAX ENTENFANG 57660 BISTROFF</t>
  </si>
  <si>
    <t>RUE GAMBETTA 57400 SARREBOURG</t>
  </si>
  <si>
    <t>13 ROUTE DE PHALSBOURG 57400 SARREBOURG</t>
  </si>
  <si>
    <t>7 ROUTE DE PHALSBOURG 57400 SARREBOURG</t>
  </si>
  <si>
    <t>5 ROUTE DE PHALSBOURG 57400 SARREBOURG</t>
  </si>
  <si>
    <t>BOULEVARD DU 20 CORPS AMERICAIN 57100 THIONVILLE</t>
  </si>
  <si>
    <t>RUE VICTOR HUGO 57330 HETTANGE-GRANDE</t>
  </si>
  <si>
    <t>RUE D'ALBERGOTTI 59500 DOUAI</t>
  </si>
  <si>
    <t>RUE LEFEBVRE D'ORVAL 59500 DOUAI</t>
  </si>
  <si>
    <t>RUE RHIN ET DANUBE 59500 DOUAI</t>
  </si>
  <si>
    <t>LIEU-DIT L'AERODROME 62490 VITRY-EN-ARTOIS</t>
  </si>
  <si>
    <t>AVENUE DU 43EME RI 59800 LILLE</t>
  </si>
  <si>
    <t>RUE DU MAGASIN 59800 LILLE</t>
  </si>
  <si>
    <t> 42 RUE DU MAGASIN 59800 LILLE</t>
  </si>
  <si>
    <t>RUE DES CASERNES 59800 LILLE</t>
  </si>
  <si>
    <t>RUE DU PONT NEUF 59800 LILLE</t>
  </si>
  <si>
    <t>2 RUE DU REDUIT 59800 LILLE</t>
  </si>
  <si>
    <t>43B -45B RUE DE ROUBAIX 59800 LILLE</t>
  </si>
  <si>
    <t>RUE DU PONT NEUF &amp; DES BATELIERS 59800 LILLE</t>
  </si>
  <si>
    <t>RUE LOUIS PETIT 59220 DENAIN</t>
  </si>
  <si>
    <t>CHEMIN DE THELUS A VIMY 62580 THELUS</t>
  </si>
  <si>
    <t>99 RUE DU CAMP 67160 DRACHENBRONN-BIRLENBACH</t>
  </si>
  <si>
    <t>LIEU-DIT HOCWALD ET DIVERS 67160 DRACHENBRONN-BIRLENBACH</t>
  </si>
  <si>
    <t>12 ROUTE DU RHIN 67400 ILLKIRCH-GRAFFENSTADEN</t>
  </si>
  <si>
    <t>AVENUE DE LA GARE 67190 MUTZIG</t>
  </si>
  <si>
    <t>VOIE DE STRASBOURG 67190 MUTZIG</t>
  </si>
  <si>
    <t>LIEU-DIT FORTERESSE 67190 MUTZIG</t>
  </si>
  <si>
    <t>37 BOULEVARD CLEMENCEAU 67000 STRASBOURG</t>
  </si>
  <si>
    <t>42 RUE LAUTH 67200 STRASBOURG</t>
  </si>
  <si>
    <t>17 PLACE BROGLIE 67200 STRASBOURG</t>
  </si>
  <si>
    <t>44 RUE LAUTH_x000D__x000D__x000D_ 67200 STRASBOURG</t>
  </si>
  <si>
    <t>LIEU-DIT EICHHOELZEL KOHWEG 67160 WISSEMBOURG</t>
  </si>
  <si>
    <t>19 AVENUE DU GENERAL DE GAULLE 68000 COLMAR</t>
  </si>
  <si>
    <t>2 RUE SCHACHEN 68890 MEYENHEIM</t>
  </si>
  <si>
    <t>RUE GUYNEMER 54480 SAINT-SAUVEUR</t>
  </si>
  <si>
    <t>LIEU-DIT LE BALLON DE SERVANCE 88560 SAINT-MAURICE-SUR-MOSELLE</t>
  </si>
  <si>
    <t>LIEU-DIT LE BALLON DE SERVANCE 70440 HAUT-DU-THEM-CHÂTEAU-LAMBERT</t>
  </si>
  <si>
    <t>RUE DU FAUBOURG 71400 AUTUN</t>
  </si>
  <si>
    <t>RUE GASTON JOLIET 71400 AUTUN</t>
  </si>
  <si>
    <t>6 - 73 AVENUE DE PARIS 71100 CHALON-SUR-SAONE</t>
  </si>
  <si>
    <t>LIEU-DIT BOIS DE MENUSE 71530 CRISSEY</t>
  </si>
  <si>
    <t>RUE DU 152 RI 68000 COLMAR</t>
  </si>
  <si>
    <t>CHEMIN VOIE DU CERF - LIE-DIT LA BLAVELLE 88300 BEAUFREMONT (GPS 48.264850,5.755216)</t>
  </si>
  <si>
    <t>RUE DU 11EME GENIE 88000 EPINAL</t>
  </si>
  <si>
    <t>RUE DE L'AS DE TREFLE 90000 BELFORT</t>
  </si>
  <si>
    <t>62 AVENUE D'ALTKIRCH 90000 BELFORT</t>
  </si>
  <si>
    <t>LIEU-DIT FERME DU FOUGERAIS 90140 BOUROGNE</t>
  </si>
  <si>
    <t>LIEU-DIT LOÏ 88140 MORVILLE (GPS 48.230019,5.787600)</t>
  </si>
  <si>
    <t>22 24 AVENUE GARIBALDI 21000 DIJON</t>
  </si>
  <si>
    <t>LIEU-DIT LE CAMP 25800 VALDAHON</t>
  </si>
  <si>
    <t>U. Châlons-en-Champagne</t>
  </si>
  <si>
    <t>A. Sissonne</t>
  </si>
  <si>
    <t>BdD de Mourmelon</t>
  </si>
  <si>
    <t>A. Charleville-Mézières</t>
  </si>
  <si>
    <t>BdD de Charleville-Mezieres</t>
  </si>
  <si>
    <t>U. Saint-Dizier</t>
  </si>
  <si>
    <t>A. Brienne-le-Château</t>
  </si>
  <si>
    <t>BdD de Saint Dizier</t>
  </si>
  <si>
    <t>A. Mailly</t>
  </si>
  <si>
    <t>U. Besançon</t>
  </si>
  <si>
    <t>A. Auxonne</t>
  </si>
  <si>
    <t>BdD de Besançon</t>
  </si>
  <si>
    <t>A. Dijon</t>
  </si>
  <si>
    <t>A. Besançon</t>
  </si>
  <si>
    <t>A. Valdahon</t>
  </si>
  <si>
    <t>A. Châlons-en-Champagne</t>
  </si>
  <si>
    <t>A. Mourmelon</t>
  </si>
  <si>
    <t>A. Suippes</t>
  </si>
  <si>
    <t>A. Chaumont</t>
  </si>
  <si>
    <t>A. Saint-Dizier</t>
  </si>
  <si>
    <t>U. Nancy</t>
  </si>
  <si>
    <t>A. Toul</t>
  </si>
  <si>
    <t>BdD de Nancy</t>
  </si>
  <si>
    <t>A. Lunéville</t>
  </si>
  <si>
    <t>A. Nancy</t>
  </si>
  <si>
    <t>A. Ochey</t>
  </si>
  <si>
    <t>U. Verdun</t>
  </si>
  <si>
    <t>A. Etain</t>
  </si>
  <si>
    <t>BdD de Verdun</t>
  </si>
  <si>
    <t>A. Verdun</t>
  </si>
  <si>
    <t>A. Le Rozelier</t>
  </si>
  <si>
    <t>U. Phalsbourg</t>
  </si>
  <si>
    <t>A. Bitche</t>
  </si>
  <si>
    <t>BdD de Phalsbourg</t>
  </si>
  <si>
    <t>A. Dieuze</t>
  </si>
  <si>
    <t>U. Metz</t>
  </si>
  <si>
    <t>A. Metz</t>
  </si>
  <si>
    <t>BdD de Metz</t>
  </si>
  <si>
    <t>A. Montigny-les-Metz</t>
  </si>
  <si>
    <t>A. Phalsbourg</t>
  </si>
  <si>
    <t>A. Sarrebourg</t>
  </si>
  <si>
    <t>A. Thionville</t>
  </si>
  <si>
    <t>U. Lille</t>
  </si>
  <si>
    <t>A. Douai</t>
  </si>
  <si>
    <t>BdD de Lille</t>
  </si>
  <si>
    <t>A. Lille</t>
  </si>
  <si>
    <t>U. Strasbourg - Haguenau - Colmar</t>
  </si>
  <si>
    <t>A. Hagueneau</t>
  </si>
  <si>
    <t>BdD de Strasbourg-Hagenau-Colmar</t>
  </si>
  <si>
    <t>A. Illkirch Mutzig</t>
  </si>
  <si>
    <t>A. Strasbourg</t>
  </si>
  <si>
    <t>A. Colmar Meyenheim</t>
  </si>
  <si>
    <t>U. Luxeuil</t>
  </si>
  <si>
    <t>A. Luxeuil</t>
  </si>
  <si>
    <t>BdD de Luxeuil</t>
  </si>
  <si>
    <t>A. Autun</t>
  </si>
  <si>
    <t>A. Chalon-sur-Saône</t>
  </si>
  <si>
    <t>A. Epinal</t>
  </si>
  <si>
    <t>A. Belfort</t>
  </si>
  <si>
    <t>BdD de Belfort</t>
  </si>
  <si>
    <t>Entrée de raccordement</t>
  </si>
  <si>
    <t>Nombre de Emetteur d'impulsion sur compteur d'eau</t>
  </si>
  <si>
    <t>Nombre de Carte d'impulsion sur compteur thermique</t>
  </si>
  <si>
    <t>Nombre de Doubleur d'impulsion</t>
  </si>
  <si>
    <t>Nombre de Antenne type SPO</t>
  </si>
  <si>
    <t>Nombre de Antenne type ODP</t>
  </si>
  <si>
    <t>Nombre de Antenne type GPRS</t>
  </si>
  <si>
    <t>Module de télérelève rattaché</t>
  </si>
  <si>
    <t>Comptage équipements principaux de télérelève</t>
  </si>
  <si>
    <t>Équipements de télérelève</t>
  </si>
  <si>
    <t>Quantité</t>
  </si>
  <si>
    <t>Fédérateur</t>
  </si>
  <si>
    <t>Principaux</t>
  </si>
  <si>
    <t>Module en doublon</t>
  </si>
  <si>
    <t>Comptage équipements optionnels aux modules</t>
  </si>
  <si>
    <t>Comptage équipements optionnels aux compteurs</t>
  </si>
  <si>
    <t>Module radio HM169-2I</t>
  </si>
  <si>
    <t>Module radio HM169-2I-ATEX</t>
  </si>
  <si>
    <t>Module autonome PEGAZ2</t>
  </si>
  <si>
    <t>Module autonome PEGAZ2-ATEX</t>
  </si>
  <si>
    <t>Module radio Enless_2I</t>
  </si>
  <si>
    <t>Optionnels aux modules</t>
  </si>
  <si>
    <t>Optionnels aux compteurs</t>
  </si>
  <si>
    <t>Concentrateur HCGE169-2B4</t>
  </si>
  <si>
    <t>Convertisseur de signal sur compteur électrique</t>
  </si>
  <si>
    <t>Module de déport d'impulsion (&gt; 10 ml)</t>
  </si>
  <si>
    <r>
      <t>Concentrateur HCGE169-2S</t>
    </r>
    <r>
      <rPr>
        <i/>
        <sz val="9"/>
        <color theme="1"/>
        <rFont val="Times New Roman"/>
        <family val="1"/>
      </rPr>
      <t xml:space="preserve"> - Site pilote BA133</t>
    </r>
  </si>
  <si>
    <r>
      <t>Module radio Enless_2I</t>
    </r>
    <r>
      <rPr>
        <i/>
        <sz val="9"/>
        <color theme="1"/>
        <rFont val="Times New Roman"/>
        <family val="1"/>
      </rPr>
      <t xml:space="preserve"> - Site pilote BA133</t>
    </r>
  </si>
  <si>
    <t>Comptage avec non prise en compte des doublons</t>
  </si>
  <si>
    <t>Nombre de concentrateurs</t>
  </si>
  <si>
    <t>Synthèse</t>
  </si>
  <si>
    <t>Nombre de compteurs reliés</t>
  </si>
  <si>
    <t>Nombre de modules de télérelève</t>
  </si>
  <si>
    <t>Concentrateur HCGE169-2S</t>
  </si>
  <si>
    <t>Nombre de Module radio HM169-2I</t>
  </si>
  <si>
    <t>Nombre de Module radio HM169-2I-ATEX</t>
  </si>
  <si>
    <t>Nombre de Module autonome PEGAZ2</t>
  </si>
  <si>
    <t>Nombre de Module autonome PEGAZ2-ATEX</t>
  </si>
  <si>
    <t>Nombre de Module radio Enless_2I</t>
  </si>
  <si>
    <t>Nombre de Concentrateur HCGE169-2B4</t>
  </si>
  <si>
    <t>Nombre de Concentrateur HCGE169-2S</t>
  </si>
  <si>
    <t>Non</t>
  </si>
  <si>
    <t>Nombre de Convertisseur de signal sur compteur électrique</t>
  </si>
  <si>
    <t>Nombre de Module de déport d'impulsion (&gt; 10 ml)</t>
  </si>
  <si>
    <t>Pile double type D pour débitmètre WATERFLUX 3070</t>
  </si>
  <si>
    <t>Nombre de Pile double type D pour débitmètre WATERFLUX 3070</t>
  </si>
  <si>
    <t>Pile double type D pour débitmètre</t>
  </si>
  <si>
    <t>Nb code OSF - Nb concentrateur - Nb batterie débitmètre (car 2 codes par unité)</t>
  </si>
  <si>
    <t>Oui</t>
  </si>
  <si>
    <t>STATION DE POMPAGE LUXEUIL</t>
  </si>
  <si>
    <t>(vide)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</si>
</sst>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i/>
      <sz val="9"/>
      <color theme="1"/>
      <name val="Times New Roman"/>
      <family val="1"/>
    </font>
    <font>
      <sz val="12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0" fontId="3" fillId="0" borderId="15" xfId="0" applyFont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164" fontId="3" fillId="0" borderId="12" xfId="1" applyNumberFormat="1" applyFont="1" applyBorder="1" applyAlignment="1">
      <alignment horizontal="center" vertical="center" wrapText="1"/>
    </xf>
    <xf numFmtId="164" fontId="3" fillId="0" borderId="13" xfId="1" applyNumberFormat="1" applyFont="1" applyBorder="1" applyAlignment="1">
      <alignment horizontal="center" vertical="center" wrapText="1"/>
    </xf>
    <xf numFmtId="164" fontId="3" fillId="0" borderId="14" xfId="1" applyNumberFormat="1" applyFont="1" applyBorder="1" applyAlignment="1">
      <alignment horizontal="center" vertical="center" wrapText="1"/>
    </xf>
    <xf numFmtId="164" fontId="3" fillId="0" borderId="16" xfId="1" applyNumberFormat="1" applyFont="1" applyBorder="1" applyAlignment="1">
      <alignment horizontal="center" vertical="center" wrapText="1"/>
    </xf>
    <xf numFmtId="164" fontId="3" fillId="0" borderId="7" xfId="1" applyNumberFormat="1" applyFont="1" applyBorder="1"/>
    <xf numFmtId="164" fontId="3" fillId="0" borderId="8" xfId="1" applyNumberFormat="1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164" fontId="3" fillId="0" borderId="20" xfId="1" applyNumberFormat="1" applyFont="1" applyBorder="1"/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0" fillId="0" borderId="0" xfId="0" pivotButton="1" applyAlignment="1">
      <alignment horizontal="right"/>
    </xf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5" xfId="0" applyFont="1" applyBorder="1" applyAlignment="1">
      <alignment horizontal="center" vertical="center" textRotation="90"/>
    </xf>
    <xf numFmtId="0" fontId="8" fillId="0" borderId="6" xfId="0" applyFont="1" applyBorder="1" applyAlignment="1">
      <alignment horizontal="center" vertical="center" textRotation="90"/>
    </xf>
    <xf numFmtId="0" fontId="8" fillId="0" borderId="4" xfId="0" applyFont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NumberFormat="1" applyAlignment="1">
      <alignment vertical="center"/>
    </xf>
    <xf numFmtId="0" fontId="11" fillId="0" borderId="0" xfId="0" applyFont="1"/>
    <xf numFmtId="0" fontId="9" fillId="0" borderId="5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4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8" fillId="0" borderId="4" xfId="0" applyFont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textRotation="90"/>
    </xf>
  </cellXfs>
  <cellStyles count="2">
    <cellStyle name="Milliers" xfId="1" builtinId="3"/>
    <cellStyle name="Normal" xfId="0" builtinId="0"/>
  </cellStyles>
  <dxfs count="137">
    <dxf>
      <alignment wrapText="1" readingOrder="0"/>
    </dxf>
    <dxf>
      <alignment vertical="center" readingOrder="0"/>
    </dxf>
    <dxf>
      <alignment wrapText="0" readingOrder="0"/>
    </dxf>
    <dxf>
      <alignment wrapText="1" readingOrder="0"/>
    </dxf>
    <dxf>
      <alignment vertical="bottom" readingOrder="0"/>
    </dxf>
    <dxf>
      <alignment vertical="center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vertical="center" wrapText="1" readingOrder="0"/>
    </dxf>
    <dxf>
      <alignment wrapText="1" readingOrder="0"/>
    </dxf>
    <dxf>
      <alignment vertical="center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vertical="bottom" readingOrder="0"/>
    </dxf>
    <dxf>
      <alignment vertical="bottom" readingOrder="0"/>
    </dxf>
    <dxf>
      <alignment vertical="center" readingOrder="0"/>
    </dxf>
    <dxf>
      <alignment vertical="center" readingOrder="0"/>
    </dxf>
    <dxf>
      <alignment wrapText="1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right" readingOrder="0"/>
    </dxf>
    <dxf>
      <alignment horizontal="center" readingOrder="0"/>
    </dxf>
    <dxf>
      <alignment wrapText="1" readingOrder="0"/>
    </dxf>
    <dxf>
      <alignment vertical="center" readingOrder="0"/>
    </dxf>
    <dxf>
      <alignment wrapText="0" readingOrder="0"/>
    </dxf>
    <dxf>
      <alignment wrapText="1" readingOrder="0"/>
    </dxf>
    <dxf>
      <alignment vertical="bottom" readingOrder="0"/>
    </dxf>
    <dxf>
      <alignment vertical="center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vertical="center" wrapText="1" readingOrder="0"/>
    </dxf>
    <dxf>
      <alignment wrapText="1" readingOrder="0"/>
    </dxf>
    <dxf>
      <alignment vertical="center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vertical="bottom" readingOrder="0"/>
    </dxf>
    <dxf>
      <alignment vertical="bottom" readingOrder="0"/>
    </dxf>
    <dxf>
      <alignment vertical="center" readingOrder="0"/>
    </dxf>
    <dxf>
      <alignment vertical="center" readingOrder="0"/>
    </dxf>
    <dxf>
      <alignment wrapText="1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right" readingOrder="0"/>
    </dxf>
    <dxf>
      <alignment horizontal="center" readingOrder="0"/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alignment horizontal="center" vertical="center"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wrapText="1" readingOrder="0"/>
    </dxf>
    <dxf>
      <alignment wrapText="0" readingOrder="0"/>
    </dxf>
    <dxf>
      <alignment vertical="center" readingOrder="0"/>
    </dxf>
    <dxf>
      <alignment wrapText="1" readingOrder="0"/>
    </dxf>
    <dxf>
      <alignment horizontal="center" readingOrder="0"/>
    </dxf>
    <dxf>
      <alignment horizontal="right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wrapText="1" readingOrder="0"/>
    </dxf>
    <dxf>
      <alignment vertical="center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vertical="center" readingOrder="0"/>
    </dxf>
    <dxf>
      <alignment wrapText="1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numFmt numFmtId="0" formatCode="General"/>
      <alignment vertical="center" textRotation="0" wrapText="0" indent="0" justifyLastLine="0" shrinkToFit="0" readingOrder="0"/>
    </dxf>
    <dxf>
      <numFmt numFmtId="0" formatCode="General"/>
      <alignment vertical="center" textRotation="0" wrapText="0" indent="0" justifyLastLine="0" shrinkToFit="0" readingOrder="0"/>
    </dxf>
    <dxf>
      <numFmt numFmtId="0" formatCode="General"/>
      <alignment vertical="center" textRotation="0" wrapText="0" indent="0" justifyLastLine="0" shrinkToFit="0" readingOrder="0"/>
    </dxf>
    <dxf>
      <numFmt numFmtId="0" formatCode="General"/>
      <alignment vertical="center" textRotation="0" wrapText="0" indent="0" justifyLastLine="0" shrinkToFit="0" readingOrder="0"/>
    </dxf>
    <dxf>
      <numFmt numFmtId="0" formatCode="General"/>
      <alignment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PELLE Cedric" refreshedDate="45687.45393333333" createdVersion="6" refreshedVersion="8" minRefreshableVersion="3" recordCount="896" xr:uid="{00000000-000A-0000-FFFF-FFFF00000000}">
  <cacheSource type="worksheet">
    <worksheetSource name="Tableau1"/>
  </cacheSource>
  <cacheFields count="24">
    <cacheField name="USID" numFmtId="0">
      <sharedItems containsBlank="1" count="11">
        <s v="U. Besançon"/>
        <s v="U. Châlons-en-Champagne"/>
        <s v="U. Lille"/>
        <s v="U. Luxeuil"/>
        <s v="U. Metz"/>
        <s v="U. Nancy"/>
        <s v="U. Phalsbourg"/>
        <m/>
        <s v="U. Saint-Dizier"/>
        <s v="U. Strasbourg - Haguenau - Colmar"/>
        <s v="U. Verdun"/>
      </sharedItems>
    </cacheField>
    <cacheField name="Antenne" numFmtId="0">
      <sharedItems/>
    </cacheField>
    <cacheField name="BdD" numFmtId="0">
      <sharedItems count="12">
        <s v="BdD de Belfort"/>
        <s v="BdD de Besançon"/>
        <s v="BdD de Charleville-Mezieres"/>
        <s v="BdD de Lille"/>
        <s v="BdD de Luxeuil"/>
        <s v="BdD de Metz"/>
        <s v="BdD de Mourmelon"/>
        <s v="BdD de Nancy"/>
        <s v="BdD de Phalsbourg"/>
        <s v="BdD de Saint Dizier"/>
        <s v="BdD de Strasbourg-Hagenau-Colmar"/>
        <s v="BdD de Verdun"/>
      </sharedItems>
    </cacheField>
    <cacheField name="Adresse" numFmtId="0">
      <sharedItems/>
    </cacheField>
    <cacheField name="Site" numFmtId="0">
      <sharedItems/>
    </cacheField>
    <cacheField name="Module de télérelève rattaché" numFmtId="0">
      <sharedItems/>
    </cacheField>
    <cacheField name="Entrée de raccordement" numFmtId="0">
      <sharedItems containsString="0" containsBlank="1" containsNumber="1" containsInteger="1" minValue="1" maxValue="2"/>
    </cacheField>
    <cacheField name="Module en doublon" numFmtId="0">
      <sharedItems count="2">
        <s v="Non"/>
        <s v="Oui"/>
      </sharedItems>
    </cacheField>
    <cacheField name="Module radio HM169-2I" numFmtId="0">
      <sharedItems containsString="0" containsBlank="1" containsNumber="1" containsInteger="1" minValue="1" maxValue="1"/>
    </cacheField>
    <cacheField name="Module radio HM169-2I-ATEX" numFmtId="0">
      <sharedItems containsString="0" containsBlank="1" containsNumber="1" containsInteger="1" minValue="1" maxValue="1"/>
    </cacheField>
    <cacheField name="Module autonome PEGAZ2" numFmtId="0">
      <sharedItems containsString="0" containsBlank="1" containsNumber="1" containsInteger="1" minValue="1" maxValue="1"/>
    </cacheField>
    <cacheField name="Module autonome PEGAZ2-ATEX" numFmtId="0">
      <sharedItems containsString="0" containsBlank="1" containsNumber="1" containsInteger="1" minValue="1" maxValue="1"/>
    </cacheField>
    <cacheField name="Module radio Enless_2I" numFmtId="0">
      <sharedItems containsString="0" containsBlank="1" containsNumber="1" containsInteger="1" minValue="1" maxValue="1"/>
    </cacheField>
    <cacheField name="Concentrateur HCGE169-2B4" numFmtId="0">
      <sharedItems containsString="0" containsBlank="1" containsNumber="1" containsInteger="1" minValue="1" maxValue="1"/>
    </cacheField>
    <cacheField name="Concentrateur HCGE169-2S" numFmtId="0">
      <sharedItems containsString="0" containsBlank="1" containsNumber="1" containsInteger="1" minValue="1" maxValue="1"/>
    </cacheField>
    <cacheField name="Antenne type SPO" numFmtId="0">
      <sharedItems containsString="0" containsBlank="1" containsNumber="1" containsInteger="1" minValue="1" maxValue="1"/>
    </cacheField>
    <cacheField name="Antenne type ODP" numFmtId="0">
      <sharedItems containsString="0" containsBlank="1" containsNumber="1" containsInteger="1" minValue="1" maxValue="1"/>
    </cacheField>
    <cacheField name="Antenne type GPRS" numFmtId="0">
      <sharedItems containsString="0" containsBlank="1" containsNumber="1" containsInteger="1" minValue="1" maxValue="1"/>
    </cacheField>
    <cacheField name="Emetteur d'impulsion sur compteur d'eau" numFmtId="0">
      <sharedItems containsString="0" containsBlank="1" containsNumber="1" containsInteger="1" minValue="1" maxValue="1"/>
    </cacheField>
    <cacheField name="Convertisseur de signal sur compteur électrique" numFmtId="0">
      <sharedItems containsString="0" containsBlank="1" containsNumber="1" containsInteger="1" minValue="1" maxValue="1"/>
    </cacheField>
    <cacheField name="Carte d'impulsion sur compteur thermique" numFmtId="0">
      <sharedItems containsString="0" containsBlank="1" containsNumber="1" containsInteger="1" minValue="1" maxValue="1"/>
    </cacheField>
    <cacheField name="Doubleur d'impulsion" numFmtId="0">
      <sharedItems containsString="0" containsBlank="1" containsNumber="1" containsInteger="1" minValue="1" maxValue="1"/>
    </cacheField>
    <cacheField name="Module de déport d'impulsion (&gt; 10 ml)" numFmtId="0">
      <sharedItems containsString="0" containsBlank="1" containsNumber="1" containsInteger="1" minValue="1" maxValue="1"/>
    </cacheField>
    <cacheField name="Pile double type D pour débitmètre WATERFLUX 3070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6">
  <r>
    <x v="0"/>
    <s v="A. Belfort"/>
    <x v="0"/>
    <s v="62 AVENUE D'ALTKIRCH 90000 BELFORT"/>
    <s v="CASERNE DE MAUD'HUY"/>
    <s v="PEGAZ2-ATEX"/>
    <n v="1"/>
    <x v="0"/>
    <m/>
    <m/>
    <m/>
    <n v="1"/>
    <m/>
    <m/>
    <m/>
    <m/>
    <m/>
    <m/>
    <m/>
    <m/>
    <m/>
    <m/>
    <m/>
    <m/>
  </r>
  <r>
    <x v="0"/>
    <s v="A. Belfort"/>
    <x v="0"/>
    <s v="62 AVENUE D'ALTKIRCH 90000 BELFORT"/>
    <s v="CASERNE DE MAUD'HUY"/>
    <s v="PEGAZ2-ATEX"/>
    <n v="2"/>
    <x v="1"/>
    <m/>
    <m/>
    <m/>
    <n v="1"/>
    <m/>
    <m/>
    <m/>
    <m/>
    <m/>
    <m/>
    <m/>
    <m/>
    <m/>
    <m/>
    <m/>
    <m/>
  </r>
  <r>
    <x v="0"/>
    <s v="A. Belfort"/>
    <x v="0"/>
    <s v="62 AVENUE D'ALTKIRCH 90000 BELFORT"/>
    <s v="CASERNE DE MAUD'HUY"/>
    <s v="HM169-2I-ATEX"/>
    <n v="1"/>
    <x v="0"/>
    <m/>
    <n v="1"/>
    <m/>
    <m/>
    <m/>
    <m/>
    <m/>
    <m/>
    <m/>
    <m/>
    <m/>
    <m/>
    <m/>
    <m/>
    <m/>
    <m/>
  </r>
  <r>
    <x v="0"/>
    <s v="A. Belfort"/>
    <x v="0"/>
    <s v="62 AVENUE D'ALTKIRCH 90000 BELFORT"/>
    <s v="CASERNE DE MAUD'HUY"/>
    <s v="HM169-2I"/>
    <n v="1"/>
    <x v="0"/>
    <n v="1"/>
    <m/>
    <m/>
    <m/>
    <m/>
    <m/>
    <m/>
    <m/>
    <m/>
    <m/>
    <m/>
    <m/>
    <m/>
    <m/>
    <m/>
    <m/>
  </r>
  <r>
    <x v="0"/>
    <s v="A. Belfort"/>
    <x v="0"/>
    <s v="62 AVENUE D'ALTKIRCH 90000 BELFORT"/>
    <s v="CASERNE DE MAUD'HUY"/>
    <s v="Concentrateur"/>
    <m/>
    <x v="0"/>
    <m/>
    <m/>
    <m/>
    <m/>
    <m/>
    <n v="1"/>
    <m/>
    <n v="1"/>
    <m/>
    <m/>
    <m/>
    <m/>
    <m/>
    <m/>
    <m/>
    <m/>
  </r>
  <r>
    <x v="0"/>
    <s v="A. Belfort"/>
    <x v="0"/>
    <s v="62 AVENUE D'ALTKIRCH 90000 BELFORT"/>
    <s v="CASERNE DE MAUD'HUY"/>
    <s v="PEGAZ2"/>
    <n v="1"/>
    <x v="0"/>
    <m/>
    <m/>
    <n v="1"/>
    <m/>
    <m/>
    <m/>
    <m/>
    <m/>
    <m/>
    <m/>
    <m/>
    <m/>
    <m/>
    <m/>
    <m/>
    <m/>
  </r>
  <r>
    <x v="0"/>
    <s v="A. Belfort"/>
    <x v="0"/>
    <s v="RUE DE L'AS DE TREFLE 90000 BELFORT"/>
    <s v="CASERNE FRIEDERICHS"/>
    <s v="Concentrateur"/>
    <m/>
    <x v="0"/>
    <m/>
    <m/>
    <m/>
    <m/>
    <m/>
    <n v="1"/>
    <m/>
    <n v="1"/>
    <m/>
    <m/>
    <m/>
    <m/>
    <m/>
    <m/>
    <m/>
    <m/>
  </r>
  <r>
    <x v="0"/>
    <s v="A. Belfort"/>
    <x v="0"/>
    <s v="RUE DE L'AS DE TREFLE 90000 BELFORT"/>
    <s v="CASERNE FRIEDERICHS"/>
    <s v="PEGAZ2-ATEX"/>
    <n v="1"/>
    <x v="0"/>
    <m/>
    <m/>
    <m/>
    <n v="1"/>
    <m/>
    <m/>
    <m/>
    <m/>
    <m/>
    <m/>
    <m/>
    <m/>
    <m/>
    <m/>
    <m/>
    <m/>
  </r>
  <r>
    <x v="0"/>
    <s v="A. Belfort"/>
    <x v="0"/>
    <s v="RUE DE L'AS DE TREFLE 90000 BELFORT"/>
    <s v="CASERNE FRIEDERICHS"/>
    <s v="HM169-2I"/>
    <n v="1"/>
    <x v="0"/>
    <n v="1"/>
    <m/>
    <m/>
    <m/>
    <m/>
    <m/>
    <m/>
    <m/>
    <m/>
    <m/>
    <m/>
    <m/>
    <m/>
    <m/>
    <m/>
    <m/>
  </r>
  <r>
    <x v="0"/>
    <s v="A. Belfort"/>
    <x v="0"/>
    <s v="RUE DE L'AS DE TREFLE 90000 BELFORT"/>
    <s v="CASERNE FRIEDERICHS"/>
    <s v="HM169-2I"/>
    <n v="1"/>
    <x v="0"/>
    <n v="1"/>
    <m/>
    <m/>
    <m/>
    <m/>
    <m/>
    <m/>
    <m/>
    <n v="1"/>
    <m/>
    <m/>
    <m/>
    <m/>
    <m/>
    <m/>
    <m/>
  </r>
  <r>
    <x v="0"/>
    <s v="A. Belfort"/>
    <x v="0"/>
    <s v="LIEU-DIT FERME DU FOUGERAIS 90140 BOUROGNE"/>
    <s v="QUARTIER AILLERET"/>
    <s v="Concentrateur"/>
    <m/>
    <x v="0"/>
    <m/>
    <m/>
    <m/>
    <m/>
    <m/>
    <n v="1"/>
    <m/>
    <n v="1"/>
    <m/>
    <m/>
    <m/>
    <m/>
    <m/>
    <m/>
    <m/>
    <m/>
  </r>
  <r>
    <x v="0"/>
    <s v="A. Belfort"/>
    <x v="0"/>
    <s v="LIEU-DIT FERME DU FOUGERAIS 90140 BOUROGNE"/>
    <s v="QUARTIER AILLERET"/>
    <s v="HM169-2I"/>
    <n v="1"/>
    <x v="0"/>
    <n v="1"/>
    <m/>
    <m/>
    <m/>
    <m/>
    <m/>
    <m/>
    <m/>
    <m/>
    <m/>
    <m/>
    <m/>
    <m/>
    <m/>
    <m/>
    <m/>
  </r>
  <r>
    <x v="0"/>
    <s v="A. Belfort"/>
    <x v="0"/>
    <s v="LIEU-DIT FERME DU FOUGERAIS 90140 BOUROGNE"/>
    <s v="QUARTIER AILLERET"/>
    <s v="PEGAZ2"/>
    <n v="1"/>
    <x v="0"/>
    <m/>
    <m/>
    <n v="1"/>
    <m/>
    <m/>
    <m/>
    <m/>
    <m/>
    <m/>
    <m/>
    <m/>
    <m/>
    <m/>
    <m/>
    <m/>
    <m/>
  </r>
  <r>
    <x v="0"/>
    <s v="A. Auxonne"/>
    <x v="1"/>
    <s v="LIEU-DIT A LA COMBOTTE 70140 BROYE AUBIGNEY MONTSEUGNY"/>
    <s v="AERODROME DE BROYE LES PESMES"/>
    <s v="PEGAZ2"/>
    <n v="1"/>
    <x v="0"/>
    <m/>
    <m/>
    <n v="1"/>
    <m/>
    <m/>
    <m/>
    <m/>
    <m/>
    <m/>
    <m/>
    <m/>
    <m/>
    <m/>
    <m/>
    <m/>
    <m/>
  </r>
  <r>
    <x v="0"/>
    <s v="A. Valdahon"/>
    <x v="1"/>
    <s v="LIEU-DIT LE CAMP 25800 VALDAHON"/>
    <s v="CAMP DE PASSAGE DU VALDAHON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CAMP DE PASSAGE DU VALDAHON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CAMP DE PASSAGE DU VALDAHON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CAMP DE PASSAGE DU VALDAHON"/>
    <s v="Concentrateur"/>
    <m/>
    <x v="0"/>
    <m/>
    <m/>
    <m/>
    <m/>
    <m/>
    <n v="1"/>
    <m/>
    <n v="1"/>
    <m/>
    <m/>
    <m/>
    <m/>
    <m/>
    <m/>
    <m/>
    <m/>
  </r>
  <r>
    <x v="0"/>
    <s v="A. Valdahon"/>
    <x v="1"/>
    <s v="LIEU-DIT LE CAMP 25800 VALDAHON"/>
    <s v="CAMP DE PASSAGE DU VALDAHON"/>
    <s v="Concentrateur"/>
    <m/>
    <x v="0"/>
    <m/>
    <m/>
    <m/>
    <m/>
    <m/>
    <n v="1"/>
    <m/>
    <n v="1"/>
    <m/>
    <m/>
    <m/>
    <m/>
    <m/>
    <m/>
    <m/>
    <m/>
  </r>
  <r>
    <x v="0"/>
    <s v="A. Valdahon"/>
    <x v="1"/>
    <s v="LIEU-DIT LE CAMP 25800 VALDAHON"/>
    <s v="CAMP DE PASSAGE DU VALDAHON"/>
    <s v="HM169-2I"/>
    <n v="2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CAMP DE PASSAGE DU VALDAHON"/>
    <s v="HM169-2I"/>
    <n v="2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CAMP DE PASSAGE DU VALDAHON"/>
    <s v="Entrée_Concentrateur"/>
    <n v="1"/>
    <x v="0"/>
    <m/>
    <m/>
    <m/>
    <m/>
    <m/>
    <m/>
    <m/>
    <m/>
    <m/>
    <m/>
    <m/>
    <n v="1"/>
    <m/>
    <m/>
    <m/>
    <m/>
  </r>
  <r>
    <x v="0"/>
    <s v="A. Valdahon"/>
    <x v="1"/>
    <s v="LIEU-DIT LE CAMP 25800 VALDAHON"/>
    <s v="CAMP DE PASSAGE DU VALDAHON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CAMP DE PASSAGE DU VALDAHON"/>
    <s v="HM169-2I"/>
    <n v="2"/>
    <x v="1"/>
    <n v="1"/>
    <m/>
    <m/>
    <m/>
    <m/>
    <m/>
    <m/>
    <m/>
    <m/>
    <m/>
    <m/>
    <m/>
    <m/>
    <m/>
    <m/>
    <m/>
  </r>
  <r>
    <x v="0"/>
    <s v="A. Valdahon"/>
    <x v="1"/>
    <s v="LIEU-DIT LE CAMP 25800 VALDAHON"/>
    <s v="CAMP DE PASSAGE DU VALDAHON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CAMP DE PASSAGE DU VALDAHON"/>
    <s v="HM169-2I"/>
    <n v="2"/>
    <x v="1"/>
    <m/>
    <m/>
    <m/>
    <m/>
    <m/>
    <m/>
    <m/>
    <m/>
    <m/>
    <m/>
    <m/>
    <m/>
    <m/>
    <m/>
    <m/>
    <m/>
  </r>
  <r>
    <x v="0"/>
    <s v="A. Valdahon"/>
    <x v="1"/>
    <s v="LIEU-DIT LE CAMP 25800 VALDAHON"/>
    <s v="CAMP DE PASSAGE DU VALDAHON"/>
    <s v="HM169-2I"/>
    <n v="1"/>
    <x v="0"/>
    <n v="1"/>
    <m/>
    <m/>
    <m/>
    <m/>
    <m/>
    <m/>
    <m/>
    <n v="1"/>
    <m/>
    <m/>
    <m/>
    <m/>
    <m/>
    <m/>
    <m/>
  </r>
  <r>
    <x v="0"/>
    <s v="A. Valdahon"/>
    <x v="1"/>
    <s v="LIEU-DIT LE CAMP 25800 VALDAHON"/>
    <s v="CAMP DE PASSAGE DU VALDAHON"/>
    <s v="HM169-2I"/>
    <n v="1"/>
    <x v="0"/>
    <n v="1"/>
    <m/>
    <m/>
    <m/>
    <m/>
    <m/>
    <m/>
    <m/>
    <n v="1"/>
    <m/>
    <m/>
    <m/>
    <m/>
    <m/>
    <m/>
    <m/>
  </r>
  <r>
    <x v="0"/>
    <s v="A. Valdahon"/>
    <x v="1"/>
    <s v="LIEU-DIT LE CAMP 25800 VALDAHON"/>
    <s v="CAMP DE PASSAGE DU VALDAHON"/>
    <s v="HM169-2I"/>
    <n v="1"/>
    <x v="0"/>
    <n v="1"/>
    <m/>
    <m/>
    <m/>
    <m/>
    <m/>
    <m/>
    <m/>
    <n v="1"/>
    <m/>
    <m/>
    <m/>
    <m/>
    <m/>
    <m/>
    <m/>
  </r>
  <r>
    <x v="0"/>
    <s v="A. Valdahon"/>
    <x v="1"/>
    <s v="LIEU-DIT LE CAMP 25800 VALDAHON"/>
    <s v="CAMP DE PASSAGE DU VALDAHON"/>
    <s v="PEGAZ2"/>
    <n v="1"/>
    <x v="0"/>
    <m/>
    <m/>
    <n v="1"/>
    <m/>
    <m/>
    <m/>
    <m/>
    <m/>
    <m/>
    <n v="1"/>
    <m/>
    <m/>
    <m/>
    <m/>
    <m/>
    <m/>
  </r>
  <r>
    <x v="0"/>
    <s v="A. Chalon-sur-Saône"/>
    <x v="1"/>
    <s v="6 - 73 AVENUE DE PARIS 71100 CHALON-SUR-SAONE"/>
    <s v="CASERNE CARNOT - CHALON-SUR-SAONE"/>
    <s v="Entrée_Concentrateur"/>
    <n v="1"/>
    <x v="0"/>
    <m/>
    <m/>
    <m/>
    <m/>
    <m/>
    <m/>
    <m/>
    <m/>
    <m/>
    <m/>
    <m/>
    <n v="1"/>
    <m/>
    <m/>
    <m/>
    <m/>
  </r>
  <r>
    <x v="0"/>
    <s v="A. Chalon-sur-Saône"/>
    <x v="1"/>
    <s v="6 - 73 AVENUE DE PARIS 71100 CHALON-SUR-SAONE"/>
    <s v="CASERNE CARNOT - CHALON-SUR-SAONE"/>
    <s v="PEGAZ2-ATEX"/>
    <n v="1"/>
    <x v="0"/>
    <m/>
    <m/>
    <m/>
    <n v="1"/>
    <m/>
    <m/>
    <m/>
    <m/>
    <m/>
    <m/>
    <m/>
    <m/>
    <m/>
    <m/>
    <m/>
    <m/>
  </r>
  <r>
    <x v="0"/>
    <s v="A. Chalon-sur-Saône"/>
    <x v="1"/>
    <s v="6 - 73 AVENUE DE PARIS 71100 CHALON-SUR-SAONE"/>
    <s v="CASERNE CARNOT - CHALON-SUR-SAONE"/>
    <s v="PEGAZ2-ATEX"/>
    <n v="1"/>
    <x v="0"/>
    <m/>
    <m/>
    <m/>
    <n v="1"/>
    <m/>
    <m/>
    <m/>
    <m/>
    <m/>
    <m/>
    <m/>
    <m/>
    <m/>
    <m/>
    <m/>
    <m/>
  </r>
  <r>
    <x v="0"/>
    <s v="A. Chalon-sur-Saône"/>
    <x v="1"/>
    <s v="6 - 73 AVENUE DE PARIS 71100 CHALON-SUR-SAONE"/>
    <s v="CASERNE CARNOT - CHALON-SUR-SAONE"/>
    <s v="PEGAZ2"/>
    <n v="1"/>
    <x v="0"/>
    <m/>
    <m/>
    <n v="1"/>
    <m/>
    <m/>
    <m/>
    <m/>
    <m/>
    <m/>
    <m/>
    <m/>
    <m/>
    <n v="1"/>
    <m/>
    <m/>
    <m/>
  </r>
  <r>
    <x v="0"/>
    <s v="A. Chalon-sur-Saône"/>
    <x v="1"/>
    <s v="6 - 73 AVENUE DE PARIS 71100 CHALON-SUR-SAONE"/>
    <s v="CASERNE CARNOT - CHALON-SUR-SAONE"/>
    <s v="PEGAZ2-ATEX"/>
    <n v="1"/>
    <x v="0"/>
    <m/>
    <m/>
    <m/>
    <n v="1"/>
    <m/>
    <m/>
    <m/>
    <m/>
    <m/>
    <m/>
    <m/>
    <m/>
    <m/>
    <m/>
    <m/>
    <m/>
  </r>
  <r>
    <x v="0"/>
    <s v="A. Chalon-sur-Saône"/>
    <x v="1"/>
    <s v="6 - 73 AVENUE DE PARIS 71100 CHALON-SUR-SAONE"/>
    <s v="CASERNE CARNOT - CHALON-SUR-SAONE"/>
    <s v="Concentrateur"/>
    <m/>
    <x v="0"/>
    <m/>
    <m/>
    <m/>
    <m/>
    <m/>
    <n v="1"/>
    <m/>
    <m/>
    <n v="1"/>
    <m/>
    <m/>
    <m/>
    <m/>
    <m/>
    <m/>
    <m/>
  </r>
  <r>
    <x v="0"/>
    <s v="A. Autun"/>
    <x v="1"/>
    <s v="RUE DU FAUBOURG 71400 AUTUN"/>
    <s v="CASERNE CHANGARNIER (COLLEGE MILITAIRE)"/>
    <s v="PEGAZ2-ATEX"/>
    <n v="1"/>
    <x v="0"/>
    <m/>
    <m/>
    <m/>
    <n v="1"/>
    <m/>
    <m/>
    <m/>
    <m/>
    <m/>
    <m/>
    <m/>
    <m/>
    <m/>
    <m/>
    <m/>
    <m/>
  </r>
  <r>
    <x v="0"/>
    <s v="A. Autun"/>
    <x v="1"/>
    <s v="RUE DU FAUBOURG 71400 AUTUN"/>
    <s v="CASERNE CHANGARNIER (COLLEGE MILITAIRE)"/>
    <s v="PEGAZ2"/>
    <n v="1"/>
    <x v="0"/>
    <m/>
    <m/>
    <n v="1"/>
    <m/>
    <m/>
    <m/>
    <m/>
    <m/>
    <m/>
    <m/>
    <m/>
    <m/>
    <m/>
    <m/>
    <m/>
    <m/>
  </r>
  <r>
    <x v="0"/>
    <s v="A. Autun"/>
    <x v="1"/>
    <s v="RUE DU FAUBOURG 71400 AUTUN"/>
    <s v="CASERNE CHANGARNIER (COLLEGE MILITAIRE)"/>
    <s v="PEGAZ2"/>
    <n v="1"/>
    <x v="0"/>
    <m/>
    <m/>
    <n v="1"/>
    <m/>
    <m/>
    <m/>
    <m/>
    <m/>
    <m/>
    <m/>
    <m/>
    <n v="1"/>
    <m/>
    <m/>
    <m/>
    <m/>
  </r>
  <r>
    <x v="0"/>
    <s v="A. Besançon"/>
    <x v="1"/>
    <s v="RUE MAX VUILLEMIN 25000 BESANCON"/>
    <s v="CASERNE JOFFRE"/>
    <s v="PEGAZ2"/>
    <n v="1"/>
    <x v="0"/>
    <m/>
    <m/>
    <n v="1"/>
    <m/>
    <m/>
    <m/>
    <m/>
    <m/>
    <m/>
    <m/>
    <n v="1"/>
    <m/>
    <m/>
    <m/>
    <m/>
    <m/>
  </r>
  <r>
    <x v="0"/>
    <s v="A. Besançon"/>
    <x v="1"/>
    <s v="RUE MAX VUILLEMIN 25000 BESANCON"/>
    <s v="CASERNE JOFFRE"/>
    <s v="HM169-2I"/>
    <n v="1"/>
    <x v="0"/>
    <n v="1"/>
    <m/>
    <m/>
    <m/>
    <m/>
    <m/>
    <m/>
    <m/>
    <m/>
    <m/>
    <n v="1"/>
    <m/>
    <m/>
    <m/>
    <m/>
    <m/>
  </r>
  <r>
    <x v="0"/>
    <s v="A. Besançon"/>
    <x v="1"/>
    <s v="RUE MAX VUILLEMIN 25000 BESANCON"/>
    <s v="CASERNE JOFFRE"/>
    <s v="HM169-2I"/>
    <n v="1"/>
    <x v="0"/>
    <n v="1"/>
    <m/>
    <m/>
    <m/>
    <m/>
    <m/>
    <m/>
    <m/>
    <m/>
    <m/>
    <n v="1"/>
    <m/>
    <m/>
    <m/>
    <m/>
    <m/>
  </r>
  <r>
    <x v="0"/>
    <s v="A. Besançon"/>
    <x v="1"/>
    <s v="RUE MAX VUILLEMIN 25000 BESANCON"/>
    <s v="CASERNE JOFFRE"/>
    <s v="Concentrateur"/>
    <m/>
    <x v="0"/>
    <m/>
    <m/>
    <m/>
    <m/>
    <m/>
    <n v="1"/>
    <m/>
    <n v="1"/>
    <m/>
    <m/>
    <m/>
    <m/>
    <m/>
    <m/>
    <m/>
    <m/>
  </r>
  <r>
    <x v="0"/>
    <s v="A. Besançon"/>
    <x v="1"/>
    <s v="RUE MAX VUILLEMIN 25000 BESANCON"/>
    <s v="CASERNE JOFFRE"/>
    <s v="HM169-2I"/>
    <n v="2"/>
    <x v="0"/>
    <n v="1"/>
    <m/>
    <m/>
    <m/>
    <m/>
    <m/>
    <m/>
    <m/>
    <m/>
    <m/>
    <m/>
    <m/>
    <m/>
    <m/>
    <m/>
    <m/>
  </r>
  <r>
    <x v="0"/>
    <s v="A. Besançon"/>
    <x v="1"/>
    <s v="RUE MAX VUILLEMIN 25000 BESANCON"/>
    <s v="CASERNE JOFFRE"/>
    <s v="PEGAZ2-ATEX"/>
    <n v="1"/>
    <x v="0"/>
    <m/>
    <m/>
    <m/>
    <n v="1"/>
    <m/>
    <m/>
    <m/>
    <m/>
    <m/>
    <m/>
    <m/>
    <m/>
    <m/>
    <m/>
    <m/>
    <m/>
  </r>
  <r>
    <x v="0"/>
    <s v="A. Besançon"/>
    <x v="1"/>
    <s v="RUE MAX VUILLEMIN 25000 BESANCON"/>
    <s v="CASERNE JOFFRE"/>
    <s v="PEGAZ2-ATEX"/>
    <n v="2"/>
    <x v="1"/>
    <m/>
    <m/>
    <m/>
    <n v="1"/>
    <m/>
    <m/>
    <m/>
    <m/>
    <m/>
    <m/>
    <m/>
    <m/>
    <m/>
    <m/>
    <m/>
    <m/>
  </r>
  <r>
    <x v="0"/>
    <s v="A. Chalon-sur-Saône"/>
    <x v="1"/>
    <s v="LIEU-DIT BOIS DE MENUSE 71530 CRISSEY"/>
    <s v="CASERNE LCL MORETEAUX - CRISSEY"/>
    <s v="PEGAZ2-ATEX"/>
    <n v="1"/>
    <x v="0"/>
    <m/>
    <m/>
    <m/>
    <n v="1"/>
    <m/>
    <m/>
    <m/>
    <m/>
    <m/>
    <m/>
    <m/>
    <m/>
    <m/>
    <m/>
    <m/>
    <m/>
  </r>
  <r>
    <x v="0"/>
    <s v="A. Chalon-sur-Saône"/>
    <x v="1"/>
    <s v="LIEU-DIT BOIS DE MENUSE 71530 CRISSEY"/>
    <s v="CASERNE LCL MORETEAUX - CRISSEY"/>
    <s v="PEGAZ2"/>
    <n v="1"/>
    <x v="0"/>
    <m/>
    <m/>
    <n v="1"/>
    <m/>
    <m/>
    <m/>
    <m/>
    <m/>
    <m/>
    <m/>
    <m/>
    <n v="1"/>
    <m/>
    <m/>
    <m/>
    <m/>
  </r>
  <r>
    <x v="0"/>
    <s v="A. Auxonne"/>
    <x v="1"/>
    <s v="RUE DU 8 EME CHASSEUR 21130 AUXONNE"/>
    <s v="CASERNE MAREY-MONGE - AUXONNE"/>
    <s v="PEGAZ2-ATEX"/>
    <n v="1"/>
    <x v="0"/>
    <m/>
    <m/>
    <m/>
    <n v="1"/>
    <m/>
    <m/>
    <m/>
    <m/>
    <m/>
    <m/>
    <m/>
    <m/>
    <m/>
    <m/>
    <m/>
    <m/>
  </r>
  <r>
    <x v="0"/>
    <s v="A. Dijon"/>
    <x v="1"/>
    <s v="22 24 AVENUE GARIBALDI 21000 DIJON"/>
    <s v="CASERNE VAILLANT ET LEJARD - DIJON"/>
    <s v="PEGAZ2-ATEX"/>
    <n v="1"/>
    <x v="0"/>
    <m/>
    <m/>
    <m/>
    <n v="1"/>
    <m/>
    <m/>
    <m/>
    <m/>
    <m/>
    <m/>
    <m/>
    <m/>
    <m/>
    <m/>
    <m/>
    <m/>
  </r>
  <r>
    <x v="0"/>
    <s v="A. Dijon"/>
    <x v="1"/>
    <s v="22 24 AVENUE GARIBALDI 21000 DIJON"/>
    <s v="CASERNE VAILLANT ET LEJARD - DIJON"/>
    <s v="PEGAZ2"/>
    <n v="1"/>
    <x v="0"/>
    <m/>
    <m/>
    <n v="1"/>
    <m/>
    <m/>
    <m/>
    <m/>
    <m/>
    <m/>
    <m/>
    <m/>
    <n v="1"/>
    <m/>
    <m/>
    <m/>
    <m/>
  </r>
  <r>
    <x v="0"/>
    <s v="A. Besançon"/>
    <x v="1"/>
    <s v="6 AVENUE GEORGES CLEMENCEAU 25000 BESANCON"/>
    <s v="ETABL COMM P LYAUTEY PARTIE PRINCIPALE"/>
    <s v="PEGAZ2"/>
    <n v="1"/>
    <x v="0"/>
    <m/>
    <m/>
    <n v="1"/>
    <m/>
    <m/>
    <m/>
    <m/>
    <m/>
    <m/>
    <n v="1"/>
    <n v="1"/>
    <m/>
    <m/>
    <m/>
    <m/>
    <m/>
  </r>
  <r>
    <x v="0"/>
    <s v="A. Besançon"/>
    <x v="1"/>
    <s v="6 AVENUE GEORGES CLEMENCEAU 25000 BESANCON"/>
    <s v="ETABL COMM P LYAUTEY PARTIE PRINCIPALE"/>
    <s v="PEGAZ2-ATEX"/>
    <n v="1"/>
    <x v="0"/>
    <m/>
    <m/>
    <m/>
    <n v="1"/>
    <m/>
    <m/>
    <m/>
    <m/>
    <m/>
    <m/>
    <m/>
    <m/>
    <m/>
    <m/>
    <m/>
    <m/>
  </r>
  <r>
    <x v="0"/>
    <s v="A. Besançon"/>
    <x v="1"/>
    <s v="6 AVENUE GEORGES CLEMENCEAU 25000 BESANCON"/>
    <s v="ETABL COMM P LYAUTEY PARTIE PRINCIPALE"/>
    <s v="HM169-2I"/>
    <n v="1"/>
    <x v="0"/>
    <n v="1"/>
    <m/>
    <m/>
    <m/>
    <m/>
    <m/>
    <m/>
    <m/>
    <m/>
    <m/>
    <m/>
    <n v="1"/>
    <m/>
    <m/>
    <m/>
    <m/>
  </r>
  <r>
    <x v="0"/>
    <s v="A. Autun"/>
    <x v="1"/>
    <s v="RUE GASTON JOLIET 71400 AUTUN"/>
    <s v="QUARTIER B.GANGLOFF (LYCEE MILITAIRE) "/>
    <s v="Entrée_Concentrateur"/>
    <n v="1"/>
    <x v="0"/>
    <m/>
    <m/>
    <m/>
    <m/>
    <m/>
    <m/>
    <m/>
    <m/>
    <m/>
    <m/>
    <m/>
    <n v="1"/>
    <m/>
    <m/>
    <m/>
    <m/>
  </r>
  <r>
    <x v="0"/>
    <s v="A. Autun"/>
    <x v="1"/>
    <s v="RUE GASTON JOLIET 71400 AUTUN"/>
    <s v="QUARTIER B.GANGLOFF (LYCEE MILITAIRE) "/>
    <s v="PEGAZ2-ATEX"/>
    <n v="1"/>
    <x v="0"/>
    <m/>
    <m/>
    <m/>
    <n v="1"/>
    <m/>
    <m/>
    <m/>
    <m/>
    <m/>
    <m/>
    <m/>
    <m/>
    <m/>
    <m/>
    <m/>
    <m/>
  </r>
  <r>
    <x v="0"/>
    <s v="A. Autun"/>
    <x v="1"/>
    <s v="RUE GASTON JOLIET 71400 AUTUN"/>
    <s v="QUARTIER B.GANGLOFF (LYCEE MILITAIRE) "/>
    <s v="PEGAZ2"/>
    <n v="1"/>
    <x v="0"/>
    <m/>
    <m/>
    <n v="1"/>
    <m/>
    <m/>
    <m/>
    <m/>
    <m/>
    <m/>
    <m/>
    <m/>
    <m/>
    <m/>
    <m/>
    <m/>
    <m/>
  </r>
  <r>
    <x v="0"/>
    <s v="A. Autun"/>
    <x v="1"/>
    <s v="RUE GASTON JOLIET 71400 AUTUN"/>
    <s v="QUARTIER B.GANGLOFF (LYCEE MILITAIRE) "/>
    <s v="Concentrateur"/>
    <m/>
    <x v="0"/>
    <m/>
    <m/>
    <m/>
    <m/>
    <m/>
    <n v="1"/>
    <m/>
    <m/>
    <n v="1"/>
    <m/>
    <m/>
    <m/>
    <m/>
    <m/>
    <m/>
    <m/>
  </r>
  <r>
    <x v="0"/>
    <s v="A. Auxonne"/>
    <x v="1"/>
    <s v="PLACE DU 10 RI 21130 AUXONNE"/>
    <s v="QUARTIER BONAPARTE - AUXONNE"/>
    <s v="HM169-2I-ATEX"/>
    <n v="1"/>
    <x v="0"/>
    <m/>
    <n v="1"/>
    <m/>
    <m/>
    <m/>
    <m/>
    <m/>
    <m/>
    <m/>
    <m/>
    <m/>
    <m/>
    <m/>
    <m/>
    <m/>
    <m/>
  </r>
  <r>
    <x v="0"/>
    <s v="A. Auxonne"/>
    <x v="1"/>
    <s v="PLACE DU 10 RI 21130 AUXONNE"/>
    <s v="QUARTIER BONAPARTE - AUXONNE"/>
    <s v="PEGAZ2"/>
    <n v="1"/>
    <x v="0"/>
    <m/>
    <m/>
    <n v="1"/>
    <m/>
    <m/>
    <m/>
    <m/>
    <m/>
    <m/>
    <m/>
    <n v="1"/>
    <m/>
    <m/>
    <m/>
    <m/>
    <m/>
  </r>
  <r>
    <x v="0"/>
    <s v="A. Auxonne"/>
    <x v="1"/>
    <s v="PLACE DU 10 RI 21130 AUXONNE"/>
    <s v="QUARTIER BONAPARTE - AUXONNE"/>
    <s v="Concentrateur"/>
    <m/>
    <x v="0"/>
    <m/>
    <m/>
    <m/>
    <m/>
    <m/>
    <n v="1"/>
    <m/>
    <n v="1"/>
    <m/>
    <m/>
    <m/>
    <m/>
    <m/>
    <m/>
    <m/>
    <m/>
  </r>
  <r>
    <x v="0"/>
    <s v="A. Auxonne"/>
    <x v="1"/>
    <s v="PLACE DU 10 RI 21130 AUXONNE"/>
    <s v="QUARTIER BONAPARTE - AUXONNE"/>
    <s v="HM169-2I-ATEX"/>
    <n v="1"/>
    <x v="0"/>
    <m/>
    <n v="1"/>
    <m/>
    <m/>
    <m/>
    <m/>
    <m/>
    <m/>
    <m/>
    <m/>
    <m/>
    <m/>
    <m/>
    <m/>
    <m/>
    <m/>
  </r>
  <r>
    <x v="0"/>
    <s v="A. Auxonne"/>
    <x v="1"/>
    <s v="PLACE DU 10 RI 21130 AUXONNE"/>
    <s v="QUARTIER BONAPARTE - AUXONNE"/>
    <s v="HM169-2I"/>
    <n v="1"/>
    <x v="0"/>
    <n v="1"/>
    <m/>
    <m/>
    <m/>
    <m/>
    <m/>
    <m/>
    <m/>
    <m/>
    <m/>
    <m/>
    <m/>
    <m/>
    <m/>
    <m/>
    <m/>
  </r>
  <r>
    <x v="0"/>
    <s v="A. Besançon"/>
    <x v="1"/>
    <s v="62 RUE DE DOLE 25000 BESANCON"/>
    <s v="QUARTIER BRUN"/>
    <s v="PEGAZ2"/>
    <n v="1"/>
    <x v="0"/>
    <m/>
    <m/>
    <n v="1"/>
    <m/>
    <m/>
    <m/>
    <m/>
    <m/>
    <m/>
    <m/>
    <n v="1"/>
    <m/>
    <m/>
    <m/>
    <m/>
    <m/>
  </r>
  <r>
    <x v="0"/>
    <s v="A. Besançon"/>
    <x v="1"/>
    <s v="62 RUE DE DOLE 25000 BESANCON"/>
    <s v="QUARTIER BRUN"/>
    <s v="HM169-2I"/>
    <n v="1"/>
    <x v="0"/>
    <n v="1"/>
    <m/>
    <m/>
    <m/>
    <m/>
    <m/>
    <m/>
    <m/>
    <m/>
    <m/>
    <m/>
    <n v="1"/>
    <m/>
    <m/>
    <m/>
    <m/>
  </r>
  <r>
    <x v="0"/>
    <s v="A. Besançon"/>
    <x v="1"/>
    <s v="62 RUE DE DOLE 25000 BESANCON"/>
    <s v="QUARTIER BRUN"/>
    <s v="HM169-2I"/>
    <n v="1"/>
    <x v="0"/>
    <n v="1"/>
    <m/>
    <m/>
    <m/>
    <m/>
    <m/>
    <m/>
    <m/>
    <m/>
    <m/>
    <m/>
    <n v="1"/>
    <m/>
    <m/>
    <m/>
    <m/>
  </r>
  <r>
    <x v="0"/>
    <s v="A. Besançon"/>
    <x v="1"/>
    <s v="62 RUE DE DOLE 25000 BESANCON"/>
    <s v="QUARTIER BRUN"/>
    <s v="PEGAZ2-ATEX"/>
    <n v="1"/>
    <x v="0"/>
    <m/>
    <m/>
    <m/>
    <n v="1"/>
    <m/>
    <m/>
    <m/>
    <m/>
    <m/>
    <m/>
    <m/>
    <m/>
    <m/>
    <m/>
    <m/>
    <m/>
  </r>
  <r>
    <x v="0"/>
    <s v="A. Besançon"/>
    <x v="1"/>
    <s v="62 RUE DE DOLE 25000 BESANCON"/>
    <s v="QUARTIER BRUN"/>
    <s v="Concentrateur"/>
    <m/>
    <x v="0"/>
    <m/>
    <m/>
    <m/>
    <m/>
    <m/>
    <n v="1"/>
    <m/>
    <n v="1"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2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2"/>
    <x v="1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2"/>
    <x v="1"/>
    <n v="1"/>
    <m/>
    <m/>
    <m/>
    <m/>
    <m/>
    <m/>
    <m/>
    <m/>
    <m/>
    <n v="1"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2"/>
    <x v="1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2"/>
    <x v="1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2"/>
    <x v="1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2"/>
    <x v="1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2"/>
    <x v="1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2"/>
    <x v="1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2"/>
    <x v="1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2"/>
    <x v="1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1"/>
    <x v="0"/>
    <n v="1"/>
    <m/>
    <m/>
    <m/>
    <m/>
    <m/>
    <m/>
    <m/>
    <m/>
    <m/>
    <m/>
    <m/>
    <m/>
    <m/>
    <m/>
    <m/>
  </r>
  <r>
    <x v="0"/>
    <s v="A. Valdahon"/>
    <x v="1"/>
    <s v="LIEU-DIT LE CAMP 25800 VALDAHON"/>
    <s v="QUARTIER GALLIENI"/>
    <s v="HM169-2I"/>
    <n v="2"/>
    <x v="1"/>
    <n v="1"/>
    <m/>
    <m/>
    <m/>
    <m/>
    <m/>
    <m/>
    <m/>
    <m/>
    <m/>
    <m/>
    <m/>
    <m/>
    <m/>
    <m/>
    <m/>
  </r>
  <r>
    <x v="0"/>
    <s v="A. Besançon"/>
    <x v="1"/>
    <s v="64 RUE BERSOT 25000 BESANCON"/>
    <s v="QUARTIER RUTY"/>
    <s v="PEGAZ2"/>
    <n v="1"/>
    <x v="0"/>
    <m/>
    <m/>
    <n v="1"/>
    <m/>
    <m/>
    <m/>
    <m/>
    <m/>
    <m/>
    <m/>
    <n v="1"/>
    <m/>
    <m/>
    <m/>
    <m/>
    <m/>
  </r>
  <r>
    <x v="0"/>
    <s v="A. Besançon"/>
    <x v="1"/>
    <s v="64 RUE BERSOT 25000 BESANCON"/>
    <s v="QUARTIER RUTY"/>
    <s v="PEGAZ2-ATEX"/>
    <n v="1"/>
    <x v="0"/>
    <m/>
    <m/>
    <m/>
    <n v="1"/>
    <m/>
    <m/>
    <m/>
    <m/>
    <m/>
    <m/>
    <m/>
    <m/>
    <m/>
    <m/>
    <m/>
    <m/>
  </r>
  <r>
    <x v="0"/>
    <s v="A. Besançon"/>
    <x v="1"/>
    <s v="64 RUE BERSOT 25000 BESANCON"/>
    <s v="QUARTIER RUTY"/>
    <s v="HM169-2I"/>
    <n v="1"/>
    <x v="0"/>
    <n v="1"/>
    <m/>
    <m/>
    <m/>
    <m/>
    <m/>
    <m/>
    <m/>
    <m/>
    <m/>
    <m/>
    <n v="1"/>
    <m/>
    <m/>
    <m/>
    <m/>
  </r>
  <r>
    <x v="0"/>
    <s v="A. Besançon"/>
    <x v="1"/>
    <s v="64 RUE BERSOT 25000 BESANCON"/>
    <s v="QUARTIER RUTY"/>
    <s v="Concentrateur"/>
    <m/>
    <x v="0"/>
    <m/>
    <m/>
    <m/>
    <m/>
    <m/>
    <n v="1"/>
    <m/>
    <n v="1"/>
    <m/>
    <m/>
    <m/>
    <m/>
    <m/>
    <m/>
    <m/>
    <m/>
  </r>
  <r>
    <x v="1"/>
    <s v="A. Charleville-Mézières"/>
    <x v="2"/>
    <s v="RUE DUMERBION 08000 CHARLEVILLE-MEZIERES"/>
    <s v="CASERNE DUMERBION"/>
    <s v="HM169-2I-ATEX"/>
    <n v="1"/>
    <x v="0"/>
    <m/>
    <n v="1"/>
    <m/>
    <m/>
    <m/>
    <m/>
    <m/>
    <m/>
    <m/>
    <m/>
    <m/>
    <m/>
    <m/>
    <m/>
    <m/>
    <m/>
  </r>
  <r>
    <x v="1"/>
    <s v="A. Charleville-Mézières"/>
    <x v="2"/>
    <s v="RUE DUMERBION 08000 CHARLEVILLE-MEZIERES"/>
    <s v="CASERNE DUMERBION"/>
    <s v="HM169-2I"/>
    <n v="1"/>
    <x v="0"/>
    <n v="1"/>
    <m/>
    <m/>
    <m/>
    <m/>
    <m/>
    <m/>
    <m/>
    <m/>
    <m/>
    <m/>
    <n v="1"/>
    <m/>
    <m/>
    <m/>
    <m/>
  </r>
  <r>
    <x v="1"/>
    <s v="A. Charleville-Mézières"/>
    <x v="2"/>
    <s v="RUE DUMERBION 08000 CHARLEVILLE-MEZIERES"/>
    <s v="CASERNE DUMERBION"/>
    <s v="HM169-2I"/>
    <n v="1"/>
    <x v="0"/>
    <n v="1"/>
    <m/>
    <m/>
    <m/>
    <m/>
    <m/>
    <m/>
    <m/>
    <n v="1"/>
    <m/>
    <m/>
    <m/>
    <m/>
    <m/>
    <m/>
    <m/>
  </r>
  <r>
    <x v="1"/>
    <s v="A. Charleville-Mézières"/>
    <x v="2"/>
    <s v="RUE DUMERBION 08000 CHARLEVILLE-MEZIERES"/>
    <s v="CASERNE DUMERBION"/>
    <s v="HM169-2I"/>
    <n v="1"/>
    <x v="0"/>
    <n v="1"/>
    <m/>
    <m/>
    <m/>
    <m/>
    <m/>
    <m/>
    <m/>
    <n v="1"/>
    <m/>
    <m/>
    <m/>
    <m/>
    <m/>
    <m/>
    <m/>
  </r>
  <r>
    <x v="1"/>
    <s v="A. Charleville-Mézières"/>
    <x v="2"/>
    <s v="RUE DUMERBION 08000 CHARLEVILLE-MEZIERES"/>
    <s v="CASERNE DUMERBION"/>
    <s v="HM169-2I"/>
    <n v="1"/>
    <x v="0"/>
    <n v="1"/>
    <m/>
    <m/>
    <m/>
    <m/>
    <m/>
    <m/>
    <m/>
    <m/>
    <m/>
    <m/>
    <m/>
    <m/>
    <m/>
    <m/>
    <m/>
  </r>
  <r>
    <x v="1"/>
    <s v="A. Charleville-Mézières"/>
    <x v="2"/>
    <s v="RUE DUMERBION 08000 CHARLEVILLE-MEZIERES"/>
    <s v="CASERNE DUMERBION"/>
    <s v="Concentrateur"/>
    <m/>
    <x v="0"/>
    <m/>
    <m/>
    <m/>
    <m/>
    <m/>
    <n v="1"/>
    <m/>
    <n v="1"/>
    <m/>
    <m/>
    <m/>
    <m/>
    <m/>
    <m/>
    <m/>
    <m/>
  </r>
  <r>
    <x v="1"/>
    <s v="A. Charleville-Mézières"/>
    <x v="2"/>
    <s v="RUE DU BOIS FORTANT 08000 CHARLEVILLE-MEZIERES"/>
    <s v="CASERNEMENT DU BOIS FORTANT"/>
    <s v="HM169-2I-ATEX"/>
    <n v="1"/>
    <x v="0"/>
    <m/>
    <n v="1"/>
    <m/>
    <m/>
    <m/>
    <m/>
    <m/>
    <m/>
    <m/>
    <m/>
    <m/>
    <m/>
    <m/>
    <m/>
    <m/>
    <m/>
  </r>
  <r>
    <x v="1"/>
    <s v="A. Charleville-Mézières"/>
    <x v="2"/>
    <s v="RUE DU BOIS FORTANT 08000 CHARLEVILLE-MEZIERES"/>
    <s v="CASERNEMENT DU BOIS FORTANT"/>
    <s v="PEGAZ2"/>
    <n v="1"/>
    <x v="0"/>
    <m/>
    <m/>
    <n v="1"/>
    <m/>
    <m/>
    <m/>
    <m/>
    <m/>
    <m/>
    <m/>
    <m/>
    <m/>
    <m/>
    <m/>
    <m/>
    <m/>
  </r>
  <r>
    <x v="1"/>
    <s v="A. Charleville-Mézières"/>
    <x v="2"/>
    <s v="RUE DU BOIS FORTANT 08000 CHARLEVILLE-MEZIERES"/>
    <s v="CASERNEMENT DU BOIS FORTANT"/>
    <s v="HM169-2I"/>
    <n v="1"/>
    <x v="0"/>
    <n v="1"/>
    <m/>
    <m/>
    <m/>
    <m/>
    <m/>
    <m/>
    <m/>
    <m/>
    <m/>
    <m/>
    <n v="1"/>
    <m/>
    <m/>
    <m/>
    <m/>
  </r>
  <r>
    <x v="1"/>
    <s v="A. Charleville-Mézières"/>
    <x v="2"/>
    <s v="RUE DU BOIS FORTANT 08000 CHARLEVILLE-MEZIERES"/>
    <s v="CASERNEMENT DU BOIS FORTANT"/>
    <s v="Concentrateur"/>
    <m/>
    <x v="0"/>
    <m/>
    <m/>
    <m/>
    <m/>
    <m/>
    <n v="1"/>
    <m/>
    <m/>
    <n v="1"/>
    <m/>
    <m/>
    <m/>
    <m/>
    <m/>
    <m/>
    <m/>
  </r>
  <r>
    <x v="1"/>
    <s v="A. Charleville-Mézières"/>
    <x v="2"/>
    <s v="RUE DU BOIS FORTANT 08000 CHARLEVILLE-MEZIERES"/>
    <s v="CASERNEMENT DU BOIS FORTANT"/>
    <s v="Entrée_Concentrateur"/>
    <n v="1"/>
    <x v="0"/>
    <m/>
    <m/>
    <m/>
    <m/>
    <m/>
    <m/>
    <m/>
    <m/>
    <m/>
    <m/>
    <m/>
    <m/>
    <m/>
    <m/>
    <m/>
    <m/>
  </r>
  <r>
    <x v="1"/>
    <s v="A. Charleville-Mézières"/>
    <x v="2"/>
    <s v="2 RUE DE MESS 08000 CHARLEVILLE-MEZIERES"/>
    <s v="CERCLE MILITAIRE"/>
    <s v="HM169-2I-ATEX"/>
    <n v="1"/>
    <x v="0"/>
    <m/>
    <n v="1"/>
    <m/>
    <m/>
    <m/>
    <m/>
    <m/>
    <m/>
    <m/>
    <m/>
    <m/>
    <m/>
    <m/>
    <m/>
    <m/>
    <m/>
  </r>
  <r>
    <x v="1"/>
    <s v="A. Charleville-Mézières"/>
    <x v="2"/>
    <s v="2 RUE DE MESS 08000 CHARLEVILLE-MEZIERES"/>
    <s v="CERCLE MILITAIRE"/>
    <s v="PEGAZ2"/>
    <n v="1"/>
    <x v="0"/>
    <m/>
    <m/>
    <n v="1"/>
    <m/>
    <m/>
    <m/>
    <m/>
    <m/>
    <m/>
    <n v="1"/>
    <m/>
    <m/>
    <m/>
    <m/>
    <m/>
    <m/>
  </r>
  <r>
    <x v="1"/>
    <s v="A. Charleville-Mézières"/>
    <x v="2"/>
    <s v="2 RUE DE MESS 08000 CHARLEVILLE-MEZIERES"/>
    <s v="CERCLE MILITAIRE"/>
    <s v="PEGAZ2"/>
    <n v="1"/>
    <x v="0"/>
    <m/>
    <m/>
    <n v="1"/>
    <m/>
    <m/>
    <m/>
    <m/>
    <m/>
    <m/>
    <m/>
    <m/>
    <m/>
    <m/>
    <m/>
    <m/>
    <m/>
  </r>
  <r>
    <x v="2"/>
    <s v="A. Lille"/>
    <x v="3"/>
    <s v=" 42 RUE DU MAGASIN 59800 LILLE"/>
    <s v="ANCIEN PARC A BOULETS"/>
    <s v="HM169-2I-ATEX"/>
    <n v="1"/>
    <x v="0"/>
    <m/>
    <n v="1"/>
    <m/>
    <m/>
    <m/>
    <m/>
    <m/>
    <m/>
    <m/>
    <m/>
    <m/>
    <m/>
    <m/>
    <m/>
    <m/>
    <m/>
  </r>
  <r>
    <x v="2"/>
    <s v="A. Lille"/>
    <x v="3"/>
    <s v=" 42 RUE DU MAGASIN 59800 LILLE"/>
    <s v="ANCIEN PARC A BOULETS"/>
    <s v="HM169-2I"/>
    <n v="1"/>
    <x v="0"/>
    <n v="1"/>
    <m/>
    <m/>
    <m/>
    <m/>
    <m/>
    <m/>
    <m/>
    <m/>
    <m/>
    <m/>
    <m/>
    <m/>
    <m/>
    <m/>
    <m/>
  </r>
  <r>
    <x v="2"/>
    <s v="A. Lille"/>
    <x v="3"/>
    <s v=" 42 RUE DU MAGASIN 59800 LILLE"/>
    <s v="ANCIEN PARC A BOULETS"/>
    <s v="HM169-2I"/>
    <n v="1"/>
    <x v="0"/>
    <n v="1"/>
    <m/>
    <m/>
    <m/>
    <m/>
    <m/>
    <m/>
    <m/>
    <m/>
    <m/>
    <m/>
    <m/>
    <m/>
    <m/>
    <m/>
    <m/>
  </r>
  <r>
    <x v="2"/>
    <s v="A. Lille"/>
    <x v="3"/>
    <s v=" 42 RUE DU MAGASIN 59800 LILLE"/>
    <s v="ANCIEN PARC A BOULETS"/>
    <s v="HM169-2I-ATEX"/>
    <n v="1"/>
    <x v="0"/>
    <m/>
    <n v="1"/>
    <m/>
    <m/>
    <m/>
    <m/>
    <m/>
    <m/>
    <m/>
    <m/>
    <m/>
    <m/>
    <m/>
    <m/>
    <m/>
    <m/>
  </r>
  <r>
    <x v="2"/>
    <s v="A. Lille"/>
    <x v="3"/>
    <s v=" 42 RUE DU MAGASIN 59800 LILLE"/>
    <s v="ANCIEN PARC A BOULETS"/>
    <s v="HM169-2I"/>
    <n v="1"/>
    <x v="0"/>
    <n v="1"/>
    <m/>
    <m/>
    <m/>
    <m/>
    <m/>
    <m/>
    <m/>
    <m/>
    <m/>
    <m/>
    <m/>
    <m/>
    <m/>
    <m/>
    <m/>
  </r>
  <r>
    <x v="2"/>
    <s v="A. Lille"/>
    <x v="3"/>
    <s v=" 42 RUE DU MAGASIN 59800 LILLE"/>
    <s v="ANCIEN PARC A BOULETS"/>
    <s v="PEGAZ2"/>
    <n v="1"/>
    <x v="0"/>
    <m/>
    <m/>
    <n v="1"/>
    <m/>
    <m/>
    <m/>
    <m/>
    <m/>
    <m/>
    <m/>
    <m/>
    <n v="1"/>
    <m/>
    <m/>
    <m/>
    <m/>
  </r>
  <r>
    <x v="2"/>
    <s v="A. Lille"/>
    <x v="3"/>
    <s v=" 42 RUE DU MAGASIN 59800 LILLE"/>
    <s v="ANCIEN PARC A BOULETS"/>
    <s v="PEGAZ2"/>
    <n v="1"/>
    <x v="0"/>
    <m/>
    <m/>
    <n v="1"/>
    <m/>
    <m/>
    <m/>
    <m/>
    <m/>
    <m/>
    <m/>
    <n v="1"/>
    <m/>
    <m/>
    <m/>
    <m/>
    <m/>
  </r>
  <r>
    <x v="2"/>
    <s v="A. Lille"/>
    <x v="3"/>
    <s v="AVENUE DU 43EME RI 59800 LILLE"/>
    <s v="CASERNE AC BOUFFLERS (CITADELLE)"/>
    <s v="Entrée_Concentrateur"/>
    <n v="1"/>
    <x v="0"/>
    <m/>
    <m/>
    <m/>
    <m/>
    <m/>
    <m/>
    <m/>
    <m/>
    <m/>
    <m/>
    <m/>
    <m/>
    <m/>
    <m/>
    <m/>
    <m/>
  </r>
  <r>
    <x v="2"/>
    <s v="A. Lille"/>
    <x v="3"/>
    <s v="AVENUE DU 43EME RI 59800 LILLE"/>
    <s v="CASERNE AC BOUFFLERS (CITADELLE)"/>
    <s v="PEGAZ2-ATEX"/>
    <n v="1"/>
    <x v="0"/>
    <m/>
    <m/>
    <m/>
    <n v="1"/>
    <m/>
    <m/>
    <m/>
    <m/>
    <m/>
    <m/>
    <m/>
    <m/>
    <m/>
    <m/>
    <m/>
    <m/>
  </r>
  <r>
    <x v="2"/>
    <s v="A. Lille"/>
    <x v="3"/>
    <s v="AVENUE DU 43EME RI 59800 LILLE"/>
    <s v="CASERNE AC BOUFFLERS (CITADELLE)"/>
    <s v="HM169-2I"/>
    <n v="1"/>
    <x v="0"/>
    <n v="1"/>
    <m/>
    <m/>
    <m/>
    <m/>
    <m/>
    <m/>
    <m/>
    <m/>
    <m/>
    <n v="1"/>
    <m/>
    <m/>
    <m/>
    <m/>
    <m/>
  </r>
  <r>
    <x v="2"/>
    <s v="A. Lille"/>
    <x v="3"/>
    <s v="AVENUE DU 43EME RI 59800 LILLE"/>
    <s v="CASERNE AC BOUFFLERS (CITADELLE)"/>
    <s v="Concentrateur"/>
    <m/>
    <x v="0"/>
    <m/>
    <m/>
    <m/>
    <m/>
    <m/>
    <n v="1"/>
    <m/>
    <m/>
    <n v="1"/>
    <m/>
    <m/>
    <m/>
    <m/>
    <m/>
    <m/>
    <m/>
  </r>
  <r>
    <x v="2"/>
    <s v="A. Lille"/>
    <x v="3"/>
    <s v="RUE DU PONT NEUF 59800 LILLE"/>
    <s v="CASERNE KLEBER"/>
    <s v="Entrée_Concentrateur"/>
    <n v="1"/>
    <x v="0"/>
    <m/>
    <m/>
    <m/>
    <m/>
    <m/>
    <m/>
    <m/>
    <m/>
    <m/>
    <m/>
    <m/>
    <n v="1"/>
    <m/>
    <m/>
    <m/>
    <m/>
  </r>
  <r>
    <x v="2"/>
    <s v="A. Lille"/>
    <x v="3"/>
    <s v="RUE DU PONT NEUF 59800 LILLE"/>
    <s v="CASERNE KLEBER"/>
    <s v="Entrée_Concentrateur"/>
    <n v="1"/>
    <x v="0"/>
    <m/>
    <m/>
    <m/>
    <m/>
    <m/>
    <m/>
    <m/>
    <m/>
    <m/>
    <m/>
    <m/>
    <m/>
    <m/>
    <m/>
    <m/>
    <m/>
  </r>
  <r>
    <x v="2"/>
    <s v="A. Lille"/>
    <x v="3"/>
    <s v="RUE DU PONT NEUF 59800 LILLE"/>
    <s v="CASERNE KLEBER"/>
    <s v="HM169-2I"/>
    <n v="1"/>
    <x v="0"/>
    <n v="1"/>
    <m/>
    <m/>
    <m/>
    <m/>
    <m/>
    <m/>
    <m/>
    <m/>
    <m/>
    <n v="1"/>
    <m/>
    <m/>
    <m/>
    <m/>
    <m/>
  </r>
  <r>
    <x v="2"/>
    <s v="A. Lille"/>
    <x v="3"/>
    <s v="RUE DU PONT NEUF 59800 LILLE"/>
    <s v="CASERNE KLEBER"/>
    <s v="HM169-2I"/>
    <n v="1"/>
    <x v="0"/>
    <n v="1"/>
    <m/>
    <m/>
    <m/>
    <m/>
    <m/>
    <m/>
    <m/>
    <m/>
    <m/>
    <m/>
    <m/>
    <m/>
    <m/>
    <m/>
    <m/>
  </r>
  <r>
    <x v="2"/>
    <s v="A. Lille"/>
    <x v="3"/>
    <s v="RUE DU PONT NEUF 59800 LILLE"/>
    <s v="CASERNE KLEBER"/>
    <s v="HM169-2I"/>
    <n v="1"/>
    <x v="0"/>
    <n v="1"/>
    <m/>
    <m/>
    <m/>
    <m/>
    <m/>
    <m/>
    <m/>
    <m/>
    <m/>
    <n v="1"/>
    <m/>
    <m/>
    <m/>
    <m/>
    <m/>
  </r>
  <r>
    <x v="2"/>
    <s v="A. Lille"/>
    <x v="3"/>
    <s v="RUE DU PONT NEUF 59800 LILLE"/>
    <s v="CASERNE KLEBER"/>
    <s v="Concentrateur"/>
    <m/>
    <x v="0"/>
    <m/>
    <m/>
    <m/>
    <m/>
    <m/>
    <n v="1"/>
    <m/>
    <m/>
    <n v="1"/>
    <m/>
    <m/>
    <m/>
    <m/>
    <m/>
    <m/>
    <m/>
  </r>
  <r>
    <x v="2"/>
    <s v="A. Lille"/>
    <x v="3"/>
    <s v="RUE DU PONT NEUF 59800 LILLE"/>
    <s v="CASERNE KLEBER"/>
    <s v="HM169-2I"/>
    <n v="1"/>
    <x v="0"/>
    <n v="1"/>
    <m/>
    <m/>
    <m/>
    <m/>
    <m/>
    <m/>
    <m/>
    <m/>
    <m/>
    <n v="1"/>
    <m/>
    <m/>
    <m/>
    <m/>
    <m/>
  </r>
  <r>
    <x v="2"/>
    <s v="A. Lille"/>
    <x v="3"/>
    <s v="RUE DU PONT NEUF 59800 LILLE"/>
    <s v="CASERNE KLEBER"/>
    <s v="Concentrateur"/>
    <m/>
    <x v="0"/>
    <m/>
    <m/>
    <m/>
    <m/>
    <m/>
    <n v="1"/>
    <m/>
    <m/>
    <n v="1"/>
    <m/>
    <m/>
    <m/>
    <m/>
    <m/>
    <m/>
    <m/>
  </r>
  <r>
    <x v="2"/>
    <s v="A. Lille"/>
    <x v="3"/>
    <s v="RUE DU MAGASIN 59800 LILLE"/>
    <s v="CASERNE NEGRIER (AVEC MAGASIN DU GENIE)"/>
    <s v="PEGAZ2"/>
    <n v="1"/>
    <x v="0"/>
    <m/>
    <m/>
    <n v="1"/>
    <m/>
    <m/>
    <m/>
    <m/>
    <m/>
    <m/>
    <m/>
    <m/>
    <n v="1"/>
    <m/>
    <m/>
    <m/>
    <m/>
  </r>
  <r>
    <x v="2"/>
    <s v="A. Lille"/>
    <x v="3"/>
    <s v="RUE DU MAGASIN 59800 LILLE"/>
    <s v="CASERNE NEGRIER (AVEC MAGASIN DU GENIE)"/>
    <s v="PEGAZ2-ATEX"/>
    <n v="1"/>
    <x v="0"/>
    <m/>
    <m/>
    <m/>
    <n v="1"/>
    <m/>
    <m/>
    <m/>
    <m/>
    <m/>
    <m/>
    <m/>
    <m/>
    <m/>
    <m/>
    <m/>
    <m/>
  </r>
  <r>
    <x v="2"/>
    <s v="A. Lille"/>
    <x v="3"/>
    <s v="RUE DU PONT NEUF &amp; DES BATELIERS 59800 LILLE"/>
    <s v="CERCLE GENERAL FRERE"/>
    <s v="HM169-2I-ATEX"/>
    <n v="1"/>
    <x v="0"/>
    <m/>
    <n v="1"/>
    <m/>
    <m/>
    <m/>
    <m/>
    <m/>
    <m/>
    <m/>
    <m/>
    <m/>
    <m/>
    <m/>
    <m/>
    <m/>
    <m/>
  </r>
  <r>
    <x v="2"/>
    <s v="A. Lille"/>
    <x v="3"/>
    <s v="RUE DU PONT NEUF &amp; DES BATELIERS 59800 LILLE"/>
    <s v="CERCLE GENERAL FRERE"/>
    <s v="HM169-2I"/>
    <n v="1"/>
    <x v="0"/>
    <n v="1"/>
    <m/>
    <m/>
    <m/>
    <m/>
    <m/>
    <m/>
    <m/>
    <m/>
    <m/>
    <n v="1"/>
    <m/>
    <m/>
    <m/>
    <m/>
    <m/>
  </r>
  <r>
    <x v="2"/>
    <s v="A. Douai"/>
    <x v="3"/>
    <s v="RUE LOUIS PETIT 59220 DENAIN"/>
    <s v="ETABLISSEMENT GENERAL BALAMBOIS  (SSLT)"/>
    <s v="PEGAZ2"/>
    <n v="1"/>
    <x v="0"/>
    <m/>
    <m/>
    <n v="1"/>
    <m/>
    <m/>
    <m/>
    <m/>
    <m/>
    <m/>
    <m/>
    <m/>
    <n v="1"/>
    <m/>
    <m/>
    <m/>
    <m/>
  </r>
  <r>
    <x v="2"/>
    <s v="A. Douai"/>
    <x v="3"/>
    <s v="RUE LOUIS PETIT 59220 DENAIN"/>
    <s v="ETABLISSEMENT GENERAL BALAMBOIS  (SSLT)"/>
    <s v="PEGAZ2-ATEX"/>
    <n v="1"/>
    <x v="0"/>
    <m/>
    <m/>
    <m/>
    <n v="1"/>
    <m/>
    <m/>
    <m/>
    <m/>
    <m/>
    <m/>
    <m/>
    <m/>
    <m/>
    <m/>
    <m/>
    <m/>
  </r>
  <r>
    <x v="2"/>
    <s v="A. Lille"/>
    <x v="3"/>
    <s v="2 RUE DU REDUIT 59800 LILLE"/>
    <s v="FORT SAINT SAUVEUR"/>
    <s v="PEGAZ2-ATEX"/>
    <n v="1"/>
    <x v="0"/>
    <m/>
    <m/>
    <m/>
    <n v="1"/>
    <m/>
    <m/>
    <m/>
    <m/>
    <m/>
    <m/>
    <m/>
    <m/>
    <m/>
    <m/>
    <m/>
    <m/>
  </r>
  <r>
    <x v="2"/>
    <s v="A. Lille"/>
    <x v="3"/>
    <s v="2 RUE DU REDUIT 59800 LILLE"/>
    <s v="FORT SAINT SAUVEUR"/>
    <s v="PEGAZ2"/>
    <n v="1"/>
    <x v="0"/>
    <m/>
    <m/>
    <n v="1"/>
    <m/>
    <m/>
    <m/>
    <m/>
    <m/>
    <m/>
    <m/>
    <m/>
    <m/>
    <m/>
    <m/>
    <m/>
    <m/>
  </r>
  <r>
    <x v="2"/>
    <s v="A. Lille"/>
    <x v="3"/>
    <s v="2 RUE DU REDUIT 59800 LILLE"/>
    <s v="FORT SAINT SAUVEUR"/>
    <s v="PEGAZ2"/>
    <n v="1"/>
    <x v="0"/>
    <m/>
    <m/>
    <n v="1"/>
    <m/>
    <m/>
    <m/>
    <m/>
    <m/>
    <m/>
    <m/>
    <m/>
    <n v="1"/>
    <m/>
    <m/>
    <m/>
    <m/>
  </r>
  <r>
    <x v="2"/>
    <s v="A. Lille"/>
    <x v="3"/>
    <s v="43B -45B RUE DE ROUBAIX 59800 LILLE"/>
    <s v="HOTEL DU QUARTIER GENERAL"/>
    <s v="PEGAZ2"/>
    <n v="1"/>
    <x v="0"/>
    <m/>
    <m/>
    <n v="1"/>
    <m/>
    <m/>
    <m/>
    <m/>
    <m/>
    <m/>
    <m/>
    <m/>
    <m/>
    <m/>
    <m/>
    <m/>
    <m/>
  </r>
  <r>
    <x v="2"/>
    <s v="A. Lille"/>
    <x v="3"/>
    <s v="43B -45B RUE DE ROUBAIX 59800 LILLE"/>
    <s v="HOTEL DU QUARTIER GENERAL"/>
    <s v="PEGAZ2"/>
    <n v="1"/>
    <x v="0"/>
    <m/>
    <m/>
    <n v="1"/>
    <m/>
    <m/>
    <m/>
    <m/>
    <m/>
    <m/>
    <m/>
    <m/>
    <n v="1"/>
    <m/>
    <m/>
    <m/>
    <m/>
  </r>
  <r>
    <x v="2"/>
    <s v="A. Lille"/>
    <x v="3"/>
    <s v="43B -45B RUE DE ROUBAIX 59800 LILLE"/>
    <s v="HOTEL DU QUARTIER GENERAL"/>
    <s v="PEGAZ2-ATEX"/>
    <n v="1"/>
    <x v="0"/>
    <m/>
    <m/>
    <m/>
    <n v="1"/>
    <m/>
    <m/>
    <m/>
    <m/>
    <m/>
    <m/>
    <m/>
    <m/>
    <m/>
    <m/>
    <m/>
    <m/>
  </r>
  <r>
    <x v="2"/>
    <s v="A. Douai"/>
    <x v="3"/>
    <s v="RUE RHIN ET DANUBE 59500 DOUAI"/>
    <s v="POLYGONE DE DORIGNIES (PARTIE MATERIEL)"/>
    <s v="Entrée_Concentrateur"/>
    <n v="1"/>
    <x v="0"/>
    <m/>
    <m/>
    <m/>
    <m/>
    <m/>
    <m/>
    <m/>
    <m/>
    <m/>
    <m/>
    <m/>
    <n v="1"/>
    <m/>
    <m/>
    <m/>
    <m/>
  </r>
  <r>
    <x v="2"/>
    <s v="A. Douai"/>
    <x v="3"/>
    <s v="RUE RHIN ET DANUBE 59500 DOUAI"/>
    <s v="POLYGONE DE DORIGNIES (PARTIE MATERIEL)"/>
    <s v="HM169-2I"/>
    <n v="1"/>
    <x v="0"/>
    <n v="1"/>
    <m/>
    <m/>
    <m/>
    <m/>
    <m/>
    <m/>
    <m/>
    <m/>
    <m/>
    <n v="1"/>
    <m/>
    <m/>
    <m/>
    <m/>
    <m/>
  </r>
  <r>
    <x v="2"/>
    <s v="A. Douai"/>
    <x v="3"/>
    <s v="RUE RHIN ET DANUBE 59500 DOUAI"/>
    <s v="POLYGONE DE DORIGNIES (PARTIE MATERIEL)"/>
    <s v="HM169-2I"/>
    <n v="1"/>
    <x v="0"/>
    <n v="1"/>
    <m/>
    <m/>
    <m/>
    <m/>
    <m/>
    <m/>
    <m/>
    <m/>
    <m/>
    <m/>
    <m/>
    <m/>
    <m/>
    <m/>
    <m/>
  </r>
  <r>
    <x v="2"/>
    <s v="A. Douai"/>
    <x v="3"/>
    <s v="RUE RHIN ET DANUBE 59500 DOUAI"/>
    <s v="POLYGONE DE DORIGNIES (PARTIE MATERIEL)"/>
    <s v="HM169-2I"/>
    <n v="1"/>
    <x v="0"/>
    <n v="1"/>
    <m/>
    <m/>
    <m/>
    <m/>
    <m/>
    <m/>
    <m/>
    <m/>
    <m/>
    <m/>
    <m/>
    <m/>
    <m/>
    <m/>
    <m/>
  </r>
  <r>
    <x v="2"/>
    <s v="A. Douai"/>
    <x v="3"/>
    <s v="RUE RHIN ET DANUBE 59500 DOUAI"/>
    <s v="POLYGONE DE DORIGNIES (PARTIE MATERIEL)"/>
    <s v="Concentrateur"/>
    <m/>
    <x v="0"/>
    <m/>
    <m/>
    <m/>
    <m/>
    <m/>
    <n v="1"/>
    <m/>
    <m/>
    <n v="1"/>
    <m/>
    <m/>
    <m/>
    <m/>
    <m/>
    <m/>
    <m/>
  </r>
  <r>
    <x v="2"/>
    <s v="A. Douai"/>
    <x v="3"/>
    <s v="RUE RHIN ET DANUBE 59500 DOUAI"/>
    <s v="POLYGONE DE DORIGNIES (PARTIE MATERIEL)"/>
    <s v="HM169-2I-ATEX"/>
    <n v="1"/>
    <x v="0"/>
    <m/>
    <n v="1"/>
    <m/>
    <m/>
    <m/>
    <m/>
    <m/>
    <m/>
    <m/>
    <m/>
    <m/>
    <m/>
    <m/>
    <m/>
    <m/>
    <m/>
  </r>
  <r>
    <x v="2"/>
    <s v="A. Douai"/>
    <x v="3"/>
    <s v="RUE RHIN ET DANUBE 59500 DOUAI"/>
    <s v="POLYGONE DE DORIGNIES (PARTIE MATERIEL)"/>
    <s v="HM169-2I-ATEX"/>
    <n v="1"/>
    <x v="0"/>
    <m/>
    <n v="1"/>
    <m/>
    <m/>
    <m/>
    <m/>
    <m/>
    <m/>
    <m/>
    <m/>
    <m/>
    <m/>
    <m/>
    <m/>
    <m/>
    <m/>
  </r>
  <r>
    <x v="2"/>
    <s v="A. Douai"/>
    <x v="3"/>
    <s v="RUE RHIN ET DANUBE 59500 DOUAI"/>
    <s v="POLYGONE DE DORIGNIES (PARTIE MATERIEL)"/>
    <s v="HM169-2I-ATEX"/>
    <n v="1"/>
    <x v="0"/>
    <m/>
    <n v="1"/>
    <m/>
    <m/>
    <m/>
    <m/>
    <m/>
    <m/>
    <m/>
    <m/>
    <m/>
    <m/>
    <m/>
    <m/>
    <m/>
    <m/>
  </r>
  <r>
    <x v="2"/>
    <s v="A. Douai"/>
    <x v="3"/>
    <s v="RUE RHIN ET DANUBE 59500 DOUAI"/>
    <s v="POLYGONE DE DORIGNIES (PARTIE MATERIEL)"/>
    <s v="HM169-2I-ATEX"/>
    <n v="1"/>
    <x v="0"/>
    <m/>
    <n v="1"/>
    <m/>
    <m/>
    <m/>
    <m/>
    <m/>
    <m/>
    <m/>
    <m/>
    <m/>
    <m/>
    <m/>
    <m/>
    <m/>
    <m/>
  </r>
  <r>
    <x v="2"/>
    <s v="A. Douai"/>
    <x v="3"/>
    <s v="RUE D'ALBERGOTTI 59500 DOUAI"/>
    <s v="QUARTIER  SOUS-LIEUTENANT DESPRAT"/>
    <s v="PEGAZ2-ATEX"/>
    <n v="1"/>
    <x v="0"/>
    <m/>
    <m/>
    <m/>
    <n v="1"/>
    <m/>
    <m/>
    <m/>
    <m/>
    <m/>
    <m/>
    <m/>
    <m/>
    <m/>
    <m/>
    <m/>
    <m/>
  </r>
  <r>
    <x v="2"/>
    <s v="A. Douai"/>
    <x v="3"/>
    <s v="RUE D'ALBERGOTTI 59500 DOUAI"/>
    <s v="QUARTIER  SOUS-LIEUTENANT DESPRAT"/>
    <s v="PEGAZ2"/>
    <n v="1"/>
    <x v="0"/>
    <m/>
    <m/>
    <n v="1"/>
    <m/>
    <m/>
    <m/>
    <m/>
    <m/>
    <m/>
    <m/>
    <m/>
    <n v="1"/>
    <m/>
    <m/>
    <m/>
    <m/>
  </r>
  <r>
    <x v="2"/>
    <s v="A. Douai"/>
    <x v="3"/>
    <s v="RUE D'ALBERGOTTI 59500 DOUAI"/>
    <s v="QUARTIER  SOUS-LIEUTENANT DESPRAT"/>
    <s v="PEGAZ2-ATEX"/>
    <n v="1"/>
    <x v="0"/>
    <m/>
    <m/>
    <m/>
    <n v="1"/>
    <m/>
    <m/>
    <m/>
    <m/>
    <m/>
    <m/>
    <m/>
    <m/>
    <m/>
    <m/>
    <m/>
    <m/>
  </r>
  <r>
    <x v="2"/>
    <s v="A. Douai"/>
    <x v="3"/>
    <s v="RUE LEFEBVRE D'ORVAL 59500 DOUAI"/>
    <s v="QUARTIER CORBINEAU"/>
    <s v="Entrée_Concentrateur"/>
    <n v="1"/>
    <x v="0"/>
    <m/>
    <m/>
    <m/>
    <m/>
    <m/>
    <m/>
    <m/>
    <m/>
    <m/>
    <m/>
    <m/>
    <n v="1"/>
    <m/>
    <m/>
    <m/>
    <m/>
  </r>
  <r>
    <x v="2"/>
    <s v="A. Douai"/>
    <x v="3"/>
    <s v="RUE LEFEBVRE D'ORVAL 59500 DOUAI"/>
    <s v="QUARTIER CORBINEAU"/>
    <s v="PEGAZ2-ATEX"/>
    <n v="1"/>
    <x v="0"/>
    <m/>
    <m/>
    <m/>
    <n v="1"/>
    <m/>
    <m/>
    <m/>
    <m/>
    <m/>
    <m/>
    <m/>
    <m/>
    <m/>
    <m/>
    <m/>
    <m/>
  </r>
  <r>
    <x v="2"/>
    <s v="A. Douai"/>
    <x v="3"/>
    <s v="RUE LEFEBVRE D'ORVAL 59500 DOUAI"/>
    <s v="QUARTIER CORBINEAU"/>
    <s v="PEGAZ2-ATEX"/>
    <n v="1"/>
    <x v="0"/>
    <m/>
    <m/>
    <m/>
    <n v="1"/>
    <m/>
    <m/>
    <m/>
    <m/>
    <m/>
    <m/>
    <m/>
    <m/>
    <m/>
    <m/>
    <m/>
    <m/>
  </r>
  <r>
    <x v="2"/>
    <s v="A. Douai"/>
    <x v="3"/>
    <s v="RUE LEFEBVRE D'ORVAL 59500 DOUAI"/>
    <s v="QUARTIER CORBINEAU"/>
    <s v="PEGAZ2"/>
    <n v="1"/>
    <x v="0"/>
    <m/>
    <m/>
    <n v="1"/>
    <m/>
    <m/>
    <m/>
    <m/>
    <m/>
    <m/>
    <m/>
    <n v="1"/>
    <m/>
    <m/>
    <m/>
    <m/>
    <m/>
  </r>
  <r>
    <x v="2"/>
    <s v="A. Douai"/>
    <x v="3"/>
    <s v="RUE LEFEBVRE D'ORVAL 59500 DOUAI"/>
    <s v="QUARTIER CORBINEAU"/>
    <s v="PEGAZ2-ATEX"/>
    <n v="1"/>
    <x v="0"/>
    <m/>
    <m/>
    <m/>
    <n v="1"/>
    <m/>
    <m/>
    <m/>
    <m/>
    <m/>
    <m/>
    <m/>
    <m/>
    <m/>
    <m/>
    <m/>
    <m/>
  </r>
  <r>
    <x v="2"/>
    <s v="A. Douai"/>
    <x v="3"/>
    <s v="RUE LEFEBVRE D'ORVAL 59500 DOUAI"/>
    <s v="QUARTIER CORBINEAU"/>
    <s v="Concentrateur"/>
    <m/>
    <x v="0"/>
    <m/>
    <m/>
    <m/>
    <m/>
    <m/>
    <n v="1"/>
    <m/>
    <m/>
    <n v="1"/>
    <m/>
    <m/>
    <m/>
    <m/>
    <m/>
    <m/>
    <m/>
  </r>
  <r>
    <x v="2"/>
    <s v="A. Douai"/>
    <x v="3"/>
    <s v="RUE LEFEBVRE D'ORVAL 59500 DOUAI"/>
    <s v="QUARTIER CORBINEAU"/>
    <s v="PEGAZ2-ATEX"/>
    <n v="1"/>
    <x v="0"/>
    <m/>
    <m/>
    <m/>
    <n v="1"/>
    <m/>
    <m/>
    <m/>
    <m/>
    <m/>
    <m/>
    <m/>
    <m/>
    <m/>
    <m/>
    <m/>
    <m/>
  </r>
  <r>
    <x v="2"/>
    <s v="A. Lille"/>
    <x v="3"/>
    <s v="RUE DES CASERNES 59800 LILLE"/>
    <s v="QUARTIER SAINT-RUTH"/>
    <s v="Entrée_Concentrateur"/>
    <n v="1"/>
    <x v="0"/>
    <m/>
    <m/>
    <m/>
    <m/>
    <m/>
    <m/>
    <m/>
    <m/>
    <m/>
    <m/>
    <m/>
    <m/>
    <m/>
    <m/>
    <m/>
    <m/>
  </r>
  <r>
    <x v="2"/>
    <s v="A. Lille"/>
    <x v="3"/>
    <s v="RUE DES CASERNES 59800 LILLE"/>
    <s v="QUARTIER SAINT-RUTH"/>
    <s v="HM169-2I"/>
    <n v="1"/>
    <x v="0"/>
    <n v="1"/>
    <m/>
    <m/>
    <m/>
    <m/>
    <m/>
    <m/>
    <m/>
    <m/>
    <m/>
    <m/>
    <m/>
    <m/>
    <m/>
    <m/>
    <m/>
  </r>
  <r>
    <x v="2"/>
    <s v="A. Lille"/>
    <x v="3"/>
    <s v="RUE DES CASERNES 59800 LILLE"/>
    <s v="QUARTIER SAINT-RUTH"/>
    <s v="HM169-2I"/>
    <n v="1"/>
    <x v="0"/>
    <n v="1"/>
    <m/>
    <m/>
    <m/>
    <m/>
    <m/>
    <m/>
    <m/>
    <m/>
    <m/>
    <m/>
    <m/>
    <m/>
    <m/>
    <m/>
    <m/>
  </r>
  <r>
    <x v="2"/>
    <s v="A. Lille"/>
    <x v="3"/>
    <s v="RUE DES CASERNES 59800 LILLE"/>
    <s v="QUARTIER SAINT-RUTH"/>
    <s v="HM169-2I"/>
    <n v="1"/>
    <x v="0"/>
    <n v="1"/>
    <m/>
    <m/>
    <m/>
    <m/>
    <m/>
    <m/>
    <m/>
    <m/>
    <m/>
    <n v="1"/>
    <m/>
    <m/>
    <m/>
    <m/>
    <m/>
  </r>
  <r>
    <x v="2"/>
    <s v="A. Lille"/>
    <x v="3"/>
    <s v="RUE DES CASERNES 59800 LILLE"/>
    <s v="QUARTIER SAINT-RUTH"/>
    <s v="HM169-2I-ATEX"/>
    <n v="1"/>
    <x v="0"/>
    <m/>
    <n v="1"/>
    <m/>
    <m/>
    <m/>
    <m/>
    <m/>
    <m/>
    <m/>
    <m/>
    <m/>
    <m/>
    <m/>
    <m/>
    <m/>
    <m/>
  </r>
  <r>
    <x v="2"/>
    <s v="A. Lille"/>
    <x v="3"/>
    <s v="RUE DES CASERNES 59800 LILLE"/>
    <s v="QUARTIER SAINT-RUTH"/>
    <s v="HM169-2I-ATEX"/>
    <n v="1"/>
    <x v="0"/>
    <m/>
    <n v="1"/>
    <m/>
    <m/>
    <m/>
    <m/>
    <m/>
    <m/>
    <m/>
    <m/>
    <m/>
    <m/>
    <m/>
    <m/>
    <m/>
    <m/>
  </r>
  <r>
    <x v="2"/>
    <s v="A. Lille"/>
    <x v="3"/>
    <s v="RUE DES CASERNES 59800 LILLE"/>
    <s v="QUARTIER SAINT-RUTH"/>
    <s v="Concentrateur"/>
    <m/>
    <x v="0"/>
    <m/>
    <m/>
    <m/>
    <m/>
    <m/>
    <n v="1"/>
    <m/>
    <m/>
    <n v="1"/>
    <m/>
    <m/>
    <m/>
    <m/>
    <m/>
    <m/>
    <m/>
  </r>
  <r>
    <x v="2"/>
    <s v="A. Lille"/>
    <x v="3"/>
    <s v="RUE DES CASERNES 59800 LILLE"/>
    <s v="QUARTIER SAINT-RUTH"/>
    <s v="HM169-2I"/>
    <n v="1"/>
    <x v="0"/>
    <n v="1"/>
    <m/>
    <m/>
    <m/>
    <m/>
    <m/>
    <m/>
    <m/>
    <m/>
    <m/>
    <n v="1"/>
    <m/>
    <m/>
    <m/>
    <m/>
    <m/>
  </r>
  <r>
    <x v="2"/>
    <s v="A. Lille"/>
    <x v="3"/>
    <s v="RUE DES CASERNES 59800 LILLE"/>
    <s v="QUARTIER SAINT-RUTH"/>
    <s v="HM169-2I"/>
    <n v="1"/>
    <x v="0"/>
    <n v="1"/>
    <m/>
    <m/>
    <m/>
    <m/>
    <m/>
    <m/>
    <m/>
    <m/>
    <m/>
    <m/>
    <m/>
    <m/>
    <m/>
    <m/>
    <m/>
  </r>
  <r>
    <x v="2"/>
    <s v="A. Lille"/>
    <x v="3"/>
    <s v="RUE DES CASERNES 59800 LILLE"/>
    <s v="QUARTIER SAINT-RUTH"/>
    <s v="HM169-2I"/>
    <n v="1"/>
    <x v="0"/>
    <n v="1"/>
    <m/>
    <m/>
    <m/>
    <m/>
    <m/>
    <m/>
    <m/>
    <m/>
    <m/>
    <m/>
    <m/>
    <m/>
    <m/>
    <m/>
    <m/>
  </r>
  <r>
    <x v="2"/>
    <s v="A. Lille"/>
    <x v="3"/>
    <s v="RUE DES CASERNES 59800 LILLE"/>
    <s v="QUARTIER SAINT-RUTH"/>
    <s v="HM169-2I"/>
    <n v="1"/>
    <x v="0"/>
    <n v="1"/>
    <m/>
    <m/>
    <m/>
    <m/>
    <m/>
    <m/>
    <m/>
    <m/>
    <m/>
    <m/>
    <m/>
    <m/>
    <m/>
    <m/>
    <m/>
  </r>
  <r>
    <x v="2"/>
    <s v="A. Lille"/>
    <x v="3"/>
    <s v="RUE DES CASERNES 59800 LILLE"/>
    <s v="QUARTIER SAINT-RUTH"/>
    <s v="HM169-2I"/>
    <n v="1"/>
    <x v="0"/>
    <n v="1"/>
    <m/>
    <m/>
    <m/>
    <m/>
    <m/>
    <m/>
    <m/>
    <m/>
    <m/>
    <m/>
    <m/>
    <m/>
    <m/>
    <m/>
    <m/>
  </r>
  <r>
    <x v="2"/>
    <s v="A. Lille"/>
    <x v="3"/>
    <s v="RUE DES CASERNES 59800 LILLE"/>
    <s v="QUARTIER SAINT-RUTH"/>
    <s v="HM169-2I"/>
    <n v="1"/>
    <x v="0"/>
    <n v="1"/>
    <m/>
    <m/>
    <m/>
    <m/>
    <m/>
    <m/>
    <m/>
    <m/>
    <m/>
    <m/>
    <m/>
    <m/>
    <n v="1"/>
    <m/>
    <m/>
  </r>
  <r>
    <x v="2"/>
    <s v="A. Lille"/>
    <x v="3"/>
    <s v="RUE DES CASERNES 59800 LILLE"/>
    <s v="QUARTIER SAINT-RUTH"/>
    <s v="HM169-2I"/>
    <n v="2"/>
    <x v="1"/>
    <n v="1"/>
    <m/>
    <m/>
    <m/>
    <m/>
    <m/>
    <m/>
    <m/>
    <m/>
    <m/>
    <n v="1"/>
    <m/>
    <m/>
    <m/>
    <m/>
    <m/>
  </r>
  <r>
    <x v="2"/>
    <s v="A. Douai"/>
    <x v="3"/>
    <s v="LIEU-DIT L'AERODROME 62490 VITRY-EN-ARTOIS"/>
    <s v="STAND DE TIR &amp; TERRAIN D'EXERCICES VITRY"/>
    <s v="PEGAZ2"/>
    <n v="1"/>
    <x v="0"/>
    <m/>
    <m/>
    <n v="1"/>
    <m/>
    <m/>
    <m/>
    <m/>
    <m/>
    <m/>
    <m/>
    <m/>
    <m/>
    <m/>
    <m/>
    <m/>
    <m/>
  </r>
  <r>
    <x v="2"/>
    <s v="A. Douai"/>
    <x v="3"/>
    <s v="CHEMIN DE THELUS A VIMY 62580 THELUS"/>
    <s v="STATION D'EMISSION (PAIX-GUERRE)"/>
    <s v="PEGAZ2"/>
    <n v="1"/>
    <x v="0"/>
    <m/>
    <m/>
    <n v="1"/>
    <m/>
    <m/>
    <m/>
    <m/>
    <m/>
    <m/>
    <n v="1"/>
    <m/>
    <n v="1"/>
    <m/>
    <m/>
    <m/>
    <m/>
  </r>
  <r>
    <x v="2"/>
    <s v="A. Douai"/>
    <x v="3"/>
    <s v="CHEMIN DE THELUS A VIMY 62580 THELUS"/>
    <s v="STATION D'EMISSION (PAIX-GUERRE)"/>
    <s v="PEGAZ2"/>
    <n v="1"/>
    <x v="0"/>
    <m/>
    <m/>
    <n v="1"/>
    <m/>
    <m/>
    <m/>
    <m/>
    <m/>
    <m/>
    <m/>
    <m/>
    <m/>
    <m/>
    <m/>
    <m/>
    <m/>
  </r>
  <r>
    <x v="3"/>
    <s v="A. Luxeuil"/>
    <x v="4"/>
    <s v="RUE GUYNEMER 54480 SAINT-SAUVEUR"/>
    <s v="BASE AERIENNE 116 LUXEUIL"/>
    <s v="Entrée_Concentrateur"/>
    <n v="1"/>
    <x v="0"/>
    <m/>
    <m/>
    <m/>
    <m/>
    <m/>
    <m/>
    <m/>
    <m/>
    <m/>
    <m/>
    <m/>
    <m/>
    <m/>
    <m/>
    <m/>
    <m/>
  </r>
  <r>
    <x v="3"/>
    <s v="A. Luxeuil"/>
    <x v="4"/>
    <s v="RUE GUYNEMER 54480 SAINT-SAUVEUR"/>
    <s v="BASE AERIENNE 116 LUXEUIL"/>
    <s v="PEGAZ2-ATEX"/>
    <n v="1"/>
    <x v="0"/>
    <m/>
    <m/>
    <m/>
    <n v="1"/>
    <m/>
    <m/>
    <m/>
    <m/>
    <m/>
    <m/>
    <m/>
    <m/>
    <m/>
    <m/>
    <m/>
    <m/>
  </r>
  <r>
    <x v="3"/>
    <s v="A. Luxeuil"/>
    <x v="4"/>
    <s v="RUE GUYNEMER 54480 SAINT-SAUVEUR"/>
    <s v="BASE AERIENNE 116 LUXEUIL"/>
    <s v="Concentrateur"/>
    <m/>
    <x v="0"/>
    <m/>
    <m/>
    <m/>
    <m/>
    <m/>
    <n v="1"/>
    <m/>
    <m/>
    <n v="1"/>
    <m/>
    <m/>
    <m/>
    <m/>
    <m/>
    <m/>
    <m/>
  </r>
  <r>
    <x v="3"/>
    <s v="A. Luxeuil"/>
    <x v="4"/>
    <s v="RUE GUYNEMER 54480 SAINT-SAUVEUR"/>
    <s v="BASE AERIENNE 116 LUXEUIL"/>
    <s v="PEGAZ2"/>
    <n v="1"/>
    <x v="0"/>
    <m/>
    <m/>
    <n v="1"/>
    <m/>
    <m/>
    <m/>
    <m/>
    <m/>
    <m/>
    <m/>
    <n v="1"/>
    <m/>
    <m/>
    <m/>
    <m/>
    <m/>
  </r>
  <r>
    <x v="3"/>
    <s v="A. Luxeuil"/>
    <x v="4"/>
    <s v="RUE GUYNEMER 54480 SAINT-SAUVEUR"/>
    <s v="BASE AERIENNE 116 LUXEUIL"/>
    <s v="PEGAZ2-ATEX"/>
    <n v="1"/>
    <x v="0"/>
    <m/>
    <m/>
    <m/>
    <n v="1"/>
    <m/>
    <m/>
    <m/>
    <m/>
    <m/>
    <m/>
    <m/>
    <m/>
    <m/>
    <m/>
    <m/>
    <m/>
  </r>
  <r>
    <x v="3"/>
    <s v="A. Luxeuil"/>
    <x v="4"/>
    <s v="RUE GUYNEMER 54480 SAINT-SAUVEUR"/>
    <s v="BASE AERIENNE 116 LUXEUIL"/>
    <s v="PEGAZ2-ATEX"/>
    <n v="1"/>
    <x v="0"/>
    <m/>
    <m/>
    <m/>
    <n v="1"/>
    <m/>
    <m/>
    <m/>
    <m/>
    <m/>
    <m/>
    <m/>
    <m/>
    <m/>
    <m/>
    <m/>
    <m/>
  </r>
  <r>
    <x v="3"/>
    <s v="A. Epinal"/>
    <x v="4"/>
    <s v="RUE DU 11EME GENIE 88000 EPINAL"/>
    <s v="CASERNE VARAIGNE"/>
    <s v="Entrée_Concentrateur"/>
    <n v="1"/>
    <x v="0"/>
    <m/>
    <m/>
    <m/>
    <m/>
    <m/>
    <m/>
    <m/>
    <m/>
    <m/>
    <m/>
    <m/>
    <m/>
    <m/>
    <m/>
    <m/>
    <m/>
  </r>
  <r>
    <x v="3"/>
    <s v="A. Epinal"/>
    <x v="4"/>
    <s v="RUE DU 11EME GENIE 88000 EPINAL"/>
    <s v="CASERNE VARAIGNE"/>
    <s v="HM169-2I-ATEX"/>
    <n v="1"/>
    <x v="0"/>
    <m/>
    <n v="1"/>
    <m/>
    <m/>
    <m/>
    <m/>
    <m/>
    <m/>
    <m/>
    <m/>
    <m/>
    <m/>
    <m/>
    <m/>
    <m/>
    <m/>
  </r>
  <r>
    <x v="3"/>
    <s v="A. Epinal"/>
    <x v="4"/>
    <s v="RUE DU 11EME GENIE 88000 EPINAL"/>
    <s v="CASERNE VARAIGNE"/>
    <s v="Concentrateur"/>
    <m/>
    <x v="0"/>
    <m/>
    <m/>
    <m/>
    <m/>
    <m/>
    <n v="1"/>
    <m/>
    <n v="1"/>
    <m/>
    <m/>
    <m/>
    <m/>
    <m/>
    <m/>
    <m/>
    <m/>
  </r>
  <r>
    <x v="3"/>
    <s v="A. Epinal"/>
    <x v="4"/>
    <s v="RUE DU 11EME GENIE 88000 EPINAL"/>
    <s v="CASERNE VARAIGNE"/>
    <s v="HM169-2I"/>
    <n v="1"/>
    <x v="0"/>
    <n v="1"/>
    <m/>
    <m/>
    <m/>
    <m/>
    <m/>
    <m/>
    <m/>
    <m/>
    <m/>
    <m/>
    <m/>
    <m/>
    <m/>
    <m/>
    <m/>
  </r>
  <r>
    <x v="3"/>
    <s v="A. Epinal"/>
    <x v="4"/>
    <s v="RUE DU 11EME GENIE 88000 EPINAL"/>
    <s v="CASERNE VARAIGNE"/>
    <s v="HM169-2I"/>
    <n v="2"/>
    <x v="1"/>
    <m/>
    <m/>
    <m/>
    <m/>
    <m/>
    <m/>
    <m/>
    <m/>
    <m/>
    <m/>
    <m/>
    <m/>
    <m/>
    <m/>
    <m/>
    <m/>
  </r>
  <r>
    <x v="3"/>
    <s v="A. Epinal"/>
    <x v="4"/>
    <s v="RUE DU 11EME GENIE 88000 EPINAL"/>
    <s v="CASERNE VARAIGNE"/>
    <s v="HM169-2I"/>
    <n v="1"/>
    <x v="0"/>
    <n v="1"/>
    <m/>
    <m/>
    <m/>
    <m/>
    <m/>
    <m/>
    <m/>
    <m/>
    <m/>
    <m/>
    <m/>
    <m/>
    <m/>
    <m/>
    <m/>
  </r>
  <r>
    <x v="3"/>
    <s v="A. Epinal"/>
    <x v="4"/>
    <s v="RUE DU 11EME GENIE 88000 EPINAL"/>
    <s v="CASERNE VARAIGNE"/>
    <s v="HM169-2I"/>
    <n v="2"/>
    <x v="1"/>
    <m/>
    <m/>
    <m/>
    <m/>
    <m/>
    <m/>
    <m/>
    <m/>
    <m/>
    <m/>
    <m/>
    <m/>
    <m/>
    <m/>
    <m/>
    <m/>
  </r>
  <r>
    <x v="3"/>
    <s v="A. Epinal"/>
    <x v="4"/>
    <s v="RUE DU 11EME GENIE 88000 EPINAL"/>
    <s v="CASERNE VARAIGNE"/>
    <s v="HM169-2I"/>
    <n v="1"/>
    <x v="0"/>
    <n v="1"/>
    <m/>
    <m/>
    <m/>
    <m/>
    <m/>
    <m/>
    <m/>
    <m/>
    <m/>
    <m/>
    <m/>
    <m/>
    <m/>
    <m/>
    <m/>
  </r>
  <r>
    <x v="3"/>
    <s v="A. Epinal"/>
    <x v="4"/>
    <s v="RUE DU 11EME GENIE 88000 EPINAL"/>
    <s v="CASERNE VARAIGNE"/>
    <s v="HM169-2I"/>
    <n v="1"/>
    <x v="0"/>
    <n v="1"/>
    <m/>
    <m/>
    <m/>
    <m/>
    <m/>
    <m/>
    <m/>
    <m/>
    <m/>
    <n v="1"/>
    <m/>
    <m/>
    <m/>
    <m/>
    <m/>
  </r>
  <r>
    <x v="3"/>
    <s v="A. Luxeuil"/>
    <x v="4"/>
    <s v="LIEU-DIT LE BALLON DE SERVANCE 70440 HAUT-DU-THEM-CHÂTEAU-LAMBERT"/>
    <s v="FORT DE SERVANCE SUR HAUTE SAONE"/>
    <s v="PEGAZ2"/>
    <n v="2"/>
    <x v="1"/>
    <m/>
    <m/>
    <n v="1"/>
    <m/>
    <m/>
    <m/>
    <m/>
    <m/>
    <m/>
    <m/>
    <m/>
    <m/>
    <m/>
    <m/>
    <m/>
    <m/>
  </r>
  <r>
    <x v="3"/>
    <s v="A. Luxeuil"/>
    <x v="4"/>
    <s v="LIEU-DIT LE BALLON DE SERVANCE 88560 SAINT-MAURICE-SUR-MOSELLE"/>
    <s v="FORT DE SERVANCE SUR VOSGES"/>
    <s v="PEGAZ2"/>
    <n v="1"/>
    <x v="0"/>
    <m/>
    <m/>
    <n v="1"/>
    <m/>
    <m/>
    <m/>
    <m/>
    <m/>
    <m/>
    <m/>
    <m/>
    <m/>
    <m/>
    <m/>
    <m/>
    <m/>
  </r>
  <r>
    <x v="3"/>
    <s v="A. Epinal"/>
    <x v="4"/>
    <s v="1 AVENUE DES TEMPLIERS 88000 EPINAL"/>
    <s v="MAISON DES ARMEES"/>
    <s v="PEGAZ2-ATEX"/>
    <n v="1"/>
    <x v="0"/>
    <m/>
    <m/>
    <m/>
    <n v="1"/>
    <m/>
    <m/>
    <m/>
    <m/>
    <m/>
    <m/>
    <m/>
    <m/>
    <m/>
    <m/>
    <m/>
    <m/>
  </r>
  <r>
    <x v="3"/>
    <s v="A. Epinal"/>
    <x v="4"/>
    <s v="1 AVENUE DES TEMPLIERS 88000 EPINAL"/>
    <s v="MAISON DES ARMEES"/>
    <s v="PEGAZ2-ATEX"/>
    <n v="2"/>
    <x v="1"/>
    <m/>
    <m/>
    <m/>
    <n v="1"/>
    <m/>
    <m/>
    <m/>
    <m/>
    <m/>
    <m/>
    <m/>
    <m/>
    <m/>
    <m/>
    <m/>
    <m/>
  </r>
  <r>
    <x v="3"/>
    <s v="A. Epinal"/>
    <x v="4"/>
    <s v="1 AVENUE DES TEMPLIERS 88000 EPINAL"/>
    <s v="STATION DE POMPAGE LUXEUIL"/>
    <s v="PEGAZ2"/>
    <n v="1"/>
    <x v="0"/>
    <m/>
    <m/>
    <n v="1"/>
    <m/>
    <m/>
    <m/>
    <m/>
    <m/>
    <m/>
    <m/>
    <m/>
    <m/>
    <m/>
    <m/>
    <m/>
    <m/>
  </r>
  <r>
    <x v="4"/>
    <s v="A. Thionville"/>
    <x v="5"/>
    <s v="RUE VICTOR HUGO 57330 HETTANGE-GRANDE"/>
    <s v="CAS SURETE DIT CAMP GUYON GELLIN"/>
    <s v="Entrée_Concentrateur"/>
    <n v="1"/>
    <x v="0"/>
    <m/>
    <m/>
    <m/>
    <m/>
    <m/>
    <m/>
    <m/>
    <m/>
    <m/>
    <m/>
    <m/>
    <n v="1"/>
    <m/>
    <m/>
    <m/>
    <m/>
  </r>
  <r>
    <x v="4"/>
    <s v="A. Thionville"/>
    <x v="5"/>
    <s v="RUE VICTOR HUGO 57330 HETTANGE-GRANDE"/>
    <s v="CAS SURETE DIT CAMP GUYON GELLIN"/>
    <s v="Concentrateur"/>
    <m/>
    <x v="0"/>
    <m/>
    <m/>
    <m/>
    <m/>
    <m/>
    <n v="1"/>
    <m/>
    <m/>
    <n v="1"/>
    <m/>
    <m/>
    <m/>
    <m/>
    <m/>
    <m/>
    <m/>
  </r>
  <r>
    <x v="4"/>
    <s v="A. Thionville"/>
    <x v="5"/>
    <s v="RUE VICTOR HUGO 57330 HETTANGE-GRANDE"/>
    <s v="CAS SURETE DIT CAMP GUYON GELLIN"/>
    <s v="PEGAZ2-ATEX"/>
    <n v="1"/>
    <x v="0"/>
    <m/>
    <m/>
    <m/>
    <n v="1"/>
    <m/>
    <m/>
    <m/>
    <m/>
    <m/>
    <n v="1"/>
    <m/>
    <m/>
    <m/>
    <m/>
    <m/>
    <m/>
  </r>
  <r>
    <x v="4"/>
    <s v="A. Thionville"/>
    <x v="5"/>
    <s v="RUE VICTOR HUGO 57330 HETTANGE-GRANDE"/>
    <s v="CAS SURETE DIT CAMP GUYON GELLIN"/>
    <s v="PEGAZ2"/>
    <n v="1"/>
    <x v="0"/>
    <m/>
    <m/>
    <n v="1"/>
    <m/>
    <m/>
    <m/>
    <m/>
    <m/>
    <m/>
    <m/>
    <m/>
    <m/>
    <m/>
    <m/>
    <m/>
    <m/>
  </r>
  <r>
    <x v="4"/>
    <s v="A. Thionville"/>
    <x v="5"/>
    <s v="RUE VICTOR HUGO 57330 HETTANGE-GRANDE"/>
    <s v="CAS SURETE DIT CAMP GUYON GELLIN"/>
    <s v="HM169-2I"/>
    <n v="1"/>
    <x v="0"/>
    <n v="1"/>
    <m/>
    <m/>
    <m/>
    <m/>
    <m/>
    <m/>
    <m/>
    <m/>
    <m/>
    <n v="1"/>
    <m/>
    <m/>
    <m/>
    <m/>
    <m/>
  </r>
  <r>
    <x v="4"/>
    <s v="A. Thionville"/>
    <x v="5"/>
    <s v="RUE VICTOR HUGO 57330 HETTANGE-GRANDE"/>
    <s v="CAS SURETE DIT CAMP GUYON GELLIN"/>
    <s v="HM169-2I"/>
    <n v="2"/>
    <x v="1"/>
    <n v="1"/>
    <m/>
    <m/>
    <m/>
    <m/>
    <m/>
    <m/>
    <m/>
    <m/>
    <m/>
    <n v="1"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2"/>
    <x v="1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2"/>
    <x v="1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2"/>
    <x v="1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2"/>
    <x v="1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2"/>
    <x v="1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2"/>
    <x v="1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2"/>
    <x v="1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2"/>
    <x v="1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2"/>
    <x v="1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n v="1"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n v="1"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Concentrateur"/>
    <m/>
    <x v="0"/>
    <m/>
    <m/>
    <m/>
    <m/>
    <m/>
    <n v="1"/>
    <m/>
    <n v="1"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n v="1"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n v="1"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n v="1"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n v="1"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n v="1"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n v="1"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n v="1"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n v="1"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n v="1"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m/>
    <m/>
    <n v="1"/>
    <m/>
    <m/>
    <m/>
  </r>
  <r>
    <x v="4"/>
    <s v="A. Montigny-les-Metz"/>
    <x v="5"/>
    <s v="AVENUE DE LATTRE ET JOFFRE 57070 METZ"/>
    <s v="CASERNE DE LATTRE DE TASSIGNY"/>
    <s v="HM169-2I-ATEX"/>
    <n v="1"/>
    <x v="0"/>
    <m/>
    <n v="1"/>
    <m/>
    <m/>
    <m/>
    <m/>
    <m/>
    <m/>
    <m/>
    <m/>
    <m/>
    <m/>
    <m/>
    <m/>
    <m/>
    <m/>
  </r>
  <r>
    <x v="4"/>
    <s v="A. Montigny-les-Metz"/>
    <x v="5"/>
    <s v="AVENUE DE LATTRE ET JOFFRE 57070 METZ"/>
    <s v="CASERNE DE LATTRE DE TASSIGNY"/>
    <s v="HM169-2I"/>
    <n v="1"/>
    <x v="0"/>
    <n v="1"/>
    <m/>
    <m/>
    <m/>
    <m/>
    <m/>
    <m/>
    <m/>
    <m/>
    <m/>
    <n v="1"/>
    <m/>
    <m/>
    <m/>
    <m/>
    <m/>
  </r>
  <r>
    <x v="4"/>
    <s v="A. Montigny-les-Metz"/>
    <x v="5"/>
    <s v="1 RUE RUE DU MARECHAL LYAUTEY 57070 METZ"/>
    <s v="CASERNE NEY"/>
    <s v="Concentrateur"/>
    <m/>
    <x v="0"/>
    <m/>
    <m/>
    <m/>
    <m/>
    <m/>
    <n v="1"/>
    <m/>
    <n v="1"/>
    <m/>
    <m/>
    <m/>
    <m/>
    <m/>
    <m/>
    <m/>
    <m/>
  </r>
  <r>
    <x v="4"/>
    <s v="A. Montigny-les-Metz"/>
    <x v="5"/>
    <s v="1 RUE RUE DU MARECHAL LYAUTEY 57070 METZ"/>
    <s v="CASERNE NE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1 RUE RUE DU MARECHAL LYAUTEY 57070 METZ"/>
    <s v="CASERNE NE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1 RUE RUE DU MARECHAL LYAUTEY 57070 METZ"/>
    <s v="CASERNE NE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1 RUE RUE DU MARECHAL LYAUTEY 57070 METZ"/>
    <s v="CASERNE NE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1 RUE RUE DU MARECHAL LYAUTEY 57070 METZ"/>
    <s v="CASERNE NEY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RUE GENERAL FRANIATTE 57950 MONTIGNY-LES-METZ"/>
    <s v="CASERNE RAFFENEL DELARUE"/>
    <s v="Concentrateur"/>
    <m/>
    <x v="0"/>
    <m/>
    <m/>
    <m/>
    <m/>
    <m/>
    <n v="1"/>
    <m/>
    <n v="1"/>
    <m/>
    <m/>
    <m/>
    <m/>
    <m/>
    <m/>
    <m/>
    <m/>
  </r>
  <r>
    <x v="4"/>
    <s v="A. Montigny-les-Metz"/>
    <x v="5"/>
    <s v="RUE GENERAL FRANIATTE 57950 MONTIGNY-LES-METZ"/>
    <s v="CASERNE RAFFENEL DELARUE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RUE GENERAL FRANIATTE 57950 MONTIGNY-LES-METZ"/>
    <s v="CASERNE RAFFENEL DELARUE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RUE GENERAL FRANIATTE 57950 MONTIGNY-LES-METZ"/>
    <s v="CASERNE RAFFENEL DELARUE"/>
    <s v="HM169-2I"/>
    <n v="1"/>
    <x v="0"/>
    <n v="1"/>
    <m/>
    <m/>
    <m/>
    <m/>
    <m/>
    <m/>
    <m/>
    <n v="1"/>
    <m/>
    <m/>
    <m/>
    <m/>
    <m/>
    <m/>
    <m/>
  </r>
  <r>
    <x v="4"/>
    <s v="A. Montigny-les-Metz"/>
    <x v="5"/>
    <s v="RUE GENERAL FRANIATTE 57950 MONTIGNY-LES-METZ"/>
    <s v="CASERNE RAFFENEL DELARUE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RUE GENERAL FRANIATTE 57950 MONTIGNY-LES-METZ"/>
    <s v="CASERNE RAFFENEL DELARUE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RUE GENERAL FRANIATTE 57950 MONTIGNY-LES-METZ"/>
    <s v="CASERNE RAFFENEL DELARUE"/>
    <s v="HM169-2I-ATEX"/>
    <n v="1"/>
    <x v="0"/>
    <m/>
    <n v="1"/>
    <m/>
    <m/>
    <m/>
    <m/>
    <m/>
    <m/>
    <m/>
    <m/>
    <m/>
    <m/>
    <m/>
    <m/>
    <m/>
    <m/>
  </r>
  <r>
    <x v="4"/>
    <s v="A. Metz"/>
    <x v="5"/>
    <s v="PLACE CHAMBIERE 57070 METZ"/>
    <s v="CASERNE SERE DE RIVIERES"/>
    <s v="HM169-2I"/>
    <n v="1"/>
    <x v="0"/>
    <n v="1"/>
    <m/>
    <m/>
    <m/>
    <m/>
    <m/>
    <m/>
    <m/>
    <m/>
    <m/>
    <m/>
    <m/>
    <m/>
    <m/>
    <m/>
    <m/>
  </r>
  <r>
    <x v="4"/>
    <s v="A. Metz"/>
    <x v="5"/>
    <s v="PLACE CHAMBIERE 57070 METZ"/>
    <s v="CASERNE SERE DE RIVIERES"/>
    <s v="Concentrateur"/>
    <m/>
    <x v="0"/>
    <m/>
    <m/>
    <m/>
    <m/>
    <m/>
    <n v="1"/>
    <m/>
    <n v="1"/>
    <m/>
    <m/>
    <m/>
    <m/>
    <m/>
    <m/>
    <m/>
    <m/>
  </r>
  <r>
    <x v="4"/>
    <s v="A. Metz"/>
    <x v="5"/>
    <s v="PLACE CHAMBIERE 57070 METZ"/>
    <s v="CASERNE SERE DE RIVIERES"/>
    <s v="HM169-2I"/>
    <n v="1"/>
    <x v="0"/>
    <n v="1"/>
    <m/>
    <m/>
    <m/>
    <m/>
    <m/>
    <m/>
    <m/>
    <m/>
    <m/>
    <m/>
    <m/>
    <m/>
    <m/>
    <m/>
    <m/>
  </r>
  <r>
    <x v="4"/>
    <s v="A. Metz"/>
    <x v="5"/>
    <s v="PLACE CHAMBIERE 57070 METZ"/>
    <s v="CASERNE SERE DE RIVIERES"/>
    <s v="HM169-2I"/>
    <n v="1"/>
    <x v="0"/>
    <n v="1"/>
    <m/>
    <m/>
    <m/>
    <m/>
    <m/>
    <m/>
    <m/>
    <m/>
    <m/>
    <m/>
    <m/>
    <m/>
    <m/>
    <m/>
    <m/>
  </r>
  <r>
    <x v="4"/>
    <s v="A. Metz"/>
    <x v="5"/>
    <s v="PLACE CHAMBIERE 57070 METZ"/>
    <s v="CASERNE SERE DE RIVIERES"/>
    <s v="HM169-2I-ATEX"/>
    <n v="1"/>
    <x v="0"/>
    <m/>
    <n v="1"/>
    <m/>
    <m/>
    <m/>
    <m/>
    <m/>
    <m/>
    <m/>
    <m/>
    <m/>
    <m/>
    <m/>
    <m/>
    <m/>
    <m/>
  </r>
  <r>
    <x v="4"/>
    <s v="A. Metz"/>
    <x v="5"/>
    <s v="PLACE CHAMBIERE 57070 METZ"/>
    <s v="CASERNE SERE DE RIVIERES"/>
    <s v="HM169-2I"/>
    <n v="1"/>
    <x v="0"/>
    <n v="1"/>
    <m/>
    <m/>
    <m/>
    <m/>
    <m/>
    <m/>
    <m/>
    <m/>
    <m/>
    <m/>
    <m/>
    <m/>
    <m/>
    <m/>
    <m/>
  </r>
  <r>
    <x v="4"/>
    <s v="A. Metz"/>
    <x v="5"/>
    <s v="PLACE CHAMBIERE 57070 METZ"/>
    <s v="CASERNE SERE DE RIVIERES"/>
    <s v="HM169-2I"/>
    <n v="1"/>
    <x v="0"/>
    <n v="1"/>
    <m/>
    <m/>
    <m/>
    <m/>
    <m/>
    <m/>
    <m/>
    <m/>
    <m/>
    <m/>
    <m/>
    <m/>
    <m/>
    <m/>
    <m/>
  </r>
  <r>
    <x v="4"/>
    <s v="A. Metz"/>
    <x v="5"/>
    <s v="PLACE CHAMBIERE 57070 METZ"/>
    <s v="CASERNE SERE DE RIVIERES"/>
    <s v="HM169-2I"/>
    <n v="1"/>
    <x v="0"/>
    <n v="1"/>
    <m/>
    <m/>
    <m/>
    <m/>
    <m/>
    <m/>
    <m/>
    <m/>
    <m/>
    <m/>
    <m/>
    <m/>
    <m/>
    <m/>
    <m/>
  </r>
  <r>
    <x v="4"/>
    <s v="A. Metz"/>
    <x v="5"/>
    <s v="PLACE CHAMBIERE 57070 METZ"/>
    <s v="CASERNE SERE DE RIVIERES"/>
    <s v="HM169-2I"/>
    <n v="1"/>
    <x v="0"/>
    <n v="1"/>
    <m/>
    <m/>
    <m/>
    <m/>
    <m/>
    <m/>
    <m/>
    <m/>
    <m/>
    <m/>
    <m/>
    <m/>
    <m/>
    <m/>
    <m/>
  </r>
  <r>
    <x v="4"/>
    <s v="A. Metz"/>
    <x v="5"/>
    <s v="PLACE CHAMBIERE 57070 METZ"/>
    <s v="CASERNE SERE DE RIVIERES"/>
    <s v="HM169-2I-ATEX"/>
    <n v="1"/>
    <x v="0"/>
    <m/>
    <n v="1"/>
    <m/>
    <m/>
    <m/>
    <m/>
    <m/>
    <m/>
    <m/>
    <m/>
    <m/>
    <m/>
    <m/>
    <m/>
    <m/>
    <m/>
  </r>
  <r>
    <x v="4"/>
    <s v="A. Metz"/>
    <x v="5"/>
    <s v="PLACE CHAMBIERE 57070 METZ"/>
    <s v="CASERNE SERE DE RIVIERES"/>
    <s v="HM169-2I"/>
    <n v="1"/>
    <x v="0"/>
    <n v="1"/>
    <m/>
    <m/>
    <m/>
    <m/>
    <m/>
    <m/>
    <m/>
    <m/>
    <m/>
    <m/>
    <m/>
    <m/>
    <m/>
    <m/>
    <m/>
  </r>
  <r>
    <x v="4"/>
    <s v="A. Metz"/>
    <x v="5"/>
    <s v="PLACE CHAMBIERE 57070 METZ"/>
    <s v="CASERNE SERE DE RIVIERES"/>
    <s v="HM169-2I"/>
    <n v="1"/>
    <x v="0"/>
    <n v="1"/>
    <m/>
    <m/>
    <m/>
    <m/>
    <m/>
    <m/>
    <m/>
    <m/>
    <m/>
    <m/>
    <m/>
    <m/>
    <m/>
    <m/>
    <m/>
  </r>
  <r>
    <x v="4"/>
    <s v="A. Metz"/>
    <x v="5"/>
    <s v="PLACE CHAMBIERE 57070 METZ"/>
    <s v="CASERNE SERE DE RIVIERES"/>
    <s v="HM169-2I"/>
    <n v="1"/>
    <x v="0"/>
    <n v="1"/>
    <m/>
    <m/>
    <m/>
    <m/>
    <m/>
    <m/>
    <m/>
    <m/>
    <m/>
    <m/>
    <m/>
    <m/>
    <m/>
    <m/>
    <m/>
  </r>
  <r>
    <x v="4"/>
    <s v="A. Metz"/>
    <x v="5"/>
    <s v="PLACE CHAMBIERE 57070 METZ"/>
    <s v="CASERNE SERE DE RIVIERES"/>
    <s v="HM169-2I"/>
    <n v="1"/>
    <x v="0"/>
    <n v="1"/>
    <m/>
    <m/>
    <m/>
    <m/>
    <m/>
    <m/>
    <m/>
    <m/>
    <m/>
    <m/>
    <m/>
    <n v="1"/>
    <m/>
    <m/>
    <m/>
  </r>
  <r>
    <x v="4"/>
    <s v="A. Metz"/>
    <x v="5"/>
    <s v="44 ROUTE DE ROMBAS 57140 WOIPPY"/>
    <s v="ETABLISSEMENT COLONEL CLERC"/>
    <s v="Entrée_Concentrateur"/>
    <n v="1"/>
    <x v="0"/>
    <m/>
    <m/>
    <m/>
    <m/>
    <m/>
    <m/>
    <m/>
    <m/>
    <m/>
    <m/>
    <m/>
    <m/>
    <m/>
    <m/>
    <m/>
    <m/>
  </r>
  <r>
    <x v="4"/>
    <s v="A. Metz"/>
    <x v="5"/>
    <s v="44 ROUTE DE ROMBAS 57140 WOIPPY"/>
    <s v="ETABLISSEMENT COLONEL CLERC"/>
    <s v="HM169-2I"/>
    <n v="1"/>
    <x v="0"/>
    <n v="1"/>
    <m/>
    <m/>
    <m/>
    <m/>
    <m/>
    <m/>
    <m/>
    <m/>
    <m/>
    <m/>
    <m/>
    <m/>
    <m/>
    <m/>
    <m/>
  </r>
  <r>
    <x v="4"/>
    <s v="A. Metz"/>
    <x v="5"/>
    <s v="44 ROUTE DE ROMBAS 57140 WOIPPY"/>
    <s v="ETABLISSEMENT COLONEL CLERC"/>
    <s v="Concentrateur"/>
    <m/>
    <x v="0"/>
    <m/>
    <m/>
    <m/>
    <m/>
    <m/>
    <n v="1"/>
    <m/>
    <m/>
    <n v="1"/>
    <m/>
    <m/>
    <m/>
    <m/>
    <m/>
    <m/>
    <m/>
  </r>
  <r>
    <x v="4"/>
    <s v="A. Metz"/>
    <x v="5"/>
    <s v="44 ROUTE DE ROMBAS 57140 WOIPPY"/>
    <s v="ETABLISSEMENT COLONEL CLERC"/>
    <s v="HM169-2I"/>
    <n v="1"/>
    <x v="0"/>
    <n v="1"/>
    <m/>
    <m/>
    <m/>
    <m/>
    <m/>
    <m/>
    <m/>
    <m/>
    <m/>
    <m/>
    <m/>
    <m/>
    <m/>
    <m/>
    <m/>
  </r>
  <r>
    <x v="4"/>
    <s v="A. Metz"/>
    <x v="5"/>
    <s v="44 ROUTE DE ROMBAS 57140 WOIPPY"/>
    <s v="ETABLISSEMENT COLONEL CLERC"/>
    <s v="HM169-2I"/>
    <n v="1"/>
    <x v="0"/>
    <n v="1"/>
    <m/>
    <m/>
    <m/>
    <m/>
    <m/>
    <m/>
    <m/>
    <m/>
    <m/>
    <m/>
    <m/>
    <m/>
    <m/>
    <m/>
    <m/>
  </r>
  <r>
    <x v="4"/>
    <s v="A. Metz"/>
    <x v="5"/>
    <s v="44 ROUTE DE ROMBAS 57140 WOIPPY"/>
    <s v="ETABLISSEMENT COLONEL CLERC"/>
    <s v="HM169-2I"/>
    <n v="1"/>
    <x v="0"/>
    <n v="1"/>
    <m/>
    <m/>
    <m/>
    <m/>
    <m/>
    <m/>
    <m/>
    <m/>
    <m/>
    <m/>
    <m/>
    <m/>
    <m/>
    <m/>
    <m/>
  </r>
  <r>
    <x v="4"/>
    <s v="A. Metz"/>
    <x v="5"/>
    <s v="44 ROUTE DE ROMBAS 57140 WOIPPY"/>
    <s v="ETABLISSEMENT COLONEL CLERC"/>
    <s v="PEGAZ2-ATEX"/>
    <n v="1"/>
    <x v="0"/>
    <m/>
    <m/>
    <m/>
    <n v="1"/>
    <m/>
    <m/>
    <m/>
    <m/>
    <m/>
    <m/>
    <m/>
    <m/>
    <m/>
    <m/>
    <m/>
    <m/>
  </r>
  <r>
    <x v="4"/>
    <s v="A. Metz"/>
    <x v="5"/>
    <s v="44 ROUTE DE ROMBAS 57140 WOIPPY"/>
    <s v="ETABLISSEMENT COLONEL CLERC"/>
    <s v="PEGAZ2"/>
    <n v="1"/>
    <x v="0"/>
    <m/>
    <m/>
    <n v="1"/>
    <m/>
    <m/>
    <m/>
    <m/>
    <m/>
    <m/>
    <n v="1"/>
    <n v="1"/>
    <m/>
    <m/>
    <m/>
    <m/>
    <m/>
  </r>
  <r>
    <x v="4"/>
    <s v="A. Montigny-les-Metz"/>
    <x v="5"/>
    <s v="7 RUE DE LA CITADELLE 57070 METZ"/>
    <s v="HOTEL DU GOUVERNEUR CDT LA R T N E"/>
    <s v="HM169-2I-ATEX"/>
    <n v="1"/>
    <x v="0"/>
    <m/>
    <n v="1"/>
    <m/>
    <m/>
    <m/>
    <m/>
    <m/>
    <m/>
    <m/>
    <m/>
    <m/>
    <m/>
    <m/>
    <m/>
    <m/>
    <m/>
  </r>
  <r>
    <x v="4"/>
    <s v="A. Montigny-les-Metz"/>
    <x v="5"/>
    <s v="7 RUE DE LA CITADELLE 57070 METZ"/>
    <s v="HOTEL DU GOUVERNEUR CDT LA R T N E"/>
    <s v="Concentrateur"/>
    <m/>
    <x v="0"/>
    <m/>
    <m/>
    <m/>
    <m/>
    <m/>
    <n v="1"/>
    <m/>
    <m/>
    <n v="1"/>
    <m/>
    <m/>
    <m/>
    <m/>
    <m/>
    <m/>
    <m/>
  </r>
  <r>
    <x v="4"/>
    <s v="A. Montigny-les-Metz"/>
    <x v="5"/>
    <s v="7 RUE DE LA CITADELLE 57070 METZ"/>
    <s v="HOTEL DU GOUVERNEUR CDT LA R T N E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RUE GENERAL FRANIATTE 57950 MONTIGNY-LES-METZ"/>
    <s v="QUARTIER COLIN"/>
    <s v="Concentrateur"/>
    <m/>
    <x v="0"/>
    <m/>
    <m/>
    <m/>
    <m/>
    <m/>
    <n v="1"/>
    <m/>
    <n v="1"/>
    <m/>
    <m/>
    <m/>
    <m/>
    <m/>
    <m/>
    <m/>
    <m/>
  </r>
  <r>
    <x v="4"/>
    <s v="A. Montigny-les-Metz"/>
    <x v="5"/>
    <s v="RUE GENERAL FRANIATTE 57950 MONTIGNY-LES-METZ"/>
    <s v="QUARTIER COLIN"/>
    <s v="HM169-2I"/>
    <n v="1"/>
    <x v="0"/>
    <n v="1"/>
    <m/>
    <m/>
    <m/>
    <m/>
    <m/>
    <m/>
    <m/>
    <m/>
    <m/>
    <m/>
    <n v="1"/>
    <m/>
    <m/>
    <m/>
    <m/>
  </r>
  <r>
    <x v="4"/>
    <s v="A. Montigny-les-Metz"/>
    <x v="5"/>
    <s v="RUE GENERAL FRANIATTE 57950 MONTIGNY-LES-METZ"/>
    <s v="QUARTIER COLIN"/>
    <s v="HM169-2I-ATEX"/>
    <n v="1"/>
    <x v="0"/>
    <m/>
    <n v="1"/>
    <m/>
    <m/>
    <m/>
    <m/>
    <m/>
    <m/>
    <m/>
    <m/>
    <m/>
    <m/>
    <m/>
    <m/>
    <m/>
    <m/>
  </r>
  <r>
    <x v="4"/>
    <s v="A. Montigny-les-Metz"/>
    <x v="5"/>
    <s v="RUE GENERAL FRANIATTE 57950 MONTIGNY-LES-METZ"/>
    <s v="QUARTIER COLIN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RUE GENERAL FRANIATTE 57950 MONTIGNY-LES-METZ"/>
    <s v="QUARTIER COLIN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RUE GENERAL FRANIATTE 57950 MONTIGNY-LES-METZ"/>
    <s v="QUARTIER COLIN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RUE GENERAL FRANIATTE 57950 MONTIGNY-LES-METZ"/>
    <s v="QUARTIER COLIN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RUE GENERAL FRANIATTE 57950 MONTIGNY-LES-METZ"/>
    <s v="QUARTIER COLIN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RUE GENERAL FRANIATTE 57950 MONTIGNY-LES-METZ"/>
    <s v="QUARTIER COLIN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RUE GENERAL FRANIATTE 57950 MONTIGNY-LES-METZ"/>
    <s v="QUARTIER COLIN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RUE GENERAL FRANIATTE 57950 MONTIGNY-LES-METZ"/>
    <s v="QUARTIER COLIN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RUE GENERAL FRANIATTE 57950 MONTIGNY-LES-METZ"/>
    <s v="QUARTIER COLIN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RUE GENERAL FRANIATTE 57950 MONTIGNY-LES-METZ"/>
    <s v="QUARTIER COLIN"/>
    <s v="HM169-2I"/>
    <n v="1"/>
    <x v="0"/>
    <n v="1"/>
    <m/>
    <m/>
    <m/>
    <m/>
    <m/>
    <m/>
    <m/>
    <m/>
    <m/>
    <m/>
    <m/>
    <m/>
    <m/>
    <m/>
    <m/>
  </r>
  <r>
    <x v="4"/>
    <s v="A. Montigny-les-Metz"/>
    <x v="5"/>
    <s v="RUE GENERAL FRANIATTE 57950 MONTIGNY-LES-METZ"/>
    <s v="QUARTIER COLIN"/>
    <s v="HM169-2I-ATEX"/>
    <n v="1"/>
    <x v="0"/>
    <m/>
    <n v="1"/>
    <m/>
    <m/>
    <m/>
    <m/>
    <m/>
    <m/>
    <m/>
    <m/>
    <m/>
    <m/>
    <m/>
    <m/>
    <m/>
    <m/>
  </r>
  <r>
    <x v="4"/>
    <s v="A. Thionville"/>
    <x v="5"/>
    <s v="BOULEVARD DU 20 CORPS AMERICAIN 57100 THIONVILLE"/>
    <s v="QUARTIER JEANNE D'ARC"/>
    <s v="Entrée_Concentrateur"/>
    <n v="1"/>
    <x v="0"/>
    <m/>
    <m/>
    <m/>
    <m/>
    <m/>
    <m/>
    <m/>
    <m/>
    <m/>
    <m/>
    <m/>
    <m/>
    <m/>
    <m/>
    <m/>
    <m/>
  </r>
  <r>
    <x v="4"/>
    <s v="A. Thionville"/>
    <x v="5"/>
    <s v="BOULEVARD DU 20 CORPS AMERICAIN 57100 THIONVILLE"/>
    <s v="QUARTIER JEANNE D'ARC"/>
    <s v="Concentrateur"/>
    <m/>
    <x v="0"/>
    <m/>
    <m/>
    <m/>
    <m/>
    <m/>
    <n v="1"/>
    <m/>
    <m/>
    <n v="1"/>
    <m/>
    <m/>
    <m/>
    <m/>
    <m/>
    <m/>
    <m/>
  </r>
  <r>
    <x v="4"/>
    <s v="A. Thionville"/>
    <x v="5"/>
    <s v="BOULEVARD DU 20 CORPS AMERICAIN 57100 THIONVILLE"/>
    <s v="QUARTIER JEANNE D'ARC"/>
    <s v="PEGAZ2-ATEX"/>
    <n v="1"/>
    <x v="0"/>
    <m/>
    <m/>
    <m/>
    <n v="1"/>
    <m/>
    <m/>
    <m/>
    <m/>
    <m/>
    <m/>
    <m/>
    <m/>
    <m/>
    <m/>
    <m/>
    <m/>
  </r>
  <r>
    <x v="1"/>
    <s v="A. Mailly"/>
    <x v="6"/>
    <s v="LIEU-DIT LE CAMP DE MAILLY 10700 POIVRES"/>
    <s v="CAMP DE MAILLY - ZONE 6"/>
    <s v="Concentrateur"/>
    <m/>
    <x v="0"/>
    <m/>
    <m/>
    <m/>
    <m/>
    <m/>
    <n v="1"/>
    <m/>
    <m/>
    <n v="1"/>
    <m/>
    <m/>
    <m/>
    <m/>
    <m/>
    <m/>
    <m/>
  </r>
  <r>
    <x v="1"/>
    <s v="A. Mailly"/>
    <x v="6"/>
    <s v="LIEU-DIT LE CAMP DE MAILLY 10700 POIVRES"/>
    <s v="CAMP DE MAILLY - ZONE 6"/>
    <s v="Entrée_Concentrateur"/>
    <n v="1"/>
    <x v="0"/>
    <m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 ZONE 3"/>
    <s v="PEGAZ2"/>
    <n v="1"/>
    <x v="0"/>
    <m/>
    <m/>
    <n v="1"/>
    <m/>
    <m/>
    <m/>
    <m/>
    <m/>
    <m/>
    <n v="1"/>
    <m/>
    <m/>
    <m/>
    <m/>
    <m/>
    <m/>
  </r>
  <r>
    <x v="1"/>
    <s v="A. Mailly"/>
    <x v="6"/>
    <s v="LIEU-DIT LE CAMP DE MAILLY 10230 MAILLY LE CAMP"/>
    <s v="CAMP DE MAILLY- ZONE 3"/>
    <s v="PEGAZ2"/>
    <n v="1"/>
    <x v="0"/>
    <m/>
    <m/>
    <n v="1"/>
    <m/>
    <m/>
    <m/>
    <m/>
    <m/>
    <m/>
    <n v="1"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Concentrateur"/>
    <m/>
    <x v="0"/>
    <m/>
    <m/>
    <m/>
    <m/>
    <m/>
    <n v="1"/>
    <m/>
    <n v="1"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n v="1"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n v="1"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n v="1"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n v="1"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n v="1"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n v="1"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Concentrateur"/>
    <m/>
    <x v="0"/>
    <m/>
    <m/>
    <m/>
    <m/>
    <m/>
    <n v="1"/>
    <m/>
    <n v="1"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n v="1"/>
    <m/>
    <m/>
    <m/>
    <m/>
    <m/>
  </r>
  <r>
    <x v="1"/>
    <s v="A. Mailly"/>
    <x v="6"/>
    <s v="LIEU-DIT LE CAMP DE MAILLY 10230 MAILLY LE CAMP"/>
    <s v="CAMP DE MAILLY-ZONE 1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2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2"/>
    <s v="HM169-2I"/>
    <n v="1"/>
    <x v="0"/>
    <n v="1"/>
    <m/>
    <m/>
    <m/>
    <m/>
    <m/>
    <m/>
    <m/>
    <n v="1"/>
    <m/>
    <n v="1"/>
    <m/>
    <m/>
    <m/>
    <m/>
    <m/>
  </r>
  <r>
    <x v="1"/>
    <s v="A. Mailly"/>
    <x v="6"/>
    <s v="LIEU-DIT LE CAMP DE MAILLY 10230 MAILLY LE CAMP"/>
    <s v="CAMP DE MAILLY-ZONE 2"/>
    <s v="HM169-2I"/>
    <n v="1"/>
    <x v="0"/>
    <n v="1"/>
    <m/>
    <m/>
    <m/>
    <m/>
    <m/>
    <m/>
    <m/>
    <n v="1"/>
    <m/>
    <n v="1"/>
    <m/>
    <m/>
    <m/>
    <m/>
    <m/>
  </r>
  <r>
    <x v="1"/>
    <s v="A. Mailly"/>
    <x v="6"/>
    <s v="LIEU-DIT LE CAMP DE MAILLY 10230 MAILLY LE CAMP"/>
    <s v="CAMP DE MAILLY-ZONE 2"/>
    <s v="Concentrateur"/>
    <m/>
    <x v="0"/>
    <m/>
    <m/>
    <m/>
    <m/>
    <m/>
    <n v="1"/>
    <m/>
    <n v="1"/>
    <m/>
    <m/>
    <m/>
    <m/>
    <m/>
    <m/>
    <m/>
    <m/>
  </r>
  <r>
    <x v="1"/>
    <s v="A. Mailly"/>
    <x v="6"/>
    <s v="LIEU-DIT LE CAMP DE MAILLY 10230 MAILLY LE CAMP"/>
    <s v="CAMP DE MAILLY-ZONE 2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2"/>
    <s v="HM169-2I"/>
    <n v="1"/>
    <x v="0"/>
    <n v="1"/>
    <m/>
    <m/>
    <m/>
    <m/>
    <m/>
    <m/>
    <m/>
    <m/>
    <m/>
    <n v="1"/>
    <m/>
    <m/>
    <m/>
    <m/>
    <m/>
  </r>
  <r>
    <x v="1"/>
    <s v="A. Mailly"/>
    <x v="6"/>
    <s v="LIEU-DIT LE CAMP DE MAILLY 10230 MAILLY LE CAMP"/>
    <s v="CAMP DE MAILLY-ZONE 2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2"/>
    <s v="HM169-2I"/>
    <n v="1"/>
    <x v="0"/>
    <n v="1"/>
    <m/>
    <m/>
    <m/>
    <m/>
    <m/>
    <m/>
    <m/>
    <m/>
    <m/>
    <n v="1"/>
    <m/>
    <m/>
    <m/>
    <m/>
    <m/>
  </r>
  <r>
    <x v="1"/>
    <s v="A. Mailly"/>
    <x v="6"/>
    <s v="LIEU-DIT LE CAMP DE MAILLY 10230 MAILLY LE CAMP"/>
    <s v="CAMP DE MAILLY-ZONE 2"/>
    <s v="HM169-2ID"/>
    <n v="1"/>
    <x v="0"/>
    <n v="1"/>
    <m/>
    <m/>
    <m/>
    <m/>
    <m/>
    <m/>
    <m/>
    <m/>
    <m/>
    <n v="1"/>
    <m/>
    <m/>
    <m/>
    <n v="1"/>
    <m/>
  </r>
  <r>
    <x v="1"/>
    <s v="A. Mailly"/>
    <x v="6"/>
    <s v="LIEU-DIT LE CAMP DE MAILLY 10230 MAILLY LE CAMP"/>
    <s v="CAMP DE MAILLY-ZONE 2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2"/>
    <s v="HM169-2I"/>
    <n v="1"/>
    <x v="0"/>
    <n v="1"/>
    <m/>
    <m/>
    <m/>
    <m/>
    <m/>
    <m/>
    <m/>
    <n v="1"/>
    <m/>
    <m/>
    <m/>
    <m/>
    <m/>
    <m/>
    <m/>
  </r>
  <r>
    <x v="1"/>
    <s v="A. Mailly"/>
    <x v="6"/>
    <s v="LIEU-DIT LE CAMP DE MAILLY 10230 MAILLY LE CAMP"/>
    <s v="CAMP DE MAILLY-ZONE 2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2"/>
    <s v="HM169-2I"/>
    <n v="1"/>
    <x v="0"/>
    <n v="1"/>
    <m/>
    <m/>
    <m/>
    <m/>
    <m/>
    <m/>
    <m/>
    <n v="1"/>
    <m/>
    <m/>
    <m/>
    <m/>
    <m/>
    <m/>
    <m/>
  </r>
  <r>
    <x v="1"/>
    <s v="A. Mailly"/>
    <x v="6"/>
    <s v="LIEU-DIT LE CAMP DE MAILLY 10230 MAILLY LE CAMP"/>
    <s v="CAMP DE MAILLY-ZONE 2"/>
    <s v="HM169-2ID"/>
    <m/>
    <x v="0"/>
    <n v="1"/>
    <m/>
    <m/>
    <m/>
    <m/>
    <m/>
    <m/>
    <m/>
    <m/>
    <m/>
    <m/>
    <m/>
    <m/>
    <m/>
    <n v="1"/>
    <m/>
  </r>
  <r>
    <x v="1"/>
    <s v="A. Mailly"/>
    <x v="6"/>
    <s v="LIEU-DIT LE CAMP DE MAILLY 10230 MAILLY LE CAMP"/>
    <s v="CAMP DE MAILLY-ZONE 2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2"/>
    <s v="HM169-2I"/>
    <n v="1"/>
    <x v="0"/>
    <n v="1"/>
    <m/>
    <m/>
    <m/>
    <m/>
    <m/>
    <m/>
    <m/>
    <n v="1"/>
    <m/>
    <m/>
    <m/>
    <m/>
    <m/>
    <m/>
    <m/>
  </r>
  <r>
    <x v="1"/>
    <s v="A. Mailly"/>
    <x v="6"/>
    <s v="LIEU-DIT LE CAMP DE MAILLY 10230 MAILLY LE CAMP"/>
    <s v="CAMP DE MAILLY-ZONE 2"/>
    <s v="HM169-2I"/>
    <m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2"/>
    <s v="HM169-2I"/>
    <n v="1"/>
    <x v="0"/>
    <n v="1"/>
    <m/>
    <m/>
    <m/>
    <m/>
    <m/>
    <m/>
    <m/>
    <m/>
    <m/>
    <n v="1"/>
    <m/>
    <m/>
    <m/>
    <m/>
    <m/>
  </r>
  <r>
    <x v="1"/>
    <s v="A. Mailly"/>
    <x v="6"/>
    <s v="LIEU-DIT LE CAMP DE MAILLY 10230 MAILLY LE CAMP"/>
    <s v="CAMP DE MAILLY-ZONE 2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2"/>
    <s v="HM169-2ID"/>
    <m/>
    <x v="0"/>
    <n v="1"/>
    <m/>
    <m/>
    <m/>
    <m/>
    <m/>
    <m/>
    <m/>
    <m/>
    <m/>
    <m/>
    <m/>
    <m/>
    <m/>
    <n v="1"/>
    <m/>
  </r>
  <r>
    <x v="1"/>
    <s v="A. Mailly"/>
    <x v="6"/>
    <s v="LIEU-DIT LE CAMP DE MAILLY 10230 MAILLY LE CAMP"/>
    <s v="CAMP DE MAILLY-ZONE 2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2"/>
    <s v="HM169-2I"/>
    <n v="1"/>
    <x v="0"/>
    <n v="1"/>
    <m/>
    <m/>
    <m/>
    <m/>
    <m/>
    <m/>
    <m/>
    <m/>
    <m/>
    <m/>
    <m/>
    <m/>
    <m/>
    <m/>
    <m/>
  </r>
  <r>
    <x v="1"/>
    <s v="A. Mailly"/>
    <x v="6"/>
    <s v="LIEU-DIT LE CAMP DE MAILLY 10230 MAILLY LE CAMP"/>
    <s v="CAMP DE MAILLY-ZONE 2"/>
    <s v="HM169-2I"/>
    <n v="1"/>
    <x v="0"/>
    <n v="1"/>
    <m/>
    <m/>
    <m/>
    <m/>
    <m/>
    <m/>
    <m/>
    <m/>
    <m/>
    <m/>
    <m/>
    <m/>
    <m/>
    <m/>
    <m/>
  </r>
  <r>
    <x v="1"/>
    <s v="A. Mourmelon"/>
    <x v="6"/>
    <s v="ROUTE DEPARTEMENTALE 21 51400 MOURMELON-LE-GRAND"/>
    <s v="CAMP DE MOURMELON ZONE 4"/>
    <s v="Entrée_Concentrateur"/>
    <n v="1"/>
    <x v="0"/>
    <m/>
    <m/>
    <m/>
    <m/>
    <m/>
    <m/>
    <m/>
    <m/>
    <m/>
    <m/>
    <m/>
    <m/>
    <m/>
    <m/>
    <m/>
    <m/>
  </r>
  <r>
    <x v="1"/>
    <s v="A. Mourmelon"/>
    <x v="6"/>
    <s v="ROUTE DEPARTEMENTALE 21 51400 MOURMELON-LE-GRAND"/>
    <s v="CAMP DE MOURMELON ZONE 4"/>
    <s v="Concentrateur"/>
    <m/>
    <x v="0"/>
    <m/>
    <m/>
    <m/>
    <m/>
    <m/>
    <n v="1"/>
    <m/>
    <m/>
    <n v="1"/>
    <m/>
    <m/>
    <m/>
    <m/>
    <m/>
    <m/>
    <m/>
  </r>
  <r>
    <x v="1"/>
    <s v="A. Mourmelon"/>
    <x v="6"/>
    <s v="ROUTE DEPARTEMENTALE 21 51400 MOURMELON-LE-GRAND"/>
    <s v="CAMP DE MOURMELON ZONE 5"/>
    <s v="PEGAZ2"/>
    <n v="1"/>
    <x v="0"/>
    <m/>
    <m/>
    <n v="1"/>
    <m/>
    <m/>
    <m/>
    <m/>
    <m/>
    <m/>
    <n v="1"/>
    <m/>
    <m/>
    <m/>
    <n v="1"/>
    <m/>
    <m/>
  </r>
  <r>
    <x v="1"/>
    <s v="A. Mourmelon"/>
    <x v="6"/>
    <s v="ROUTE DEPARTEMENTALE 21 51400 MOURMELON-LE-GRAND"/>
    <s v="CAMP DE MOURMELON ZONE 5"/>
    <s v="PEGAZ2"/>
    <n v="1"/>
    <x v="0"/>
    <m/>
    <m/>
    <n v="1"/>
    <m/>
    <m/>
    <m/>
    <m/>
    <m/>
    <m/>
    <n v="1"/>
    <m/>
    <m/>
    <m/>
    <m/>
    <m/>
    <m/>
  </r>
  <r>
    <x v="1"/>
    <s v="A. Suippes"/>
    <x v="6"/>
    <s v="AVENUE DE LA MAIN DE MASSIGES 51600 SUIPPES"/>
    <s v="CAMP DE SUIPPES QUARTIER MAISTRE"/>
    <s v="PEGAZ2"/>
    <n v="1"/>
    <x v="0"/>
    <m/>
    <m/>
    <n v="1"/>
    <m/>
    <m/>
    <m/>
    <m/>
    <m/>
    <m/>
    <m/>
    <m/>
    <m/>
    <m/>
    <m/>
    <m/>
    <m/>
  </r>
  <r>
    <x v="1"/>
    <s v="A. Châlons-en-Champagne"/>
    <x v="6"/>
    <s v="RUE DU CAMP D'ATTILA 51000 CHALONS-EN-CHAMPAGNE"/>
    <s v="CASERNE FEVRIER"/>
    <s v="Entrée_Concentrateur"/>
    <n v="1"/>
    <x v="0"/>
    <m/>
    <m/>
    <m/>
    <m/>
    <m/>
    <m/>
    <m/>
    <m/>
    <m/>
    <m/>
    <m/>
    <n v="1"/>
    <m/>
    <m/>
    <m/>
    <m/>
  </r>
  <r>
    <x v="1"/>
    <s v="A. Châlons-en-Champagne"/>
    <x v="6"/>
    <s v="RUE DU CAMP D'ATTILA 51000 CHALONS-EN-CHAMPAGNE"/>
    <s v="CASERNE FEVRIER"/>
    <s v="PEGAZ2"/>
    <n v="1"/>
    <x v="0"/>
    <m/>
    <m/>
    <n v="1"/>
    <m/>
    <m/>
    <m/>
    <m/>
    <m/>
    <m/>
    <m/>
    <m/>
    <m/>
    <m/>
    <m/>
    <m/>
    <m/>
  </r>
  <r>
    <x v="1"/>
    <s v="A. Châlons-en-Champagne"/>
    <x v="6"/>
    <s v="RUE DU CAMP D'ATTILA 51000 CHALONS-EN-CHAMPAGNE"/>
    <s v="CASERNE FEVRIER"/>
    <s v="Concentrateur"/>
    <m/>
    <x v="0"/>
    <m/>
    <m/>
    <m/>
    <m/>
    <m/>
    <n v="1"/>
    <m/>
    <m/>
    <m/>
    <m/>
    <m/>
    <m/>
    <m/>
    <m/>
    <m/>
    <m/>
  </r>
  <r>
    <x v="1"/>
    <s v="A. Châlons-en-Champagne"/>
    <x v="6"/>
    <s v="RUE DU CAMP D'ATTILA 51000 CHALONS-EN-CHAMPAGNE"/>
    <s v="CASERNE FEVRIER"/>
    <s v="PEGAZ2-ATEX"/>
    <n v="1"/>
    <x v="0"/>
    <m/>
    <m/>
    <m/>
    <n v="1"/>
    <m/>
    <m/>
    <m/>
    <m/>
    <m/>
    <m/>
    <m/>
    <m/>
    <m/>
    <m/>
    <m/>
    <m/>
  </r>
  <r>
    <x v="1"/>
    <s v="A. Mourmelon"/>
    <x v="6"/>
    <s v="7 BOULEVARD DESAUBEAU 51100 REIMS"/>
    <s v="CENTRE D'INFORMATION &amp; RECRUTEMENT CIRFA"/>
    <s v="PEGAZ2-ATEX"/>
    <n v="1"/>
    <x v="0"/>
    <m/>
    <m/>
    <m/>
    <n v="1"/>
    <m/>
    <m/>
    <m/>
    <m/>
    <m/>
    <m/>
    <m/>
    <m/>
    <m/>
    <m/>
    <m/>
    <m/>
  </r>
  <r>
    <x v="1"/>
    <s v="A. Suippes"/>
    <x v="6"/>
    <s v="ROUTE DEPARTEMENTALE 77 51600 SUIPPES"/>
    <s v="CP DE MOURMELON-FERME DU PIEMONT-ZONE 8"/>
    <s v="Entrée_Concentrateur"/>
    <n v="1"/>
    <x v="0"/>
    <m/>
    <m/>
    <m/>
    <m/>
    <m/>
    <m/>
    <m/>
    <m/>
    <m/>
    <m/>
    <m/>
    <m/>
    <m/>
    <m/>
    <m/>
    <m/>
  </r>
  <r>
    <x v="1"/>
    <s v="A. Suippes"/>
    <x v="6"/>
    <s v="ROUTE DEPARTEMENTALE 77 51600 SUIPPES"/>
    <s v="CP DE MOURMELON-FERME DU PIEMONT-ZONE 8"/>
    <s v="Concentrateur"/>
    <m/>
    <x v="0"/>
    <m/>
    <m/>
    <m/>
    <m/>
    <m/>
    <n v="1"/>
    <m/>
    <m/>
    <n v="1"/>
    <m/>
    <m/>
    <m/>
    <m/>
    <m/>
    <m/>
    <m/>
  </r>
  <r>
    <x v="1"/>
    <s v="A. Suippes"/>
    <x v="6"/>
    <s v="ROUTE DEPARTEMENTALE 77 51600 SUIPPES"/>
    <s v="CP DE MOURMELON-FERME DU PIEMONT-ZONE 8"/>
    <s v="HM169-2I"/>
    <n v="1"/>
    <x v="0"/>
    <n v="1"/>
    <m/>
    <m/>
    <m/>
    <m/>
    <m/>
    <m/>
    <m/>
    <m/>
    <m/>
    <n v="1"/>
    <m/>
    <m/>
    <m/>
    <m/>
    <m/>
  </r>
  <r>
    <x v="1"/>
    <s v="A. Mailly"/>
    <x v="6"/>
    <s v="LIEU-DIT LE CHAMP POTET 10510 CHATRES"/>
    <s v="ETABLISSEMENT SPECIALISE DU CA"/>
    <s v="PEGAZ2"/>
    <n v="1"/>
    <x v="0"/>
    <m/>
    <m/>
    <n v="1"/>
    <m/>
    <m/>
    <m/>
    <m/>
    <m/>
    <m/>
    <m/>
    <n v="1"/>
    <m/>
    <m/>
    <m/>
    <m/>
    <m/>
  </r>
  <r>
    <x v="1"/>
    <s v="A. Mailly"/>
    <x v="6"/>
    <s v="LIEU-DIT LE CHAMP POTET 10510 CHATRES"/>
    <s v="ETABLISSEMENT SPECIALISE DU CA"/>
    <s v="PEGAZ2-ATEX"/>
    <n v="1"/>
    <x v="0"/>
    <m/>
    <m/>
    <m/>
    <n v="1"/>
    <m/>
    <m/>
    <m/>
    <m/>
    <m/>
    <n v="1"/>
    <m/>
    <m/>
    <m/>
    <m/>
    <m/>
    <m/>
  </r>
  <r>
    <x v="1"/>
    <s v="A. Mailly"/>
    <x v="6"/>
    <s v="LIEU-DIT LE CHAMP POTET 10510 CHATRES"/>
    <s v="ETABLISSEMENT SPECIALISE DU CA"/>
    <s v="PEGAZ2-ATEX"/>
    <n v="1"/>
    <x v="0"/>
    <m/>
    <m/>
    <m/>
    <n v="1"/>
    <m/>
    <m/>
    <m/>
    <m/>
    <m/>
    <n v="1"/>
    <m/>
    <m/>
    <m/>
    <m/>
    <m/>
    <m/>
  </r>
  <r>
    <x v="1"/>
    <s v="A. Mailly"/>
    <x v="6"/>
    <s v="LIEU-DIT LE CHAMP POTET 10510 CHATRES"/>
    <s v="ETABLISSEMENT SPECIALISE DU CA"/>
    <s v="Concentrateur"/>
    <m/>
    <x v="0"/>
    <m/>
    <m/>
    <m/>
    <m/>
    <m/>
    <n v="1"/>
    <m/>
    <m/>
    <n v="1"/>
    <m/>
    <m/>
    <m/>
    <m/>
    <m/>
    <m/>
    <m/>
  </r>
  <r>
    <x v="1"/>
    <s v="A. Mailly"/>
    <x v="6"/>
    <s v="LIEU-DIT LE CHAMP POTET 10510 CHATRES"/>
    <s v="ETABLISSEMENT SPECIALISE DU CA"/>
    <s v="PEGAZ2"/>
    <n v="1"/>
    <x v="0"/>
    <m/>
    <m/>
    <n v="1"/>
    <m/>
    <m/>
    <m/>
    <m/>
    <m/>
    <m/>
    <n v="1"/>
    <m/>
    <m/>
    <m/>
    <m/>
    <m/>
    <m/>
  </r>
  <r>
    <x v="1"/>
    <s v="A. Mailly"/>
    <x v="6"/>
    <s v="LIEU-DIT LE CHAMP POTET 10510 CHATRES"/>
    <s v="ETABLISSEMENT SPECIALISE DU CA"/>
    <s v="Entrée_Concentrateur"/>
    <n v="1"/>
    <x v="0"/>
    <m/>
    <m/>
    <m/>
    <m/>
    <m/>
    <m/>
    <m/>
    <m/>
    <m/>
    <m/>
    <m/>
    <m/>
    <m/>
    <m/>
    <m/>
    <m/>
  </r>
  <r>
    <x v="1"/>
    <s v="A. Châlons-en-Champagne"/>
    <x v="6"/>
    <s v="36 RUE PASTEUR 51000 CHALONS-EN-CHAMPAGNE"/>
    <s v="HOTEL DU QUARTIER GENERAL"/>
    <s v="PEGAZ2-ATEX"/>
    <n v="1"/>
    <x v="0"/>
    <m/>
    <m/>
    <m/>
    <n v="1"/>
    <m/>
    <m/>
    <m/>
    <m/>
    <m/>
    <m/>
    <m/>
    <m/>
    <m/>
    <m/>
    <m/>
    <m/>
  </r>
  <r>
    <x v="1"/>
    <s v="A. Sissonne"/>
    <x v="6"/>
    <s v="LIEU-DIT CAMP NATIONAL DE SISSONNE 02150 SISSONNE"/>
    <s v="QUARTIER D'ORLEANS"/>
    <s v="PEGAZ2"/>
    <n v="1"/>
    <x v="0"/>
    <m/>
    <m/>
    <n v="1"/>
    <m/>
    <m/>
    <m/>
    <m/>
    <m/>
    <m/>
    <m/>
    <n v="1"/>
    <m/>
    <m/>
    <m/>
    <m/>
    <m/>
  </r>
  <r>
    <x v="1"/>
    <s v="A. Sissonne"/>
    <x v="6"/>
    <s v="LIEU-DIT CAMP NATIONAL DE SISSONNE 02150 SISSONNE"/>
    <s v="QUARTIER D'ORLEANS"/>
    <s v="PEGAZ2"/>
    <n v="1"/>
    <x v="0"/>
    <m/>
    <m/>
    <n v="1"/>
    <m/>
    <m/>
    <m/>
    <m/>
    <m/>
    <m/>
    <n v="1"/>
    <n v="1"/>
    <m/>
    <m/>
    <m/>
    <m/>
    <m/>
  </r>
  <r>
    <x v="1"/>
    <s v="A. Sissonne"/>
    <x v="6"/>
    <s v="LIEU-DIT CAMP NATIONAL DE SISSONNE 02150 SISSONNE"/>
    <s v="QUARTIER D'ORLEANS"/>
    <s v="PEGAZ2"/>
    <n v="1"/>
    <x v="0"/>
    <m/>
    <m/>
    <n v="1"/>
    <m/>
    <m/>
    <m/>
    <m/>
    <m/>
    <m/>
    <n v="1"/>
    <m/>
    <m/>
    <m/>
    <m/>
    <m/>
    <m/>
  </r>
  <r>
    <x v="1"/>
    <s v="A. Sissonne"/>
    <x v="6"/>
    <s v="LIEU-DIT CAMP NATIONAL DE SISSONNE 02150 SISSONNE"/>
    <s v="QUARTIER D'ORLEANS"/>
    <s v="Concentrateur"/>
    <m/>
    <x v="0"/>
    <m/>
    <m/>
    <m/>
    <m/>
    <m/>
    <n v="1"/>
    <m/>
    <m/>
    <n v="1"/>
    <m/>
    <m/>
    <m/>
    <m/>
    <m/>
    <m/>
    <m/>
  </r>
  <r>
    <x v="1"/>
    <s v="A. Sissonne"/>
    <x v="6"/>
    <s v="LIEU-DIT CAMP NATIONAL DE SISSONNE 02150 SISSONNE"/>
    <s v="QUARTIER D'ORLEANS"/>
    <s v="Entrée_Concentrateur"/>
    <n v="1"/>
    <x v="0"/>
    <m/>
    <m/>
    <m/>
    <m/>
    <m/>
    <m/>
    <m/>
    <m/>
    <m/>
    <m/>
    <m/>
    <n v="1"/>
    <m/>
    <m/>
    <m/>
    <m/>
  </r>
  <r>
    <x v="1"/>
    <s v="A. Châlons-en-Champagne"/>
    <x v="6"/>
    <s v="3 RUE DE LA CHARRIERE 51000 CHALONS-EN-CHAMPAGNE"/>
    <s v="USID CHALONS EN CHAMPAGNE"/>
    <s v="PEGAZ2"/>
    <n v="1"/>
    <x v="0"/>
    <m/>
    <m/>
    <n v="1"/>
    <m/>
    <m/>
    <m/>
    <m/>
    <m/>
    <m/>
    <n v="1"/>
    <m/>
    <n v="1"/>
    <m/>
    <m/>
    <m/>
    <m/>
  </r>
  <r>
    <x v="1"/>
    <s v="A. Châlons-en-Champagne"/>
    <x v="6"/>
    <s v="3 RUE DE LA CHARRIERE 51000 CHALONS-EN-CHAMPAGNE"/>
    <s v="USID CHALONS EN CHAMPAGNE"/>
    <s v="PEGAZ2"/>
    <n v="1"/>
    <x v="0"/>
    <m/>
    <m/>
    <n v="1"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Entrée_Concentrateur"/>
    <n v="2"/>
    <x v="1"/>
    <m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Concentrateur"/>
    <m/>
    <x v="0"/>
    <m/>
    <m/>
    <m/>
    <m/>
    <m/>
    <m/>
    <n v="1"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Concentrateur"/>
    <m/>
    <x v="0"/>
    <m/>
    <m/>
    <m/>
    <m/>
    <m/>
    <n v="1"/>
    <m/>
    <m/>
    <n v="1"/>
    <m/>
    <m/>
    <m/>
    <m/>
    <m/>
    <m/>
    <m/>
  </r>
  <r>
    <x v="5"/>
    <s v="A. Ochey"/>
    <x v="7"/>
    <s v="LIEU-DIT NANCY-OCHEY 54170 OCHEY"/>
    <s v="BASE AERIENNE 133 NANCY OCHEY"/>
    <s v="Concentrateur"/>
    <m/>
    <x v="0"/>
    <m/>
    <m/>
    <m/>
    <m/>
    <m/>
    <n v="1"/>
    <m/>
    <m/>
    <n v="1"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Concentrateur"/>
    <m/>
    <x v="0"/>
    <m/>
    <m/>
    <m/>
    <m/>
    <m/>
    <n v="1"/>
    <m/>
    <m/>
    <n v="1"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2"/>
    <x v="1"/>
    <m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1"/>
    <x v="0"/>
    <m/>
    <m/>
    <m/>
    <m/>
    <n v="1"/>
    <m/>
    <m/>
    <m/>
    <m/>
    <m/>
    <m/>
    <m/>
    <m/>
    <m/>
    <m/>
    <m/>
  </r>
  <r>
    <x v="5"/>
    <s v="A. Ochey"/>
    <x v="7"/>
    <s v="LIEU-DIT NANCY-OCHEY 54170 OCHEY"/>
    <s v="BASE AERIENNE 133 NANCY OCHEY"/>
    <s v="Enless_2I"/>
    <n v="2"/>
    <x v="1"/>
    <m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-ATEX"/>
    <n v="1"/>
    <x v="0"/>
    <m/>
    <n v="1"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Concentrateur"/>
    <m/>
    <x v="0"/>
    <m/>
    <m/>
    <m/>
    <m/>
    <m/>
    <n v="1"/>
    <m/>
    <m/>
    <n v="1"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2"/>
    <x v="1"/>
    <m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2"/>
    <x v="1"/>
    <m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2"/>
    <x v="1"/>
    <m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2"/>
    <x v="1"/>
    <m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2"/>
    <x v="1"/>
    <m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2"/>
    <x v="1"/>
    <m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2"/>
    <x v="1"/>
    <m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2"/>
    <x v="1"/>
    <m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LIEU-DIT NANCY-OCHEY 54170 OCHEY"/>
    <s v="BASE AERIENNE 133 NANCY OCHEY"/>
    <s v="HM169-2I"/>
    <n v="2"/>
    <x v="1"/>
    <m/>
    <m/>
    <m/>
    <m/>
    <m/>
    <m/>
    <m/>
    <m/>
    <m/>
    <m/>
    <m/>
    <m/>
    <m/>
    <m/>
    <m/>
    <m/>
  </r>
  <r>
    <x v="5"/>
    <s v="A. Nancy"/>
    <x v="7"/>
    <s v="32 - 36 RUE DU GENERAL FRERE 54100 NANCY"/>
    <s v="BCC RUE DU GENERAL FRERE"/>
    <s v="PEGAZ2-ATEX"/>
    <n v="1"/>
    <x v="0"/>
    <m/>
    <m/>
    <m/>
    <n v="1"/>
    <m/>
    <m/>
    <m/>
    <m/>
    <m/>
    <m/>
    <m/>
    <m/>
    <m/>
    <m/>
    <m/>
    <m/>
  </r>
  <r>
    <x v="5"/>
    <s v="A. Nancy"/>
    <x v="7"/>
    <s v="78 RUE DU SERGENT BLANDAN 54100 NANCY"/>
    <s v="CASERNE BLANDAN"/>
    <s v="HM169-2I"/>
    <n v="1"/>
    <x v="0"/>
    <n v="1"/>
    <m/>
    <m/>
    <m/>
    <m/>
    <m/>
    <m/>
    <m/>
    <m/>
    <m/>
    <n v="1"/>
    <m/>
    <m/>
    <m/>
    <m/>
    <m/>
  </r>
  <r>
    <x v="5"/>
    <s v="A. Nancy"/>
    <x v="7"/>
    <s v="78 RUE DU SERGENT BLANDAN 54100 NANCY"/>
    <s v="CASERNE BLANDAN"/>
    <s v="HM169-2I"/>
    <n v="1"/>
    <x v="0"/>
    <n v="1"/>
    <m/>
    <m/>
    <m/>
    <m/>
    <m/>
    <m/>
    <m/>
    <m/>
    <m/>
    <n v="1"/>
    <m/>
    <m/>
    <m/>
    <m/>
    <m/>
  </r>
  <r>
    <x v="5"/>
    <s v="A. Nancy"/>
    <x v="7"/>
    <s v="78 RUE DU SERGENT BLANDAN 54100 NANCY"/>
    <s v="CASERNE BLANDAN"/>
    <s v="HM169-2I"/>
    <n v="1"/>
    <x v="0"/>
    <n v="1"/>
    <m/>
    <m/>
    <m/>
    <m/>
    <m/>
    <m/>
    <m/>
    <m/>
    <m/>
    <n v="1"/>
    <m/>
    <m/>
    <m/>
    <m/>
    <m/>
  </r>
  <r>
    <x v="5"/>
    <s v="A. Nancy"/>
    <x v="7"/>
    <s v="78 RUE DU SERGENT BLANDAN 54100 NANCY"/>
    <s v="CASERNE BLANDAN"/>
    <s v="HM169-2I"/>
    <n v="2"/>
    <x v="1"/>
    <n v="1"/>
    <m/>
    <m/>
    <m/>
    <m/>
    <m/>
    <m/>
    <m/>
    <m/>
    <m/>
    <n v="1"/>
    <m/>
    <m/>
    <m/>
    <m/>
    <m/>
  </r>
  <r>
    <x v="5"/>
    <s v="A. Nancy"/>
    <x v="7"/>
    <s v="78 RUE DU SERGENT BLANDAN 54100 NANCY"/>
    <s v="CASERNE BLANDAN"/>
    <s v="HM169-2I"/>
    <n v="1"/>
    <x v="0"/>
    <n v="1"/>
    <m/>
    <m/>
    <m/>
    <m/>
    <m/>
    <m/>
    <m/>
    <m/>
    <m/>
    <m/>
    <m/>
    <n v="1"/>
    <m/>
    <m/>
    <m/>
  </r>
  <r>
    <x v="5"/>
    <s v="A. Lunéville"/>
    <x v="7"/>
    <s v="2 AVENUE AVENUE VOLTAIRE 54300 LUNEVILLE"/>
    <s v="CASERNE G DE STAINVILLE"/>
    <s v="Concentrateur"/>
    <m/>
    <x v="0"/>
    <m/>
    <m/>
    <m/>
    <m/>
    <m/>
    <n v="1"/>
    <m/>
    <n v="1"/>
    <m/>
    <m/>
    <m/>
    <m/>
    <m/>
    <m/>
    <m/>
    <m/>
  </r>
  <r>
    <x v="5"/>
    <s v="A. Lunéville"/>
    <x v="7"/>
    <s v="2 AVENUE AVENUE VOLTAIRE 54300 LUNEVILLE"/>
    <s v="CASERNE G DE STAINVILLE"/>
    <s v="HM169-2I"/>
    <n v="1"/>
    <x v="0"/>
    <n v="1"/>
    <m/>
    <m/>
    <m/>
    <m/>
    <m/>
    <m/>
    <m/>
    <m/>
    <m/>
    <m/>
    <n v="1"/>
    <m/>
    <m/>
    <m/>
    <m/>
  </r>
  <r>
    <x v="5"/>
    <s v="A. Lunéville"/>
    <x v="7"/>
    <s v="2 AVENUE AVENUE VOLTAIRE 54300 LUNEVILLE"/>
    <s v="CASERNE G DE STAINVILLE"/>
    <s v="HM169-2I"/>
    <n v="1"/>
    <x v="0"/>
    <n v="1"/>
    <m/>
    <m/>
    <m/>
    <m/>
    <m/>
    <m/>
    <m/>
    <m/>
    <m/>
    <m/>
    <m/>
    <m/>
    <m/>
    <m/>
    <m/>
  </r>
  <r>
    <x v="5"/>
    <s v="A. Lunéville"/>
    <x v="7"/>
    <s v="2 AVENUE AVENUE VOLTAIRE 54300 LUNEVILLE"/>
    <s v="CASERNE G DE STAINVILLE"/>
    <s v="HM169-2I"/>
    <n v="1"/>
    <x v="0"/>
    <n v="1"/>
    <m/>
    <m/>
    <m/>
    <m/>
    <m/>
    <m/>
    <m/>
    <m/>
    <m/>
    <n v="1"/>
    <m/>
    <m/>
    <m/>
    <m/>
    <m/>
  </r>
  <r>
    <x v="5"/>
    <s v="A. Lunéville"/>
    <x v="7"/>
    <s v="2 AVENUE AVENUE VOLTAIRE 54300 LUNEVILLE"/>
    <s v="CASERNE G DE STAINVILLE"/>
    <s v="HM169-2I"/>
    <n v="1"/>
    <x v="0"/>
    <n v="1"/>
    <m/>
    <m/>
    <m/>
    <m/>
    <m/>
    <m/>
    <m/>
    <m/>
    <m/>
    <m/>
    <m/>
    <m/>
    <m/>
    <m/>
    <m/>
  </r>
  <r>
    <x v="5"/>
    <s v="A. Lunéville"/>
    <x v="7"/>
    <s v="2 AVENUE AVENUE VOLTAIRE 54300 LUNEVILLE"/>
    <s v="CASERNE G DE STAINVILLE"/>
    <s v="HM169-2I-ATEX"/>
    <n v="1"/>
    <x v="0"/>
    <m/>
    <n v="1"/>
    <m/>
    <m/>
    <m/>
    <m/>
    <m/>
    <m/>
    <m/>
    <m/>
    <m/>
    <m/>
    <m/>
    <m/>
    <m/>
    <m/>
  </r>
  <r>
    <x v="5"/>
    <s v="A. Lunéville"/>
    <x v="7"/>
    <s v="2 AVENUE AVENUE VOLTAIRE 54300 LUNEVILLE"/>
    <s v="CASERNE G DE STAINVILLE"/>
    <s v="HM169-2I"/>
    <n v="1"/>
    <x v="0"/>
    <n v="1"/>
    <m/>
    <m/>
    <m/>
    <m/>
    <m/>
    <m/>
    <m/>
    <m/>
    <m/>
    <n v="1"/>
    <m/>
    <m/>
    <m/>
    <m/>
    <m/>
  </r>
  <r>
    <x v="5"/>
    <s v="A. Lunéville"/>
    <x v="7"/>
    <s v="2 AVENUE AVENUE VOLTAIRE 54300 LUNEVILLE"/>
    <s v="CASERNE G DE STAINVILLE"/>
    <s v="HM169-2I"/>
    <n v="1"/>
    <x v="0"/>
    <n v="1"/>
    <m/>
    <m/>
    <m/>
    <m/>
    <m/>
    <m/>
    <m/>
    <m/>
    <m/>
    <m/>
    <m/>
    <n v="1"/>
    <m/>
    <m/>
    <m/>
  </r>
  <r>
    <x v="5"/>
    <s v="A. Lunéville"/>
    <x v="7"/>
    <s v="2 AVENUE AVENUE VOLTAIRE 54300 LUNEVILLE"/>
    <s v="CASERNE G DE STAINVILLE"/>
    <s v="HM169-2I"/>
    <n v="2"/>
    <x v="1"/>
    <n v="1"/>
    <m/>
    <m/>
    <m/>
    <m/>
    <m/>
    <m/>
    <m/>
    <m/>
    <m/>
    <m/>
    <m/>
    <n v="1"/>
    <m/>
    <m/>
    <m/>
  </r>
  <r>
    <x v="5"/>
    <s v="A. Lunéville"/>
    <x v="7"/>
    <s v="2 AVENUE AVENUE VOLTAIRE 54300 LUNEVILLE"/>
    <s v="CASERNE G DE STAINVILLE"/>
    <s v="HM169-2I"/>
    <n v="1"/>
    <x v="0"/>
    <n v="1"/>
    <m/>
    <m/>
    <m/>
    <m/>
    <m/>
    <m/>
    <m/>
    <m/>
    <m/>
    <m/>
    <m/>
    <n v="1"/>
    <m/>
    <m/>
    <m/>
  </r>
  <r>
    <x v="5"/>
    <s v="A. Lunéville"/>
    <x v="7"/>
    <s v="2 AVENUE AVENUE VOLTAIRE 54300 LUNEVILLE"/>
    <s v="CASERNE G DE STAINVILLE"/>
    <s v="HM169-2I"/>
    <n v="2"/>
    <x v="1"/>
    <n v="1"/>
    <m/>
    <m/>
    <m/>
    <m/>
    <m/>
    <m/>
    <m/>
    <m/>
    <m/>
    <m/>
    <m/>
    <n v="1"/>
    <m/>
    <m/>
    <m/>
  </r>
  <r>
    <x v="5"/>
    <s v="A. Lunéville"/>
    <x v="7"/>
    <s v="2 AVENUE AVENUE VOLTAIRE 54300 LUNEVILLE"/>
    <s v="CASERNE G DE STAINVILLE"/>
    <s v="HM169-2I"/>
    <n v="1"/>
    <x v="0"/>
    <n v="1"/>
    <m/>
    <m/>
    <m/>
    <m/>
    <m/>
    <m/>
    <m/>
    <m/>
    <m/>
    <m/>
    <m/>
    <n v="1"/>
    <m/>
    <m/>
    <m/>
  </r>
  <r>
    <x v="5"/>
    <s v="A. Lunéville"/>
    <x v="7"/>
    <s v="2 AVENUE AVENUE VOLTAIRE 54300 LUNEVILLE"/>
    <s v="CASERNE G DE STAINVILLE"/>
    <s v="HM169-2I"/>
    <n v="2"/>
    <x v="1"/>
    <n v="1"/>
    <m/>
    <m/>
    <m/>
    <m/>
    <m/>
    <m/>
    <m/>
    <m/>
    <m/>
    <m/>
    <m/>
    <n v="1"/>
    <m/>
    <m/>
    <m/>
  </r>
  <r>
    <x v="5"/>
    <s v="A. Nancy"/>
    <x v="7"/>
    <s v="80 - 82 RUE DU SERGENT BLANDAN 54100 NANCY"/>
    <s v="CASERNE VERNEAU"/>
    <s v="HM169-2I"/>
    <n v="1"/>
    <x v="0"/>
    <n v="1"/>
    <m/>
    <m/>
    <m/>
    <m/>
    <m/>
    <m/>
    <m/>
    <m/>
    <m/>
    <m/>
    <m/>
    <m/>
    <m/>
    <m/>
    <m/>
  </r>
  <r>
    <x v="5"/>
    <s v="A. Nancy"/>
    <x v="7"/>
    <s v="80 - 82 RUE DU SERGENT BLANDAN 54100 NANCY"/>
    <s v="CASERNE VERNEAU"/>
    <s v="HM169-2I"/>
    <n v="1"/>
    <x v="0"/>
    <n v="1"/>
    <m/>
    <m/>
    <m/>
    <m/>
    <m/>
    <m/>
    <m/>
    <m/>
    <m/>
    <n v="1"/>
    <m/>
    <m/>
    <m/>
    <m/>
    <m/>
  </r>
  <r>
    <x v="5"/>
    <s v="A. Nancy"/>
    <x v="7"/>
    <s v="80 - 82 RUE DU SERGENT BLANDAN 54100 NANCY"/>
    <s v="CASERNE VERNEAU"/>
    <s v="HM169-2I"/>
    <n v="1"/>
    <x v="0"/>
    <n v="1"/>
    <m/>
    <m/>
    <m/>
    <m/>
    <m/>
    <m/>
    <m/>
    <m/>
    <m/>
    <n v="1"/>
    <m/>
    <m/>
    <m/>
    <m/>
    <m/>
  </r>
  <r>
    <x v="5"/>
    <s v="A. Nancy"/>
    <x v="7"/>
    <s v="80 - 82 RUE DU SERGENT BLANDAN 54100 NANCY"/>
    <s v="CASERNE VERNEAU"/>
    <s v="HM169-2I"/>
    <n v="1"/>
    <x v="0"/>
    <n v="1"/>
    <m/>
    <m/>
    <m/>
    <m/>
    <m/>
    <m/>
    <m/>
    <m/>
    <m/>
    <m/>
    <m/>
    <m/>
    <m/>
    <m/>
    <m/>
  </r>
  <r>
    <x v="5"/>
    <s v="A. Nancy"/>
    <x v="7"/>
    <s v="80 - 82 RUE DU SERGENT BLANDAN 54100 NANCY"/>
    <s v="CASERNE VERNEAU"/>
    <s v="HM169-2I"/>
    <n v="1"/>
    <x v="0"/>
    <n v="1"/>
    <m/>
    <m/>
    <m/>
    <m/>
    <m/>
    <m/>
    <m/>
    <m/>
    <m/>
    <m/>
    <m/>
    <m/>
    <m/>
    <m/>
    <m/>
  </r>
  <r>
    <x v="5"/>
    <s v="A. Nancy"/>
    <x v="7"/>
    <s v="80 - 82 RUE DU SERGENT BLANDAN 54100 NANCY"/>
    <s v="CASERNE VERNEAU"/>
    <s v="Concentrateur"/>
    <m/>
    <x v="0"/>
    <m/>
    <m/>
    <m/>
    <m/>
    <m/>
    <n v="1"/>
    <m/>
    <n v="1"/>
    <m/>
    <m/>
    <m/>
    <m/>
    <m/>
    <m/>
    <m/>
    <m/>
  </r>
  <r>
    <x v="5"/>
    <s v="A. Nancy"/>
    <x v="7"/>
    <s v="80 - 82 RUE DU SERGENT BLANDAN 54100 NANCY"/>
    <s v="CASERNE VERNEAU"/>
    <s v="HM169-2I"/>
    <n v="1"/>
    <x v="0"/>
    <n v="1"/>
    <m/>
    <m/>
    <m/>
    <m/>
    <m/>
    <m/>
    <m/>
    <m/>
    <m/>
    <m/>
    <n v="1"/>
    <m/>
    <m/>
    <m/>
    <m/>
  </r>
  <r>
    <x v="5"/>
    <s v="A. Nancy"/>
    <x v="7"/>
    <s v="80 - 82 RUE DU SERGENT BLANDAN 54100 NANCY"/>
    <s v="CASERNE VERNEAU"/>
    <s v="HM169-2I"/>
    <n v="1"/>
    <x v="0"/>
    <n v="1"/>
    <m/>
    <m/>
    <m/>
    <m/>
    <m/>
    <m/>
    <m/>
    <m/>
    <m/>
    <n v="1"/>
    <m/>
    <m/>
    <m/>
    <m/>
    <m/>
  </r>
  <r>
    <x v="5"/>
    <s v="A. Nancy"/>
    <x v="7"/>
    <s v="80 - 82 RUE DU SERGENT BLANDAN 54100 NANCY"/>
    <s v="CASERNE VERNEAU"/>
    <s v="HM169-2I"/>
    <n v="1"/>
    <x v="0"/>
    <n v="1"/>
    <m/>
    <m/>
    <m/>
    <m/>
    <m/>
    <m/>
    <m/>
    <m/>
    <m/>
    <m/>
    <m/>
    <m/>
    <m/>
    <m/>
    <m/>
  </r>
  <r>
    <x v="5"/>
    <s v="A. Nancy"/>
    <x v="7"/>
    <s v="80 - 82 RUE DU SERGENT BLANDAN 54100 NANCY"/>
    <s v="CASERNE VERNEAU"/>
    <s v="HM169-2I"/>
    <n v="2"/>
    <x v="1"/>
    <n v="1"/>
    <m/>
    <m/>
    <m/>
    <m/>
    <m/>
    <m/>
    <m/>
    <m/>
    <m/>
    <m/>
    <m/>
    <m/>
    <m/>
    <m/>
    <m/>
  </r>
  <r>
    <x v="5"/>
    <s v="A. Nancy"/>
    <x v="7"/>
    <s v="80 - 82 RUE DU SERGENT BLANDAN 54100 NANCY"/>
    <s v="CASERNE VERNEAU"/>
    <s v="HM169-2I"/>
    <n v="2"/>
    <x v="1"/>
    <n v="1"/>
    <m/>
    <m/>
    <m/>
    <m/>
    <m/>
    <m/>
    <m/>
    <m/>
    <m/>
    <n v="1"/>
    <m/>
    <m/>
    <m/>
    <m/>
    <m/>
  </r>
  <r>
    <x v="5"/>
    <s v="A. Nancy"/>
    <x v="7"/>
    <s v="80 - 82 RUE DU SERGENT BLANDAN 54100 NANCY"/>
    <s v="CASERNE VERNEAU"/>
    <s v="HM169-2I"/>
    <n v="1"/>
    <x v="0"/>
    <n v="1"/>
    <m/>
    <m/>
    <m/>
    <m/>
    <m/>
    <m/>
    <m/>
    <m/>
    <m/>
    <m/>
    <m/>
    <n v="1"/>
    <m/>
    <m/>
    <m/>
  </r>
  <r>
    <x v="5"/>
    <s v="A. Nancy"/>
    <x v="7"/>
    <s v="80 - 82 RUE DU SERGENT BLANDAN 54100 NANCY"/>
    <s v="CASERNE VERNEAU"/>
    <s v="HM169-2I"/>
    <n v="2"/>
    <x v="1"/>
    <n v="1"/>
    <m/>
    <m/>
    <m/>
    <m/>
    <m/>
    <m/>
    <m/>
    <m/>
    <m/>
    <n v="1"/>
    <m/>
    <m/>
    <m/>
    <m/>
    <m/>
  </r>
  <r>
    <x v="5"/>
    <s v="A. Nancy"/>
    <x v="7"/>
    <s v="80 - 82 RUE DU SERGENT BLANDAN 54100 NANCY"/>
    <s v="CASERNE VERNEAU"/>
    <s v="HM169-2I"/>
    <n v="1"/>
    <x v="0"/>
    <n v="1"/>
    <m/>
    <m/>
    <m/>
    <m/>
    <m/>
    <m/>
    <m/>
    <m/>
    <m/>
    <m/>
    <m/>
    <n v="1"/>
    <m/>
    <m/>
    <m/>
  </r>
  <r>
    <x v="5"/>
    <s v="A. Toul"/>
    <x v="7"/>
    <s v="LIEU-DIT 859, AVENUE JOFFRE 54200 ECROUVES"/>
    <s v="CASERNEMENT DE LA JUSTICE"/>
    <s v="HM169-2I"/>
    <n v="2"/>
    <x v="1"/>
    <n v="1"/>
    <m/>
    <m/>
    <m/>
    <m/>
    <m/>
    <m/>
    <m/>
    <m/>
    <m/>
    <n v="1"/>
    <m/>
    <m/>
    <m/>
    <m/>
    <m/>
  </r>
  <r>
    <x v="5"/>
    <s v="A. Toul"/>
    <x v="7"/>
    <s v="LIEU-DIT 859, AVENUE JOFFRE 54200 ECROUVES"/>
    <s v="CASERNEMENT DE LA JUSTICE"/>
    <s v="HM169-2I"/>
    <n v="1"/>
    <x v="0"/>
    <n v="1"/>
    <m/>
    <m/>
    <m/>
    <m/>
    <m/>
    <m/>
    <m/>
    <m/>
    <m/>
    <m/>
    <m/>
    <m/>
    <m/>
    <m/>
    <m/>
  </r>
  <r>
    <x v="5"/>
    <s v="A. Toul"/>
    <x v="7"/>
    <s v="LIEU-DIT 859, AVENUE JOFFRE 54200 ECROUVES"/>
    <s v="CASERNEMENT DE LA JUSTICE"/>
    <s v="HM169-2I"/>
    <n v="1"/>
    <x v="0"/>
    <n v="1"/>
    <m/>
    <m/>
    <m/>
    <m/>
    <m/>
    <m/>
    <m/>
    <m/>
    <m/>
    <m/>
    <m/>
    <n v="1"/>
    <m/>
    <m/>
    <m/>
  </r>
  <r>
    <x v="5"/>
    <s v="A. Toul"/>
    <x v="7"/>
    <s v="LIEU-DIT 859, AVENUE JOFFRE 54200 ECROUVES"/>
    <s v="CASERNEMENT DE LA JUSTICE"/>
    <s v="HM169-2I"/>
    <n v="1"/>
    <x v="0"/>
    <n v="1"/>
    <m/>
    <m/>
    <m/>
    <m/>
    <m/>
    <m/>
    <m/>
    <m/>
    <m/>
    <n v="1"/>
    <m/>
    <m/>
    <m/>
    <m/>
    <m/>
  </r>
  <r>
    <x v="5"/>
    <s v="A. Toul"/>
    <x v="7"/>
    <s v="LIEU-DIT 859, AVENUE JOFFRE 54200 ECROUVES"/>
    <s v="CASERNEMENT DE LA JUSTICE"/>
    <s v="HM169-2I"/>
    <n v="1"/>
    <x v="0"/>
    <n v="1"/>
    <m/>
    <m/>
    <m/>
    <m/>
    <m/>
    <m/>
    <m/>
    <m/>
    <m/>
    <m/>
    <m/>
    <m/>
    <m/>
    <m/>
    <m/>
  </r>
  <r>
    <x v="5"/>
    <s v="A. Toul"/>
    <x v="7"/>
    <s v="LIEU-DIT 859, AVENUE JOFFRE 54200 ECROUVES"/>
    <s v="CASERNEMENT DE LA JUSTICE"/>
    <s v="HM169-2I"/>
    <n v="1"/>
    <x v="0"/>
    <n v="1"/>
    <m/>
    <m/>
    <m/>
    <m/>
    <m/>
    <m/>
    <m/>
    <m/>
    <m/>
    <m/>
    <m/>
    <m/>
    <m/>
    <m/>
    <m/>
  </r>
  <r>
    <x v="5"/>
    <s v="A. Toul"/>
    <x v="7"/>
    <s v="LIEU-DIT 859, AVENUE JOFFRE 54200 ECROUVES"/>
    <s v="CASERNEMENT DE LA JUSTICE"/>
    <s v="HM169-2I"/>
    <n v="1"/>
    <x v="0"/>
    <n v="1"/>
    <m/>
    <m/>
    <m/>
    <m/>
    <m/>
    <m/>
    <m/>
    <m/>
    <m/>
    <m/>
    <m/>
    <m/>
    <m/>
    <m/>
    <m/>
  </r>
  <r>
    <x v="5"/>
    <s v="A. Toul"/>
    <x v="7"/>
    <s v="LIEU-DIT 859, AVENUE JOFFRE 54200 ECROUVES"/>
    <s v="CASERNEMENT DE LA JUSTICE"/>
    <s v="HM169-2I"/>
    <n v="2"/>
    <x v="1"/>
    <n v="1"/>
    <m/>
    <m/>
    <m/>
    <m/>
    <m/>
    <m/>
    <m/>
    <m/>
    <m/>
    <n v="1"/>
    <m/>
    <m/>
    <m/>
    <m/>
    <m/>
  </r>
  <r>
    <x v="5"/>
    <s v="A. Toul"/>
    <x v="7"/>
    <s v="LIEU-DIT 859, AVENUE JOFFRE 54200 ECROUVES"/>
    <s v="CASERNEMENT DE LA JUSTICE"/>
    <s v="HM169-2I"/>
    <n v="1"/>
    <x v="0"/>
    <n v="1"/>
    <m/>
    <m/>
    <m/>
    <m/>
    <m/>
    <m/>
    <m/>
    <m/>
    <m/>
    <m/>
    <m/>
    <n v="1"/>
    <m/>
    <m/>
    <m/>
  </r>
  <r>
    <x v="5"/>
    <s v="A. Lunéville"/>
    <x v="7"/>
    <s v="LIEU-DIT LA GRANDE FIN 54300 LUNEVILLE"/>
    <s v="CASERNEMENT LASALLE"/>
    <s v="Entrée_Concentrateur"/>
    <n v="1"/>
    <x v="0"/>
    <m/>
    <m/>
    <m/>
    <m/>
    <m/>
    <m/>
    <m/>
    <m/>
    <m/>
    <m/>
    <m/>
    <n v="1"/>
    <m/>
    <m/>
    <m/>
    <m/>
  </r>
  <r>
    <x v="5"/>
    <s v="A. Lunéville"/>
    <x v="7"/>
    <s v="LIEU-DIT LA GRANDE FIN 54300 LUNEVILLE"/>
    <s v="CASERNEMENT LASALLE"/>
    <s v="PEGAZ2-ATEX"/>
    <n v="1"/>
    <x v="0"/>
    <m/>
    <m/>
    <m/>
    <n v="1"/>
    <m/>
    <m/>
    <m/>
    <m/>
    <m/>
    <m/>
    <m/>
    <m/>
    <m/>
    <m/>
    <m/>
    <m/>
  </r>
  <r>
    <x v="5"/>
    <s v="A. Lunéville"/>
    <x v="7"/>
    <s v="LIEU-DIT LA GRANDE FIN 54300 LUNEVILLE"/>
    <s v="CASERNEMENT LASALLE"/>
    <s v="Concentrateur"/>
    <m/>
    <x v="0"/>
    <m/>
    <m/>
    <m/>
    <m/>
    <m/>
    <n v="1"/>
    <m/>
    <m/>
    <m/>
    <m/>
    <m/>
    <m/>
    <m/>
    <m/>
    <m/>
    <m/>
  </r>
  <r>
    <x v="5"/>
    <s v="A. Lunéville"/>
    <x v="7"/>
    <s v="LIEU-DIT LA GRANDE FIN 54300 LUNEVILLE"/>
    <s v="CASERNEMENT LASALLE"/>
    <s v="Concentrateur"/>
    <m/>
    <x v="0"/>
    <m/>
    <m/>
    <m/>
    <m/>
    <m/>
    <n v="1"/>
    <m/>
    <m/>
    <n v="1"/>
    <m/>
    <m/>
    <m/>
    <m/>
    <m/>
    <m/>
    <m/>
  </r>
  <r>
    <x v="5"/>
    <s v="A. Lunéville"/>
    <x v="7"/>
    <s v="LIEU-DIT LA GRANDE FIN 54300 LUNEVILLE"/>
    <s v="CASERNEMENT LASALLE"/>
    <s v="HM169-2I"/>
    <n v="2"/>
    <x v="1"/>
    <n v="1"/>
    <m/>
    <m/>
    <m/>
    <m/>
    <m/>
    <m/>
    <m/>
    <m/>
    <m/>
    <n v="1"/>
    <m/>
    <m/>
    <m/>
    <m/>
    <m/>
  </r>
  <r>
    <x v="5"/>
    <s v="A. Lunéville"/>
    <x v="7"/>
    <s v="LIEU-DIT LA GRANDE FIN 54300 LUNEVILLE"/>
    <s v="CASERNEMENT LASALLE"/>
    <s v="HM169-2I"/>
    <n v="1"/>
    <x v="0"/>
    <n v="1"/>
    <m/>
    <m/>
    <m/>
    <m/>
    <m/>
    <m/>
    <m/>
    <m/>
    <m/>
    <m/>
    <m/>
    <m/>
    <m/>
    <m/>
    <m/>
  </r>
  <r>
    <x v="5"/>
    <s v="A. Nancy"/>
    <x v="7"/>
    <s v="48 RUE DU GENERAL HAXO 54000 NANCY"/>
    <s v="MESS RUE DU GENERAL HAXO"/>
    <s v="PEGAZ2-ATEX"/>
    <n v="1"/>
    <x v="0"/>
    <m/>
    <m/>
    <m/>
    <n v="1"/>
    <m/>
    <m/>
    <m/>
    <m/>
    <m/>
    <m/>
    <m/>
    <m/>
    <m/>
    <m/>
    <m/>
    <m/>
  </r>
  <r>
    <x v="5"/>
    <s v="A. Nancy"/>
    <x v="7"/>
    <s v="48 RUE DU GENERAL HAXO 54000 NANCY"/>
    <s v="MESS RUE DU GENERAL HAXO"/>
    <s v="PEGAZ2"/>
    <n v="1"/>
    <x v="0"/>
    <m/>
    <m/>
    <n v="1"/>
    <m/>
    <m/>
    <m/>
    <m/>
    <m/>
    <m/>
    <m/>
    <m/>
    <n v="1"/>
    <m/>
    <m/>
    <m/>
    <m/>
  </r>
  <r>
    <x v="5"/>
    <s v="A. Nancy"/>
    <x v="7"/>
    <s v="12 RUE DU 8 RA 54100 NANCY"/>
    <s v="QUARTIER DROUOT"/>
    <s v="HM169-2I"/>
    <n v="1"/>
    <x v="0"/>
    <n v="1"/>
    <m/>
    <m/>
    <m/>
    <m/>
    <m/>
    <m/>
    <m/>
    <m/>
    <m/>
    <m/>
    <m/>
    <m/>
    <m/>
    <m/>
    <m/>
  </r>
  <r>
    <x v="5"/>
    <s v="A. Nancy"/>
    <x v="7"/>
    <s v="12 RUE DU 8 RA 54100 NANCY"/>
    <s v="QUARTIER DROUOT"/>
    <s v="HM169-2I"/>
    <n v="1"/>
    <x v="0"/>
    <n v="1"/>
    <m/>
    <m/>
    <m/>
    <m/>
    <m/>
    <m/>
    <m/>
    <m/>
    <m/>
    <m/>
    <m/>
    <m/>
    <m/>
    <m/>
    <m/>
  </r>
  <r>
    <x v="5"/>
    <s v="A. Nancy"/>
    <x v="7"/>
    <s v="12 RUE DU 8 RA 54100 NANCY"/>
    <s v="QUARTIER DROUOT"/>
    <s v="HM169-2I"/>
    <n v="1"/>
    <x v="0"/>
    <n v="1"/>
    <m/>
    <m/>
    <m/>
    <m/>
    <m/>
    <m/>
    <m/>
    <m/>
    <m/>
    <n v="1"/>
    <m/>
    <m/>
    <m/>
    <m/>
    <m/>
  </r>
  <r>
    <x v="5"/>
    <s v="A. Nancy"/>
    <x v="7"/>
    <s v="12 RUE DU 8 RA 54100 NANCY"/>
    <s v="QUARTIER DROUOT"/>
    <s v="HM169-2I"/>
    <n v="1"/>
    <x v="0"/>
    <n v="1"/>
    <m/>
    <m/>
    <m/>
    <m/>
    <m/>
    <m/>
    <m/>
    <m/>
    <m/>
    <m/>
    <m/>
    <n v="1"/>
    <m/>
    <m/>
    <m/>
  </r>
  <r>
    <x v="5"/>
    <s v="A. Nancy"/>
    <x v="7"/>
    <s v="12 RUE DU 8 RA 54100 NANCY"/>
    <s v="QUARTIER DROUOT"/>
    <s v="Concentrateur"/>
    <m/>
    <x v="0"/>
    <m/>
    <m/>
    <m/>
    <m/>
    <m/>
    <n v="1"/>
    <m/>
    <m/>
    <m/>
    <m/>
    <m/>
    <m/>
    <m/>
    <m/>
    <m/>
    <m/>
  </r>
  <r>
    <x v="5"/>
    <s v="A. Nancy"/>
    <x v="7"/>
    <s v="12 RUE DU 8 RA 54100 NANCY"/>
    <s v="QUARTIER DROUOT"/>
    <s v="HM169-2I"/>
    <n v="1"/>
    <x v="0"/>
    <n v="1"/>
    <m/>
    <m/>
    <m/>
    <m/>
    <m/>
    <m/>
    <m/>
    <m/>
    <m/>
    <m/>
    <m/>
    <m/>
    <m/>
    <m/>
    <m/>
  </r>
  <r>
    <x v="5"/>
    <s v="A. Nancy"/>
    <x v="7"/>
    <s v="12 RUE DU 8 RA 54100 NANCY"/>
    <s v="QUARTIER DROUOT"/>
    <s v="HM169-2I"/>
    <n v="1"/>
    <x v="0"/>
    <n v="1"/>
    <m/>
    <m/>
    <m/>
    <m/>
    <m/>
    <m/>
    <m/>
    <m/>
    <m/>
    <n v="1"/>
    <m/>
    <m/>
    <m/>
    <m/>
    <m/>
  </r>
  <r>
    <x v="5"/>
    <s v="A. Nancy"/>
    <x v="7"/>
    <s v="12 RUE DU 8 RA 54100 NANCY"/>
    <s v="QUARTIER DROUOT"/>
    <s v="HM169-2I"/>
    <n v="1"/>
    <x v="0"/>
    <n v="1"/>
    <m/>
    <m/>
    <m/>
    <m/>
    <m/>
    <m/>
    <m/>
    <m/>
    <m/>
    <n v="1"/>
    <m/>
    <m/>
    <m/>
    <m/>
    <m/>
  </r>
  <r>
    <x v="5"/>
    <s v="A. Nancy"/>
    <x v="7"/>
    <s v="12 RUE DU 8 RA 54100 NANCY"/>
    <s v="QUARTIER DROUOT"/>
    <s v="HM169-2I"/>
    <n v="1"/>
    <x v="0"/>
    <n v="1"/>
    <m/>
    <m/>
    <m/>
    <m/>
    <m/>
    <m/>
    <m/>
    <m/>
    <m/>
    <m/>
    <m/>
    <n v="1"/>
    <m/>
    <m/>
    <m/>
  </r>
  <r>
    <x v="5"/>
    <s v="A. Nancy"/>
    <x v="7"/>
    <s v="12 RUE DU 8 RA 54100 NANCY"/>
    <s v="QUARTIER DROUOT"/>
    <s v="HM169-2I"/>
    <n v="1"/>
    <x v="0"/>
    <n v="1"/>
    <m/>
    <m/>
    <m/>
    <m/>
    <m/>
    <m/>
    <m/>
    <m/>
    <m/>
    <m/>
    <m/>
    <m/>
    <m/>
    <m/>
    <m/>
  </r>
  <r>
    <x v="5"/>
    <s v="A. Nancy"/>
    <x v="7"/>
    <s v="12 RUE DU 8 RA 54100 NANCY"/>
    <s v="QUARTIER DROUOT"/>
    <s v="PEGAZ2"/>
    <n v="1"/>
    <x v="0"/>
    <m/>
    <m/>
    <n v="1"/>
    <m/>
    <m/>
    <m/>
    <m/>
    <m/>
    <m/>
    <m/>
    <m/>
    <m/>
    <m/>
    <m/>
    <m/>
    <m/>
  </r>
  <r>
    <x v="5"/>
    <s v="A. Nancy"/>
    <x v="7"/>
    <s v="12 RUE DU 8 RA 54100 NANCY"/>
    <s v="QUARTIER DROUOT"/>
    <s v="HM169-2I"/>
    <n v="1"/>
    <x v="0"/>
    <n v="1"/>
    <m/>
    <m/>
    <m/>
    <m/>
    <m/>
    <m/>
    <m/>
    <m/>
    <m/>
    <m/>
    <m/>
    <m/>
    <m/>
    <m/>
    <m/>
  </r>
  <r>
    <x v="5"/>
    <s v="A. Nancy"/>
    <x v="7"/>
    <s v="12 RUE DU 8 RA 54100 NANCY"/>
    <s v="QUARTIER DROUOT"/>
    <s v="HM169-2I"/>
    <n v="1"/>
    <x v="0"/>
    <n v="1"/>
    <m/>
    <m/>
    <m/>
    <m/>
    <m/>
    <m/>
    <m/>
    <m/>
    <m/>
    <m/>
    <m/>
    <n v="1"/>
    <m/>
    <m/>
    <m/>
  </r>
  <r>
    <x v="5"/>
    <s v="A. Nancy"/>
    <x v="7"/>
    <s v="12 RUE DU 8 RA 54100 NANCY"/>
    <s v="QUARTIER DROUOT"/>
    <s v="HM169-2I"/>
    <n v="1"/>
    <x v="0"/>
    <n v="1"/>
    <m/>
    <m/>
    <m/>
    <m/>
    <m/>
    <m/>
    <m/>
    <m/>
    <m/>
    <m/>
    <n v="1"/>
    <m/>
    <m/>
    <m/>
    <m/>
  </r>
  <r>
    <x v="5"/>
    <s v="A. Nancy"/>
    <x v="7"/>
    <s v="12 RUE DU 8 RA 54100 NANCY"/>
    <s v="QUARTIER DROUOT"/>
    <s v="HM169-2I"/>
    <n v="2"/>
    <x v="1"/>
    <n v="1"/>
    <m/>
    <m/>
    <m/>
    <m/>
    <m/>
    <m/>
    <m/>
    <m/>
    <m/>
    <n v="1"/>
    <m/>
    <m/>
    <m/>
    <m/>
    <m/>
  </r>
  <r>
    <x v="5"/>
    <s v="A. Nancy"/>
    <x v="7"/>
    <s v="12 RUE DU 8 RA 54100 NANCY"/>
    <s v="QUARTIER DROUOT"/>
    <s v="HM169-2I"/>
    <n v="1"/>
    <x v="0"/>
    <n v="1"/>
    <m/>
    <m/>
    <m/>
    <m/>
    <m/>
    <m/>
    <m/>
    <m/>
    <m/>
    <m/>
    <m/>
    <n v="1"/>
    <m/>
    <m/>
    <m/>
  </r>
  <r>
    <x v="5"/>
    <s v="A. Nancy"/>
    <x v="7"/>
    <s v="12 RUE DU 8 RA 54100 NANCY"/>
    <s v="QUARTIER DROUOT"/>
    <s v="HM169-2I"/>
    <n v="2"/>
    <x v="1"/>
    <n v="1"/>
    <m/>
    <m/>
    <m/>
    <m/>
    <m/>
    <m/>
    <m/>
    <m/>
    <m/>
    <n v="1"/>
    <m/>
    <m/>
    <m/>
    <m/>
    <m/>
  </r>
  <r>
    <x v="5"/>
    <s v="A. Nancy"/>
    <x v="7"/>
    <s v="12 RUE DU 8 RA 54100 NANCY"/>
    <s v="QUARTIER DROUOT"/>
    <s v="HM169-2I-ATEX"/>
    <n v="1"/>
    <x v="0"/>
    <m/>
    <n v="1"/>
    <m/>
    <m/>
    <m/>
    <m/>
    <m/>
    <m/>
    <m/>
    <m/>
    <m/>
    <m/>
    <m/>
    <m/>
    <m/>
    <m/>
  </r>
  <r>
    <x v="5"/>
    <s v="A. Toul"/>
    <x v="7"/>
    <s v="AVENUE DU MARECHAL JOFFRE 54200 ECROUVES"/>
    <s v="QUARTIER GENERAL FABVIER"/>
    <s v="Entrée_Concentrateur"/>
    <n v="1"/>
    <x v="0"/>
    <m/>
    <m/>
    <m/>
    <m/>
    <m/>
    <m/>
    <m/>
    <m/>
    <m/>
    <m/>
    <m/>
    <m/>
    <m/>
    <m/>
    <m/>
    <m/>
  </r>
  <r>
    <x v="5"/>
    <s v="A. Toul"/>
    <x v="7"/>
    <s v="AVENUE DU MARECHAL JOFFRE 54200 ECROUVES"/>
    <s v="QUARTIER GENERAL FABVIER"/>
    <s v="PEGAZ2"/>
    <n v="1"/>
    <x v="0"/>
    <m/>
    <m/>
    <n v="1"/>
    <m/>
    <m/>
    <m/>
    <m/>
    <m/>
    <m/>
    <m/>
    <n v="1"/>
    <m/>
    <m/>
    <m/>
    <m/>
    <m/>
  </r>
  <r>
    <x v="5"/>
    <s v="A. Toul"/>
    <x v="7"/>
    <s v="AVENUE DU MARECHAL JOFFRE 54200 ECROUVES"/>
    <s v="QUARTIER GENERAL FABVIER"/>
    <s v="PEGAZ2-ATEX"/>
    <n v="1"/>
    <x v="0"/>
    <m/>
    <m/>
    <m/>
    <n v="1"/>
    <m/>
    <m/>
    <m/>
    <m/>
    <m/>
    <m/>
    <m/>
    <m/>
    <m/>
    <m/>
    <m/>
    <m/>
  </r>
  <r>
    <x v="5"/>
    <s v="A. Toul"/>
    <x v="7"/>
    <s v="AVENUE DU MARECHAL JOFFRE 54200 ECROUVES"/>
    <s v="QUARTIER GENERAL FABVIER"/>
    <s v="HM169-2I"/>
    <n v="1"/>
    <x v="0"/>
    <n v="1"/>
    <m/>
    <m/>
    <m/>
    <m/>
    <m/>
    <m/>
    <m/>
    <m/>
    <m/>
    <m/>
    <m/>
    <m/>
    <m/>
    <m/>
    <m/>
  </r>
  <r>
    <x v="5"/>
    <s v="A. Toul"/>
    <x v="7"/>
    <s v="AVENUE DU MARECHAL JOFFRE 54200 ECROUVES"/>
    <s v="QUARTIER GENERAL FABVIER"/>
    <s v="HM169-2I"/>
    <n v="1"/>
    <x v="0"/>
    <n v="1"/>
    <m/>
    <m/>
    <m/>
    <m/>
    <m/>
    <m/>
    <m/>
    <m/>
    <m/>
    <m/>
    <m/>
    <m/>
    <m/>
    <m/>
    <m/>
  </r>
  <r>
    <x v="5"/>
    <s v="A. Toul"/>
    <x v="7"/>
    <s v="AVENUE DU MARECHAL JOFFRE 54200 ECROUVES"/>
    <s v="QUARTIER GENERAL FABVIER"/>
    <s v="HM169-2I"/>
    <n v="1"/>
    <x v="0"/>
    <n v="1"/>
    <m/>
    <m/>
    <m/>
    <m/>
    <m/>
    <m/>
    <m/>
    <m/>
    <m/>
    <n v="1"/>
    <m/>
    <m/>
    <m/>
    <m/>
    <m/>
  </r>
  <r>
    <x v="5"/>
    <s v="A. Toul"/>
    <x v="7"/>
    <s v="AVENUE DU MARECHAL JOFFRE 54200 ECROUVES"/>
    <s v="QUARTIER GENERAL FABVIER"/>
    <s v="HM169-2I"/>
    <n v="1"/>
    <x v="0"/>
    <n v="1"/>
    <m/>
    <m/>
    <m/>
    <m/>
    <m/>
    <m/>
    <m/>
    <m/>
    <m/>
    <m/>
    <m/>
    <n v="1"/>
    <m/>
    <m/>
    <m/>
  </r>
  <r>
    <x v="5"/>
    <s v="A. Toul"/>
    <x v="7"/>
    <s v="AVENUE DU MARECHAL JOFFRE 54200 ECROUVES"/>
    <s v="QUARTIER GENERAL FABVIER"/>
    <s v="HM169-2I"/>
    <n v="1"/>
    <x v="0"/>
    <n v="1"/>
    <m/>
    <m/>
    <m/>
    <m/>
    <m/>
    <m/>
    <m/>
    <m/>
    <m/>
    <m/>
    <m/>
    <m/>
    <m/>
    <m/>
    <m/>
  </r>
  <r>
    <x v="5"/>
    <s v="A. Toul"/>
    <x v="7"/>
    <s v="AVENUE DU MARECHAL JOFFRE 54200 ECROUVES"/>
    <s v="QUARTIER GENERAL FABVIER"/>
    <s v="HM169-2I"/>
    <n v="1"/>
    <x v="0"/>
    <n v="1"/>
    <m/>
    <m/>
    <m/>
    <m/>
    <m/>
    <m/>
    <m/>
    <m/>
    <m/>
    <m/>
    <m/>
    <m/>
    <m/>
    <m/>
    <m/>
  </r>
  <r>
    <x v="5"/>
    <s v="A. Toul"/>
    <x v="7"/>
    <s v="AVENUE DU MARECHAL JOFFRE 54200 ECROUVES"/>
    <s v="QUARTIER GENERAL FABVIER"/>
    <s v="HM169-2I"/>
    <n v="1"/>
    <x v="0"/>
    <n v="1"/>
    <m/>
    <m/>
    <m/>
    <m/>
    <m/>
    <m/>
    <m/>
    <m/>
    <m/>
    <n v="1"/>
    <m/>
    <m/>
    <m/>
    <m/>
    <m/>
  </r>
  <r>
    <x v="5"/>
    <s v="A. Toul"/>
    <x v="7"/>
    <s v="AVENUE DU MARECHAL JOFFRE 54200 ECROUVES"/>
    <s v="QUARTIER GENERAL FABVIER"/>
    <s v="HM169-2I"/>
    <n v="1"/>
    <x v="0"/>
    <n v="1"/>
    <m/>
    <m/>
    <m/>
    <m/>
    <m/>
    <m/>
    <m/>
    <m/>
    <m/>
    <m/>
    <m/>
    <n v="1"/>
    <m/>
    <m/>
    <m/>
  </r>
  <r>
    <x v="5"/>
    <s v="A. Toul"/>
    <x v="7"/>
    <s v="AVENUE DU MARECHAL JOFFRE 54200 ECROUVES"/>
    <s v="QUARTIER GENERAL FABVIER"/>
    <s v="HM169-2I-ATEX"/>
    <n v="1"/>
    <x v="0"/>
    <m/>
    <n v="1"/>
    <m/>
    <m/>
    <m/>
    <m/>
    <m/>
    <m/>
    <m/>
    <m/>
    <m/>
    <m/>
    <m/>
    <m/>
    <m/>
    <m/>
  </r>
  <r>
    <x v="5"/>
    <s v="A. Toul"/>
    <x v="7"/>
    <s v="AVENUE DU MARECHAL JOFFRE 54200 ECROUVES"/>
    <s v="QUARTIER GENERAL FABVIER"/>
    <s v="HM169-2I"/>
    <n v="1"/>
    <x v="0"/>
    <n v="1"/>
    <m/>
    <m/>
    <m/>
    <m/>
    <m/>
    <m/>
    <m/>
    <m/>
    <m/>
    <n v="1"/>
    <m/>
    <m/>
    <m/>
    <m/>
    <m/>
  </r>
  <r>
    <x v="5"/>
    <s v="A. Toul"/>
    <x v="7"/>
    <s v="AVENUE DU MARECHAL JOFFRE 54200 ECROUVES"/>
    <s v="QUARTIER GENERAL FABVIER"/>
    <s v="HM169-2I"/>
    <n v="1"/>
    <x v="0"/>
    <n v="1"/>
    <m/>
    <m/>
    <m/>
    <m/>
    <m/>
    <m/>
    <m/>
    <m/>
    <m/>
    <m/>
    <m/>
    <n v="1"/>
    <m/>
    <m/>
    <m/>
  </r>
  <r>
    <x v="5"/>
    <s v="A. Toul"/>
    <x v="7"/>
    <s v="AVENUE DU MARECHAL JOFFRE 54200 ECROUVES"/>
    <s v="QUARTIER GENERAL FABVIER"/>
    <s v="HM169-2I"/>
    <n v="1"/>
    <x v="0"/>
    <n v="1"/>
    <m/>
    <m/>
    <m/>
    <m/>
    <m/>
    <m/>
    <m/>
    <m/>
    <m/>
    <m/>
    <m/>
    <m/>
    <m/>
    <m/>
    <m/>
  </r>
  <r>
    <x v="5"/>
    <s v="A. Toul"/>
    <x v="7"/>
    <s v="AVENUE DU MARECHAL JOFFRE 54200 ECROUVES"/>
    <s v="QUARTIER GENERAL FABVIER"/>
    <s v="HM169-2I"/>
    <n v="1"/>
    <x v="0"/>
    <n v="1"/>
    <m/>
    <m/>
    <m/>
    <m/>
    <m/>
    <m/>
    <m/>
    <m/>
    <m/>
    <m/>
    <m/>
    <m/>
    <m/>
    <m/>
    <m/>
  </r>
  <r>
    <x v="5"/>
    <s v="A. Toul"/>
    <x v="7"/>
    <s v="AVENUE DU MARECHAL JOFFRE 54200 ECROUVES"/>
    <s v="QUARTIER GENERAL FABVIER"/>
    <s v="HM169-2I"/>
    <n v="1"/>
    <x v="0"/>
    <n v="1"/>
    <m/>
    <m/>
    <m/>
    <m/>
    <m/>
    <m/>
    <m/>
    <m/>
    <m/>
    <m/>
    <m/>
    <m/>
    <m/>
    <m/>
    <m/>
  </r>
  <r>
    <x v="5"/>
    <s v="A. Toul"/>
    <x v="7"/>
    <s v="AVENUE DU MARECHAL JOFFRE 54200 ECROUVES"/>
    <s v="QUARTIER GENERAL FABVIER"/>
    <s v="HM169-2I"/>
    <n v="2"/>
    <x v="1"/>
    <n v="1"/>
    <m/>
    <m/>
    <m/>
    <m/>
    <m/>
    <m/>
    <m/>
    <m/>
    <m/>
    <n v="1"/>
    <m/>
    <m/>
    <m/>
    <m/>
    <m/>
  </r>
  <r>
    <x v="5"/>
    <s v="A. Toul"/>
    <x v="7"/>
    <s v="AVENUE DU MARECHAL JOFFRE 54200 ECROUVES"/>
    <s v="QUARTIER GENERAL FABVIER"/>
    <s v="HM169-2I"/>
    <n v="1"/>
    <x v="0"/>
    <n v="1"/>
    <m/>
    <m/>
    <m/>
    <m/>
    <m/>
    <m/>
    <m/>
    <m/>
    <m/>
    <m/>
    <m/>
    <n v="1"/>
    <m/>
    <m/>
    <m/>
  </r>
  <r>
    <x v="5"/>
    <s v="A. Toul"/>
    <x v="7"/>
    <s v="AVENUE DU MARECHAL JOFFRE 54200 ECROUVES"/>
    <s v="QUARTIER GENERAL FABVIER"/>
    <s v="Concentrateur"/>
    <m/>
    <x v="0"/>
    <m/>
    <m/>
    <m/>
    <m/>
    <m/>
    <n v="1"/>
    <m/>
    <m/>
    <n v="1"/>
    <m/>
    <m/>
    <m/>
    <m/>
    <m/>
    <m/>
    <m/>
  </r>
  <r>
    <x v="5"/>
    <s v="A. Toul"/>
    <x v="7"/>
    <s v="AVENUE DU MARECHAL JOFFRE 54200 ECROUVES"/>
    <s v="QUARTIER GENERAL FABVIER"/>
    <s v="HM169-2I"/>
    <n v="1"/>
    <x v="0"/>
    <n v="1"/>
    <m/>
    <m/>
    <m/>
    <m/>
    <m/>
    <m/>
    <m/>
    <m/>
    <m/>
    <m/>
    <m/>
    <m/>
    <m/>
    <m/>
    <m/>
  </r>
  <r>
    <x v="5"/>
    <s v="A. Toul"/>
    <x v="7"/>
    <s v="AVENUE DU MARECHAL JOFFRE 54200 ECROUVES"/>
    <s v="QUARTIER GENERAL FABVIER"/>
    <s v="HM169-2I"/>
    <n v="2"/>
    <x v="1"/>
    <n v="1"/>
    <m/>
    <m/>
    <m/>
    <m/>
    <m/>
    <m/>
    <m/>
    <m/>
    <m/>
    <n v="1"/>
    <m/>
    <m/>
    <m/>
    <m/>
    <m/>
  </r>
  <r>
    <x v="5"/>
    <s v="A. Toul"/>
    <x v="7"/>
    <s v="AVENUE DU MARECHAL JOFFRE 54200 ECROUVES"/>
    <s v="QUARTIER GENERAL FABVIER"/>
    <s v="HM169-2I"/>
    <n v="1"/>
    <x v="0"/>
    <n v="1"/>
    <m/>
    <m/>
    <m/>
    <m/>
    <m/>
    <m/>
    <m/>
    <m/>
    <m/>
    <m/>
    <m/>
    <n v="1"/>
    <m/>
    <m/>
    <m/>
  </r>
  <r>
    <x v="5"/>
    <s v="A. Toul"/>
    <x v="7"/>
    <s v="AVENUE DU MARECHAL JOFFRE 54200 ECROUVES"/>
    <s v="QUARTIER GENERAL FABVIER"/>
    <s v="HM169-2I"/>
    <n v="2"/>
    <x v="1"/>
    <n v="1"/>
    <m/>
    <m/>
    <m/>
    <m/>
    <m/>
    <m/>
    <m/>
    <m/>
    <m/>
    <n v="1"/>
    <m/>
    <m/>
    <m/>
    <m/>
    <m/>
  </r>
  <r>
    <x v="5"/>
    <s v="A. Toul"/>
    <x v="7"/>
    <s v="AVENUE DU MARECHAL JOFFRE 54200 ECROUVES"/>
    <s v="QUARTIER GENERAL FABVIER"/>
    <s v="HM169-2I"/>
    <n v="1"/>
    <x v="0"/>
    <n v="1"/>
    <m/>
    <m/>
    <m/>
    <m/>
    <m/>
    <m/>
    <m/>
    <m/>
    <m/>
    <m/>
    <m/>
    <n v="1"/>
    <m/>
    <m/>
    <m/>
  </r>
  <r>
    <x v="5"/>
    <s v="A. Toul"/>
    <x v="7"/>
    <s v="AVENUE DU MARECHAL JOFFRE 54200 ECROUVES"/>
    <s v="QUARTIER GENERAL FABVIER"/>
    <s v="HM169-2I"/>
    <n v="2"/>
    <x v="1"/>
    <n v="1"/>
    <m/>
    <m/>
    <m/>
    <m/>
    <m/>
    <m/>
    <m/>
    <m/>
    <m/>
    <n v="1"/>
    <m/>
    <m/>
    <m/>
    <m/>
    <m/>
  </r>
  <r>
    <x v="5"/>
    <s v="A. Toul"/>
    <x v="7"/>
    <s v="AVENUE DU MARECHAL JOFFRE 54200 ECROUVES"/>
    <s v="QUARTIER GENERAL FABVIER"/>
    <s v="HM169-2I"/>
    <n v="1"/>
    <x v="0"/>
    <n v="1"/>
    <m/>
    <m/>
    <m/>
    <m/>
    <m/>
    <m/>
    <m/>
    <m/>
    <m/>
    <m/>
    <m/>
    <n v="1"/>
    <m/>
    <m/>
    <m/>
  </r>
  <r>
    <x v="5"/>
    <s v="A. Lunéville"/>
    <x v="7"/>
    <s v="60 - 62 AVENUE DU 30EME GC 54300 LUNEVILLE"/>
    <s v="QUARTIER TREUILLE DE BEAULIEU DIETTMANN"/>
    <s v="Entrée_Concentrateur"/>
    <n v="2"/>
    <x v="1"/>
    <m/>
    <m/>
    <m/>
    <m/>
    <m/>
    <m/>
    <m/>
    <m/>
    <m/>
    <m/>
    <m/>
    <m/>
    <m/>
    <m/>
    <m/>
    <m/>
  </r>
  <r>
    <x v="5"/>
    <s v="A. Lunéville"/>
    <x v="7"/>
    <s v="60 - 62 AVENUE DU 30EME GC 54300 LUNEVILLE"/>
    <s v="QUARTIER TREUILLE DE BEAULIEU DIETTMANN"/>
    <s v="Concentrateur"/>
    <m/>
    <x v="0"/>
    <m/>
    <m/>
    <m/>
    <m/>
    <m/>
    <n v="1"/>
    <m/>
    <m/>
    <m/>
    <m/>
    <m/>
    <m/>
    <m/>
    <m/>
    <m/>
    <m/>
  </r>
  <r>
    <x v="5"/>
    <s v="A. Lunéville"/>
    <x v="7"/>
    <s v="60 - 62 AVENUE DU 30EME GC 54300 LUNEVILLE"/>
    <s v="QUARTIER TREUILLE DE BEAULIEU DIETTMANN"/>
    <s v="HM169-2I"/>
    <n v="1"/>
    <x v="0"/>
    <n v="1"/>
    <m/>
    <m/>
    <m/>
    <m/>
    <m/>
    <m/>
    <m/>
    <m/>
    <m/>
    <m/>
    <m/>
    <n v="1"/>
    <m/>
    <m/>
    <m/>
  </r>
  <r>
    <x v="5"/>
    <s v="A. Lunéville"/>
    <x v="7"/>
    <s v="60 - 62 AVENUE DU 30EME GC 54300 LUNEVILLE"/>
    <s v="QUARTIER TREUILLE DE BEAULIEU DIETTMANN"/>
    <s v="HM169-2I"/>
    <n v="1"/>
    <x v="0"/>
    <n v="1"/>
    <m/>
    <m/>
    <m/>
    <m/>
    <m/>
    <m/>
    <m/>
    <m/>
    <m/>
    <m/>
    <m/>
    <m/>
    <m/>
    <m/>
    <m/>
  </r>
  <r>
    <x v="5"/>
    <s v="A. Lunéville"/>
    <x v="7"/>
    <s v="60 - 62 AVENUE DU 30EME GC 54300 LUNEVILLE"/>
    <s v="QUARTIER TREUILLE DE BEAULIEU DIETTMANN"/>
    <s v="HM169-2I"/>
    <n v="1"/>
    <x v="0"/>
    <n v="1"/>
    <m/>
    <m/>
    <m/>
    <m/>
    <m/>
    <m/>
    <m/>
    <m/>
    <m/>
    <m/>
    <m/>
    <n v="1"/>
    <m/>
    <m/>
    <m/>
  </r>
  <r>
    <x v="5"/>
    <s v="A. Lunéville"/>
    <x v="7"/>
    <s v="60 - 62 AVENUE DU 30EME GC 54300 LUNEVILLE"/>
    <s v="QUARTIER TREUILLE DE BEAULIEU DIETTMANN"/>
    <s v="HM169-2I"/>
    <n v="1"/>
    <x v="0"/>
    <n v="1"/>
    <m/>
    <m/>
    <m/>
    <m/>
    <m/>
    <m/>
    <m/>
    <m/>
    <m/>
    <m/>
    <m/>
    <m/>
    <m/>
    <m/>
    <m/>
  </r>
  <r>
    <x v="5"/>
    <s v="A. Lunéville"/>
    <x v="7"/>
    <s v="60 - 62 AVENUE DU 30EME GC 54300 LUNEVILLE"/>
    <s v="QUARTIER TREUILLE DE BEAULIEU DIETTMANN"/>
    <s v="HM169-2I-ATEX"/>
    <n v="1"/>
    <x v="0"/>
    <m/>
    <n v="1"/>
    <m/>
    <m/>
    <m/>
    <m/>
    <m/>
    <m/>
    <m/>
    <m/>
    <m/>
    <m/>
    <m/>
    <m/>
    <m/>
    <m/>
  </r>
  <r>
    <x v="5"/>
    <s v="A. Lunéville"/>
    <x v="7"/>
    <s v="60 - 62 AVENUE DU 30EME GC 54300 LUNEVILLE"/>
    <s v="QUARTIER TREUILLE DE BEAULIEU DIETTMANN"/>
    <s v="HM169-2I"/>
    <n v="1"/>
    <x v="0"/>
    <n v="1"/>
    <m/>
    <m/>
    <m/>
    <m/>
    <m/>
    <m/>
    <m/>
    <m/>
    <m/>
    <m/>
    <m/>
    <m/>
    <m/>
    <m/>
    <m/>
  </r>
  <r>
    <x v="5"/>
    <s v="A. Lunéville"/>
    <x v="7"/>
    <s v="60 - 62 AVENUE DU 30EME GC 54300 LUNEVILLE"/>
    <s v="QUARTIER TREUILLE DE BEAULIEU DIETTMANN"/>
    <s v="Concentrateur"/>
    <m/>
    <x v="0"/>
    <m/>
    <m/>
    <m/>
    <m/>
    <m/>
    <n v="1"/>
    <m/>
    <m/>
    <n v="1"/>
    <m/>
    <m/>
    <m/>
    <m/>
    <m/>
    <m/>
    <m/>
  </r>
  <r>
    <x v="5"/>
    <s v="A. Lunéville"/>
    <x v="7"/>
    <s v="60 - 62 AVENUE DU 30EME GC 54300 LUNEVILLE"/>
    <s v="QUARTIER TREUILLE DE BEAULIEU DIETTMANN"/>
    <s v="HM169-2I"/>
    <n v="1"/>
    <x v="0"/>
    <n v="1"/>
    <m/>
    <m/>
    <m/>
    <m/>
    <m/>
    <m/>
    <m/>
    <m/>
    <m/>
    <m/>
    <m/>
    <m/>
    <m/>
    <m/>
    <m/>
  </r>
  <r>
    <x v="5"/>
    <s v="A. Lunéville"/>
    <x v="7"/>
    <s v="60 - 62 AVENUE DU 30EME GC 54300 LUNEVILLE"/>
    <s v="QUARTIER TREUILLE DE BEAULIEU DIETTMANN"/>
    <s v="PEGAZ2"/>
    <n v="1"/>
    <x v="0"/>
    <m/>
    <m/>
    <n v="1"/>
    <m/>
    <m/>
    <m/>
    <m/>
    <m/>
    <m/>
    <m/>
    <n v="1"/>
    <m/>
    <m/>
    <m/>
    <m/>
    <m/>
  </r>
  <r>
    <x v="5"/>
    <s v="A. Lunéville"/>
    <x v="7"/>
    <s v="60 - 62 AVENUE DU 30EME GC 54300 LUNEVILLE"/>
    <s v="QUARTIER TREUILLE DE BEAULIEU DIETTMANN"/>
    <s v="HM169-2I"/>
    <n v="2"/>
    <x v="1"/>
    <n v="1"/>
    <m/>
    <m/>
    <m/>
    <m/>
    <m/>
    <m/>
    <m/>
    <m/>
    <m/>
    <n v="1"/>
    <m/>
    <m/>
    <m/>
    <m/>
    <m/>
  </r>
  <r>
    <x v="5"/>
    <s v="A. Lunéville"/>
    <x v="7"/>
    <s v="60 - 62 AVENUE DU 30EME GC 54300 LUNEVILLE"/>
    <s v="QUARTIER TREUILLE DE BEAULIEU DIETTMANN"/>
    <s v="HM169-2I"/>
    <n v="1"/>
    <x v="0"/>
    <n v="1"/>
    <m/>
    <m/>
    <m/>
    <m/>
    <m/>
    <m/>
    <m/>
    <m/>
    <m/>
    <m/>
    <m/>
    <n v="1"/>
    <m/>
    <m/>
    <m/>
  </r>
  <r>
    <x v="5"/>
    <s v="A. Lunéville"/>
    <x v="7"/>
    <s v="60 - 62 AVENUE DU 30EME GC 54300 LUNEVILLE"/>
    <s v="QUARTIER TREUILLE DE BEAULIEU DIETTMANN"/>
    <s v="HM169-2I"/>
    <n v="2"/>
    <x v="1"/>
    <n v="1"/>
    <m/>
    <m/>
    <m/>
    <m/>
    <m/>
    <m/>
    <m/>
    <m/>
    <m/>
    <n v="1"/>
    <m/>
    <m/>
    <m/>
    <m/>
    <m/>
  </r>
  <r>
    <x v="5"/>
    <s v="A. Lunéville"/>
    <x v="7"/>
    <s v="60 - 62 AVENUE DU 30EME GC 54300 LUNEVILLE"/>
    <s v="QUARTIER TREUILLE DE BEAULIEU DIETTMANN"/>
    <s v="HM169-2I"/>
    <n v="1"/>
    <x v="0"/>
    <n v="1"/>
    <m/>
    <m/>
    <m/>
    <m/>
    <m/>
    <m/>
    <m/>
    <m/>
    <m/>
    <m/>
    <m/>
    <n v="1"/>
    <m/>
    <m/>
    <m/>
  </r>
  <r>
    <x v="5"/>
    <s v="A. Lunéville"/>
    <x v="7"/>
    <s v="60 - 62 AVENUE DU 30EME GC 54300 LUNEVILLE"/>
    <s v="QUARTIER TREUILLE DE BEAULIEU DIETTMANN"/>
    <s v="HM169-2I"/>
    <n v="2"/>
    <x v="1"/>
    <n v="1"/>
    <m/>
    <m/>
    <m/>
    <m/>
    <m/>
    <m/>
    <m/>
    <m/>
    <m/>
    <n v="1"/>
    <m/>
    <m/>
    <m/>
    <m/>
    <m/>
  </r>
  <r>
    <x v="5"/>
    <s v="A. Lunéville"/>
    <x v="7"/>
    <s v="60 - 62 AVENUE DU 30EME GC 54300 LUNEVILLE"/>
    <s v="QUARTIER TREUILLE DE BEAULIEU DIETTMANN"/>
    <s v="HM169-2I"/>
    <n v="1"/>
    <x v="0"/>
    <n v="1"/>
    <m/>
    <m/>
    <m/>
    <m/>
    <m/>
    <m/>
    <m/>
    <m/>
    <m/>
    <m/>
    <m/>
    <m/>
    <m/>
    <m/>
    <m/>
  </r>
  <r>
    <x v="5"/>
    <s v="A. Ochey"/>
    <x v="7"/>
    <s v="CHEMIN VOIE DU CERF - LIE-DIT LA BLAVELLE 88300 BEAUFREMONT (GPS 48.264850,5.755216)"/>
    <s v="STATION DE BEAUFREMONT"/>
    <s v="PEGAZ2"/>
    <n v="2"/>
    <x v="0"/>
    <m/>
    <m/>
    <n v="1"/>
    <m/>
    <m/>
    <m/>
    <m/>
    <m/>
    <m/>
    <m/>
    <m/>
    <n v="1"/>
    <m/>
    <m/>
    <m/>
    <m/>
  </r>
  <r>
    <x v="5"/>
    <s v="A. Ochey"/>
    <x v="7"/>
    <s v="LIEU-DIT LOÏ 88140 MORVILLE (GPS 48.230019,5.787600)"/>
    <s v="STATION DE MORVILLE"/>
    <s v="PEGAZ2"/>
    <n v="2"/>
    <x v="0"/>
    <m/>
    <m/>
    <n v="1"/>
    <m/>
    <m/>
    <m/>
    <m/>
    <m/>
    <m/>
    <m/>
    <m/>
    <n v="1"/>
    <m/>
    <m/>
    <m/>
    <m/>
  </r>
  <r>
    <x v="6"/>
    <s v="A. Bitche"/>
    <x v="8"/>
    <s v="1 RUE D'HASPELSCHIED 57230 BITCHE"/>
    <s v="BATIMENT SOUS OFFICIERS CELIBATAIRES"/>
    <s v="Entrée_Concentrateur"/>
    <n v="1"/>
    <x v="0"/>
    <m/>
    <m/>
    <m/>
    <m/>
    <m/>
    <m/>
    <m/>
    <m/>
    <m/>
    <m/>
    <m/>
    <n v="1"/>
    <m/>
    <m/>
    <m/>
    <m/>
  </r>
  <r>
    <x v="6"/>
    <s v="A. Bitche"/>
    <x v="8"/>
    <s v="1 RUE D'HASPELSCHIED 57230 BITCHE"/>
    <s v="BATIMENT SOUS OFFICIERS CELIBATAIRES"/>
    <s v="Concentrateur"/>
    <m/>
    <x v="0"/>
    <m/>
    <m/>
    <m/>
    <m/>
    <m/>
    <n v="1"/>
    <m/>
    <m/>
    <n v="1"/>
    <m/>
    <m/>
    <m/>
    <m/>
    <m/>
    <m/>
    <m/>
  </r>
  <r>
    <x v="6"/>
    <s v="A. Bitche"/>
    <x v="8"/>
    <s v="1 RUE D'HASPELSCHIED 57230 BITCHE"/>
    <s v="BATIMENT SOUS OFFICIERS CELIBATAIRES"/>
    <s v="PEGAZ2-ATEX"/>
    <n v="1"/>
    <x v="0"/>
    <m/>
    <m/>
    <m/>
    <n v="1"/>
    <m/>
    <m/>
    <m/>
    <m/>
    <m/>
    <m/>
    <m/>
    <m/>
    <m/>
    <m/>
    <m/>
    <m/>
  </r>
  <r>
    <x v="6"/>
    <s v="A. Bitche"/>
    <x v="8"/>
    <s v="1 RUE D'HASPELSCHIED 57230 BITCHE"/>
    <s v="BATIMENT SOUS OFFICIERS CELIBATAIRES"/>
    <s v="PEGAZ2"/>
    <n v="1"/>
    <x v="0"/>
    <m/>
    <m/>
    <n v="1"/>
    <m/>
    <m/>
    <m/>
    <m/>
    <m/>
    <m/>
    <m/>
    <n v="1"/>
    <m/>
    <m/>
    <m/>
    <m/>
    <m/>
  </r>
  <r>
    <x v="6"/>
    <s v="A. Bitche"/>
    <x v="8"/>
    <s v="ROUTE DE WISSEMBOUG (D35) _x000d__x000d__x000d__x000d_ 57230 HASPELSCHIEDT"/>
    <s v="CAMP DE BITCHE (SUBS.DRIANT.OUVRAGES)"/>
    <s v="Entrée_Concentrateur"/>
    <n v="1"/>
    <x v="0"/>
    <m/>
    <m/>
    <m/>
    <m/>
    <m/>
    <m/>
    <m/>
    <m/>
    <m/>
    <m/>
    <m/>
    <m/>
    <m/>
    <m/>
    <m/>
    <m/>
  </r>
  <r>
    <x v="6"/>
    <s v="A. Bitche"/>
    <x v="8"/>
    <s v="ROUTE DE WISSEMBOUG (D35) _x000d__x000d__x000d__x000d_ 57230 HASPELSCHIEDT"/>
    <s v="CAMP DE BITCHE (SUBS.DRIANT.OUVRAGES)"/>
    <s v="Entrée_Concentrateur"/>
    <n v="1"/>
    <x v="0"/>
    <m/>
    <m/>
    <m/>
    <m/>
    <m/>
    <m/>
    <m/>
    <m/>
    <m/>
    <m/>
    <m/>
    <m/>
    <m/>
    <m/>
    <m/>
    <m/>
  </r>
  <r>
    <x v="6"/>
    <s v="A. Bitche"/>
    <x v="8"/>
    <s v="ROUTE DE WISSEMBOUG (D35) _x000d__x000d__x000d__x000d_ 57230 HASPELSCHIEDT"/>
    <s v="CAMP DE BITCHE (SUBS.DRIANT.OUVRAGES)"/>
    <s v="Concentrateur"/>
    <m/>
    <x v="0"/>
    <m/>
    <m/>
    <m/>
    <m/>
    <m/>
    <n v="1"/>
    <m/>
    <m/>
    <n v="1"/>
    <m/>
    <m/>
    <m/>
    <m/>
    <m/>
    <m/>
    <m/>
  </r>
  <r>
    <x v="6"/>
    <s v="A. Bitche"/>
    <x v="8"/>
    <s v="ROUTE DE WISSEMBOUG (D35) _x000d__x000d__x000d__x000d_ 57230 HASPELSCHIEDT"/>
    <s v="CAMP DE BITCHE (SUBS.DRIANT.OUVRAGES)"/>
    <s v="HM169-2I"/>
    <n v="1"/>
    <x v="0"/>
    <n v="1"/>
    <m/>
    <m/>
    <m/>
    <m/>
    <m/>
    <m/>
    <m/>
    <m/>
    <m/>
    <m/>
    <m/>
    <m/>
    <m/>
    <m/>
    <m/>
  </r>
  <r>
    <x v="6"/>
    <s v="A. Bitche"/>
    <x v="8"/>
    <s v="ROUTE DE WISSEMBOUG (D35) _x000d__x000d__x000d__x000d_ 57230 HASPELSCHIEDT"/>
    <s v="CAMP DE BITCHE (SUBS.DRIANT.OUVRAGES)"/>
    <s v="HM169-2I"/>
    <n v="1"/>
    <x v="0"/>
    <n v="1"/>
    <m/>
    <m/>
    <m/>
    <m/>
    <m/>
    <m/>
    <m/>
    <m/>
    <m/>
    <m/>
    <m/>
    <m/>
    <m/>
    <m/>
    <m/>
  </r>
  <r>
    <x v="6"/>
    <s v="A. Bitche"/>
    <x v="8"/>
    <s v="ROUTE DE WISSEMBOUG (D35) _x000d__x000d__x000d__x000d_ 57230 HASPELSCHIEDT"/>
    <s v="CAMP DE BITCHE (SUBS.DRIANT.OUVRAGES)"/>
    <s v="HM169-2I"/>
    <n v="1"/>
    <x v="0"/>
    <n v="1"/>
    <m/>
    <m/>
    <m/>
    <m/>
    <m/>
    <m/>
    <m/>
    <m/>
    <m/>
    <m/>
    <m/>
    <m/>
    <m/>
    <m/>
    <m/>
  </r>
  <r>
    <x v="6"/>
    <s v="A. Bitche"/>
    <x v="8"/>
    <s v="ROUTE DE WISSEMBOUG (D35) _x000d__x000d__x000d__x000d_ 57230 HASPELSCHIEDT"/>
    <s v="CAMP DE BITCHE (SUBS.DRIANT.OUVRAGES)"/>
    <s v="HM169-2I"/>
    <n v="1"/>
    <x v="0"/>
    <n v="1"/>
    <m/>
    <m/>
    <m/>
    <m/>
    <m/>
    <m/>
    <m/>
    <m/>
    <m/>
    <m/>
    <m/>
    <m/>
    <m/>
    <m/>
    <m/>
  </r>
  <r>
    <x v="6"/>
    <s v="A. Bitche"/>
    <x v="8"/>
    <s v="ROUTE DE WISSEMBOUG (D35) _x000d__x000d__x000d__x000d_ 57230 HASPELSCHIEDT"/>
    <s v="CAMP DE BITCHE (SUBS.DRIANT.OUVRAGES)"/>
    <s v="HM169-2I"/>
    <n v="1"/>
    <x v="0"/>
    <n v="1"/>
    <m/>
    <m/>
    <m/>
    <m/>
    <m/>
    <m/>
    <m/>
    <m/>
    <m/>
    <m/>
    <m/>
    <m/>
    <m/>
    <m/>
    <m/>
  </r>
  <r>
    <x v="6"/>
    <s v="A. Bitche"/>
    <x v="8"/>
    <s v="ROUTE DE WISSEMBOUG (D35) _x000d__x000d__x000d__x000d_ 57230 HASPELSCHIEDT"/>
    <s v="CAMP DE BITCHE (SUBS.DRIANT.OUVRAGES)"/>
    <s v="HM169-2I"/>
    <n v="1"/>
    <x v="0"/>
    <n v="1"/>
    <m/>
    <m/>
    <m/>
    <m/>
    <m/>
    <m/>
    <m/>
    <m/>
    <m/>
    <m/>
    <m/>
    <m/>
    <m/>
    <m/>
    <m/>
  </r>
  <r>
    <x v="6"/>
    <s v="A. Bitche"/>
    <x v="8"/>
    <s v="ROUTE DE WISSEMBOUG (D35) _x000d__x000d__x000d__x000d_ 57230 HASPELSCHIEDT"/>
    <s v="CAMP DE BITCHE (SUBS.DRIANT.OUVRAGES)"/>
    <s v="HM169-2I"/>
    <n v="1"/>
    <x v="0"/>
    <n v="1"/>
    <m/>
    <m/>
    <m/>
    <m/>
    <m/>
    <m/>
    <m/>
    <m/>
    <m/>
    <m/>
    <m/>
    <m/>
    <m/>
    <m/>
    <m/>
  </r>
  <r>
    <x v="6"/>
    <s v="A. Bitche"/>
    <x v="8"/>
    <s v="ROUTE DE WISSEMBOUG (D35) _x000d__x000d__x000d__x000d_ 57230 HASPELSCHIEDT"/>
    <s v="CAMP DE BITCHE (SUBS.DRIANT.OUVRAGES)"/>
    <s v="HM169-2I"/>
    <n v="1"/>
    <x v="0"/>
    <n v="1"/>
    <m/>
    <m/>
    <m/>
    <m/>
    <m/>
    <m/>
    <m/>
    <m/>
    <m/>
    <m/>
    <m/>
    <m/>
    <m/>
    <m/>
    <m/>
  </r>
  <r>
    <x v="6"/>
    <s v="A. Bitche"/>
    <x v="8"/>
    <s v="ROUTE DE WISSEMBOUG (D35) _x000d__x000d__x000d__x000d_ 57230 HASPELSCHIEDT"/>
    <s v="CAMP DE BITCHE (SUBS.DRIANT.OUVRAGES)"/>
    <s v="HM169-2I"/>
    <n v="1"/>
    <x v="0"/>
    <n v="1"/>
    <m/>
    <m/>
    <m/>
    <m/>
    <m/>
    <m/>
    <m/>
    <m/>
    <m/>
    <m/>
    <m/>
    <m/>
    <m/>
    <m/>
    <m/>
  </r>
  <r>
    <x v="6"/>
    <s v="A. Bitche"/>
    <x v="8"/>
    <s v="ROUTE DE WISSEMBOUG (D35) _x000d__x000d__x000d__x000d_ 57230 HASPELSCHIEDT"/>
    <s v="CAMP DE BITCHE (SUBS.DRIANT.OUVRAGES)"/>
    <s v="HM169-2I"/>
    <n v="1"/>
    <x v="0"/>
    <n v="1"/>
    <m/>
    <m/>
    <m/>
    <m/>
    <m/>
    <m/>
    <m/>
    <m/>
    <m/>
    <m/>
    <m/>
    <m/>
    <m/>
    <m/>
    <m/>
  </r>
  <r>
    <x v="6"/>
    <s v="A. Bitche"/>
    <x v="8"/>
    <s v="ROUTE DE WISSEMBOUG (D35) _x000d__x000d__x000d__x000d_ 57230 HASPELSCHIEDT"/>
    <s v="CAMP DE BITCHE (SUBS.DRIANT.OUVRAGES)"/>
    <s v="Concentrateur"/>
    <m/>
    <x v="0"/>
    <m/>
    <m/>
    <m/>
    <m/>
    <m/>
    <n v="1"/>
    <m/>
    <m/>
    <n v="1"/>
    <m/>
    <m/>
    <m/>
    <m/>
    <m/>
    <m/>
    <m/>
  </r>
  <r>
    <x v="6"/>
    <s v="A. Bitche"/>
    <x v="8"/>
    <s v="ROUTE DE WISSEMBOUG (D35) _x000d__x000d__x000d__x000d_ 57230 HASPELSCHIEDT"/>
    <s v="CAMP DE BITCHE (SUBS.DRIANT.OUVRAGES)"/>
    <s v="HM169-2I"/>
    <n v="1"/>
    <x v="0"/>
    <n v="1"/>
    <m/>
    <m/>
    <m/>
    <m/>
    <m/>
    <m/>
    <m/>
    <m/>
    <m/>
    <m/>
    <m/>
    <m/>
    <m/>
    <m/>
    <m/>
  </r>
  <r>
    <x v="6"/>
    <s v="A. Bitche"/>
    <x v="8"/>
    <s v="ROUTE DE WISSEMBOUG (D35) _x000d__x000d__x000d__x000d_ 57230 HASPELSCHIEDT"/>
    <s v="CAMP DE BITCHE (SUBS.DRIANT.OUVRAGES)"/>
    <s v="HM169-2I"/>
    <n v="1"/>
    <x v="0"/>
    <n v="1"/>
    <m/>
    <m/>
    <m/>
    <m/>
    <m/>
    <m/>
    <m/>
    <m/>
    <m/>
    <m/>
    <m/>
    <m/>
    <m/>
    <m/>
    <m/>
  </r>
  <r>
    <x v="6"/>
    <s v="A. Bitche"/>
    <x v="8"/>
    <s v="ROUTE DE WISSEMBOUG (D35) _x000d__x000d__x000d__x000d_ 57230 HASPELSCHIEDT"/>
    <s v="CAMP DE BITCHE (SUBS.DRIANT.OUVRAGES)"/>
    <s v="HM169-2I"/>
    <n v="1"/>
    <x v="0"/>
    <n v="1"/>
    <m/>
    <m/>
    <m/>
    <m/>
    <m/>
    <m/>
    <m/>
    <m/>
    <m/>
    <m/>
    <m/>
    <m/>
    <m/>
    <m/>
    <m/>
  </r>
  <r>
    <x v="6"/>
    <s v="A. Sarrebourg"/>
    <x v="8"/>
    <s v="RUE GAMBETTA 57400 SARREBOURG"/>
    <s v="CASERNE RABIER PELLEPORT"/>
    <s v="Entrée_Concentrateur"/>
    <n v="1"/>
    <x v="0"/>
    <m/>
    <m/>
    <m/>
    <m/>
    <m/>
    <m/>
    <m/>
    <m/>
    <m/>
    <m/>
    <m/>
    <m/>
    <m/>
    <m/>
    <m/>
    <m/>
  </r>
  <r>
    <x v="6"/>
    <s v="A. Sarrebourg"/>
    <x v="8"/>
    <s v="RUE GAMBETTA 57400 SARREBOURG"/>
    <s v="CASERNE RABIER PELLEPORT"/>
    <s v="Concentrateur"/>
    <m/>
    <x v="0"/>
    <m/>
    <m/>
    <m/>
    <m/>
    <m/>
    <n v="1"/>
    <m/>
    <m/>
    <n v="1"/>
    <m/>
    <m/>
    <m/>
    <m/>
    <m/>
    <m/>
    <m/>
  </r>
  <r>
    <x v="6"/>
    <s v="A. Sarrebourg"/>
    <x v="8"/>
    <s v="7 ROUTE DE PHALSBOURG 57400 SARREBOURG"/>
    <s v="MANUTENTION MILITAIRE"/>
    <s v="Entrée_Concentrateur"/>
    <n v="1"/>
    <x v="0"/>
    <m/>
    <m/>
    <m/>
    <m/>
    <m/>
    <m/>
    <m/>
    <m/>
    <m/>
    <m/>
    <m/>
    <m/>
    <m/>
    <m/>
    <m/>
    <m/>
  </r>
  <r>
    <x v="6"/>
    <s v="A. Sarrebourg"/>
    <x v="8"/>
    <s v="7 ROUTE DE PHALSBOURG 57400 SARREBOURG"/>
    <s v="MANUTENTION MILITAIRE"/>
    <s v="Concentrateur"/>
    <m/>
    <x v="0"/>
    <m/>
    <m/>
    <m/>
    <m/>
    <m/>
    <n v="1"/>
    <m/>
    <m/>
    <n v="1"/>
    <m/>
    <m/>
    <m/>
    <m/>
    <m/>
    <m/>
    <m/>
  </r>
  <r>
    <x v="6"/>
    <s v="A. Sarrebourg"/>
    <x v="8"/>
    <s v="13 ROUTE DE PHALSBOURG 57400 SARREBOURG"/>
    <s v="QUARTIER CHOLESKY"/>
    <s v="Entrée_Concentrateur"/>
    <n v="1"/>
    <x v="0"/>
    <m/>
    <m/>
    <m/>
    <m/>
    <m/>
    <m/>
    <m/>
    <m/>
    <m/>
    <m/>
    <m/>
    <m/>
    <m/>
    <m/>
    <m/>
    <m/>
  </r>
  <r>
    <x v="6"/>
    <s v="A. Sarrebourg"/>
    <x v="8"/>
    <s v="13 ROUTE DE PHALSBOURG 57400 SARREBOURG"/>
    <s v="QUARTIER CHOLESKY"/>
    <s v="PEGAZ2-ATEX"/>
    <n v="1"/>
    <x v="0"/>
    <m/>
    <m/>
    <m/>
    <n v="1"/>
    <m/>
    <m/>
    <m/>
    <m/>
    <m/>
    <m/>
    <m/>
    <m/>
    <m/>
    <m/>
    <m/>
    <m/>
  </r>
  <r>
    <x v="6"/>
    <s v="A. Sarrebourg"/>
    <x v="8"/>
    <s v="13 ROUTE DE PHALSBOURG 57400 SARREBOURG"/>
    <s v="QUARTIER CHOLESKY"/>
    <s v="Concentrateur"/>
    <m/>
    <x v="0"/>
    <m/>
    <m/>
    <m/>
    <m/>
    <m/>
    <n v="1"/>
    <m/>
    <m/>
    <n v="1"/>
    <m/>
    <m/>
    <m/>
    <m/>
    <m/>
    <m/>
    <m/>
  </r>
  <r>
    <x v="6"/>
    <s v="A. Phalsbourg"/>
    <x v="8"/>
    <s v="ROUTE NATIONALE 4 BOURSCHEID 57370 BOURSCHEID"/>
    <s v="QUARTIER LA HORIE"/>
    <s v="Entrée_Concentrateur"/>
    <n v="1"/>
    <x v="0"/>
    <m/>
    <m/>
    <m/>
    <m/>
    <m/>
    <m/>
    <m/>
    <m/>
    <m/>
    <m/>
    <m/>
    <m/>
    <m/>
    <m/>
    <m/>
    <m/>
  </r>
  <r>
    <x v="6"/>
    <s v="A. Phalsbourg"/>
    <x v="8"/>
    <s v="ROUTE NATIONALE 4 BOURSCHEID 57370 BOURSCHEID"/>
    <s v="QUARTIER LA HORIE"/>
    <s v="HM169-2I"/>
    <n v="1"/>
    <x v="0"/>
    <n v="1"/>
    <m/>
    <m/>
    <m/>
    <m/>
    <m/>
    <m/>
    <m/>
    <m/>
    <m/>
    <m/>
    <m/>
    <m/>
    <m/>
    <m/>
    <m/>
  </r>
  <r>
    <x v="6"/>
    <s v="A. Phalsbourg"/>
    <x v="8"/>
    <s v="ROUTE NATIONALE 4 BOURSCHEID 57370 BOURSCHEID"/>
    <s v="QUARTIER LA HORIE"/>
    <s v="Concentrateur"/>
    <m/>
    <x v="0"/>
    <m/>
    <m/>
    <m/>
    <m/>
    <m/>
    <n v="1"/>
    <m/>
    <m/>
    <n v="1"/>
    <m/>
    <m/>
    <m/>
    <m/>
    <m/>
    <m/>
    <m/>
  </r>
  <r>
    <x v="6"/>
    <s v="A. Phalsbourg"/>
    <x v="8"/>
    <s v="ROUTE NATIONALE 4 BOURSCHEID 57370 BOURSCHEID"/>
    <s v="QUARTIER LA HORIE"/>
    <s v="HM169-2I"/>
    <n v="1"/>
    <x v="0"/>
    <n v="1"/>
    <m/>
    <m/>
    <m/>
    <m/>
    <m/>
    <m/>
    <m/>
    <n v="1"/>
    <m/>
    <m/>
    <m/>
    <m/>
    <m/>
    <m/>
    <m/>
  </r>
  <r>
    <x v="6"/>
    <s v="A. Phalsbourg"/>
    <x v="8"/>
    <s v="ROUTE NATIONALE 4 BOURSCHEID 57370 BOURSCHEID"/>
    <s v="QUARTIER LA HORIE"/>
    <s v="HM169-2I"/>
    <n v="1"/>
    <x v="0"/>
    <n v="1"/>
    <m/>
    <m/>
    <m/>
    <m/>
    <m/>
    <m/>
    <m/>
    <m/>
    <m/>
    <m/>
    <m/>
    <m/>
    <m/>
    <m/>
    <m/>
  </r>
  <r>
    <x v="6"/>
    <s v="A. Phalsbourg"/>
    <x v="8"/>
    <s v="ROUTE NATIONALE 4 BOURSCHEID 57370 BOURSCHEID"/>
    <s v="QUARTIER LA HORIE"/>
    <s v="HM169-2I"/>
    <n v="1"/>
    <x v="0"/>
    <n v="1"/>
    <m/>
    <m/>
    <m/>
    <m/>
    <m/>
    <m/>
    <m/>
    <m/>
    <m/>
    <m/>
    <m/>
    <m/>
    <m/>
    <m/>
    <m/>
  </r>
  <r>
    <x v="6"/>
    <s v="A. Phalsbourg"/>
    <x v="8"/>
    <s v="ROUTE NATIONALE 4 BOURSCHEID 57370 BOURSCHEID"/>
    <s v="QUARTIER LA HORIE"/>
    <s v="HM169-2I"/>
    <n v="1"/>
    <x v="0"/>
    <n v="1"/>
    <m/>
    <m/>
    <m/>
    <m/>
    <m/>
    <m/>
    <m/>
    <m/>
    <m/>
    <m/>
    <m/>
    <m/>
    <m/>
    <m/>
    <m/>
  </r>
  <r>
    <x v="6"/>
    <s v="A. Phalsbourg"/>
    <x v="8"/>
    <s v="ROUTE NATIONALE 4 BOURSCHEID 57370 BOURSCHEID"/>
    <s v="QUARTIER LA HORIE"/>
    <s v="Concentrateur"/>
    <m/>
    <x v="0"/>
    <m/>
    <m/>
    <m/>
    <m/>
    <m/>
    <n v="1"/>
    <m/>
    <n v="1"/>
    <m/>
    <m/>
    <m/>
    <m/>
    <m/>
    <m/>
    <m/>
    <m/>
  </r>
  <r>
    <x v="6"/>
    <s v="A. Phalsbourg"/>
    <x v="8"/>
    <s v="ROUTE NATIONALE 4 BOURSCHEID 57370 BOURSCHEID"/>
    <s v="QUARTIER LA HORIE"/>
    <s v="HM169-2I"/>
    <n v="1"/>
    <x v="0"/>
    <n v="1"/>
    <m/>
    <m/>
    <m/>
    <m/>
    <m/>
    <m/>
    <m/>
    <m/>
    <m/>
    <m/>
    <m/>
    <m/>
    <m/>
    <m/>
    <m/>
  </r>
  <r>
    <x v="6"/>
    <s v="A. Phalsbourg"/>
    <x v="8"/>
    <s v="ROUTE NATIONALE 4 BOURSCHEID 57370 BOURSCHEID"/>
    <s v="QUARTIER LA HORIE"/>
    <s v="PEGAZ2"/>
    <n v="1"/>
    <x v="0"/>
    <m/>
    <m/>
    <n v="1"/>
    <m/>
    <m/>
    <m/>
    <m/>
    <m/>
    <m/>
    <m/>
    <m/>
    <m/>
    <m/>
    <n v="1"/>
    <m/>
    <m/>
  </r>
  <r>
    <x v="6"/>
    <s v="A. Phalsbourg"/>
    <x v="8"/>
    <s v="ROUTE NATIONALE 4 BOURSCHEID 57370 BOURSCHEID"/>
    <s v="QUARTIER LA HORIE"/>
    <s v="HM169-2I"/>
    <n v="1"/>
    <x v="0"/>
    <n v="1"/>
    <m/>
    <m/>
    <m/>
    <m/>
    <m/>
    <m/>
    <m/>
    <m/>
    <m/>
    <m/>
    <m/>
    <m/>
    <m/>
    <m/>
    <m/>
  </r>
  <r>
    <x v="6"/>
    <s v="A. Phalsbourg"/>
    <x v="8"/>
    <s v="ROUTE NATIONALE 4 BOURSCHEID 57370 BOURSCHEID"/>
    <s v="QUARTIER LA HORIE"/>
    <s v="HM169-2I"/>
    <n v="1"/>
    <x v="0"/>
    <n v="1"/>
    <m/>
    <m/>
    <m/>
    <m/>
    <m/>
    <m/>
    <m/>
    <m/>
    <m/>
    <m/>
    <m/>
    <m/>
    <m/>
    <m/>
    <m/>
  </r>
  <r>
    <x v="6"/>
    <s v="A. Phalsbourg"/>
    <x v="8"/>
    <s v="ROUTE NATIONALE 4 BOURSCHEID 57370 BOURSCHEID"/>
    <s v="QUARTIER LA HORIE"/>
    <s v="HM169-2I"/>
    <n v="1"/>
    <x v="0"/>
    <n v="1"/>
    <m/>
    <m/>
    <m/>
    <m/>
    <m/>
    <m/>
    <m/>
    <m/>
    <m/>
    <m/>
    <m/>
    <m/>
    <m/>
    <m/>
    <m/>
  </r>
  <r>
    <x v="6"/>
    <s v="A. Phalsbourg"/>
    <x v="8"/>
    <s v="ROUTE NATIONALE 4 BOURSCHEID 57370 BOURSCHEID"/>
    <s v="QUARTIER LA HORIE"/>
    <s v="HM169-2I"/>
    <n v="1"/>
    <x v="0"/>
    <n v="1"/>
    <m/>
    <m/>
    <m/>
    <m/>
    <m/>
    <m/>
    <m/>
    <m/>
    <m/>
    <m/>
    <m/>
    <m/>
    <m/>
    <m/>
    <m/>
  </r>
  <r>
    <x v="6"/>
    <s v="A. Phalsbourg"/>
    <x v="8"/>
    <s v="ROUTE NATIONALE 4 BOURSCHEID 57370 BOURSCHEID"/>
    <s v="QUARTIER LA HORIE"/>
    <s v="HM169-2I"/>
    <n v="1"/>
    <x v="0"/>
    <n v="1"/>
    <m/>
    <m/>
    <m/>
    <m/>
    <m/>
    <m/>
    <m/>
    <n v="1"/>
    <m/>
    <m/>
    <n v="1"/>
    <m/>
    <m/>
    <m/>
    <m/>
  </r>
  <r>
    <x v="6"/>
    <s v="A. Phalsbourg"/>
    <x v="8"/>
    <s v="ROUTE NATIONALE 4 BOURSCHEID 57370 BOURSCHEID"/>
    <s v="QUARTIER LA HORIE"/>
    <s v="HM169-2I"/>
    <n v="1"/>
    <x v="0"/>
    <n v="1"/>
    <m/>
    <m/>
    <m/>
    <m/>
    <m/>
    <m/>
    <m/>
    <m/>
    <m/>
    <m/>
    <m/>
    <m/>
    <m/>
    <m/>
    <m/>
  </r>
  <r>
    <x v="6"/>
    <s v="A. Phalsbourg"/>
    <x v="8"/>
    <s v="ROUTE NATIONALE 4 BOURSCHEID 57370 BOURSCHEID"/>
    <s v="QUARTIER LA HORIE"/>
    <s v="HM169-2I"/>
    <n v="1"/>
    <x v="0"/>
    <n v="1"/>
    <m/>
    <m/>
    <m/>
    <m/>
    <m/>
    <m/>
    <m/>
    <m/>
    <m/>
    <m/>
    <m/>
    <m/>
    <m/>
    <m/>
    <m/>
  </r>
  <r>
    <x v="6"/>
    <s v="A. Phalsbourg"/>
    <x v="8"/>
    <s v="ROUTE NATIONALE 4 BOURSCHEID 57370 BOURSCHEID"/>
    <s v="QUARTIER LA HORIE"/>
    <s v="HM169-2I"/>
    <n v="1"/>
    <x v="0"/>
    <n v="1"/>
    <m/>
    <m/>
    <m/>
    <m/>
    <m/>
    <m/>
    <m/>
    <m/>
    <m/>
    <m/>
    <m/>
    <m/>
    <m/>
    <m/>
    <m/>
  </r>
  <r>
    <x v="6"/>
    <s v="A. Phalsbourg"/>
    <x v="8"/>
    <s v="ROUTE NATIONALE 4 BOURSCHEID 57370 BOURSCHEID"/>
    <s v="QUARTIER LA HORIE"/>
    <s v="HM169-2I"/>
    <n v="1"/>
    <x v="0"/>
    <n v="1"/>
    <m/>
    <m/>
    <m/>
    <m/>
    <m/>
    <m/>
    <m/>
    <m/>
    <m/>
    <m/>
    <n v="1"/>
    <m/>
    <m/>
    <m/>
    <m/>
  </r>
  <r>
    <x v="6"/>
    <s v="A. Phalsbourg"/>
    <x v="8"/>
    <s v="ROUTE NATIONALE 4 BOURSCHEID 57370 BOURSCHEID"/>
    <s v="QUARTIER LA HORIE"/>
    <s v="Concentrateur"/>
    <m/>
    <x v="0"/>
    <m/>
    <m/>
    <m/>
    <m/>
    <m/>
    <n v="1"/>
    <m/>
    <n v="1"/>
    <m/>
    <m/>
    <m/>
    <m/>
    <m/>
    <m/>
    <m/>
    <m/>
  </r>
  <r>
    <x v="6"/>
    <s v="A. Phalsbourg"/>
    <x v="8"/>
    <s v="ROUTE NATIONALE 4 BOURSCHEID 57370 BOURSCHEID"/>
    <s v="QUARTIER LA HORIE"/>
    <s v="HM169-2I"/>
    <n v="2"/>
    <x v="1"/>
    <n v="1"/>
    <m/>
    <m/>
    <m/>
    <m/>
    <m/>
    <m/>
    <m/>
    <m/>
    <m/>
    <m/>
    <m/>
    <m/>
    <m/>
    <m/>
    <m/>
  </r>
  <r>
    <x v="7"/>
    <s v="A. Phalsbourg"/>
    <x v="8"/>
    <s v="ROUTE NATIONALE 4 BOURSCHEID 57370 BOURSCHEID"/>
    <s v="QUARTIER LA HORIE"/>
    <s v="HM169-2I"/>
    <n v="1"/>
    <x v="0"/>
    <n v="1"/>
    <m/>
    <m/>
    <m/>
    <m/>
    <m/>
    <m/>
    <m/>
    <m/>
    <m/>
    <m/>
    <m/>
    <m/>
    <m/>
    <m/>
    <m/>
  </r>
  <r>
    <x v="7"/>
    <s v="A. Phalsbourg"/>
    <x v="8"/>
    <s v="ROUTE NATIONALE 4 BOURSCHEID 57370 BOURSCHEID"/>
    <s v="QUARTIER LA HORIE"/>
    <s v="HM169-2I"/>
    <n v="1"/>
    <x v="0"/>
    <n v="1"/>
    <m/>
    <m/>
    <m/>
    <m/>
    <m/>
    <m/>
    <m/>
    <m/>
    <m/>
    <m/>
    <m/>
    <m/>
    <m/>
    <m/>
    <m/>
  </r>
  <r>
    <x v="6"/>
    <s v="A. Phalsbourg"/>
    <x v="8"/>
    <s v="ROUTE NATIONALE 4 BOURSCHEID 57370 BOURSCHEID"/>
    <s v="QUARTIER LA HORIE"/>
    <s v="HM169-2I"/>
    <n v="1"/>
    <x v="0"/>
    <n v="1"/>
    <m/>
    <m/>
    <m/>
    <m/>
    <m/>
    <m/>
    <m/>
    <m/>
    <m/>
    <m/>
    <m/>
    <m/>
    <m/>
    <m/>
    <m/>
  </r>
  <r>
    <x v="6"/>
    <s v="A. Dieuze"/>
    <x v="8"/>
    <s v="ROUTE DE GUEBLANGE 57260 DIEUZE"/>
    <s v="QUARTIER MARECHAL LYAUTEY"/>
    <s v="PEGAZ2-ATEX"/>
    <n v="1"/>
    <x v="0"/>
    <m/>
    <m/>
    <m/>
    <n v="1"/>
    <m/>
    <m/>
    <m/>
    <m/>
    <m/>
    <n v="1"/>
    <m/>
    <m/>
    <m/>
    <m/>
    <m/>
    <m/>
  </r>
  <r>
    <x v="8"/>
    <s v="A. Saint-Dizier"/>
    <x v="9"/>
    <s v="LIEU-DIT ROBINSON 52100 SAINT-DIZIER"/>
    <s v="AERODROME DE ST DIZIER ROBINSON BA 113"/>
    <s v="PEGAZ2"/>
    <n v="1"/>
    <x v="0"/>
    <m/>
    <m/>
    <n v="1"/>
    <m/>
    <m/>
    <m/>
    <m/>
    <m/>
    <m/>
    <n v="1"/>
    <m/>
    <n v="1"/>
    <m/>
    <m/>
    <m/>
    <m/>
  </r>
  <r>
    <x v="8"/>
    <s v="A. Saint-Dizier"/>
    <x v="9"/>
    <s v="LIEU-DIT ROBINSON 52100 SAINT-DIZIER"/>
    <s v="AERODROME DE ST DIZIER ROBINSON BA 113"/>
    <s v="PEGAZ2-ATEX"/>
    <n v="1"/>
    <x v="0"/>
    <m/>
    <m/>
    <m/>
    <n v="1"/>
    <m/>
    <m/>
    <m/>
    <m/>
    <m/>
    <n v="1"/>
    <m/>
    <m/>
    <m/>
    <m/>
    <m/>
    <m/>
  </r>
  <r>
    <x v="8"/>
    <s v="A. Brienne-le-Château"/>
    <x v="9"/>
    <s v="ROUTE DE JUZANVIGNY 10500 BRIENNE-LE-CHÂTEAU"/>
    <s v="CASERNE BONAPARTE"/>
    <s v="PEGAZ2-ATEX"/>
    <n v="1"/>
    <x v="0"/>
    <m/>
    <m/>
    <m/>
    <n v="1"/>
    <m/>
    <m/>
    <m/>
    <m/>
    <m/>
    <m/>
    <m/>
    <m/>
    <m/>
    <m/>
    <m/>
    <m/>
  </r>
  <r>
    <x v="8"/>
    <s v="A. Brienne-le-Château"/>
    <x v="9"/>
    <s v="ROUTE DE JUZANVIGNY 10500 BRIENNE-LE-CHÂTEAU"/>
    <s v="DEPOT DE MUNITIONS DE BRIENNE"/>
    <s v="PEGAZ2-ATEX"/>
    <n v="1"/>
    <x v="0"/>
    <m/>
    <m/>
    <m/>
    <n v="1"/>
    <m/>
    <m/>
    <m/>
    <m/>
    <m/>
    <m/>
    <m/>
    <m/>
    <m/>
    <m/>
    <m/>
    <m/>
  </r>
  <r>
    <x v="8"/>
    <s v="A. Brienne-le-Château"/>
    <x v="9"/>
    <s v="ROUTE DE JUZANVIGNY 10500 BRIENNE-LE-CHÂTEAU"/>
    <s v="DEPOT DE MUNITIONS DE BRIENNE"/>
    <s v="PEGAZ2-ATEX"/>
    <n v="1"/>
    <x v="0"/>
    <m/>
    <m/>
    <m/>
    <n v="1"/>
    <m/>
    <m/>
    <m/>
    <m/>
    <m/>
    <m/>
    <m/>
    <m/>
    <m/>
    <m/>
    <m/>
    <m/>
  </r>
  <r>
    <x v="8"/>
    <s v="A. Brienne-le-Château"/>
    <x v="9"/>
    <s v="ROUTE DE JUZANVIGNY 10500 BRIENNE-LE-CHÂTEAU"/>
    <s v="DEPOT DE MUNITIONS DE BRIENNE"/>
    <s v="Concentrateur"/>
    <m/>
    <x v="0"/>
    <m/>
    <m/>
    <m/>
    <m/>
    <m/>
    <n v="1"/>
    <m/>
    <m/>
    <n v="1"/>
    <m/>
    <m/>
    <m/>
    <m/>
    <m/>
    <m/>
    <m/>
  </r>
  <r>
    <x v="8"/>
    <s v="A. Brienne-le-Château"/>
    <x v="9"/>
    <s v="ROUTE DE JUZANVIGNY 10500 BRIENNE-LE-CHÂTEAU"/>
    <s v="DEPOT DE MUNITIONS DE BRIENNE"/>
    <s v="Entrée_Concentrateur"/>
    <n v="1"/>
    <x v="0"/>
    <m/>
    <m/>
    <m/>
    <m/>
    <m/>
    <m/>
    <m/>
    <m/>
    <m/>
    <m/>
    <m/>
    <m/>
    <m/>
    <m/>
    <m/>
    <m/>
  </r>
  <r>
    <x v="8"/>
    <s v="A. Chaumont"/>
    <x v="9"/>
    <s v="LIEU-DIT CHAMP L’ETRAIN et DIVERS 52000 SEMOUTIERS-MONTSAON"/>
    <s v="QUARTIER GENERAL D'ABOVILLE"/>
    <s v="PEGAZ2"/>
    <n v="1"/>
    <x v="0"/>
    <m/>
    <m/>
    <n v="1"/>
    <m/>
    <m/>
    <m/>
    <m/>
    <m/>
    <m/>
    <n v="1"/>
    <m/>
    <n v="1"/>
    <m/>
    <m/>
    <m/>
    <m/>
  </r>
  <r>
    <x v="9"/>
    <s v="A. Illkirch Mutzig"/>
    <x v="10"/>
    <s v="AVENUE DE LA GARE 67190 MUTZIG"/>
    <s v="CASERNE CLERC"/>
    <s v="Entrée_Concentrateur"/>
    <n v="1"/>
    <x v="0"/>
    <m/>
    <m/>
    <m/>
    <m/>
    <m/>
    <m/>
    <m/>
    <m/>
    <m/>
    <m/>
    <m/>
    <n v="1"/>
    <m/>
    <m/>
    <m/>
    <m/>
  </r>
  <r>
    <x v="9"/>
    <s v="A. Illkirch Mutzig"/>
    <x v="10"/>
    <s v="AVENUE DE LA GARE 67190 MUTZIG"/>
    <s v="CASERNE CLERC"/>
    <s v="HM169-2I-ATEX"/>
    <n v="1"/>
    <x v="0"/>
    <m/>
    <n v="1"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2"/>
    <x v="1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2"/>
    <x v="1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2"/>
    <x v="1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PEGAZ2"/>
    <n v="1"/>
    <x v="0"/>
    <m/>
    <m/>
    <n v="1"/>
    <m/>
    <m/>
    <m/>
    <m/>
    <m/>
    <m/>
    <m/>
    <n v="1"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n v="1"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PEGAZ2-ATEX"/>
    <n v="1"/>
    <x v="0"/>
    <m/>
    <m/>
    <m/>
    <n v="1"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n v="1"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Concentrateur"/>
    <m/>
    <x v="0"/>
    <m/>
    <m/>
    <m/>
    <m/>
    <m/>
    <n v="1"/>
    <m/>
    <n v="1"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-ATEX"/>
    <n v="1"/>
    <x v="0"/>
    <m/>
    <n v="1"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Concentrateur"/>
    <m/>
    <x v="0"/>
    <m/>
    <m/>
    <m/>
    <m/>
    <m/>
    <n v="1"/>
    <m/>
    <m/>
    <n v="1"/>
    <m/>
    <m/>
    <m/>
    <m/>
    <m/>
    <m/>
    <m/>
  </r>
  <r>
    <x v="9"/>
    <s v="A. Illkirch Mutzig"/>
    <x v="10"/>
    <s v="AVENUE DE LA GARE 67190 MUTZIG"/>
    <s v="CASERNE CLERC"/>
    <s v="HM169-2I"/>
    <n v="2"/>
    <x v="1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2"/>
    <x v="1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AVENUE DE LA GARE 67190 MUTZIG"/>
    <s v="CASERNE CLERC"/>
    <s v="HM169-2I"/>
    <n v="2"/>
    <x v="1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Entrée_Concentrateur"/>
    <n v="1"/>
    <x v="0"/>
    <m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2"/>
    <x v="1"/>
    <m/>
    <m/>
    <m/>
    <m/>
    <m/>
    <m/>
    <m/>
    <m/>
    <m/>
    <m/>
    <n v="1"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2"/>
    <x v="1"/>
    <m/>
    <m/>
    <m/>
    <m/>
    <m/>
    <m/>
    <m/>
    <m/>
    <m/>
    <m/>
    <m/>
    <m/>
    <m/>
    <n v="1"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2"/>
    <x v="1"/>
    <m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2"/>
    <x v="1"/>
    <m/>
    <m/>
    <m/>
    <m/>
    <m/>
    <m/>
    <m/>
    <m/>
    <m/>
    <m/>
    <m/>
    <m/>
    <m/>
    <n v="1"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2"/>
    <x v="1"/>
    <m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n v="1"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7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7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PEGAZ2"/>
    <n v="1"/>
    <x v="0"/>
    <m/>
    <m/>
    <n v="1"/>
    <m/>
    <m/>
    <m/>
    <m/>
    <m/>
    <m/>
    <m/>
    <n v="1"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Concentrateur"/>
    <m/>
    <x v="0"/>
    <m/>
    <m/>
    <m/>
    <m/>
    <m/>
    <n v="1"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n v="1"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PEGAZ2-ATEX"/>
    <n v="1"/>
    <x v="0"/>
    <m/>
    <m/>
    <m/>
    <n v="1"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Concentrateur"/>
    <m/>
    <x v="0"/>
    <m/>
    <m/>
    <m/>
    <m/>
    <m/>
    <n v="1"/>
    <m/>
    <m/>
    <n v="1"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2"/>
    <x v="1"/>
    <m/>
    <m/>
    <m/>
    <m/>
    <m/>
    <m/>
    <m/>
    <m/>
    <m/>
    <m/>
    <m/>
    <m/>
    <m/>
    <m/>
    <m/>
    <m/>
  </r>
  <r>
    <x v="9"/>
    <s v="A. Illkirch Mutzig"/>
    <x v="10"/>
    <s v="VOIE DE STRASBOURG 67190 MUTZIG"/>
    <s v="CASERNE MOUSSY"/>
    <s v="HM169-2I"/>
    <n v="1"/>
    <x v="0"/>
    <n v="1"/>
    <m/>
    <m/>
    <m/>
    <m/>
    <m/>
    <m/>
    <m/>
    <m/>
    <m/>
    <m/>
    <m/>
    <m/>
    <m/>
    <m/>
    <m/>
  </r>
  <r>
    <x v="9"/>
    <s v="A. Colmar Meyenheim"/>
    <x v="10"/>
    <s v="19 AVENUE DU GENERAL DE GAULLE 68000 COLMAR"/>
    <s v="CASERNE RAPP"/>
    <s v="PEGAZ2"/>
    <n v="1"/>
    <x v="0"/>
    <m/>
    <m/>
    <n v="1"/>
    <m/>
    <m/>
    <m/>
    <m/>
    <m/>
    <m/>
    <m/>
    <m/>
    <m/>
    <m/>
    <m/>
    <m/>
    <m/>
  </r>
  <r>
    <x v="9"/>
    <s v="A. Strasbourg"/>
    <x v="10"/>
    <s v="37 BOULEVARD CLEMENCEAU 67000 STRASBOURG"/>
    <s v="CASERNE STIRN"/>
    <s v="PEGAZ2"/>
    <n v="1"/>
    <x v="0"/>
    <m/>
    <m/>
    <n v="1"/>
    <m/>
    <m/>
    <m/>
    <m/>
    <m/>
    <m/>
    <m/>
    <n v="1"/>
    <m/>
    <m/>
    <m/>
    <m/>
    <m/>
  </r>
  <r>
    <x v="9"/>
    <s v="A. Strasbourg"/>
    <x v="10"/>
    <s v="37 BOULEVARD CLEMENCEAU 67000 STRASBOURG"/>
    <s v="CASERNE STIRN"/>
    <s v="HM169-2I"/>
    <n v="1"/>
    <x v="0"/>
    <n v="1"/>
    <m/>
    <m/>
    <m/>
    <m/>
    <m/>
    <m/>
    <m/>
    <m/>
    <m/>
    <n v="1"/>
    <m/>
    <m/>
    <m/>
    <m/>
    <m/>
  </r>
  <r>
    <x v="9"/>
    <s v="A. Strasbourg"/>
    <x v="10"/>
    <s v="37 BOULEVARD CLEMENCEAU 67000 STRASBOURG"/>
    <s v="CASERNE STIRN"/>
    <s v="PEGAZ2"/>
    <n v="1"/>
    <x v="0"/>
    <m/>
    <m/>
    <n v="1"/>
    <m/>
    <m/>
    <m/>
    <m/>
    <m/>
    <m/>
    <m/>
    <n v="1"/>
    <m/>
    <m/>
    <m/>
    <m/>
    <m/>
  </r>
  <r>
    <x v="9"/>
    <s v="A. Strasbourg"/>
    <x v="10"/>
    <s v="37 BOULEVARD CLEMENCEAU 67000 STRASBOURG"/>
    <s v="CASERNE STIRN"/>
    <s v="PEGAZ2-ATEX"/>
    <n v="1"/>
    <x v="0"/>
    <m/>
    <m/>
    <m/>
    <n v="1"/>
    <m/>
    <m/>
    <m/>
    <m/>
    <m/>
    <m/>
    <m/>
    <m/>
    <m/>
    <m/>
    <m/>
    <m/>
  </r>
  <r>
    <x v="9"/>
    <s v="A. Strasbourg"/>
    <x v="10"/>
    <s v="37 BOULEVARD CLEMENCEAU 67000 STRASBOURG"/>
    <s v="CASERNE STIRN"/>
    <s v="PEGAZ2-ATEX"/>
    <n v="1"/>
    <x v="0"/>
    <m/>
    <m/>
    <m/>
    <n v="1"/>
    <m/>
    <m/>
    <m/>
    <m/>
    <m/>
    <m/>
    <m/>
    <m/>
    <m/>
    <m/>
    <m/>
    <m/>
  </r>
  <r>
    <x v="9"/>
    <s v="A. Strasbourg"/>
    <x v="10"/>
    <s v="37 BOULEVARD CLEMENCEAU 67000 STRASBOURG"/>
    <s v="CASERNE STIRN"/>
    <s v="PEGAZ2-ATEX"/>
    <n v="1"/>
    <x v="0"/>
    <m/>
    <m/>
    <m/>
    <n v="1"/>
    <m/>
    <m/>
    <m/>
    <m/>
    <m/>
    <m/>
    <m/>
    <m/>
    <m/>
    <m/>
    <m/>
    <m/>
  </r>
  <r>
    <x v="9"/>
    <s v="A. Strasbourg"/>
    <x v="10"/>
    <s v="37 BOULEVARD CLEMENCEAU 67000 STRASBOURG"/>
    <s v="CASERNE STIRN"/>
    <s v="PEGAZ2"/>
    <n v="1"/>
    <x v="0"/>
    <m/>
    <m/>
    <n v="1"/>
    <m/>
    <m/>
    <m/>
    <m/>
    <m/>
    <m/>
    <m/>
    <m/>
    <n v="1"/>
    <m/>
    <m/>
    <m/>
    <m/>
  </r>
  <r>
    <x v="9"/>
    <s v="A. Strasbourg"/>
    <x v="10"/>
    <s v="37 BOULEVARD CLEMENCEAU 67000 STRASBOURG"/>
    <s v="CASERNE STIRN"/>
    <s v="HM169-2I"/>
    <n v="1"/>
    <x v="0"/>
    <n v="1"/>
    <m/>
    <m/>
    <m/>
    <m/>
    <m/>
    <m/>
    <m/>
    <m/>
    <m/>
    <m/>
    <n v="1"/>
    <m/>
    <m/>
    <m/>
    <m/>
  </r>
  <r>
    <x v="9"/>
    <s v="A. Strasbourg"/>
    <x v="10"/>
    <s v="37 BOULEVARD CLEMENCEAU 67000 STRASBOURG"/>
    <s v="CASERNE STIRN"/>
    <s v="Concentrateur"/>
    <m/>
    <x v="0"/>
    <m/>
    <m/>
    <m/>
    <m/>
    <m/>
    <n v="1"/>
    <m/>
    <m/>
    <n v="1"/>
    <m/>
    <m/>
    <m/>
    <m/>
    <m/>
    <m/>
    <m/>
  </r>
  <r>
    <x v="9"/>
    <s v="A. Strasbourg"/>
    <x v="10"/>
    <s v="42 RUE LAUTH 67200 STRASBOURG"/>
    <s v="CASERNE TURENNE"/>
    <s v="HM169-2I"/>
    <n v="1"/>
    <x v="0"/>
    <n v="1"/>
    <m/>
    <m/>
    <m/>
    <m/>
    <m/>
    <m/>
    <m/>
    <m/>
    <m/>
    <n v="1"/>
    <m/>
    <m/>
    <m/>
    <m/>
    <m/>
  </r>
  <r>
    <x v="9"/>
    <s v="A. Strasbourg"/>
    <x v="10"/>
    <s v="42 RUE LAUTH 67200 STRASBOURG"/>
    <s v="CASERNE TURENNE"/>
    <s v="HM169-2I-ATEX"/>
    <n v="2"/>
    <x v="1"/>
    <m/>
    <n v="1"/>
    <m/>
    <m/>
    <m/>
    <m/>
    <m/>
    <m/>
    <m/>
    <m/>
    <m/>
    <m/>
    <m/>
    <m/>
    <m/>
    <m/>
  </r>
  <r>
    <x v="9"/>
    <s v="A. Strasbourg"/>
    <x v="10"/>
    <s v="42 RUE LAUTH 67200 STRASBOURG"/>
    <s v="CASERNE TURENNE"/>
    <s v="HM169-2I"/>
    <n v="1"/>
    <x v="0"/>
    <n v="1"/>
    <m/>
    <m/>
    <m/>
    <m/>
    <m/>
    <m/>
    <m/>
    <n v="1"/>
    <m/>
    <m/>
    <m/>
    <m/>
    <m/>
    <m/>
    <m/>
  </r>
  <r>
    <x v="9"/>
    <s v="A. Strasbourg"/>
    <x v="10"/>
    <s v="42 RUE LAUTH 67200 STRASBOURG"/>
    <s v="CASERNE TURENNE"/>
    <s v="HM169-2I"/>
    <n v="1"/>
    <x v="0"/>
    <n v="1"/>
    <m/>
    <m/>
    <m/>
    <m/>
    <m/>
    <m/>
    <m/>
    <m/>
    <m/>
    <m/>
    <n v="1"/>
    <m/>
    <m/>
    <m/>
    <m/>
  </r>
  <r>
    <x v="9"/>
    <s v="A. Strasbourg"/>
    <x v="10"/>
    <s v="42 RUE LAUTH 67200 STRASBOURG"/>
    <s v="CASERNE TURENNE"/>
    <s v="HM169-2I"/>
    <n v="1"/>
    <x v="0"/>
    <n v="1"/>
    <m/>
    <m/>
    <m/>
    <m/>
    <m/>
    <m/>
    <m/>
    <m/>
    <m/>
    <m/>
    <n v="1"/>
    <m/>
    <m/>
    <m/>
    <m/>
  </r>
  <r>
    <x v="9"/>
    <s v="A. Strasbourg"/>
    <x v="10"/>
    <s v="42 RUE LAUTH 67200 STRASBOURG"/>
    <s v="CASERNE TURENNE"/>
    <s v="HM169-2I"/>
    <n v="1"/>
    <x v="0"/>
    <n v="1"/>
    <m/>
    <m/>
    <m/>
    <m/>
    <m/>
    <m/>
    <m/>
    <m/>
    <m/>
    <m/>
    <n v="1"/>
    <m/>
    <m/>
    <m/>
    <m/>
  </r>
  <r>
    <x v="9"/>
    <s v="A. Strasbourg"/>
    <x v="10"/>
    <s v="42 RUE LAUTH 67200 STRASBOURG"/>
    <s v="CASERNE TURENNE"/>
    <s v="HM169-2I-ATEX"/>
    <n v="1"/>
    <x v="0"/>
    <m/>
    <n v="1"/>
    <m/>
    <m/>
    <m/>
    <m/>
    <m/>
    <m/>
    <m/>
    <m/>
    <m/>
    <m/>
    <m/>
    <m/>
    <m/>
    <m/>
  </r>
  <r>
    <x v="9"/>
    <s v="A. Strasbourg"/>
    <x v="10"/>
    <s v="42 RUE LAUTH 67200 STRASBOURG"/>
    <s v="CASERNE TURENNE"/>
    <s v="HM169-2I-ATEX"/>
    <n v="1"/>
    <x v="0"/>
    <m/>
    <n v="1"/>
    <m/>
    <m/>
    <m/>
    <m/>
    <m/>
    <m/>
    <m/>
    <m/>
    <m/>
    <m/>
    <m/>
    <m/>
    <m/>
    <m/>
  </r>
  <r>
    <x v="9"/>
    <s v="A. Strasbourg"/>
    <x v="10"/>
    <s v="42 RUE LAUTH 67200 STRASBOURG"/>
    <s v="CASERNE TURENNE"/>
    <s v="Concentrateur"/>
    <m/>
    <x v="0"/>
    <m/>
    <m/>
    <m/>
    <m/>
    <m/>
    <n v="1"/>
    <m/>
    <n v="1"/>
    <m/>
    <m/>
    <m/>
    <m/>
    <m/>
    <m/>
    <m/>
    <m/>
  </r>
  <r>
    <x v="9"/>
    <s v="A. Hagueneau"/>
    <x v="10"/>
    <s v="99 RUE DU CAMP 67160 DRACHENBRONN-BIRLENBACH"/>
    <s v="CAST ET CITES CADRES DE DRACHENBRONN"/>
    <s v="HM169-2I"/>
    <n v="1"/>
    <x v="0"/>
    <n v="1"/>
    <m/>
    <m/>
    <m/>
    <m/>
    <m/>
    <m/>
    <m/>
    <m/>
    <m/>
    <m/>
    <m/>
    <m/>
    <m/>
    <m/>
    <m/>
  </r>
  <r>
    <x v="9"/>
    <s v="A. Strasbourg"/>
    <x v="10"/>
    <s v="17 PLACE BROGLIE 67200 STRASBOURG"/>
    <s v="CERCLE MIXTE DE GARNISON"/>
    <s v="Entrée_Concentrateur"/>
    <n v="1"/>
    <x v="0"/>
    <m/>
    <m/>
    <m/>
    <m/>
    <m/>
    <m/>
    <m/>
    <m/>
    <m/>
    <m/>
    <m/>
    <n v="1"/>
    <m/>
    <m/>
    <m/>
    <m/>
  </r>
  <r>
    <x v="9"/>
    <s v="A. Strasbourg"/>
    <x v="10"/>
    <s v="17 PLACE BROGLIE 67200 STRASBOURG"/>
    <s v="CERCLE MIXTE DE GARNISON"/>
    <s v="PEGAZ2"/>
    <n v="1"/>
    <x v="0"/>
    <m/>
    <m/>
    <n v="1"/>
    <m/>
    <m/>
    <m/>
    <m/>
    <m/>
    <m/>
    <m/>
    <n v="1"/>
    <m/>
    <m/>
    <m/>
    <m/>
    <m/>
  </r>
  <r>
    <x v="9"/>
    <s v="A. Strasbourg"/>
    <x v="10"/>
    <s v="17 PLACE BROGLIE 67200 STRASBOURG"/>
    <s v="CERCLE MIXTE DE GARNISON"/>
    <s v="PEGAZ2-ATEX"/>
    <n v="1"/>
    <x v="0"/>
    <m/>
    <m/>
    <m/>
    <n v="1"/>
    <m/>
    <m/>
    <m/>
    <m/>
    <m/>
    <m/>
    <m/>
    <m/>
    <m/>
    <m/>
    <m/>
    <m/>
  </r>
  <r>
    <x v="9"/>
    <s v="A. Strasbourg"/>
    <x v="10"/>
    <s v="17 PLACE BROGLIE 67200 STRASBOURG"/>
    <s v="CERCLE MIXTE DE GARNISON"/>
    <s v="PEGAZ2"/>
    <n v="1"/>
    <x v="0"/>
    <m/>
    <m/>
    <n v="1"/>
    <m/>
    <m/>
    <m/>
    <m/>
    <m/>
    <m/>
    <m/>
    <m/>
    <n v="1"/>
    <m/>
    <m/>
    <m/>
    <m/>
  </r>
  <r>
    <x v="9"/>
    <s v="A. Strasbourg"/>
    <x v="10"/>
    <s v="17 PLACE BROGLIE 67200 STRASBOURG"/>
    <s v="CERCLE MIXTE DE GARNISON"/>
    <s v="Concentrateur"/>
    <m/>
    <x v="0"/>
    <m/>
    <m/>
    <m/>
    <m/>
    <m/>
    <n v="1"/>
    <m/>
    <m/>
    <n v="1"/>
    <m/>
    <m/>
    <m/>
    <m/>
    <m/>
    <m/>
    <m/>
  </r>
  <r>
    <x v="9"/>
    <s v="A. Strasbourg"/>
    <x v="10"/>
    <s v="17 PLACE BROGLIE 67200 STRASBOURG"/>
    <s v="CERCLE MIXTE DE GARNISON"/>
    <s v="PEGAZ2"/>
    <n v="1"/>
    <x v="0"/>
    <m/>
    <m/>
    <n v="1"/>
    <m/>
    <m/>
    <m/>
    <m/>
    <m/>
    <m/>
    <m/>
    <n v="1"/>
    <m/>
    <m/>
    <m/>
    <m/>
    <m/>
  </r>
  <r>
    <x v="9"/>
    <s v="A. Strasbourg"/>
    <x v="10"/>
    <s v="44 RUE LAUTH_x000d__x000d__x000d_ 67200 STRASBOURG"/>
    <s v="IMMEUBLE RAGEOT DE LA TOUCHE"/>
    <s v="HM169-2I"/>
    <n v="1"/>
    <x v="0"/>
    <n v="1"/>
    <m/>
    <m/>
    <m/>
    <m/>
    <m/>
    <m/>
    <m/>
    <m/>
    <m/>
    <m/>
    <m/>
    <m/>
    <m/>
    <m/>
    <m/>
  </r>
  <r>
    <x v="9"/>
    <s v="A. Strasbourg"/>
    <x v="10"/>
    <s v="44 RUE LAUTH_x000d__x000d__x000d_ 67200 STRASBOURG"/>
    <s v="IMMEUBLE RAGEOT DE LA TOUCHE"/>
    <s v="HM169-2I-ATEX"/>
    <n v="1"/>
    <x v="0"/>
    <m/>
    <n v="1"/>
    <m/>
    <m/>
    <m/>
    <m/>
    <m/>
    <m/>
    <m/>
    <m/>
    <m/>
    <m/>
    <m/>
    <m/>
    <m/>
    <m/>
  </r>
  <r>
    <x v="9"/>
    <s v="A. Strasbourg"/>
    <x v="10"/>
    <s v="44 RUE LAUTH_x000d__x000d__x000d_ 67200 STRASBOURG"/>
    <s v="IMMEUBLE RAGEOT DE LA TOUCHE"/>
    <s v="HM169-2I"/>
    <n v="1"/>
    <x v="0"/>
    <n v="1"/>
    <m/>
    <m/>
    <m/>
    <m/>
    <m/>
    <m/>
    <m/>
    <m/>
    <m/>
    <m/>
    <n v="1"/>
    <m/>
    <m/>
    <m/>
    <m/>
  </r>
  <r>
    <x v="9"/>
    <s v="A. Strasbourg"/>
    <x v="10"/>
    <s v="44 RUE LAUTH_x000d__x000d__x000d_ 67200 STRASBOURG"/>
    <s v="IMMEUBLE RAGEOT DE LA TOUCHE"/>
    <s v="HM169-2I"/>
    <n v="1"/>
    <x v="0"/>
    <n v="1"/>
    <m/>
    <m/>
    <m/>
    <m/>
    <m/>
    <m/>
    <m/>
    <m/>
    <m/>
    <m/>
    <n v="1"/>
    <m/>
    <m/>
    <m/>
    <m/>
  </r>
  <r>
    <x v="9"/>
    <s v="A. Strasbourg"/>
    <x v="10"/>
    <s v="44 RUE LAUTH_x000d__x000d__x000d_ 67200 STRASBOURG"/>
    <s v="IMMEUBLE RAGEOT DE LA TOUCHE"/>
    <s v="HM169-2I-ATEX"/>
    <n v="1"/>
    <x v="0"/>
    <m/>
    <n v="1"/>
    <m/>
    <m/>
    <m/>
    <m/>
    <m/>
    <m/>
    <m/>
    <m/>
    <m/>
    <m/>
    <m/>
    <m/>
    <m/>
    <m/>
  </r>
  <r>
    <x v="9"/>
    <s v="A. Hagueneau"/>
    <x v="10"/>
    <s v="LIEU-DIT EICHHOELZEL KOHWEG 67160 WISSEMBOURG"/>
    <s v="OUVRAGE DU FOUR A CHAUX"/>
    <s v="PEGAZ2"/>
    <n v="1"/>
    <x v="0"/>
    <m/>
    <m/>
    <n v="1"/>
    <m/>
    <m/>
    <m/>
    <m/>
    <m/>
    <m/>
    <m/>
    <m/>
    <m/>
    <m/>
    <m/>
    <m/>
    <m/>
  </r>
  <r>
    <x v="9"/>
    <s v="A. Colmar Meyenheim"/>
    <x v="10"/>
    <s v="RUE DU 152 RI 68000 COLMAR"/>
    <s v="QUARTIER BRUAT"/>
    <s v="HM169-2I"/>
    <n v="2"/>
    <x v="1"/>
    <n v="1"/>
    <m/>
    <m/>
    <m/>
    <m/>
    <m/>
    <m/>
    <m/>
    <m/>
    <m/>
    <n v="1"/>
    <m/>
    <m/>
    <m/>
    <m/>
    <m/>
  </r>
  <r>
    <x v="9"/>
    <s v="A. Colmar Meyenheim"/>
    <x v="10"/>
    <s v="RUE DU 152 RI 68000 COLMAR"/>
    <s v="QUARTIER BRUAT"/>
    <s v="HM169-2I"/>
    <n v="1"/>
    <x v="0"/>
    <n v="1"/>
    <m/>
    <m/>
    <m/>
    <m/>
    <m/>
    <m/>
    <m/>
    <m/>
    <m/>
    <n v="1"/>
    <m/>
    <m/>
    <m/>
    <m/>
    <m/>
  </r>
  <r>
    <x v="9"/>
    <s v="A. Colmar Meyenheim"/>
    <x v="10"/>
    <s v="RUE DU 152 RI 68000 COLMAR"/>
    <s v="QUARTIER BRUAT"/>
    <s v="HM169-2I-ATEX"/>
    <n v="1"/>
    <x v="0"/>
    <m/>
    <n v="1"/>
    <m/>
    <m/>
    <m/>
    <m/>
    <m/>
    <m/>
    <m/>
    <m/>
    <m/>
    <m/>
    <m/>
    <m/>
    <m/>
    <m/>
  </r>
  <r>
    <x v="9"/>
    <s v="A. Colmar Meyenheim"/>
    <x v="10"/>
    <s v="RUE DU 152 RI 68000 COLMAR"/>
    <s v="QUARTIER BRUAT"/>
    <s v="HM169-2I-ATEX"/>
    <n v="2"/>
    <x v="1"/>
    <m/>
    <n v="1"/>
    <m/>
    <m/>
    <m/>
    <m/>
    <m/>
    <m/>
    <m/>
    <m/>
    <m/>
    <m/>
    <m/>
    <m/>
    <m/>
    <m/>
  </r>
  <r>
    <x v="9"/>
    <s v="A. Colmar Meyenheim"/>
    <x v="10"/>
    <s v="RUE DU 152 RI 68000 COLMAR"/>
    <s v="QUARTIER BRUAT"/>
    <s v="HM169-2I"/>
    <n v="1"/>
    <x v="0"/>
    <n v="1"/>
    <m/>
    <m/>
    <m/>
    <m/>
    <m/>
    <m/>
    <m/>
    <m/>
    <m/>
    <m/>
    <n v="1"/>
    <m/>
    <m/>
    <m/>
    <m/>
  </r>
  <r>
    <x v="9"/>
    <s v="A. Colmar Meyenheim"/>
    <x v="10"/>
    <s v="RUE DU 152 RI 68000 COLMAR"/>
    <s v="QUARTIER BRUAT"/>
    <s v="HM169-2I"/>
    <n v="1"/>
    <x v="0"/>
    <n v="1"/>
    <m/>
    <m/>
    <m/>
    <m/>
    <m/>
    <m/>
    <m/>
    <m/>
    <m/>
    <m/>
    <n v="1"/>
    <m/>
    <m/>
    <m/>
    <m/>
  </r>
  <r>
    <x v="9"/>
    <s v="A. Colmar Meyenheim"/>
    <x v="10"/>
    <s v="RUE DU 152 RI 68000 COLMAR"/>
    <s v="QUARTIER BRUAT"/>
    <s v="HM169-2I-ATEX"/>
    <n v="1"/>
    <x v="0"/>
    <m/>
    <n v="1"/>
    <m/>
    <m/>
    <m/>
    <m/>
    <m/>
    <m/>
    <m/>
    <m/>
    <m/>
    <m/>
    <m/>
    <m/>
    <m/>
    <m/>
  </r>
  <r>
    <x v="9"/>
    <s v="A. Colmar Meyenheim"/>
    <x v="10"/>
    <s v="RUE DU 152 RI 68000 COLMAR"/>
    <s v="QUARTIER BRUAT"/>
    <s v="HM169-2I"/>
    <n v="1"/>
    <x v="0"/>
    <n v="1"/>
    <m/>
    <m/>
    <m/>
    <m/>
    <m/>
    <m/>
    <m/>
    <m/>
    <m/>
    <n v="1"/>
    <m/>
    <m/>
    <m/>
    <m/>
    <m/>
  </r>
  <r>
    <x v="9"/>
    <s v="A. Colmar Meyenheim"/>
    <x v="10"/>
    <s v="RUE DU 152 RI 68000 COLMAR"/>
    <s v="QUARTIER BRUAT"/>
    <s v="HM169-2I"/>
    <n v="1"/>
    <x v="0"/>
    <n v="1"/>
    <m/>
    <m/>
    <m/>
    <m/>
    <m/>
    <m/>
    <m/>
    <m/>
    <m/>
    <n v="1"/>
    <m/>
    <m/>
    <m/>
    <m/>
    <m/>
  </r>
  <r>
    <x v="9"/>
    <s v="A. Colmar Meyenheim"/>
    <x v="10"/>
    <s v="RUE DU 152 RI 68000 COLMAR"/>
    <s v="QUARTIER BRUAT"/>
    <s v="HM169-2I"/>
    <n v="1"/>
    <x v="0"/>
    <n v="1"/>
    <m/>
    <m/>
    <m/>
    <m/>
    <m/>
    <m/>
    <m/>
    <m/>
    <m/>
    <n v="1"/>
    <m/>
    <m/>
    <m/>
    <m/>
    <m/>
  </r>
  <r>
    <x v="9"/>
    <s v="A. Colmar Meyenheim"/>
    <x v="10"/>
    <s v="RUE DU 152 RI 68000 COLMAR"/>
    <s v="QUARTIER BRUAT"/>
    <s v="HM169-2I-ATEX"/>
    <n v="1"/>
    <x v="0"/>
    <m/>
    <n v="1"/>
    <m/>
    <m/>
    <m/>
    <m/>
    <m/>
    <m/>
    <m/>
    <m/>
    <m/>
    <m/>
    <m/>
    <m/>
    <m/>
    <m/>
  </r>
  <r>
    <x v="9"/>
    <s v="A. Colmar Meyenheim"/>
    <x v="10"/>
    <s v="RUE DU 152 RI 68000 COLMAR"/>
    <s v="QUARTIER BRUAT"/>
    <s v="HM169-2I"/>
    <n v="1"/>
    <x v="0"/>
    <n v="1"/>
    <m/>
    <m/>
    <m/>
    <m/>
    <m/>
    <m/>
    <m/>
    <m/>
    <m/>
    <m/>
    <n v="1"/>
    <m/>
    <m/>
    <m/>
    <m/>
  </r>
  <r>
    <x v="9"/>
    <s v="A. Colmar Meyenheim"/>
    <x v="10"/>
    <s v="RUE DU 152 RI 68000 COLMAR"/>
    <s v="QUARTIER BRUAT"/>
    <s v="Concentrateur"/>
    <m/>
    <x v="0"/>
    <m/>
    <m/>
    <m/>
    <m/>
    <m/>
    <n v="1"/>
    <m/>
    <m/>
    <n v="1"/>
    <m/>
    <m/>
    <m/>
    <m/>
    <m/>
    <m/>
    <m/>
  </r>
  <r>
    <x v="9"/>
    <s v="A. Illkirch Mutzig"/>
    <x v="10"/>
    <s v="LIEU-DIT VILLAGE 67190 MUTZIG"/>
    <s v="QUARTIER CHASSEPOT"/>
    <s v="PEGAZ2"/>
    <n v="1"/>
    <x v="0"/>
    <m/>
    <m/>
    <n v="1"/>
    <m/>
    <m/>
    <m/>
    <m/>
    <m/>
    <m/>
    <m/>
    <n v="1"/>
    <m/>
    <m/>
    <m/>
    <m/>
    <m/>
  </r>
  <r>
    <x v="9"/>
    <s v="A. Illkirch Mutzig"/>
    <x v="10"/>
    <s v="LIEU-DIT VILLAGE 67190 MUTZIG"/>
    <s v="QUARTIER CHASSEPOT"/>
    <s v="PEGAZ2-ATEX"/>
    <n v="1"/>
    <x v="0"/>
    <m/>
    <m/>
    <m/>
    <n v="1"/>
    <m/>
    <m/>
    <m/>
    <m/>
    <m/>
    <m/>
    <m/>
    <m/>
    <m/>
    <m/>
    <m/>
    <m/>
  </r>
  <r>
    <x v="9"/>
    <s v="A. Illkirch Mutzig"/>
    <x v="10"/>
    <s v="LIEU-DIT VILLAGE 67190 MUTZIG"/>
    <s v="QUARTIER CHASSEPOT"/>
    <s v="HM169-2I-ATEX"/>
    <n v="1"/>
    <x v="0"/>
    <m/>
    <n v="1"/>
    <m/>
    <m/>
    <m/>
    <m/>
    <m/>
    <m/>
    <m/>
    <m/>
    <m/>
    <m/>
    <m/>
    <m/>
    <m/>
    <m/>
  </r>
  <r>
    <x v="9"/>
    <s v="A. Illkirch Mutzig"/>
    <x v="10"/>
    <s v="LIEU-DIT VILLAGE 67190 MUTZIG"/>
    <s v="QUARTIER CHASSEPOT"/>
    <s v="HM169-2I-ATEX"/>
    <n v="1"/>
    <x v="0"/>
    <m/>
    <n v="1"/>
    <m/>
    <m/>
    <m/>
    <m/>
    <m/>
    <m/>
    <m/>
    <m/>
    <m/>
    <m/>
    <m/>
    <m/>
    <m/>
    <m/>
  </r>
  <r>
    <x v="9"/>
    <s v="A. Illkirch Mutzig"/>
    <x v="10"/>
    <s v="LIEU-DIT VILLAGE 67190 MUTZIG"/>
    <s v="QUARTIER CHASSEPOT"/>
    <s v="HM169-2I-ATEX"/>
    <n v="1"/>
    <x v="0"/>
    <m/>
    <n v="1"/>
    <m/>
    <m/>
    <m/>
    <m/>
    <m/>
    <m/>
    <m/>
    <m/>
    <m/>
    <m/>
    <m/>
    <m/>
    <m/>
    <m/>
  </r>
  <r>
    <x v="9"/>
    <s v="A. Illkirch Mutzig"/>
    <x v="10"/>
    <s v="LIEU-DIT VILLAGE 67190 MUTZIG"/>
    <s v="QUARTIER CHASSEPOT"/>
    <s v="HM169-2I-ATEX"/>
    <n v="1"/>
    <x v="0"/>
    <m/>
    <n v="1"/>
    <m/>
    <m/>
    <m/>
    <m/>
    <m/>
    <m/>
    <m/>
    <m/>
    <m/>
    <m/>
    <m/>
    <m/>
    <m/>
    <m/>
  </r>
  <r>
    <x v="9"/>
    <s v="A. Illkirch Mutzig"/>
    <x v="10"/>
    <s v="LIEU-DIT VILLAGE 67190 MUTZIG"/>
    <s v="QUARTIER CHASSEPOT"/>
    <s v="HM169-2I-ATEX"/>
    <n v="1"/>
    <x v="0"/>
    <m/>
    <n v="1"/>
    <m/>
    <m/>
    <m/>
    <m/>
    <m/>
    <m/>
    <m/>
    <m/>
    <m/>
    <m/>
    <m/>
    <m/>
    <m/>
    <m/>
  </r>
  <r>
    <x v="9"/>
    <s v="A. Illkirch Mutzig"/>
    <x v="10"/>
    <s v="LIEU-DIT VILLAGE 67190 MUTZIG"/>
    <s v="QUARTIER CHASSEPOT"/>
    <s v="HM169-2I-ATEX"/>
    <n v="1"/>
    <x v="0"/>
    <m/>
    <n v="1"/>
    <m/>
    <m/>
    <m/>
    <m/>
    <m/>
    <m/>
    <m/>
    <m/>
    <m/>
    <m/>
    <m/>
    <m/>
    <m/>
    <m/>
  </r>
  <r>
    <x v="9"/>
    <s v="A. Illkirch Mutzig"/>
    <x v="10"/>
    <s v="LIEU-DIT VILLAGE 67190 MUTZIG"/>
    <s v="QUARTIER CHASSEPOT"/>
    <s v="HM169-2I-ATEX"/>
    <n v="1"/>
    <x v="0"/>
    <m/>
    <n v="1"/>
    <m/>
    <m/>
    <m/>
    <m/>
    <m/>
    <m/>
    <m/>
    <m/>
    <m/>
    <m/>
    <m/>
    <m/>
    <m/>
    <m/>
  </r>
  <r>
    <x v="9"/>
    <s v="A. Illkirch Mutzig"/>
    <x v="10"/>
    <s v="LIEU-DIT VILLAGE 67190 MUTZIG"/>
    <s v="QUARTIER CHASSEPOT"/>
    <s v="HM169-2I-ATEX"/>
    <n v="1"/>
    <x v="0"/>
    <m/>
    <n v="1"/>
    <m/>
    <m/>
    <m/>
    <m/>
    <m/>
    <m/>
    <m/>
    <m/>
    <m/>
    <m/>
    <m/>
    <m/>
    <m/>
    <m/>
  </r>
  <r>
    <x v="9"/>
    <s v="A. Illkirch Mutzig"/>
    <x v="10"/>
    <s v="LIEU-DIT VILLAGE 67190 MUTZIG"/>
    <s v="QUARTIER CHASSEPOT"/>
    <s v="PEGAZ2"/>
    <n v="1"/>
    <x v="0"/>
    <m/>
    <m/>
    <n v="1"/>
    <m/>
    <m/>
    <m/>
    <m/>
    <m/>
    <m/>
    <m/>
    <m/>
    <m/>
    <m/>
    <m/>
    <m/>
    <m/>
  </r>
  <r>
    <x v="9"/>
    <s v="A. Illkirch Mutzig"/>
    <x v="10"/>
    <s v="LIEU-DIT VILLAGE 67190 MUTZIG"/>
    <s v="QUARTIER CHASSEPOT"/>
    <s v="Concentrateur"/>
    <m/>
    <x v="0"/>
    <m/>
    <m/>
    <m/>
    <m/>
    <m/>
    <n v="1"/>
    <m/>
    <n v="1"/>
    <m/>
    <m/>
    <m/>
    <m/>
    <m/>
    <m/>
    <m/>
    <m/>
  </r>
  <r>
    <x v="9"/>
    <s v="A. Colmar Meyenheim"/>
    <x v="10"/>
    <s v="2 RUE SCHACHEN 68890 MEYENHEIM"/>
    <s v="QUARTIER COLONEL DIO"/>
    <s v="Entrée_Concentrateur"/>
    <n v="1"/>
    <x v="0"/>
    <m/>
    <m/>
    <m/>
    <m/>
    <m/>
    <m/>
    <m/>
    <m/>
    <m/>
    <m/>
    <m/>
    <n v="1"/>
    <m/>
    <m/>
    <m/>
    <m/>
  </r>
  <r>
    <x v="9"/>
    <s v="A. Colmar Meyenheim"/>
    <x v="10"/>
    <s v="2 RUE SCHACHEN 68890 MEYENHEIM"/>
    <s v="QUARTIER COLONEL DIO"/>
    <s v="Concentrateur"/>
    <m/>
    <x v="0"/>
    <m/>
    <m/>
    <m/>
    <m/>
    <m/>
    <n v="1"/>
    <m/>
    <m/>
    <n v="1"/>
    <m/>
    <m/>
    <m/>
    <m/>
    <m/>
    <m/>
    <m/>
  </r>
  <r>
    <x v="9"/>
    <s v="A. Colmar Meyenheim"/>
    <x v="10"/>
    <s v="2 RUE SCHACHEN 68890 MEYENHEIM"/>
    <s v="QUARTIER COLONEL DIO"/>
    <s v="PEGAZ2"/>
    <n v="1"/>
    <x v="0"/>
    <m/>
    <m/>
    <n v="1"/>
    <m/>
    <m/>
    <m/>
    <m/>
    <m/>
    <m/>
    <n v="1"/>
    <n v="1"/>
    <m/>
    <m/>
    <m/>
    <m/>
    <m/>
  </r>
  <r>
    <x v="9"/>
    <s v="A. Colmar Meyenheim"/>
    <x v="10"/>
    <s v="2 RUE SCHACHEN 68890 MEYENHEIM"/>
    <s v="QUARTIER COLONEL DIO"/>
    <s v="PEGAZ2-ATEX"/>
    <n v="1"/>
    <x v="0"/>
    <m/>
    <m/>
    <m/>
    <n v="1"/>
    <m/>
    <m/>
    <m/>
    <m/>
    <m/>
    <m/>
    <m/>
    <m/>
    <m/>
    <m/>
    <m/>
    <m/>
  </r>
  <r>
    <x v="9"/>
    <s v="A. Hagueneau"/>
    <x v="10"/>
    <s v="LIEU-DIT CAMP D OBERHOFFEN 67500 HAGUENAU"/>
    <s v="QUARTIER ESTIENNE"/>
    <s v="Entrée_Concentrateur"/>
    <n v="1"/>
    <x v="0"/>
    <m/>
    <m/>
    <m/>
    <m/>
    <m/>
    <m/>
    <m/>
    <m/>
    <m/>
    <m/>
    <m/>
    <m/>
    <m/>
    <m/>
    <m/>
    <m/>
  </r>
  <r>
    <x v="9"/>
    <s v="A. Hagueneau"/>
    <x v="10"/>
    <s v="LIEU-DIT CAMP D OBERHOFFEN 67500 HAGUENAU"/>
    <s v="QUARTIER ESTIENNE"/>
    <s v="PEGAZ2-ATEX"/>
    <n v="1"/>
    <x v="0"/>
    <m/>
    <m/>
    <m/>
    <n v="1"/>
    <m/>
    <m/>
    <m/>
    <m/>
    <m/>
    <m/>
    <m/>
    <m/>
    <m/>
    <m/>
    <m/>
    <m/>
  </r>
  <r>
    <x v="9"/>
    <s v="A. Hagueneau"/>
    <x v="10"/>
    <s v="LIEU-DIT CAMP D OBERHOFFEN 67500 HAGUENAU"/>
    <s v="QUARTIER ESTIENNE"/>
    <s v="Concentrateur"/>
    <m/>
    <x v="0"/>
    <m/>
    <m/>
    <m/>
    <m/>
    <m/>
    <n v="1"/>
    <m/>
    <m/>
    <n v="1"/>
    <m/>
    <m/>
    <m/>
    <m/>
    <m/>
    <m/>
    <m/>
  </r>
  <r>
    <x v="9"/>
    <s v="A. Hagueneau"/>
    <x v="10"/>
    <s v="LIEU-DIT CAMP D OBERHOFFEN 67500 HAGUENAU"/>
    <s v="QUARTIER ESTIENNE"/>
    <s v="PEGAZ2-ATEX"/>
    <n v="1"/>
    <x v="0"/>
    <m/>
    <m/>
    <m/>
    <n v="1"/>
    <m/>
    <m/>
    <m/>
    <m/>
    <m/>
    <m/>
    <m/>
    <m/>
    <m/>
    <m/>
    <m/>
    <m/>
  </r>
  <r>
    <x v="9"/>
    <s v="A. Hagueneau"/>
    <x v="10"/>
    <s v="LIEU-DIT CAMP D OBERHOFFEN 67500 HAGUENAU"/>
    <s v="QUARTIER ESTIENNE"/>
    <s v="PEGAZ2"/>
    <n v="1"/>
    <x v="0"/>
    <m/>
    <m/>
    <n v="1"/>
    <m/>
    <m/>
    <m/>
    <m/>
    <m/>
    <m/>
    <m/>
    <n v="1"/>
    <m/>
    <m/>
    <m/>
    <m/>
    <m/>
  </r>
  <r>
    <x v="9"/>
    <s v="A. Hagueneau"/>
    <x v="10"/>
    <s v="LIEU-DIT CAMP D OBERHOFFEN 67500 HAGUENAU"/>
    <s v="QUARTIER ESTIENNE"/>
    <s v="PEGAZ2"/>
    <n v="1"/>
    <x v="0"/>
    <m/>
    <m/>
    <n v="1"/>
    <m/>
    <m/>
    <m/>
    <m/>
    <m/>
    <m/>
    <m/>
    <n v="1"/>
    <m/>
    <m/>
    <m/>
    <m/>
    <m/>
  </r>
  <r>
    <x v="9"/>
    <s v="A. Illkirch Mutzig"/>
    <x v="10"/>
    <s v="12 ROUTE DU RHIN 67400 ILLKIRCH-GRAFFENSTADEN"/>
    <s v="QUARTIER LECLERC"/>
    <s v="Entrée_Concentrateur"/>
    <n v="1"/>
    <x v="0"/>
    <m/>
    <m/>
    <m/>
    <m/>
    <m/>
    <m/>
    <m/>
    <m/>
    <m/>
    <m/>
    <m/>
    <m/>
    <m/>
    <m/>
    <m/>
    <m/>
  </r>
  <r>
    <x v="9"/>
    <s v="A. Illkirch Mutzig"/>
    <x v="10"/>
    <s v="12 ROUTE DU RHIN 67400 ILLKIRCH-GRAFFENSTADEN"/>
    <s v="QUARTIER LECLERC"/>
    <s v="PEGAZ2"/>
    <n v="1"/>
    <x v="0"/>
    <m/>
    <m/>
    <n v="1"/>
    <m/>
    <m/>
    <m/>
    <m/>
    <m/>
    <m/>
    <m/>
    <m/>
    <m/>
    <m/>
    <m/>
    <m/>
    <m/>
  </r>
  <r>
    <x v="9"/>
    <s v="A. Illkirch Mutzig"/>
    <x v="10"/>
    <s v="12 ROUTE DU RHIN 67400 ILLKIRCH-GRAFFENSTADEN"/>
    <s v="QUARTIER LECLERC"/>
    <s v="PEGAZ2-ATEX"/>
    <n v="1"/>
    <x v="0"/>
    <m/>
    <m/>
    <m/>
    <n v="1"/>
    <m/>
    <m/>
    <m/>
    <m/>
    <m/>
    <m/>
    <m/>
    <m/>
    <m/>
    <m/>
    <m/>
    <m/>
  </r>
  <r>
    <x v="9"/>
    <s v="A. Illkirch Mutzig"/>
    <x v="10"/>
    <s v="12 ROUTE DU RHIN 67400 ILLKIRCH-GRAFFENSTADEN"/>
    <s v="QUARTIER LECLERC"/>
    <s v="PEGAZ2-ATEX"/>
    <n v="1"/>
    <x v="0"/>
    <m/>
    <m/>
    <m/>
    <n v="1"/>
    <m/>
    <m/>
    <m/>
    <m/>
    <m/>
    <m/>
    <m/>
    <m/>
    <m/>
    <m/>
    <m/>
    <m/>
  </r>
  <r>
    <x v="9"/>
    <s v="A. Illkirch Mutzig"/>
    <x v="10"/>
    <s v="12 ROUTE DU RHIN 67400 ILLKIRCH-GRAFFENSTADEN"/>
    <s v="QUARTIER LECLERC"/>
    <s v="PEGAZ2-ATEX"/>
    <n v="1"/>
    <x v="0"/>
    <m/>
    <m/>
    <m/>
    <n v="1"/>
    <m/>
    <m/>
    <m/>
    <m/>
    <m/>
    <m/>
    <m/>
    <m/>
    <m/>
    <m/>
    <m/>
    <m/>
  </r>
  <r>
    <x v="9"/>
    <s v="A. Illkirch Mutzig"/>
    <x v="10"/>
    <s v="12 ROUTE DU RHIN 67400 ILLKIRCH-GRAFFENSTADEN"/>
    <s v="QUARTIER LECLERC"/>
    <s v="PEGAZ2-ATEX"/>
    <n v="1"/>
    <x v="0"/>
    <m/>
    <m/>
    <m/>
    <n v="1"/>
    <m/>
    <m/>
    <m/>
    <m/>
    <m/>
    <m/>
    <m/>
    <m/>
    <m/>
    <m/>
    <m/>
    <m/>
  </r>
  <r>
    <x v="9"/>
    <s v="A. Illkirch Mutzig"/>
    <x v="10"/>
    <s v="12 ROUTE DU RHIN 67400 ILLKIRCH-GRAFFENSTADEN"/>
    <s v="QUARTIER LECLERC"/>
    <s v="PEGAZ2-ATEX"/>
    <n v="1"/>
    <x v="0"/>
    <m/>
    <m/>
    <m/>
    <n v="1"/>
    <m/>
    <m/>
    <m/>
    <m/>
    <m/>
    <m/>
    <m/>
    <m/>
    <m/>
    <m/>
    <m/>
    <m/>
  </r>
  <r>
    <x v="9"/>
    <s v="A. Illkirch Mutzig"/>
    <x v="10"/>
    <s v="12 ROUTE DU RHIN 67400 ILLKIRCH-GRAFFENSTADEN"/>
    <s v="QUARTIER LECLERC"/>
    <s v="PEGAZ2"/>
    <n v="1"/>
    <x v="0"/>
    <m/>
    <m/>
    <n v="1"/>
    <m/>
    <m/>
    <m/>
    <m/>
    <m/>
    <m/>
    <m/>
    <m/>
    <m/>
    <m/>
    <m/>
    <m/>
    <m/>
  </r>
  <r>
    <x v="9"/>
    <s v="A. Illkirch Mutzig"/>
    <x v="10"/>
    <s v="12 ROUTE DU RHIN 67400 ILLKIRCH-GRAFFENSTADEN"/>
    <s v="QUARTIER LECLERC"/>
    <s v="Concentrateur"/>
    <m/>
    <x v="0"/>
    <m/>
    <m/>
    <m/>
    <m/>
    <m/>
    <n v="1"/>
    <m/>
    <m/>
    <n v="1"/>
    <m/>
    <m/>
    <m/>
    <m/>
    <m/>
    <m/>
    <m/>
  </r>
  <r>
    <x v="9"/>
    <s v="A. Colmar Meyenheim"/>
    <x v="10"/>
    <s v="RUE DU 152 RI 68000 COLMAR"/>
    <s v="QUARTIER WALTER"/>
    <s v="HM169-2I"/>
    <n v="1"/>
    <x v="0"/>
    <n v="1"/>
    <m/>
    <m/>
    <m/>
    <m/>
    <m/>
    <m/>
    <m/>
    <m/>
    <m/>
    <m/>
    <m/>
    <m/>
    <m/>
    <m/>
    <m/>
  </r>
  <r>
    <x v="9"/>
    <s v="A. Colmar Meyenheim"/>
    <x v="10"/>
    <s v="RUE DU 152 RI 68000 COLMAR"/>
    <s v="QUARTIER WALTER"/>
    <s v="HM169-2I"/>
    <n v="2"/>
    <x v="1"/>
    <n v="1"/>
    <m/>
    <m/>
    <m/>
    <m/>
    <m/>
    <m/>
    <m/>
    <m/>
    <m/>
    <m/>
    <m/>
    <m/>
    <m/>
    <m/>
    <m/>
  </r>
  <r>
    <x v="9"/>
    <s v="A. Colmar Meyenheim"/>
    <x v="10"/>
    <s v="RUE DU 152 RI 68000 COLMAR"/>
    <s v="QUARTIER WALTER"/>
    <s v="HM169-2I-ATEX"/>
    <n v="1"/>
    <x v="0"/>
    <m/>
    <n v="1"/>
    <m/>
    <m/>
    <m/>
    <m/>
    <m/>
    <m/>
    <m/>
    <m/>
    <m/>
    <m/>
    <m/>
    <m/>
    <m/>
    <m/>
  </r>
  <r>
    <x v="9"/>
    <s v="A. Colmar Meyenheim"/>
    <x v="10"/>
    <s v="RUE DU 152 RI 68000 COLMAR"/>
    <s v="QUARTIER WALTER"/>
    <s v="HM169-2I"/>
    <n v="1"/>
    <x v="0"/>
    <n v="1"/>
    <m/>
    <m/>
    <m/>
    <m/>
    <m/>
    <m/>
    <m/>
    <m/>
    <m/>
    <m/>
    <m/>
    <m/>
    <n v="1"/>
    <m/>
    <m/>
  </r>
  <r>
    <x v="9"/>
    <s v="A. Colmar Meyenheim"/>
    <x v="10"/>
    <s v="RUE DU 152 RI 68000 COLMAR"/>
    <s v="QUARTIER WALTER"/>
    <s v="HM169-2I"/>
    <n v="1"/>
    <x v="0"/>
    <n v="1"/>
    <m/>
    <m/>
    <m/>
    <m/>
    <m/>
    <m/>
    <m/>
    <m/>
    <m/>
    <m/>
    <m/>
    <m/>
    <m/>
    <m/>
    <m/>
  </r>
  <r>
    <x v="9"/>
    <s v="A. Colmar Meyenheim"/>
    <x v="10"/>
    <s v="RUE DU 152 RI 68000 COLMAR"/>
    <s v="QUARTIER WALTER"/>
    <s v="HM169-2I"/>
    <n v="1"/>
    <x v="0"/>
    <n v="1"/>
    <m/>
    <m/>
    <m/>
    <m/>
    <m/>
    <m/>
    <m/>
    <m/>
    <m/>
    <n v="1"/>
    <m/>
    <m/>
    <m/>
    <m/>
    <m/>
  </r>
  <r>
    <x v="9"/>
    <s v="A. Colmar Meyenheim"/>
    <x v="10"/>
    <s v="RUE DU 152 RI 68000 COLMAR"/>
    <s v="QUARTIER WALTER"/>
    <s v="HM169-2I"/>
    <n v="1"/>
    <x v="0"/>
    <n v="1"/>
    <m/>
    <m/>
    <m/>
    <m/>
    <m/>
    <m/>
    <m/>
    <m/>
    <m/>
    <n v="1"/>
    <m/>
    <m/>
    <m/>
    <m/>
    <m/>
  </r>
  <r>
    <x v="9"/>
    <s v="A. Colmar Meyenheim"/>
    <x v="10"/>
    <s v="RUE DU 152 RI 68000 COLMAR"/>
    <s v="QUARTIER WALTER"/>
    <s v="HM169-2I"/>
    <n v="1"/>
    <x v="0"/>
    <n v="1"/>
    <m/>
    <m/>
    <m/>
    <m/>
    <m/>
    <m/>
    <m/>
    <m/>
    <m/>
    <m/>
    <m/>
    <m/>
    <m/>
    <m/>
    <m/>
  </r>
  <r>
    <x v="9"/>
    <s v="A. Colmar Meyenheim"/>
    <x v="10"/>
    <s v="RUE DU 152 RI 68000 COLMAR"/>
    <s v="QUARTIER WALTER"/>
    <s v="Concentrateur"/>
    <m/>
    <x v="0"/>
    <m/>
    <m/>
    <m/>
    <m/>
    <m/>
    <n v="1"/>
    <m/>
    <n v="1"/>
    <m/>
    <m/>
    <m/>
    <m/>
    <m/>
    <m/>
    <m/>
    <m/>
  </r>
  <r>
    <x v="9"/>
    <s v="A. Colmar Meyenheim"/>
    <x v="10"/>
    <s v="RUE DU 152 RI 68000 COLMAR"/>
    <s v="QUARTIER WALTER"/>
    <s v="HM169-2I"/>
    <n v="1"/>
    <x v="0"/>
    <n v="1"/>
    <m/>
    <m/>
    <m/>
    <m/>
    <m/>
    <m/>
    <m/>
    <m/>
    <m/>
    <n v="1"/>
    <m/>
    <m/>
    <m/>
    <m/>
    <m/>
  </r>
  <r>
    <x v="9"/>
    <s v="A. Colmar Meyenheim"/>
    <x v="10"/>
    <s v="RUE DU 152 RI 68000 COLMAR"/>
    <s v="QUARTIER WALTER"/>
    <s v="HM169-2I"/>
    <n v="1"/>
    <x v="0"/>
    <n v="1"/>
    <m/>
    <m/>
    <m/>
    <m/>
    <m/>
    <m/>
    <m/>
    <m/>
    <m/>
    <m/>
    <m/>
    <m/>
    <m/>
    <m/>
    <m/>
  </r>
  <r>
    <x v="9"/>
    <s v="A. Colmar Meyenheim"/>
    <x v="10"/>
    <s v="RUE DU 152 RI 68000 COLMAR"/>
    <s v="QUARTIER WALTER"/>
    <s v="HM169-2I"/>
    <n v="1"/>
    <x v="0"/>
    <n v="1"/>
    <m/>
    <m/>
    <m/>
    <m/>
    <m/>
    <m/>
    <m/>
    <m/>
    <m/>
    <n v="1"/>
    <m/>
    <m/>
    <m/>
    <m/>
    <m/>
  </r>
  <r>
    <x v="9"/>
    <s v="A. Colmar Meyenheim"/>
    <x v="10"/>
    <s v="RUE DU 152 RI 68000 COLMAR"/>
    <s v="QUARTIER WALTER"/>
    <s v="HM169-2I-ATEX"/>
    <n v="1"/>
    <x v="0"/>
    <m/>
    <n v="1"/>
    <m/>
    <m/>
    <m/>
    <m/>
    <m/>
    <m/>
    <m/>
    <m/>
    <m/>
    <m/>
    <m/>
    <m/>
    <m/>
    <m/>
  </r>
  <r>
    <x v="9"/>
    <s v="A. Colmar Meyenheim"/>
    <x v="10"/>
    <s v="RUE DU 152 RI 68000 COLMAR"/>
    <s v="QUARTIER WALTER"/>
    <s v="HM169-2I"/>
    <n v="1"/>
    <x v="0"/>
    <n v="1"/>
    <m/>
    <m/>
    <m/>
    <m/>
    <m/>
    <m/>
    <m/>
    <m/>
    <m/>
    <m/>
    <n v="1"/>
    <m/>
    <m/>
    <m/>
    <m/>
  </r>
  <r>
    <x v="9"/>
    <s v="A. Colmar Meyenheim"/>
    <x v="10"/>
    <s v="RUE DU 152 RI 68000 COLMAR"/>
    <s v="QUARTIER WALTER"/>
    <s v="HM169-2I"/>
    <n v="1"/>
    <x v="0"/>
    <n v="1"/>
    <m/>
    <m/>
    <m/>
    <m/>
    <m/>
    <m/>
    <m/>
    <m/>
    <m/>
    <n v="1"/>
    <m/>
    <m/>
    <n v="1"/>
    <m/>
    <m/>
  </r>
  <r>
    <x v="9"/>
    <s v="A. Colmar Meyenheim"/>
    <x v="10"/>
    <s v="RUE DU 152 RI 68000 COLMAR"/>
    <s v="QUARTIER WALTER"/>
    <s v="HM169-2I"/>
    <n v="1"/>
    <x v="0"/>
    <n v="1"/>
    <m/>
    <m/>
    <m/>
    <m/>
    <m/>
    <m/>
    <m/>
    <m/>
    <m/>
    <n v="1"/>
    <m/>
    <m/>
    <m/>
    <m/>
    <m/>
  </r>
  <r>
    <x v="10"/>
    <s v="A. Etain"/>
    <x v="11"/>
    <s v="ROUTE NATIONALE 406 55400 ROUVRES EN WOEVRE"/>
    <s v="BASE ALAT LIEUTENANT ETIENNE MANTOUX"/>
    <s v="Entrée_Concentrateur"/>
    <n v="1"/>
    <x v="0"/>
    <m/>
    <m/>
    <m/>
    <m/>
    <m/>
    <m/>
    <m/>
    <m/>
    <m/>
    <m/>
    <m/>
    <m/>
    <m/>
    <m/>
    <m/>
    <m/>
  </r>
  <r>
    <x v="10"/>
    <s v="A. Etain"/>
    <x v="11"/>
    <s v="ROUTE NATIONALE 406 55400 ROUVRES EN WOEVRE"/>
    <s v="BASE ALAT LIEUTENANT ETIENNE MANTOUX"/>
    <s v="Concentrateur"/>
    <m/>
    <x v="0"/>
    <m/>
    <m/>
    <m/>
    <m/>
    <m/>
    <n v="1"/>
    <m/>
    <n v="1"/>
    <m/>
    <n v="1"/>
    <m/>
    <m/>
    <m/>
    <m/>
    <m/>
    <m/>
  </r>
  <r>
    <x v="7"/>
    <s v="A. Etain"/>
    <x v="11"/>
    <s v="ROUTE NATIONALE 406 55400 ROUVRES EN WOEVRE"/>
    <s v="BASE ALAT LIEUTENANT ETIENNE MANTOUX"/>
    <s v="HM169-2I"/>
    <n v="1"/>
    <x v="0"/>
    <n v="1"/>
    <m/>
    <m/>
    <m/>
    <m/>
    <m/>
    <m/>
    <m/>
    <m/>
    <m/>
    <m/>
    <m/>
    <m/>
    <m/>
    <m/>
    <m/>
  </r>
  <r>
    <x v="10"/>
    <s v="A. Etain"/>
    <x v="11"/>
    <s v="ROUTE NATIONALE 406 55400 ROUVRES EN WOEVRE"/>
    <s v="BASE ALAT LIEUTENANT ETIENNE MANTOUX"/>
    <s v="HM169-2I"/>
    <n v="1"/>
    <x v="0"/>
    <n v="1"/>
    <m/>
    <m/>
    <m/>
    <m/>
    <m/>
    <m/>
    <m/>
    <m/>
    <n v="1"/>
    <n v="1"/>
    <m/>
    <m/>
    <m/>
    <m/>
    <m/>
  </r>
  <r>
    <x v="10"/>
    <s v="A. Verdun"/>
    <x v="11"/>
    <s v="RUE NIEL 55840 THIERVILLE-SUR-MEUSE"/>
    <s v="BCC NIEL-THOUVENEL"/>
    <s v="PEGAZ2-ATEX"/>
    <n v="1"/>
    <x v="0"/>
    <m/>
    <m/>
    <m/>
    <n v="1"/>
    <m/>
    <m/>
    <m/>
    <m/>
    <m/>
    <m/>
    <m/>
    <m/>
    <m/>
    <m/>
    <m/>
    <m/>
  </r>
  <r>
    <x v="10"/>
    <s v="A. Verdun"/>
    <x v="11"/>
    <s v="29 - 31D AVENUE PIER GOUBET ET JEAN VAN HEEGHE 55840 THIERVILLE SUR MEUSE"/>
    <s v="CASERNE MAGINOT"/>
    <s v="Entrée_Concentrateur"/>
    <n v="1"/>
    <x v="0"/>
    <m/>
    <m/>
    <m/>
    <m/>
    <m/>
    <m/>
    <m/>
    <m/>
    <m/>
    <m/>
    <m/>
    <m/>
    <m/>
    <m/>
    <m/>
    <m/>
  </r>
  <r>
    <x v="10"/>
    <s v="A. Verdun"/>
    <x v="11"/>
    <s v="29 - 31D AVENUE PIER GOUBET ET JEAN VAN HEEGHE 55840 THIERVILLE SUR MEUSE"/>
    <s v="CASERNE MAGINOT"/>
    <s v="PEGAZ2-ATEX"/>
    <n v="1"/>
    <x v="0"/>
    <m/>
    <m/>
    <m/>
    <n v="1"/>
    <m/>
    <m/>
    <m/>
    <m/>
    <m/>
    <m/>
    <m/>
    <m/>
    <m/>
    <m/>
    <m/>
    <m/>
  </r>
  <r>
    <x v="10"/>
    <s v="A. Verdun"/>
    <x v="11"/>
    <s v="29 - 31D AVENUE PIER GOUBET ET JEAN VAN HEEGHE 55840 THIERVILLE SUR MEUSE"/>
    <s v="CASERNE MAGINOT"/>
    <s v="PEGAZ2"/>
    <n v="1"/>
    <x v="0"/>
    <m/>
    <m/>
    <n v="1"/>
    <m/>
    <m/>
    <m/>
    <m/>
    <m/>
    <m/>
    <m/>
    <n v="1"/>
    <m/>
    <m/>
    <m/>
    <m/>
    <m/>
  </r>
  <r>
    <x v="10"/>
    <s v="A. Verdun"/>
    <x v="11"/>
    <s v="29 - 31D AVENUE PIER GOUBET ET JEAN VAN HEEGHE 55840 THIERVILLE SUR MEUSE"/>
    <s v="CASERNE MAGINOT"/>
    <s v="Concentrateur"/>
    <m/>
    <x v="0"/>
    <m/>
    <m/>
    <m/>
    <m/>
    <m/>
    <n v="1"/>
    <m/>
    <m/>
    <n v="1"/>
    <m/>
    <m/>
    <m/>
    <m/>
    <m/>
    <m/>
    <m/>
  </r>
  <r>
    <x v="10"/>
    <s v="A. Le Rozelier"/>
    <x v="11"/>
    <s v="ROUTE NATIONALE 3 55400 CHATILLON SOUS LES COTES"/>
    <s v="ETABLISSEMENT MDL-C SOISSE"/>
    <s v="PEGAZ2"/>
    <n v="1"/>
    <x v="0"/>
    <m/>
    <m/>
    <n v="1"/>
    <m/>
    <m/>
    <m/>
    <m/>
    <m/>
    <m/>
    <m/>
    <m/>
    <m/>
    <m/>
    <m/>
    <m/>
    <m/>
  </r>
  <r>
    <x v="10"/>
    <s v="A. Verdun"/>
    <x v="11"/>
    <s v="38 RUE DE LA 7 DB USA 55000 VERDUN"/>
    <s v="HOTEL DU GOUVERNEUR"/>
    <s v="PEGAZ2-ATEX"/>
    <n v="1"/>
    <x v="0"/>
    <m/>
    <m/>
    <m/>
    <n v="1"/>
    <m/>
    <m/>
    <m/>
    <m/>
    <m/>
    <m/>
    <m/>
    <m/>
    <m/>
    <m/>
    <m/>
    <m/>
  </r>
  <r>
    <x v="10"/>
    <s v="A. Le Rozelier"/>
    <x v="11"/>
    <s v="LIEU-DIT ROBIAUX 55400 MOULAINVILLE"/>
    <s v="STATION DE POMPAGE DEPOT DU ROZELIER"/>
    <s v="PEGAZ2"/>
    <n v="1"/>
    <x v="0"/>
    <m/>
    <m/>
    <n v="1"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eau croisé dynamique2" cacheId="16" applyNumberFormats="0" applyBorderFormats="0" applyFontFormats="0" applyPatternFormats="0" applyAlignmentFormats="0" applyWidthHeightFormats="1" dataCaption="Valeurs" updatedVersion="8" minRefreshableVersion="3" useAutoFormatting="1" itemPrintTitles="1" createdVersion="6" indent="0" outline="1" outlineData="1" multipleFieldFilters="0">
  <location ref="A4:K31" firstHeaderRow="0" firstDataRow="1" firstDataCol="1" rowPageCount="1" colPageCount="1"/>
  <pivotFields count="24">
    <pivotField axis="axisRow" showAll="0">
      <items count="12">
        <item x="0"/>
        <item x="1"/>
        <item x="2"/>
        <item x="3"/>
        <item x="4"/>
        <item x="5"/>
        <item x="6"/>
        <item x="8"/>
        <item x="9"/>
        <item x="10"/>
        <item x="7"/>
        <item t="default"/>
      </items>
    </pivotField>
    <pivotField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showAll="0"/>
    <pivotField showAll="0" defaultSubtotal="0"/>
    <pivotField multipleItemSelectionAllowed="1" showAl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/>
    <pivotField dataField="1" showAll="0"/>
    <pivotField dataField="1" showAll="0"/>
    <pivotField showAll="0"/>
    <pivotField showAll="0" defaultSubtotal="0"/>
    <pivotField showAll="0"/>
    <pivotField showAll="0"/>
    <pivotField showAll="0" defaultSubtotal="0"/>
    <pivotField showAll="0" defaultSubtotal="0"/>
  </pivotFields>
  <rowFields count="2">
    <field x="0"/>
    <field x="2"/>
  </rowFields>
  <rowItems count="27">
    <i>
      <x/>
    </i>
    <i r="1">
      <x/>
    </i>
    <i r="1">
      <x v="1"/>
    </i>
    <i>
      <x v="1"/>
    </i>
    <i r="1">
      <x v="2"/>
    </i>
    <i r="1">
      <x v="6"/>
    </i>
    <i>
      <x v="2"/>
    </i>
    <i r="1">
      <x v="3"/>
    </i>
    <i>
      <x v="3"/>
    </i>
    <i r="1">
      <x v="4"/>
    </i>
    <i>
      <x v="4"/>
    </i>
    <i r="1">
      <x v="5"/>
    </i>
    <i>
      <x v="5"/>
    </i>
    <i r="1">
      <x v="7"/>
    </i>
    <i>
      <x v="6"/>
    </i>
    <i r="1">
      <x v="8"/>
    </i>
    <i>
      <x v="7"/>
    </i>
    <i r="1">
      <x v="9"/>
    </i>
    <i>
      <x v="8"/>
    </i>
    <i r="1">
      <x v="10"/>
    </i>
    <i>
      <x v="9"/>
    </i>
    <i r="1">
      <x v="11"/>
    </i>
    <i>
      <x v="10"/>
    </i>
    <i r="1">
      <x v="8"/>
    </i>
    <i r="1">
      <x v="10"/>
    </i>
    <i r="1">
      <x v="11"/>
    </i>
    <i t="grand">
      <x/>
    </i>
  </rowItems>
  <colFields count="1">
    <field x="-2"/>
  </colFields>
  <colItems count="10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</colItems>
  <pageFields count="1">
    <pageField fld="7" hier="-1"/>
  </pageFields>
  <dataFields count="10">
    <dataField name="Nombre de Concentrateur HCGE169-2S" fld="14" subtotal="count" baseField="0" baseItem="0"/>
    <dataField name="Nombre de Module radio Enless_2I" fld="12" subtotal="count" baseField="0" baseItem="0"/>
    <dataField name="Nombre de Concentrateur HCGE169-2B4" fld="13" subtotal="count" baseField="0" baseItem="0"/>
    <dataField name="Nombre de Module radio HM169-2I" fld="8" subtotal="count" baseField="0" baseItem="0"/>
    <dataField name="Nombre de Module radio HM169-2I-ATEX" fld="9" subtotal="count" baseField="0" baseItem="0"/>
    <dataField name="Nombre de Module autonome PEGAZ2" fld="10" subtotal="count" baseField="0" baseItem="0"/>
    <dataField name="Nombre de Module autonome PEGAZ2-ATEX" fld="11" subtotal="count" baseField="0" baseItem="0"/>
    <dataField name="Nombre de Antenne type SPO" fld="15" subtotal="count" baseField="0" baseItem="0"/>
    <dataField name="Nombre de Antenne type ODP" fld="16" subtotal="count" baseField="0" baseItem="0"/>
    <dataField name="Nombre de Antenne type GPRS" fld="17" subtotal="count" baseField="0" baseItem="0"/>
  </dataFields>
  <formats count="21">
    <format dxfId="111">
      <pivotArea field="0" type="button" dataOnly="0" labelOnly="1" outline="0" axis="axisRow" fieldPosition="0"/>
    </format>
    <format dxfId="110">
      <pivotArea field="0" type="button" dataOnly="0" labelOnly="1" outline="0" axis="axisRow" fieldPosition="0"/>
    </format>
    <format dxfId="109">
      <pivotArea field="0" type="button" dataOnly="0" labelOnly="1" outline="0" axis="axisRow" fieldPosition="0"/>
    </format>
    <format dxfId="108">
      <pivotArea dataOnly="0" labelOnly="1" outline="0" fieldPosition="0">
        <references count="1">
          <reference field="4294967294" count="3">
            <x v="7"/>
            <x v="8"/>
            <x v="9"/>
          </reference>
        </references>
      </pivotArea>
    </format>
    <format dxfId="107">
      <pivotArea field="0" type="button" dataOnly="0" labelOnly="1" outline="0" axis="axisRow" fieldPosition="0"/>
    </format>
    <format dxfId="106">
      <pivotArea dataOnly="0" labelOnly="1" outline="0" fieldPosition="0">
        <references count="1">
          <reference field="4294967294" count="3">
            <x v="7"/>
            <x v="8"/>
            <x v="9"/>
          </reference>
        </references>
      </pivotArea>
    </format>
    <format dxfId="105">
      <pivotArea field="0" type="button" dataOnly="0" labelOnly="1" outline="0" axis="axisRow" fieldPosition="0"/>
    </format>
    <format dxfId="104">
      <pivotArea dataOnly="0" labelOnly="1" outline="0" fieldPosition="0">
        <references count="1">
          <reference field="4294967294" count="3">
            <x v="7"/>
            <x v="8"/>
            <x v="9"/>
          </reference>
        </references>
      </pivotArea>
    </format>
    <format dxfId="103">
      <pivotArea field="0" type="button" dataOnly="0" labelOnly="1" outline="0" axis="axisRow" fieldPosition="0"/>
    </format>
    <format dxfId="102">
      <pivotArea dataOnly="0" labelOnly="1" outline="0" fieldPosition="0">
        <references count="1">
          <reference field="4294967294" count="3">
            <x v="7"/>
            <x v="8"/>
            <x v="9"/>
          </reference>
        </references>
      </pivotArea>
    </format>
    <format dxfId="101">
      <pivotArea dataOnly="0" labelOnly="1" outline="0" fieldPosition="0">
        <references count="1">
          <reference field="4294967294" count="10">
            <x v="0"/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100">
      <pivotArea dataOnly="0" labelOnly="1" outline="0" fieldPosition="0">
        <references count="1">
          <reference field="4294967294" count="10">
            <x v="0"/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99">
      <pivotArea dataOnly="0" labelOnly="1" outline="0" fieldPosition="0">
        <references count="1">
          <reference field="4294967294" count="10">
            <x v="0"/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98">
      <pivotArea outline="0" collapsedLevelsAreSubtotals="1" fieldPosition="0"/>
    </format>
    <format dxfId="97">
      <pivotArea dataOnly="0" labelOnly="1" outline="0" fieldPosition="0">
        <references count="1">
          <reference field="7" count="0"/>
        </references>
      </pivotArea>
    </format>
    <format dxfId="96">
      <pivotArea dataOnly="0" labelOnly="1" outline="0" fieldPosition="0">
        <references count="1">
          <reference field="4294967294" count="10">
            <x v="0"/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95">
      <pivotArea outline="0" collapsedLevelsAreSubtotals="1" fieldPosition="0"/>
    </format>
    <format dxfId="94">
      <pivotArea dataOnly="0" labelOnly="1" outline="0" fieldPosition="0">
        <references count="1">
          <reference field="7" count="0"/>
        </references>
      </pivotArea>
    </format>
    <format dxfId="93">
      <pivotArea dataOnly="0" labelOnly="1" outline="0" fieldPosition="0">
        <references count="1">
          <reference field="4294967294" count="10">
            <x v="0"/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92">
      <pivotArea field="7" type="button" dataOnly="0" labelOnly="1" outline="0" axis="axisPage" fieldPosition="0"/>
    </format>
    <format dxfId="91">
      <pivotArea field="0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eau croisé dynamique2" cacheId="16" applyNumberFormats="0" applyBorderFormats="0" applyFontFormats="0" applyPatternFormats="0" applyAlignmentFormats="0" applyWidthHeightFormats="1" dataCaption="Valeurs" updatedVersion="8" minRefreshableVersion="3" useAutoFormatting="1" itemPrintTitles="1" createdVersion="6" indent="0" outline="1" outlineData="1" multipleFieldFilters="0">
  <location ref="A4:G31" firstHeaderRow="0" firstDataRow="1" firstDataCol="1"/>
  <pivotFields count="24">
    <pivotField axis="axisRow" showAll="0">
      <items count="12">
        <item x="0"/>
        <item x="1"/>
        <item x="2"/>
        <item x="3"/>
        <item x="4"/>
        <item x="5"/>
        <item x="6"/>
        <item x="8"/>
        <item x="9"/>
        <item x="10"/>
        <item x="7"/>
        <item t="default"/>
      </items>
    </pivotField>
    <pivotField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showAll="0"/>
    <pivotField showAll="0" defaultSubtotal="0"/>
    <pivotField multipleItemSelectionAllowed="1" showAll="0"/>
    <pivotField multipleItemSelectionAllowed="1"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dataField="1" showAll="0"/>
    <pivotField dataField="1" showAll="0" defaultSubtotal="0"/>
    <pivotField dataField="1" showAll="0"/>
    <pivotField dataField="1" showAll="0"/>
    <pivotField dataField="1" showAll="0" defaultSubtotal="0"/>
    <pivotField dataField="1" showAll="0" defaultSubtotal="0"/>
  </pivotFields>
  <rowFields count="2">
    <field x="0"/>
    <field x="2"/>
  </rowFields>
  <rowItems count="27">
    <i>
      <x/>
    </i>
    <i r="1">
      <x/>
    </i>
    <i r="1">
      <x v="1"/>
    </i>
    <i>
      <x v="1"/>
    </i>
    <i r="1">
      <x v="2"/>
    </i>
    <i r="1">
      <x v="6"/>
    </i>
    <i>
      <x v="2"/>
    </i>
    <i r="1">
      <x v="3"/>
    </i>
    <i>
      <x v="3"/>
    </i>
    <i r="1">
      <x v="4"/>
    </i>
    <i>
      <x v="4"/>
    </i>
    <i r="1">
      <x v="5"/>
    </i>
    <i>
      <x v="5"/>
    </i>
    <i r="1">
      <x v="7"/>
    </i>
    <i>
      <x v="6"/>
    </i>
    <i r="1">
      <x v="8"/>
    </i>
    <i>
      <x v="7"/>
    </i>
    <i r="1">
      <x v="9"/>
    </i>
    <i>
      <x v="8"/>
    </i>
    <i r="1">
      <x v="10"/>
    </i>
    <i>
      <x v="9"/>
    </i>
    <i r="1">
      <x v="11"/>
    </i>
    <i>
      <x v="10"/>
    </i>
    <i r="1">
      <x v="8"/>
    </i>
    <i r="1">
      <x v="10"/>
    </i>
    <i r="1">
      <x v="11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Nombre de Emetteur d'impulsion sur compteur d'eau" fld="18" subtotal="count" baseField="0" baseItem="0"/>
    <dataField name="Nombre de Convertisseur de signal sur compteur électrique" fld="19" subtotal="count" baseField="0" baseItem="0"/>
    <dataField name="Nombre de Carte d'impulsion sur compteur thermique" fld="20" subtotal="count" baseField="0" baseItem="0"/>
    <dataField name="Nombre de Doubleur d'impulsion" fld="21" subtotal="count" baseField="0" baseItem="0"/>
    <dataField name="Nombre de Module de déport d'impulsion (&gt; 10 ml)" fld="22" subtotal="count" baseField="0" baseItem="0"/>
    <dataField name="Nombre de Pile double type D pour débitmètre WATERFLUX 3070" fld="23" subtotal="count" baseField="0" baseItem="0"/>
  </dataFields>
  <formats count="14">
    <format dxfId="90">
      <pivotArea field="0" type="button" dataOnly="0" labelOnly="1" outline="0" axis="axisRow" fieldPosition="0"/>
    </format>
    <format dxfId="89">
      <pivotArea field="0" type="button" dataOnly="0" labelOnly="1" outline="0" axis="axisRow" fieldPosition="0"/>
    </format>
    <format dxfId="88">
      <pivotArea field="0" type="button" dataOnly="0" labelOnly="1" outline="0" axis="axisRow" fieldPosition="0"/>
    </format>
    <format dxfId="87">
      <pivotArea field="0" type="button" dataOnly="0" labelOnly="1" outline="0" axis="axisRow" fieldPosition="0"/>
    </format>
    <format dxfId="86">
      <pivotArea field="0" type="button" dataOnly="0" labelOnly="1" outline="0" axis="axisRow" fieldPosition="0"/>
    </format>
    <format dxfId="85">
      <pivotArea field="0" type="button" dataOnly="0" labelOnly="1" outline="0" axis="axisRow" fieldPosition="0"/>
    </format>
    <format dxfId="84">
      <pivotArea outline="0" collapsedLevelsAreSubtotals="1" fieldPosition="0"/>
    </format>
    <format dxfId="83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82">
      <pivotArea outline="0" collapsedLevelsAreSubtotals="1" fieldPosition="0"/>
    </format>
    <format dxfId="81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80">
      <pivotArea outline="0" collapsedLevelsAreSubtotals="1" fieldPosition="0"/>
    </format>
    <format dxfId="79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78">
      <pivotArea field="0" type="button" dataOnly="0" labelOnly="1" outline="0" axis="axisRow" fieldPosition="0"/>
    </format>
    <format dxfId="77">
      <pivotArea dataOnly="0" labelOnly="1" outline="0" fieldPosition="0">
        <references count="1">
          <reference field="4294967294" count="1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X899" totalsRowShown="0" headerRowDxfId="136">
  <autoFilter ref="A3:X899" xr:uid="{00000000-0009-0000-0100-000001000000}"/>
  <tableColumns count="24">
    <tableColumn id="2" xr3:uid="{00000000-0010-0000-0000-000002000000}" name="USID" dataDxfId="135"/>
    <tableColumn id="9" xr3:uid="{00000000-0010-0000-0000-000009000000}" name="Antenne" dataDxfId="134"/>
    <tableColumn id="10" xr3:uid="{00000000-0010-0000-0000-00000A000000}" name="BdD" dataDxfId="133"/>
    <tableColumn id="3" xr3:uid="{00000000-0010-0000-0000-000003000000}" name="Adresse" dataDxfId="132"/>
    <tableColumn id="4" xr3:uid="{00000000-0010-0000-0000-000004000000}" name="Site" dataDxfId="131"/>
    <tableColumn id="6" xr3:uid="{00000000-0010-0000-0000-000006000000}" name="Module de télérelève rattaché" dataDxfId="130"/>
    <tableColumn id="8" xr3:uid="{00000000-0010-0000-0000-000008000000}" name="Entrée de raccordement" dataDxfId="129"/>
    <tableColumn id="45" xr3:uid="{00000000-0010-0000-0000-00002D000000}" name="Module en doublon" dataDxfId="128"/>
    <tableColumn id="19" xr3:uid="{00000000-0010-0000-0000-000013000000}" name="Module radio HM169-2I" dataDxfId="127"/>
    <tableColumn id="20" xr3:uid="{00000000-0010-0000-0000-000014000000}" name="Module radio HM169-2I-ATEX" dataDxfId="126"/>
    <tableColumn id="21" xr3:uid="{00000000-0010-0000-0000-000015000000}" name="Module autonome PEGAZ2" dataDxfId="125"/>
    <tableColumn id="22" xr3:uid="{00000000-0010-0000-0000-000016000000}" name="Module autonome PEGAZ2-ATEX" dataDxfId="124"/>
    <tableColumn id="23" xr3:uid="{00000000-0010-0000-0000-000017000000}" name="Module radio Enless_2I" dataDxfId="123"/>
    <tableColumn id="24" xr3:uid="{00000000-0010-0000-0000-000018000000}" name="Concentrateur HCGE169-2B4" dataDxfId="122"/>
    <tableColumn id="25" xr3:uid="{00000000-0010-0000-0000-000019000000}" name="Concentrateur HCGE169-2S" dataDxfId="121"/>
    <tableColumn id="31" xr3:uid="{00000000-0010-0000-0000-00001F000000}" name="Antenne type SPO" dataDxfId="120"/>
    <tableColumn id="32" xr3:uid="{00000000-0010-0000-0000-000020000000}" name="Antenne type ODP" dataDxfId="119"/>
    <tableColumn id="33" xr3:uid="{00000000-0010-0000-0000-000021000000}" name="Antenne type GPRS" dataDxfId="118"/>
    <tableColumn id="26" xr3:uid="{00000000-0010-0000-0000-00001A000000}" name="Emetteur d'impulsion sur compteur d'eau" dataDxfId="117"/>
    <tableColumn id="27" xr3:uid="{00000000-0010-0000-0000-00001B000000}" name="Convertisseur de signal sur compteur électrique" dataDxfId="116"/>
    <tableColumn id="28" xr3:uid="{00000000-0010-0000-0000-00001C000000}" name="Carte d'impulsion sur compteur thermique" dataDxfId="115"/>
    <tableColumn id="29" xr3:uid="{00000000-0010-0000-0000-00001D000000}" name="Doubleur d'impulsion" dataDxfId="114"/>
    <tableColumn id="30" xr3:uid="{00000000-0010-0000-0000-00001E000000}" name="Module de déport d'impulsion (&gt; 10 ml)" dataDxfId="113"/>
    <tableColumn id="11" xr3:uid="{00000000-0010-0000-0000-00000B000000}" name="Pile double type D pour débitmètre WATERFLUX 3070" dataDxfId="112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F113"/>
  <sheetViews>
    <sheetView topLeftCell="B1" workbookViewId="0">
      <selection activeCell="B13" sqref="B13"/>
    </sheetView>
  </sheetViews>
  <sheetFormatPr baseColWidth="10" defaultRowHeight="15" outlineLevelCol="1" x14ac:dyDescent="0.25"/>
  <cols>
    <col min="1" max="1" width="11.85546875" hidden="1" customWidth="1" outlineLevel="1"/>
    <col min="2" max="2" width="44.42578125" customWidth="1" collapsed="1"/>
    <col min="3" max="3" width="72.42578125" bestFit="1" customWidth="1"/>
  </cols>
  <sheetData>
    <row r="1" spans="1:6" x14ac:dyDescent="0.25">
      <c r="A1" t="s">
        <v>186</v>
      </c>
      <c r="B1" t="s">
        <v>0</v>
      </c>
      <c r="C1" t="s">
        <v>36</v>
      </c>
      <c r="D1" t="s">
        <v>67</v>
      </c>
      <c r="E1" t="s">
        <v>191</v>
      </c>
      <c r="F1" t="s">
        <v>65</v>
      </c>
    </row>
    <row r="2" spans="1:6" x14ac:dyDescent="0.25">
      <c r="A2" t="s">
        <v>74</v>
      </c>
      <c r="B2" t="s">
        <v>1</v>
      </c>
      <c r="C2" t="s">
        <v>279</v>
      </c>
      <c r="D2" t="s">
        <v>350</v>
      </c>
      <c r="E2" t="s">
        <v>351</v>
      </c>
      <c r="F2" t="s">
        <v>352</v>
      </c>
    </row>
    <row r="3" spans="1:6" x14ac:dyDescent="0.25">
      <c r="A3" t="s">
        <v>75</v>
      </c>
      <c r="B3" t="s">
        <v>192</v>
      </c>
      <c r="C3" t="s">
        <v>187</v>
      </c>
      <c r="D3" t="s">
        <v>350</v>
      </c>
      <c r="E3" t="s">
        <v>353</v>
      </c>
      <c r="F3" t="s">
        <v>354</v>
      </c>
    </row>
    <row r="4" spans="1:6" x14ac:dyDescent="0.25">
      <c r="A4" t="s">
        <v>76</v>
      </c>
      <c r="B4" t="s">
        <v>5</v>
      </c>
      <c r="C4" t="s">
        <v>188</v>
      </c>
      <c r="D4" t="s">
        <v>350</v>
      </c>
      <c r="E4" t="s">
        <v>353</v>
      </c>
      <c r="F4" t="s">
        <v>354</v>
      </c>
    </row>
    <row r="5" spans="1:6" x14ac:dyDescent="0.25">
      <c r="A5" t="s">
        <v>77</v>
      </c>
      <c r="B5" t="s">
        <v>193</v>
      </c>
      <c r="C5" t="s">
        <v>189</v>
      </c>
      <c r="D5" t="s">
        <v>350</v>
      </c>
      <c r="E5" t="s">
        <v>353</v>
      </c>
      <c r="F5" t="s">
        <v>354</v>
      </c>
    </row>
    <row r="6" spans="1:6" x14ac:dyDescent="0.25">
      <c r="A6" t="s">
        <v>78</v>
      </c>
      <c r="B6" t="s">
        <v>194</v>
      </c>
      <c r="C6" t="s">
        <v>190</v>
      </c>
      <c r="D6" t="s">
        <v>355</v>
      </c>
      <c r="E6" t="s">
        <v>356</v>
      </c>
      <c r="F6" t="s">
        <v>357</v>
      </c>
    </row>
    <row r="7" spans="1:6" x14ac:dyDescent="0.25">
      <c r="A7" t="s">
        <v>79</v>
      </c>
      <c r="B7" t="s">
        <v>195</v>
      </c>
      <c r="C7" t="s">
        <v>190</v>
      </c>
      <c r="D7" t="s">
        <v>355</v>
      </c>
      <c r="E7" t="s">
        <v>356</v>
      </c>
      <c r="F7" t="s">
        <v>357</v>
      </c>
    </row>
    <row r="8" spans="1:6" x14ac:dyDescent="0.25">
      <c r="A8" t="s">
        <v>80</v>
      </c>
      <c r="B8" t="s">
        <v>196</v>
      </c>
      <c r="C8" t="s">
        <v>278</v>
      </c>
      <c r="D8" t="s">
        <v>350</v>
      </c>
      <c r="E8" t="s">
        <v>358</v>
      </c>
      <c r="F8" t="s">
        <v>352</v>
      </c>
    </row>
    <row r="9" spans="1:6" x14ac:dyDescent="0.25">
      <c r="A9" t="s">
        <v>81</v>
      </c>
      <c r="B9" t="s">
        <v>197</v>
      </c>
      <c r="C9" t="s">
        <v>277</v>
      </c>
      <c r="D9" t="s">
        <v>350</v>
      </c>
      <c r="E9" t="s">
        <v>358</v>
      </c>
      <c r="F9" t="s">
        <v>352</v>
      </c>
    </row>
    <row r="10" spans="1:6" x14ac:dyDescent="0.25">
      <c r="A10" t="s">
        <v>82</v>
      </c>
      <c r="B10" t="s">
        <v>198</v>
      </c>
      <c r="C10" t="s">
        <v>277</v>
      </c>
      <c r="D10" t="s">
        <v>350</v>
      </c>
      <c r="E10" t="s">
        <v>358</v>
      </c>
      <c r="F10" t="s">
        <v>352</v>
      </c>
    </row>
    <row r="11" spans="1:6" x14ac:dyDescent="0.25">
      <c r="A11" t="s">
        <v>83</v>
      </c>
      <c r="B11" t="s">
        <v>199</v>
      </c>
      <c r="C11" t="s">
        <v>277</v>
      </c>
      <c r="D11" t="s">
        <v>350</v>
      </c>
      <c r="E11" t="s">
        <v>358</v>
      </c>
      <c r="F11" t="s">
        <v>352</v>
      </c>
    </row>
    <row r="12" spans="1:6" x14ac:dyDescent="0.25">
      <c r="A12" t="s">
        <v>84</v>
      </c>
      <c r="B12" t="s">
        <v>19</v>
      </c>
      <c r="C12" t="s">
        <v>276</v>
      </c>
      <c r="D12" t="s">
        <v>350</v>
      </c>
      <c r="E12" t="s">
        <v>358</v>
      </c>
      <c r="F12" t="s">
        <v>352</v>
      </c>
    </row>
    <row r="13" spans="1:6" x14ac:dyDescent="0.25">
      <c r="A13" t="s">
        <v>85</v>
      </c>
      <c r="B13" t="s">
        <v>200</v>
      </c>
      <c r="C13" t="s">
        <v>275</v>
      </c>
      <c r="D13" t="s">
        <v>359</v>
      </c>
      <c r="E13" t="s">
        <v>360</v>
      </c>
      <c r="F13" t="s">
        <v>361</v>
      </c>
    </row>
    <row r="14" spans="1:6" x14ac:dyDescent="0.25">
      <c r="A14" t="s">
        <v>86</v>
      </c>
      <c r="B14" t="s">
        <v>201</v>
      </c>
      <c r="C14" t="s">
        <v>274</v>
      </c>
      <c r="D14" t="s">
        <v>359</v>
      </c>
      <c r="E14" t="s">
        <v>360</v>
      </c>
      <c r="F14" t="s">
        <v>361</v>
      </c>
    </row>
    <row r="15" spans="1:6" x14ac:dyDescent="0.25">
      <c r="A15" t="s">
        <v>87</v>
      </c>
      <c r="B15" t="s">
        <v>202</v>
      </c>
      <c r="C15" t="s">
        <v>348</v>
      </c>
      <c r="D15" t="s">
        <v>359</v>
      </c>
      <c r="E15" t="s">
        <v>362</v>
      </c>
      <c r="F15" t="s">
        <v>361</v>
      </c>
    </row>
    <row r="16" spans="1:6" x14ac:dyDescent="0.25">
      <c r="A16" t="s">
        <v>88</v>
      </c>
      <c r="B16" t="s">
        <v>203</v>
      </c>
      <c r="C16" t="s">
        <v>269</v>
      </c>
      <c r="D16" t="s">
        <v>359</v>
      </c>
      <c r="E16" t="s">
        <v>360</v>
      </c>
      <c r="F16" t="s">
        <v>361</v>
      </c>
    </row>
    <row r="17" spans="1:6" x14ac:dyDescent="0.25">
      <c r="A17" t="s">
        <v>89</v>
      </c>
      <c r="B17" t="s">
        <v>15</v>
      </c>
      <c r="C17" t="s">
        <v>273</v>
      </c>
      <c r="D17" t="s">
        <v>359</v>
      </c>
      <c r="E17" t="s">
        <v>363</v>
      </c>
      <c r="F17" t="s">
        <v>361</v>
      </c>
    </row>
    <row r="18" spans="1:6" x14ac:dyDescent="0.25">
      <c r="A18" t="s">
        <v>90</v>
      </c>
      <c r="B18" t="s">
        <v>204</v>
      </c>
      <c r="C18" t="s">
        <v>270</v>
      </c>
      <c r="D18" t="s">
        <v>359</v>
      </c>
      <c r="E18" t="s">
        <v>363</v>
      </c>
      <c r="F18" t="s">
        <v>361</v>
      </c>
    </row>
    <row r="19" spans="1:6" x14ac:dyDescent="0.25">
      <c r="A19" t="s">
        <v>91</v>
      </c>
      <c r="B19" t="s">
        <v>205</v>
      </c>
      <c r="C19" t="s">
        <v>271</v>
      </c>
      <c r="D19" t="s">
        <v>359</v>
      </c>
      <c r="E19" t="s">
        <v>363</v>
      </c>
      <c r="F19" t="s">
        <v>361</v>
      </c>
    </row>
    <row r="20" spans="1:6" x14ac:dyDescent="0.25">
      <c r="A20" t="s">
        <v>92</v>
      </c>
      <c r="B20" t="s">
        <v>206</v>
      </c>
      <c r="C20" t="s">
        <v>272</v>
      </c>
      <c r="D20" t="s">
        <v>359</v>
      </c>
      <c r="E20" t="s">
        <v>363</v>
      </c>
      <c r="F20" t="s">
        <v>361</v>
      </c>
    </row>
    <row r="21" spans="1:6" x14ac:dyDescent="0.25">
      <c r="A21" t="s">
        <v>93</v>
      </c>
      <c r="B21" t="s">
        <v>207</v>
      </c>
      <c r="C21" t="s">
        <v>349</v>
      </c>
      <c r="D21" t="s">
        <v>359</v>
      </c>
      <c r="E21" t="s">
        <v>364</v>
      </c>
      <c r="F21" t="s">
        <v>361</v>
      </c>
    </row>
    <row r="22" spans="1:6" x14ac:dyDescent="0.25">
      <c r="A22" t="s">
        <v>94</v>
      </c>
      <c r="B22" t="s">
        <v>208</v>
      </c>
      <c r="C22" t="s">
        <v>349</v>
      </c>
      <c r="D22" t="s">
        <v>359</v>
      </c>
      <c r="E22" t="s">
        <v>364</v>
      </c>
      <c r="F22" t="s">
        <v>361</v>
      </c>
    </row>
    <row r="23" spans="1:6" x14ac:dyDescent="0.25">
      <c r="A23" t="s">
        <v>95</v>
      </c>
      <c r="B23" t="s">
        <v>24</v>
      </c>
      <c r="C23" t="s">
        <v>45</v>
      </c>
      <c r="D23" t="s">
        <v>350</v>
      </c>
      <c r="E23" t="s">
        <v>365</v>
      </c>
      <c r="F23" t="s">
        <v>352</v>
      </c>
    </row>
    <row r="24" spans="1:6" x14ac:dyDescent="0.25">
      <c r="A24" t="s">
        <v>96</v>
      </c>
      <c r="B24" t="s">
        <v>267</v>
      </c>
      <c r="C24" t="s">
        <v>46</v>
      </c>
      <c r="D24" t="s">
        <v>350</v>
      </c>
      <c r="E24" t="s">
        <v>365</v>
      </c>
      <c r="F24" t="s">
        <v>352</v>
      </c>
    </row>
    <row r="25" spans="1:6" x14ac:dyDescent="0.25">
      <c r="A25" t="s">
        <v>97</v>
      </c>
      <c r="B25" t="s">
        <v>209</v>
      </c>
      <c r="C25" t="s">
        <v>66</v>
      </c>
      <c r="D25" t="s">
        <v>350</v>
      </c>
      <c r="E25" t="s">
        <v>365</v>
      </c>
      <c r="F25" t="s">
        <v>352</v>
      </c>
    </row>
    <row r="26" spans="1:6" x14ac:dyDescent="0.25">
      <c r="A26" t="s">
        <v>98</v>
      </c>
      <c r="B26" t="s">
        <v>210</v>
      </c>
      <c r="C26" t="s">
        <v>280</v>
      </c>
      <c r="D26" t="s">
        <v>350</v>
      </c>
      <c r="E26" t="s">
        <v>366</v>
      </c>
      <c r="F26" t="s">
        <v>352</v>
      </c>
    </row>
    <row r="27" spans="1:6" x14ac:dyDescent="0.25">
      <c r="A27" t="s">
        <v>99</v>
      </c>
      <c r="B27" t="s">
        <v>211</v>
      </c>
      <c r="C27" t="s">
        <v>280</v>
      </c>
      <c r="D27" t="s">
        <v>350</v>
      </c>
      <c r="E27" t="s">
        <v>366</v>
      </c>
      <c r="F27" t="s">
        <v>352</v>
      </c>
    </row>
    <row r="28" spans="1:6" x14ac:dyDescent="0.25">
      <c r="A28" t="s">
        <v>100</v>
      </c>
      <c r="B28" t="s">
        <v>212</v>
      </c>
      <c r="C28" t="s">
        <v>281</v>
      </c>
      <c r="D28" t="s">
        <v>350</v>
      </c>
      <c r="E28" t="s">
        <v>367</v>
      </c>
      <c r="F28" t="s">
        <v>352</v>
      </c>
    </row>
    <row r="29" spans="1:6" x14ac:dyDescent="0.25">
      <c r="A29" t="s">
        <v>101</v>
      </c>
      <c r="B29" t="s">
        <v>25</v>
      </c>
      <c r="C29" t="s">
        <v>47</v>
      </c>
      <c r="D29" t="s">
        <v>350</v>
      </c>
      <c r="E29" t="s">
        <v>366</v>
      </c>
      <c r="F29" t="s">
        <v>352</v>
      </c>
    </row>
    <row r="30" spans="1:6" x14ac:dyDescent="0.25">
      <c r="A30" t="s">
        <v>102</v>
      </c>
      <c r="B30" t="s">
        <v>213</v>
      </c>
      <c r="C30" t="s">
        <v>282</v>
      </c>
      <c r="D30" t="s">
        <v>350</v>
      </c>
      <c r="E30" t="s">
        <v>367</v>
      </c>
      <c r="F30" t="s">
        <v>352</v>
      </c>
    </row>
    <row r="31" spans="1:6" x14ac:dyDescent="0.25">
      <c r="A31" t="s">
        <v>103</v>
      </c>
      <c r="B31" t="s">
        <v>214</v>
      </c>
      <c r="C31" t="s">
        <v>268</v>
      </c>
      <c r="D31" t="s">
        <v>355</v>
      </c>
      <c r="E31" t="s">
        <v>368</v>
      </c>
      <c r="F31" t="s">
        <v>357</v>
      </c>
    </row>
    <row r="32" spans="1:6" x14ac:dyDescent="0.25">
      <c r="A32" t="s">
        <v>104</v>
      </c>
      <c r="B32" t="s">
        <v>215</v>
      </c>
      <c r="C32" t="s">
        <v>283</v>
      </c>
      <c r="D32" t="s">
        <v>355</v>
      </c>
      <c r="E32" t="s">
        <v>369</v>
      </c>
      <c r="F32" t="s">
        <v>357</v>
      </c>
    </row>
    <row r="33" spans="1:6" x14ac:dyDescent="0.25">
      <c r="A33" t="s">
        <v>105</v>
      </c>
      <c r="B33" t="s">
        <v>216</v>
      </c>
      <c r="C33" t="s">
        <v>48</v>
      </c>
      <c r="D33" t="s">
        <v>370</v>
      </c>
      <c r="E33" t="s">
        <v>371</v>
      </c>
      <c r="F33" t="s">
        <v>372</v>
      </c>
    </row>
    <row r="34" spans="1:6" x14ac:dyDescent="0.25">
      <c r="A34" t="s">
        <v>106</v>
      </c>
      <c r="B34" t="s">
        <v>217</v>
      </c>
      <c r="C34" t="s">
        <v>49</v>
      </c>
      <c r="D34" t="s">
        <v>370</v>
      </c>
      <c r="E34" t="s">
        <v>373</v>
      </c>
      <c r="F34" t="s">
        <v>372</v>
      </c>
    </row>
    <row r="35" spans="1:6" x14ac:dyDescent="0.25">
      <c r="A35" t="s">
        <v>107</v>
      </c>
      <c r="B35" t="s">
        <v>26</v>
      </c>
      <c r="C35" t="s">
        <v>50</v>
      </c>
      <c r="D35" t="s">
        <v>370</v>
      </c>
      <c r="E35" t="s">
        <v>373</v>
      </c>
      <c r="F35" t="s">
        <v>372</v>
      </c>
    </row>
    <row r="36" spans="1:6" x14ac:dyDescent="0.25">
      <c r="A36" t="s">
        <v>108</v>
      </c>
      <c r="B36" t="s">
        <v>218</v>
      </c>
      <c r="C36" t="s">
        <v>51</v>
      </c>
      <c r="D36" t="s">
        <v>370</v>
      </c>
      <c r="E36" t="s">
        <v>373</v>
      </c>
      <c r="F36" t="s">
        <v>372</v>
      </c>
    </row>
    <row r="37" spans="1:6" x14ac:dyDescent="0.25">
      <c r="A37" t="s">
        <v>109</v>
      </c>
      <c r="B37" t="s">
        <v>27</v>
      </c>
      <c r="C37" t="s">
        <v>52</v>
      </c>
      <c r="D37" t="s">
        <v>370</v>
      </c>
      <c r="E37" t="s">
        <v>374</v>
      </c>
      <c r="F37" t="s">
        <v>372</v>
      </c>
    </row>
    <row r="38" spans="1:6" x14ac:dyDescent="0.25">
      <c r="A38" t="s">
        <v>110</v>
      </c>
      <c r="B38" t="s">
        <v>219</v>
      </c>
      <c r="C38" t="s">
        <v>284</v>
      </c>
      <c r="D38" t="s">
        <v>370</v>
      </c>
      <c r="E38" t="s">
        <v>374</v>
      </c>
      <c r="F38" t="s">
        <v>372</v>
      </c>
    </row>
    <row r="39" spans="1:6" x14ac:dyDescent="0.25">
      <c r="A39" t="s">
        <v>111</v>
      </c>
      <c r="B39" t="s">
        <v>28</v>
      </c>
      <c r="C39" t="s">
        <v>53</v>
      </c>
      <c r="D39" t="s">
        <v>370</v>
      </c>
      <c r="E39" t="s">
        <v>374</v>
      </c>
      <c r="F39" t="s">
        <v>372</v>
      </c>
    </row>
    <row r="40" spans="1:6" x14ac:dyDescent="0.25">
      <c r="A40" t="s">
        <v>112</v>
      </c>
      <c r="B40" t="s">
        <v>220</v>
      </c>
      <c r="C40" t="s">
        <v>285</v>
      </c>
      <c r="D40" t="s">
        <v>370</v>
      </c>
      <c r="E40" t="s">
        <v>374</v>
      </c>
      <c r="F40" t="s">
        <v>372</v>
      </c>
    </row>
    <row r="41" spans="1:6" x14ac:dyDescent="0.25">
      <c r="A41" t="s">
        <v>113</v>
      </c>
      <c r="B41" t="s">
        <v>221</v>
      </c>
      <c r="C41" t="s">
        <v>54</v>
      </c>
      <c r="D41" t="s">
        <v>370</v>
      </c>
      <c r="E41" t="s">
        <v>374</v>
      </c>
      <c r="F41" t="s">
        <v>372</v>
      </c>
    </row>
    <row r="42" spans="1:6" x14ac:dyDescent="0.25">
      <c r="A42" t="s">
        <v>114</v>
      </c>
      <c r="B42" t="s">
        <v>222</v>
      </c>
      <c r="C42" t="s">
        <v>286</v>
      </c>
      <c r="D42" t="s">
        <v>370</v>
      </c>
      <c r="E42" t="s">
        <v>375</v>
      </c>
      <c r="F42" t="s">
        <v>372</v>
      </c>
    </row>
    <row r="43" spans="1:6" x14ac:dyDescent="0.25">
      <c r="A43" t="s">
        <v>115</v>
      </c>
      <c r="B43" t="s">
        <v>223</v>
      </c>
      <c r="C43" t="s">
        <v>55</v>
      </c>
      <c r="D43" t="s">
        <v>370</v>
      </c>
      <c r="E43" t="s">
        <v>371</v>
      </c>
      <c r="F43" t="s">
        <v>372</v>
      </c>
    </row>
    <row r="44" spans="1:6" x14ac:dyDescent="0.25">
      <c r="A44" t="s">
        <v>116</v>
      </c>
      <c r="B44" t="s">
        <v>29</v>
      </c>
      <c r="C44" t="s">
        <v>56</v>
      </c>
      <c r="D44" t="s">
        <v>370</v>
      </c>
      <c r="E44" t="s">
        <v>371</v>
      </c>
      <c r="F44" t="s">
        <v>372</v>
      </c>
    </row>
    <row r="45" spans="1:6" x14ac:dyDescent="0.25">
      <c r="A45" t="s">
        <v>117</v>
      </c>
      <c r="B45" t="s">
        <v>224</v>
      </c>
      <c r="C45" t="s">
        <v>287</v>
      </c>
      <c r="D45" t="s">
        <v>376</v>
      </c>
      <c r="E45" t="s">
        <v>377</v>
      </c>
      <c r="F45" t="s">
        <v>378</v>
      </c>
    </row>
    <row r="46" spans="1:6" x14ac:dyDescent="0.25">
      <c r="A46" t="s">
        <v>118</v>
      </c>
      <c r="B46" t="s">
        <v>6</v>
      </c>
      <c r="C46" t="s">
        <v>288</v>
      </c>
      <c r="D46" t="s">
        <v>376</v>
      </c>
      <c r="E46" t="s">
        <v>379</v>
      </c>
      <c r="F46" t="s">
        <v>378</v>
      </c>
    </row>
    <row r="47" spans="1:6" x14ac:dyDescent="0.25">
      <c r="A47" t="s">
        <v>119</v>
      </c>
      <c r="B47" t="s">
        <v>18</v>
      </c>
      <c r="C47" t="s">
        <v>289</v>
      </c>
      <c r="D47" t="s">
        <v>376</v>
      </c>
      <c r="E47" t="s">
        <v>379</v>
      </c>
      <c r="F47" t="s">
        <v>378</v>
      </c>
    </row>
    <row r="48" spans="1:6" x14ac:dyDescent="0.25">
      <c r="A48" t="s">
        <v>120</v>
      </c>
      <c r="B48" t="s">
        <v>225</v>
      </c>
      <c r="C48" t="s">
        <v>290</v>
      </c>
      <c r="D48" t="s">
        <v>376</v>
      </c>
      <c r="E48" t="s">
        <v>380</v>
      </c>
      <c r="F48" t="s">
        <v>378</v>
      </c>
    </row>
    <row r="49" spans="1:6" x14ac:dyDescent="0.25">
      <c r="A49" t="s">
        <v>121</v>
      </c>
      <c r="B49" t="s">
        <v>30</v>
      </c>
      <c r="C49" t="s">
        <v>291</v>
      </c>
      <c r="D49" t="s">
        <v>376</v>
      </c>
      <c r="E49" t="s">
        <v>380</v>
      </c>
      <c r="F49" t="s">
        <v>378</v>
      </c>
    </row>
    <row r="50" spans="1:6" x14ac:dyDescent="0.25">
      <c r="A50" t="s">
        <v>122</v>
      </c>
      <c r="B50" t="s">
        <v>226</v>
      </c>
      <c r="C50" t="s">
        <v>292</v>
      </c>
      <c r="D50" t="s">
        <v>376</v>
      </c>
      <c r="E50" t="s">
        <v>379</v>
      </c>
      <c r="F50" t="s">
        <v>378</v>
      </c>
    </row>
    <row r="51" spans="1:6" x14ac:dyDescent="0.25">
      <c r="A51" t="s">
        <v>123</v>
      </c>
      <c r="B51" t="s">
        <v>22</v>
      </c>
      <c r="C51" t="s">
        <v>293</v>
      </c>
      <c r="D51" t="s">
        <v>381</v>
      </c>
      <c r="E51" t="s">
        <v>382</v>
      </c>
      <c r="F51" t="s">
        <v>383</v>
      </c>
    </row>
    <row r="52" spans="1:6" x14ac:dyDescent="0.25">
      <c r="A52" t="s">
        <v>124</v>
      </c>
      <c r="B52" t="s">
        <v>227</v>
      </c>
      <c r="C52" t="s">
        <v>294</v>
      </c>
      <c r="D52" t="s">
        <v>381</v>
      </c>
      <c r="E52" t="s">
        <v>382</v>
      </c>
      <c r="F52" t="s">
        <v>383</v>
      </c>
    </row>
    <row r="53" spans="1:6" x14ac:dyDescent="0.25">
      <c r="A53" t="s">
        <v>125</v>
      </c>
      <c r="B53" t="s">
        <v>31</v>
      </c>
      <c r="C53" t="s">
        <v>295</v>
      </c>
      <c r="D53" t="s">
        <v>381</v>
      </c>
      <c r="E53" t="s">
        <v>384</v>
      </c>
      <c r="F53" t="s">
        <v>383</v>
      </c>
    </row>
    <row r="54" spans="1:6" x14ac:dyDescent="0.25">
      <c r="A54" t="s">
        <v>126</v>
      </c>
      <c r="B54" t="s">
        <v>228</v>
      </c>
      <c r="C54" t="s">
        <v>296</v>
      </c>
      <c r="D54" t="s">
        <v>385</v>
      </c>
      <c r="E54" t="s">
        <v>386</v>
      </c>
      <c r="F54" t="s">
        <v>387</v>
      </c>
    </row>
    <row r="55" spans="1:6" x14ac:dyDescent="0.25">
      <c r="A55" t="s">
        <v>127</v>
      </c>
      <c r="B55" t="s">
        <v>229</v>
      </c>
      <c r="C55" t="s">
        <v>297</v>
      </c>
      <c r="D55" t="s">
        <v>385</v>
      </c>
      <c r="E55" t="s">
        <v>388</v>
      </c>
      <c r="F55" t="s">
        <v>387</v>
      </c>
    </row>
    <row r="56" spans="1:6" x14ac:dyDescent="0.25">
      <c r="A56" t="s">
        <v>128</v>
      </c>
      <c r="B56" t="s">
        <v>23</v>
      </c>
      <c r="C56" t="s">
        <v>298</v>
      </c>
      <c r="D56" t="s">
        <v>385</v>
      </c>
      <c r="E56" t="s">
        <v>388</v>
      </c>
      <c r="F56" t="s">
        <v>387</v>
      </c>
    </row>
    <row r="57" spans="1:6" x14ac:dyDescent="0.25">
      <c r="A57" t="s">
        <v>129</v>
      </c>
      <c r="B57" t="s">
        <v>14</v>
      </c>
      <c r="C57" t="s">
        <v>57</v>
      </c>
      <c r="D57" t="s">
        <v>385</v>
      </c>
      <c r="E57" t="s">
        <v>388</v>
      </c>
      <c r="F57" t="s">
        <v>387</v>
      </c>
    </row>
    <row r="58" spans="1:6" x14ac:dyDescent="0.25">
      <c r="A58" t="s">
        <v>130</v>
      </c>
      <c r="B58" t="s">
        <v>16</v>
      </c>
      <c r="C58" t="s">
        <v>58</v>
      </c>
      <c r="D58" t="s">
        <v>385</v>
      </c>
      <c r="E58" t="s">
        <v>388</v>
      </c>
      <c r="F58" t="s">
        <v>387</v>
      </c>
    </row>
    <row r="59" spans="1:6" x14ac:dyDescent="0.25">
      <c r="A59" t="s">
        <v>131</v>
      </c>
      <c r="B59" t="s">
        <v>230</v>
      </c>
      <c r="C59" t="s">
        <v>298</v>
      </c>
      <c r="D59" t="s">
        <v>385</v>
      </c>
      <c r="E59" t="s">
        <v>388</v>
      </c>
      <c r="F59" t="s">
        <v>387</v>
      </c>
    </row>
    <row r="60" spans="1:6" x14ac:dyDescent="0.25">
      <c r="A60" t="s">
        <v>132</v>
      </c>
      <c r="B60" t="s">
        <v>231</v>
      </c>
      <c r="C60" t="s">
        <v>59</v>
      </c>
      <c r="D60" t="s">
        <v>385</v>
      </c>
      <c r="E60" t="s">
        <v>386</v>
      </c>
      <c r="F60" t="s">
        <v>387</v>
      </c>
    </row>
    <row r="61" spans="1:6" x14ac:dyDescent="0.25">
      <c r="A61" t="s">
        <v>133</v>
      </c>
      <c r="B61" t="s">
        <v>8</v>
      </c>
      <c r="C61" t="s">
        <v>299</v>
      </c>
      <c r="D61" t="s">
        <v>381</v>
      </c>
      <c r="E61" t="s">
        <v>389</v>
      </c>
      <c r="F61" t="s">
        <v>383</v>
      </c>
    </row>
    <row r="62" spans="1:6" x14ac:dyDescent="0.25">
      <c r="A62" t="s">
        <v>134</v>
      </c>
      <c r="B62" t="s">
        <v>232</v>
      </c>
      <c r="C62" t="s">
        <v>300</v>
      </c>
      <c r="D62" t="s">
        <v>370</v>
      </c>
      <c r="E62" t="s">
        <v>375</v>
      </c>
      <c r="F62" t="s">
        <v>372</v>
      </c>
    </row>
    <row r="63" spans="1:6" x14ac:dyDescent="0.25">
      <c r="A63" t="s">
        <v>135</v>
      </c>
      <c r="B63" t="s">
        <v>233</v>
      </c>
      <c r="C63" t="s">
        <v>301</v>
      </c>
      <c r="D63" t="s">
        <v>381</v>
      </c>
      <c r="E63" t="s">
        <v>390</v>
      </c>
      <c r="F63" t="s">
        <v>383</v>
      </c>
    </row>
    <row r="64" spans="1:6" x14ac:dyDescent="0.25">
      <c r="A64" t="s">
        <v>136</v>
      </c>
      <c r="B64" t="s">
        <v>9</v>
      </c>
      <c r="C64" t="s">
        <v>302</v>
      </c>
      <c r="D64" t="s">
        <v>381</v>
      </c>
      <c r="E64" t="s">
        <v>390</v>
      </c>
      <c r="F64" t="s">
        <v>383</v>
      </c>
    </row>
    <row r="65" spans="1:6" x14ac:dyDescent="0.25">
      <c r="A65" t="s">
        <v>137</v>
      </c>
      <c r="B65" t="s">
        <v>11</v>
      </c>
      <c r="C65" t="s">
        <v>303</v>
      </c>
      <c r="D65" t="s">
        <v>381</v>
      </c>
      <c r="E65" t="s">
        <v>390</v>
      </c>
      <c r="F65" t="s">
        <v>383</v>
      </c>
    </row>
    <row r="66" spans="1:6" x14ac:dyDescent="0.25">
      <c r="A66" t="s">
        <v>138</v>
      </c>
      <c r="B66" t="s">
        <v>32</v>
      </c>
      <c r="C66" t="s">
        <v>304</v>
      </c>
      <c r="D66" t="s">
        <v>381</v>
      </c>
      <c r="E66" t="s">
        <v>390</v>
      </c>
      <c r="F66" t="s">
        <v>383</v>
      </c>
    </row>
    <row r="67" spans="1:6" x14ac:dyDescent="0.25">
      <c r="A67" t="s">
        <v>139</v>
      </c>
      <c r="B67" t="s">
        <v>17</v>
      </c>
      <c r="C67" t="s">
        <v>305</v>
      </c>
      <c r="D67" t="s">
        <v>385</v>
      </c>
      <c r="E67" t="s">
        <v>391</v>
      </c>
      <c r="F67" t="s">
        <v>387</v>
      </c>
    </row>
    <row r="68" spans="1:6" x14ac:dyDescent="0.25">
      <c r="A68" t="s">
        <v>140</v>
      </c>
      <c r="B68" t="s">
        <v>234</v>
      </c>
      <c r="C68" t="s">
        <v>306</v>
      </c>
      <c r="D68" t="s">
        <v>385</v>
      </c>
      <c r="E68" t="s">
        <v>391</v>
      </c>
      <c r="F68" t="s">
        <v>387</v>
      </c>
    </row>
    <row r="69" spans="1:6" x14ac:dyDescent="0.25">
      <c r="A69" t="s">
        <v>141</v>
      </c>
      <c r="B69" t="s">
        <v>235</v>
      </c>
      <c r="C69" t="s">
        <v>307</v>
      </c>
      <c r="D69" t="s">
        <v>392</v>
      </c>
      <c r="E69" t="s">
        <v>393</v>
      </c>
      <c r="F69" t="s">
        <v>394</v>
      </c>
    </row>
    <row r="70" spans="1:6" x14ac:dyDescent="0.25">
      <c r="A70" t="s">
        <v>142</v>
      </c>
      <c r="B70" t="s">
        <v>236</v>
      </c>
      <c r="C70" t="s">
        <v>308</v>
      </c>
      <c r="D70" t="s">
        <v>392</v>
      </c>
      <c r="E70" t="s">
        <v>393</v>
      </c>
      <c r="F70" t="s">
        <v>394</v>
      </c>
    </row>
    <row r="71" spans="1:6" x14ac:dyDescent="0.25">
      <c r="A71" t="s">
        <v>143</v>
      </c>
      <c r="B71" t="s">
        <v>237</v>
      </c>
      <c r="C71" t="s">
        <v>309</v>
      </c>
      <c r="D71" t="s">
        <v>392</v>
      </c>
      <c r="E71" t="s">
        <v>393</v>
      </c>
      <c r="F71" t="s">
        <v>394</v>
      </c>
    </row>
    <row r="72" spans="1:6" x14ac:dyDescent="0.25">
      <c r="A72" t="s">
        <v>144</v>
      </c>
      <c r="B72" t="s">
        <v>238</v>
      </c>
      <c r="C72" t="s">
        <v>310</v>
      </c>
      <c r="D72" t="s">
        <v>392</v>
      </c>
      <c r="E72" t="s">
        <v>393</v>
      </c>
      <c r="F72" t="s">
        <v>394</v>
      </c>
    </row>
    <row r="73" spans="1:6" x14ac:dyDescent="0.25">
      <c r="A73" t="s">
        <v>145</v>
      </c>
      <c r="B73" t="s">
        <v>239</v>
      </c>
      <c r="C73" t="s">
        <v>311</v>
      </c>
      <c r="D73" t="s">
        <v>392</v>
      </c>
      <c r="E73" t="s">
        <v>395</v>
      </c>
      <c r="F73" t="s">
        <v>394</v>
      </c>
    </row>
    <row r="74" spans="1:6" x14ac:dyDescent="0.25">
      <c r="A74" t="s">
        <v>146</v>
      </c>
      <c r="B74" t="s">
        <v>240</v>
      </c>
      <c r="C74" t="s">
        <v>312</v>
      </c>
      <c r="D74" t="s">
        <v>392</v>
      </c>
      <c r="E74" t="s">
        <v>395</v>
      </c>
      <c r="F74" t="s">
        <v>394</v>
      </c>
    </row>
    <row r="75" spans="1:6" x14ac:dyDescent="0.25">
      <c r="A75" t="s">
        <v>147</v>
      </c>
      <c r="B75" t="s">
        <v>241</v>
      </c>
      <c r="C75" t="s">
        <v>313</v>
      </c>
      <c r="D75" t="s">
        <v>392</v>
      </c>
      <c r="E75" t="s">
        <v>395</v>
      </c>
      <c r="F75" t="s">
        <v>394</v>
      </c>
    </row>
    <row r="76" spans="1:6" x14ac:dyDescent="0.25">
      <c r="A76" t="s">
        <v>148</v>
      </c>
      <c r="B76" t="s">
        <v>242</v>
      </c>
      <c r="C76" t="s">
        <v>314</v>
      </c>
      <c r="D76" t="s">
        <v>392</v>
      </c>
      <c r="E76" t="s">
        <v>395</v>
      </c>
      <c r="F76" t="s">
        <v>394</v>
      </c>
    </row>
    <row r="77" spans="1:6" x14ac:dyDescent="0.25">
      <c r="A77" t="s">
        <v>149</v>
      </c>
      <c r="B77" t="s">
        <v>243</v>
      </c>
      <c r="C77" t="s">
        <v>315</v>
      </c>
      <c r="D77" t="s">
        <v>392</v>
      </c>
      <c r="E77" t="s">
        <v>395</v>
      </c>
      <c r="F77" t="s">
        <v>394</v>
      </c>
    </row>
    <row r="78" spans="1:6" x14ac:dyDescent="0.25">
      <c r="A78" t="s">
        <v>150</v>
      </c>
      <c r="B78" t="s">
        <v>244</v>
      </c>
      <c r="C78" t="s">
        <v>316</v>
      </c>
      <c r="D78" t="s">
        <v>392</v>
      </c>
      <c r="E78" t="s">
        <v>395</v>
      </c>
      <c r="F78" t="s">
        <v>394</v>
      </c>
    </row>
    <row r="79" spans="1:6" x14ac:dyDescent="0.25">
      <c r="A79" t="s">
        <v>151</v>
      </c>
      <c r="B79" t="s">
        <v>24</v>
      </c>
      <c r="C79" t="s">
        <v>317</v>
      </c>
      <c r="D79" t="s">
        <v>392</v>
      </c>
      <c r="E79" t="s">
        <v>395</v>
      </c>
      <c r="F79" t="s">
        <v>394</v>
      </c>
    </row>
    <row r="80" spans="1:6" x14ac:dyDescent="0.25">
      <c r="A80" t="s">
        <v>152</v>
      </c>
      <c r="B80" t="s">
        <v>33</v>
      </c>
      <c r="C80" t="s">
        <v>318</v>
      </c>
      <c r="D80" t="s">
        <v>392</v>
      </c>
      <c r="E80" t="s">
        <v>395</v>
      </c>
      <c r="F80" t="s">
        <v>394</v>
      </c>
    </row>
    <row r="81" spans="1:6" x14ac:dyDescent="0.25">
      <c r="A81" t="s">
        <v>153</v>
      </c>
      <c r="B81" t="s">
        <v>245</v>
      </c>
      <c r="C81" t="s">
        <v>319</v>
      </c>
      <c r="D81" t="s">
        <v>392</v>
      </c>
      <c r="E81" t="s">
        <v>393</v>
      </c>
      <c r="F81" t="s">
        <v>394</v>
      </c>
    </row>
    <row r="82" spans="1:6" x14ac:dyDescent="0.25">
      <c r="A82" t="s">
        <v>154</v>
      </c>
      <c r="B82" t="s">
        <v>246</v>
      </c>
      <c r="C82" t="s">
        <v>320</v>
      </c>
      <c r="D82" t="s">
        <v>392</v>
      </c>
      <c r="E82" t="s">
        <v>393</v>
      </c>
      <c r="F82" t="s">
        <v>394</v>
      </c>
    </row>
    <row r="83" spans="1:6" x14ac:dyDescent="0.25">
      <c r="A83" t="s">
        <v>155</v>
      </c>
      <c r="B83" t="s">
        <v>247</v>
      </c>
      <c r="C83" t="s">
        <v>321</v>
      </c>
      <c r="D83" t="s">
        <v>396</v>
      </c>
      <c r="E83" t="s">
        <v>397</v>
      </c>
      <c r="F83" t="s">
        <v>398</v>
      </c>
    </row>
    <row r="84" spans="1:6" x14ac:dyDescent="0.25">
      <c r="A84" t="s">
        <v>156</v>
      </c>
      <c r="B84" t="s">
        <v>248</v>
      </c>
      <c r="C84" t="s">
        <v>322</v>
      </c>
      <c r="D84" t="s">
        <v>396</v>
      </c>
      <c r="E84" t="s">
        <v>397</v>
      </c>
      <c r="F84" t="s">
        <v>398</v>
      </c>
    </row>
    <row r="85" spans="1:6" x14ac:dyDescent="0.25">
      <c r="A85" t="s">
        <v>157</v>
      </c>
      <c r="B85" t="s">
        <v>4</v>
      </c>
      <c r="C85" t="s">
        <v>60</v>
      </c>
      <c r="D85" t="s">
        <v>396</v>
      </c>
      <c r="E85" t="s">
        <v>397</v>
      </c>
      <c r="F85" t="s">
        <v>398</v>
      </c>
    </row>
    <row r="86" spans="1:6" x14ac:dyDescent="0.25">
      <c r="A86" t="s">
        <v>158</v>
      </c>
      <c r="B86" t="s">
        <v>20</v>
      </c>
      <c r="C86" t="s">
        <v>323</v>
      </c>
      <c r="D86" t="s">
        <v>396</v>
      </c>
      <c r="E86" t="s">
        <v>399</v>
      </c>
      <c r="F86" t="s">
        <v>398</v>
      </c>
    </row>
    <row r="87" spans="1:6" x14ac:dyDescent="0.25">
      <c r="A87" t="s">
        <v>159</v>
      </c>
      <c r="B87" t="s">
        <v>21</v>
      </c>
      <c r="C87" t="s">
        <v>324</v>
      </c>
      <c r="D87" t="s">
        <v>396</v>
      </c>
      <c r="E87" t="s">
        <v>399</v>
      </c>
      <c r="F87" t="s">
        <v>398</v>
      </c>
    </row>
    <row r="88" spans="1:6" x14ac:dyDescent="0.25">
      <c r="A88" t="s">
        <v>160</v>
      </c>
      <c r="B88" t="s">
        <v>3</v>
      </c>
      <c r="C88" t="s">
        <v>325</v>
      </c>
      <c r="D88" t="s">
        <v>396</v>
      </c>
      <c r="E88" t="s">
        <v>399</v>
      </c>
      <c r="F88" t="s">
        <v>398</v>
      </c>
    </row>
    <row r="89" spans="1:6" x14ac:dyDescent="0.25">
      <c r="A89" t="s">
        <v>161</v>
      </c>
      <c r="B89" t="s">
        <v>34</v>
      </c>
      <c r="C89" t="s">
        <v>61</v>
      </c>
      <c r="D89" t="s">
        <v>396</v>
      </c>
      <c r="E89" t="s">
        <v>399</v>
      </c>
      <c r="F89" t="s">
        <v>398</v>
      </c>
    </row>
    <row r="90" spans="1:6" x14ac:dyDescent="0.25">
      <c r="A90" t="s">
        <v>162</v>
      </c>
      <c r="B90" t="s">
        <v>249</v>
      </c>
      <c r="C90" t="s">
        <v>326</v>
      </c>
      <c r="D90" t="s">
        <v>396</v>
      </c>
      <c r="E90" t="s">
        <v>399</v>
      </c>
      <c r="F90" t="s">
        <v>398</v>
      </c>
    </row>
    <row r="91" spans="1:6" x14ac:dyDescent="0.25">
      <c r="A91" t="s">
        <v>163</v>
      </c>
      <c r="B91" t="s">
        <v>2</v>
      </c>
      <c r="C91" t="s">
        <v>327</v>
      </c>
      <c r="D91" t="s">
        <v>396</v>
      </c>
      <c r="E91" t="s">
        <v>400</v>
      </c>
      <c r="F91" t="s">
        <v>398</v>
      </c>
    </row>
    <row r="92" spans="1:6" x14ac:dyDescent="0.25">
      <c r="A92" t="s">
        <v>164</v>
      </c>
      <c r="B92" t="s">
        <v>250</v>
      </c>
      <c r="C92" t="s">
        <v>328</v>
      </c>
      <c r="D92" t="s">
        <v>396</v>
      </c>
      <c r="E92" t="s">
        <v>400</v>
      </c>
      <c r="F92" t="s">
        <v>398</v>
      </c>
    </row>
    <row r="93" spans="1:6" x14ac:dyDescent="0.25">
      <c r="A93" t="s">
        <v>165</v>
      </c>
      <c r="B93" t="s">
        <v>7</v>
      </c>
      <c r="C93" t="s">
        <v>329</v>
      </c>
      <c r="D93" t="s">
        <v>396</v>
      </c>
      <c r="E93" t="s">
        <v>400</v>
      </c>
      <c r="F93" t="s">
        <v>398</v>
      </c>
    </row>
    <row r="94" spans="1:6" x14ac:dyDescent="0.25">
      <c r="A94" t="s">
        <v>166</v>
      </c>
      <c r="B94" t="s">
        <v>251</v>
      </c>
      <c r="C94" t="s">
        <v>330</v>
      </c>
      <c r="D94" t="s">
        <v>396</v>
      </c>
      <c r="E94" t="s">
        <v>400</v>
      </c>
      <c r="F94" t="s">
        <v>398</v>
      </c>
    </row>
    <row r="95" spans="1:6" x14ac:dyDescent="0.25">
      <c r="A95" t="s">
        <v>167</v>
      </c>
      <c r="B95" t="s">
        <v>252</v>
      </c>
      <c r="C95" t="s">
        <v>331</v>
      </c>
      <c r="D95" t="s">
        <v>396</v>
      </c>
      <c r="E95" t="s">
        <v>397</v>
      </c>
      <c r="F95" t="s">
        <v>398</v>
      </c>
    </row>
    <row r="96" spans="1:6" x14ac:dyDescent="0.25">
      <c r="A96" t="s">
        <v>168</v>
      </c>
      <c r="B96" t="s">
        <v>35</v>
      </c>
      <c r="C96" t="s">
        <v>332</v>
      </c>
      <c r="D96" t="s">
        <v>396</v>
      </c>
      <c r="E96" t="s">
        <v>401</v>
      </c>
      <c r="F96" t="s">
        <v>398</v>
      </c>
    </row>
    <row r="97" spans="1:6" x14ac:dyDescent="0.25">
      <c r="A97" t="s">
        <v>169</v>
      </c>
      <c r="B97" t="s">
        <v>10</v>
      </c>
      <c r="C97" t="s">
        <v>341</v>
      </c>
      <c r="D97" t="s">
        <v>396</v>
      </c>
      <c r="E97" t="s">
        <v>401</v>
      </c>
      <c r="F97" t="s">
        <v>398</v>
      </c>
    </row>
    <row r="98" spans="1:6" x14ac:dyDescent="0.25">
      <c r="A98" t="s">
        <v>170</v>
      </c>
      <c r="B98" t="s">
        <v>13</v>
      </c>
      <c r="C98" t="s">
        <v>341</v>
      </c>
      <c r="D98" t="s">
        <v>396</v>
      </c>
      <c r="E98" t="s">
        <v>401</v>
      </c>
      <c r="F98" t="s">
        <v>398</v>
      </c>
    </row>
    <row r="99" spans="1:6" x14ac:dyDescent="0.25">
      <c r="A99" t="s">
        <v>171</v>
      </c>
      <c r="B99" t="s">
        <v>253</v>
      </c>
      <c r="C99" t="s">
        <v>333</v>
      </c>
      <c r="D99" t="s">
        <v>396</v>
      </c>
      <c r="E99" t="s">
        <v>401</v>
      </c>
      <c r="F99" t="s">
        <v>398</v>
      </c>
    </row>
    <row r="100" spans="1:6" x14ac:dyDescent="0.25">
      <c r="A100" t="s">
        <v>172</v>
      </c>
      <c r="B100" t="s">
        <v>254</v>
      </c>
      <c r="C100" t="s">
        <v>334</v>
      </c>
      <c r="D100" t="s">
        <v>402</v>
      </c>
      <c r="E100" t="s">
        <v>403</v>
      </c>
      <c r="F100" t="s">
        <v>404</v>
      </c>
    </row>
    <row r="101" spans="1:6" x14ac:dyDescent="0.25">
      <c r="A101" t="s">
        <v>173</v>
      </c>
      <c r="B101" t="s">
        <v>255</v>
      </c>
      <c r="C101" t="s">
        <v>335</v>
      </c>
      <c r="D101" t="s">
        <v>402</v>
      </c>
      <c r="E101" t="s">
        <v>403</v>
      </c>
      <c r="F101" t="s">
        <v>404</v>
      </c>
    </row>
    <row r="102" spans="1:6" x14ac:dyDescent="0.25">
      <c r="A102" t="s">
        <v>174</v>
      </c>
      <c r="B102" t="s">
        <v>256</v>
      </c>
      <c r="C102" t="s">
        <v>336</v>
      </c>
      <c r="D102" t="s">
        <v>402</v>
      </c>
      <c r="E102" t="s">
        <v>403</v>
      </c>
      <c r="F102" t="s">
        <v>404</v>
      </c>
    </row>
    <row r="103" spans="1:6" x14ac:dyDescent="0.25">
      <c r="A103" t="s">
        <v>175</v>
      </c>
      <c r="B103" t="s">
        <v>257</v>
      </c>
      <c r="C103" t="s">
        <v>337</v>
      </c>
      <c r="D103" t="s">
        <v>359</v>
      </c>
      <c r="E103" t="s">
        <v>405</v>
      </c>
      <c r="F103" t="s">
        <v>361</v>
      </c>
    </row>
    <row r="104" spans="1:6" x14ac:dyDescent="0.25">
      <c r="A104" t="s">
        <v>176</v>
      </c>
      <c r="B104" t="s">
        <v>258</v>
      </c>
      <c r="C104" t="s">
        <v>338</v>
      </c>
      <c r="D104" t="s">
        <v>359</v>
      </c>
      <c r="E104" t="s">
        <v>405</v>
      </c>
      <c r="F104" t="s">
        <v>361</v>
      </c>
    </row>
    <row r="105" spans="1:6" x14ac:dyDescent="0.25">
      <c r="A105" t="s">
        <v>177</v>
      </c>
      <c r="B105" t="s">
        <v>259</v>
      </c>
      <c r="C105" t="s">
        <v>339</v>
      </c>
      <c r="D105" t="s">
        <v>359</v>
      </c>
      <c r="E105" t="s">
        <v>406</v>
      </c>
      <c r="F105" t="s">
        <v>361</v>
      </c>
    </row>
    <row r="106" spans="1:6" x14ac:dyDescent="0.25">
      <c r="A106" t="s">
        <v>178</v>
      </c>
      <c r="B106" t="s">
        <v>260</v>
      </c>
      <c r="C106" t="s">
        <v>340</v>
      </c>
      <c r="D106" t="s">
        <v>359</v>
      </c>
      <c r="E106" t="s">
        <v>406</v>
      </c>
      <c r="F106" t="s">
        <v>361</v>
      </c>
    </row>
    <row r="107" spans="1:6" x14ac:dyDescent="0.25">
      <c r="A107" t="s">
        <v>179</v>
      </c>
      <c r="B107" t="s">
        <v>261</v>
      </c>
      <c r="C107" t="s">
        <v>342</v>
      </c>
      <c r="D107" t="s">
        <v>370</v>
      </c>
      <c r="E107" t="s">
        <v>375</v>
      </c>
      <c r="F107" t="s">
        <v>372</v>
      </c>
    </row>
    <row r="108" spans="1:6" x14ac:dyDescent="0.25">
      <c r="A108" t="s">
        <v>180</v>
      </c>
      <c r="B108" t="s">
        <v>262</v>
      </c>
      <c r="C108" t="s">
        <v>347</v>
      </c>
      <c r="D108" t="s">
        <v>370</v>
      </c>
      <c r="E108" t="s">
        <v>375</v>
      </c>
      <c r="F108" t="s">
        <v>372</v>
      </c>
    </row>
    <row r="109" spans="1:6" x14ac:dyDescent="0.25">
      <c r="A109" t="s">
        <v>181</v>
      </c>
      <c r="B109" t="s">
        <v>263</v>
      </c>
      <c r="C109" t="s">
        <v>343</v>
      </c>
      <c r="D109" t="s">
        <v>402</v>
      </c>
      <c r="E109" t="s">
        <v>407</v>
      </c>
      <c r="F109" t="s">
        <v>404</v>
      </c>
    </row>
    <row r="110" spans="1:6" x14ac:dyDescent="0.25">
      <c r="A110" t="s">
        <v>182</v>
      </c>
      <c r="B110" t="s">
        <v>264</v>
      </c>
      <c r="C110" t="s">
        <v>62</v>
      </c>
      <c r="D110" t="s">
        <v>402</v>
      </c>
      <c r="E110" t="s">
        <v>407</v>
      </c>
      <c r="F110" t="s">
        <v>404</v>
      </c>
    </row>
    <row r="111" spans="1:6" x14ac:dyDescent="0.25">
      <c r="A111" t="s">
        <v>183</v>
      </c>
      <c r="B111" t="s">
        <v>265</v>
      </c>
      <c r="C111" t="s">
        <v>344</v>
      </c>
      <c r="D111" t="s">
        <v>359</v>
      </c>
      <c r="E111" t="s">
        <v>408</v>
      </c>
      <c r="F111" t="s">
        <v>409</v>
      </c>
    </row>
    <row r="112" spans="1:6" x14ac:dyDescent="0.25">
      <c r="A112" t="s">
        <v>184</v>
      </c>
      <c r="B112" t="s">
        <v>266</v>
      </c>
      <c r="C112" t="s">
        <v>345</v>
      </c>
      <c r="D112" t="s">
        <v>359</v>
      </c>
      <c r="E112" t="s">
        <v>408</v>
      </c>
      <c r="F112" t="s">
        <v>409</v>
      </c>
    </row>
    <row r="113" spans="1:6" x14ac:dyDescent="0.25">
      <c r="A113" t="s">
        <v>185</v>
      </c>
      <c r="B113" t="s">
        <v>12</v>
      </c>
      <c r="C113" t="s">
        <v>346</v>
      </c>
      <c r="D113" t="s">
        <v>359</v>
      </c>
      <c r="E113" t="s">
        <v>408</v>
      </c>
      <c r="F113" t="s">
        <v>409</v>
      </c>
    </row>
  </sheetData>
  <autoFilter ref="A1:F1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X899"/>
  <sheetViews>
    <sheetView tabSelected="1" topLeftCell="B1" workbookViewId="0">
      <selection activeCell="D12" sqref="D12"/>
    </sheetView>
  </sheetViews>
  <sheetFormatPr baseColWidth="10" defaultRowHeight="15" x14ac:dyDescent="0.25"/>
  <cols>
    <col min="1" max="1" width="25.28515625" customWidth="1"/>
    <col min="2" max="2" width="18.28515625" customWidth="1"/>
    <col min="3" max="3" width="18.85546875" customWidth="1"/>
    <col min="4" max="4" width="55.28515625" customWidth="1"/>
    <col min="5" max="5" width="48.28515625" customWidth="1"/>
    <col min="6" max="6" width="21.7109375" customWidth="1"/>
    <col min="7" max="7" width="12.5703125" customWidth="1"/>
    <col min="8" max="8" width="8.85546875" customWidth="1"/>
    <col min="9" max="9" width="10.28515625" customWidth="1"/>
    <col min="15" max="15" width="12.7109375" customWidth="1"/>
    <col min="19" max="19" width="12.7109375" customWidth="1"/>
  </cols>
  <sheetData>
    <row r="1" spans="1:24" ht="15.75" thickBot="1" x14ac:dyDescent="0.3">
      <c r="I1" s="3">
        <f>SUBTOTAL(9,Tableau1[Module radio HM169-2I])</f>
        <v>510</v>
      </c>
      <c r="J1" s="3">
        <f>SUBTOTAL(9,Tableau1[Module radio HM169-2I-ATEX])</f>
        <v>49</v>
      </c>
      <c r="K1" s="3">
        <f>SUBTOTAL(9,Tableau1[Module autonome PEGAZ2])</f>
        <v>80</v>
      </c>
      <c r="L1" s="3">
        <f>SUBTOTAL(9,Tableau1[Module autonome PEGAZ2-ATEX])</f>
        <v>69</v>
      </c>
      <c r="M1" s="3">
        <f>SUBTOTAL(9,Tableau1[Module radio Enless_2I])</f>
        <v>50</v>
      </c>
      <c r="N1" s="3">
        <f>SUBTOTAL(9,Tableau1[Concentrateur HCGE169-2B4])</f>
        <v>76</v>
      </c>
      <c r="O1" s="3">
        <f>SUBTOTAL(9,Tableau1[Concentrateur HCGE169-2S])</f>
        <v>1</v>
      </c>
      <c r="P1" s="3">
        <f>SUBTOTAL(9,Tableau1[Antenne type SPO])</f>
        <v>28</v>
      </c>
      <c r="Q1" s="3">
        <f>SUBTOTAL(9,Tableau1[Antenne type ODP])</f>
        <v>64</v>
      </c>
      <c r="R1" s="3">
        <f>SUBTOTAL(9,Tableau1[Antenne type GPRS])</f>
        <v>23</v>
      </c>
      <c r="S1" s="3">
        <f>SUBTOTAL(9,Tableau1[Emetteur d''impulsion sur compteur d''eau])</f>
        <v>125</v>
      </c>
      <c r="T1" s="3">
        <f>SUBTOTAL(9,Tableau1[Convertisseur de signal sur compteur électrique])</f>
        <v>54</v>
      </c>
      <c r="U1" s="3">
        <f>SUBTOTAL(9,Tableau1[Carte d''impulsion sur compteur thermique])</f>
        <v>30</v>
      </c>
      <c r="V1" s="3">
        <f>SUBTOTAL(9,Tableau1[Doubleur d''impulsion])</f>
        <v>9</v>
      </c>
      <c r="W1" s="3">
        <f>SUBTOTAL(9,Tableau1[Module de déport d''impulsion (&gt; 10 ml)])</f>
        <v>3</v>
      </c>
      <c r="X1" s="3">
        <f>SUBTOTAL(9,Tableau1[Pile double type D pour débitmètre WATERFLUX 3070])</f>
        <v>0</v>
      </c>
    </row>
    <row r="2" spans="1:24" ht="15.75" thickBot="1" x14ac:dyDescent="0.3">
      <c r="H2" s="4"/>
      <c r="I2" s="37" t="s">
        <v>418</v>
      </c>
      <c r="J2" s="38"/>
      <c r="K2" s="38"/>
      <c r="L2" s="38"/>
      <c r="M2" s="38"/>
      <c r="N2" s="38"/>
      <c r="O2" s="39"/>
      <c r="P2" s="40" t="s">
        <v>424</v>
      </c>
      <c r="Q2" s="41"/>
      <c r="R2" s="42"/>
      <c r="S2" s="37" t="s">
        <v>425</v>
      </c>
      <c r="T2" s="38"/>
      <c r="U2" s="38"/>
      <c r="V2" s="38"/>
      <c r="W2" s="38"/>
      <c r="X2" s="39"/>
    </row>
    <row r="3" spans="1:24" s="2" customFormat="1" ht="59.25" customHeight="1" thickBot="1" x14ac:dyDescent="0.3">
      <c r="A3" s="2" t="s">
        <v>67</v>
      </c>
      <c r="B3" s="2" t="s">
        <v>191</v>
      </c>
      <c r="C3" s="2" t="s">
        <v>65</v>
      </c>
      <c r="D3" s="2" t="s">
        <v>36</v>
      </c>
      <c r="E3" s="2" t="s">
        <v>0</v>
      </c>
      <c r="F3" s="2" t="s">
        <v>417</v>
      </c>
      <c r="G3" s="2" t="s">
        <v>410</v>
      </c>
      <c r="H3" s="5" t="s">
        <v>423</v>
      </c>
      <c r="I3" s="11" t="s">
        <v>426</v>
      </c>
      <c r="J3" s="12" t="s">
        <v>427</v>
      </c>
      <c r="K3" s="12" t="s">
        <v>428</v>
      </c>
      <c r="L3" s="12" t="s">
        <v>429</v>
      </c>
      <c r="M3" s="12" t="s">
        <v>430</v>
      </c>
      <c r="N3" s="12" t="s">
        <v>433</v>
      </c>
      <c r="O3" s="13" t="s">
        <v>443</v>
      </c>
      <c r="P3" s="29" t="s">
        <v>68</v>
      </c>
      <c r="Q3" s="29" t="s">
        <v>69</v>
      </c>
      <c r="R3" s="30" t="s">
        <v>70</v>
      </c>
      <c r="S3" s="31" t="s">
        <v>71</v>
      </c>
      <c r="T3" s="32" t="s">
        <v>434</v>
      </c>
      <c r="U3" s="32" t="s">
        <v>72</v>
      </c>
      <c r="V3" s="32" t="s">
        <v>73</v>
      </c>
      <c r="W3" s="32" t="s">
        <v>435</v>
      </c>
      <c r="X3" s="32" t="s">
        <v>454</v>
      </c>
    </row>
    <row r="4" spans="1:24" x14ac:dyDescent="0.25">
      <c r="A4" s="8" t="s">
        <v>359</v>
      </c>
      <c r="B4" s="8" t="s">
        <v>408</v>
      </c>
      <c r="C4" s="8" t="s">
        <v>409</v>
      </c>
      <c r="D4" s="8" t="s">
        <v>345</v>
      </c>
      <c r="E4" s="8" t="s">
        <v>266</v>
      </c>
      <c r="F4" s="8" t="s">
        <v>43</v>
      </c>
      <c r="G4" s="10">
        <v>1</v>
      </c>
      <c r="H4" s="3" t="s">
        <v>451</v>
      </c>
      <c r="I4" s="3"/>
      <c r="J4" s="3"/>
      <c r="K4" s="3"/>
      <c r="L4" s="3">
        <v>1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x14ac:dyDescent="0.25">
      <c r="A5" s="8" t="s">
        <v>359</v>
      </c>
      <c r="B5" s="8" t="s">
        <v>408</v>
      </c>
      <c r="C5" s="8" t="s">
        <v>409</v>
      </c>
      <c r="D5" s="8" t="s">
        <v>345</v>
      </c>
      <c r="E5" s="8" t="s">
        <v>266</v>
      </c>
      <c r="F5" s="8" t="s">
        <v>43</v>
      </c>
      <c r="G5" s="3">
        <v>2</v>
      </c>
      <c r="H5" s="3" t="s">
        <v>458</v>
      </c>
      <c r="I5" s="3"/>
      <c r="J5" s="3"/>
      <c r="K5" s="3"/>
      <c r="L5" s="3">
        <v>1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x14ac:dyDescent="0.25">
      <c r="A6" s="8" t="s">
        <v>359</v>
      </c>
      <c r="B6" s="8" t="s">
        <v>408</v>
      </c>
      <c r="C6" s="8" t="s">
        <v>409</v>
      </c>
      <c r="D6" s="8" t="s">
        <v>345</v>
      </c>
      <c r="E6" s="8" t="s">
        <v>266</v>
      </c>
      <c r="F6" s="8" t="s">
        <v>39</v>
      </c>
      <c r="G6" s="10">
        <v>1</v>
      </c>
      <c r="H6" s="3" t="s">
        <v>451</v>
      </c>
      <c r="I6" s="3"/>
      <c r="J6" s="3">
        <v>1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x14ac:dyDescent="0.25">
      <c r="A7" s="8" t="s">
        <v>359</v>
      </c>
      <c r="B7" s="8" t="s">
        <v>408</v>
      </c>
      <c r="C7" s="8" t="s">
        <v>409</v>
      </c>
      <c r="D7" s="8" t="s">
        <v>345</v>
      </c>
      <c r="E7" s="8" t="s">
        <v>266</v>
      </c>
      <c r="F7" s="8" t="s">
        <v>40</v>
      </c>
      <c r="G7" s="10">
        <v>1</v>
      </c>
      <c r="H7" s="3" t="s">
        <v>451</v>
      </c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x14ac:dyDescent="0.25">
      <c r="A8" s="8" t="s">
        <v>359</v>
      </c>
      <c r="B8" s="8" t="s">
        <v>408</v>
      </c>
      <c r="C8" s="8" t="s">
        <v>409</v>
      </c>
      <c r="D8" s="8" t="s">
        <v>345</v>
      </c>
      <c r="E8" s="8" t="s">
        <v>266</v>
      </c>
      <c r="F8" s="8" t="s">
        <v>38</v>
      </c>
      <c r="G8" s="8"/>
      <c r="H8" s="3" t="s">
        <v>451</v>
      </c>
      <c r="I8" s="3"/>
      <c r="J8" s="3"/>
      <c r="K8" s="3"/>
      <c r="L8" s="3"/>
      <c r="M8" s="3"/>
      <c r="N8" s="3">
        <v>1</v>
      </c>
      <c r="O8" s="3"/>
      <c r="P8" s="3">
        <v>1</v>
      </c>
      <c r="Q8" s="3"/>
      <c r="R8" s="3"/>
      <c r="S8" s="3"/>
      <c r="T8" s="3"/>
      <c r="U8" s="3"/>
      <c r="V8" s="3"/>
      <c r="W8" s="3"/>
      <c r="X8" s="3"/>
    </row>
    <row r="9" spans="1:24" x14ac:dyDescent="0.25">
      <c r="A9" s="8" t="s">
        <v>359</v>
      </c>
      <c r="B9" s="8" t="s">
        <v>408</v>
      </c>
      <c r="C9" s="8" t="s">
        <v>409</v>
      </c>
      <c r="D9" s="8" t="s">
        <v>345</v>
      </c>
      <c r="E9" s="8" t="s">
        <v>266</v>
      </c>
      <c r="F9" s="8" t="s">
        <v>37</v>
      </c>
      <c r="G9" s="10">
        <v>1</v>
      </c>
      <c r="H9" s="3" t="s">
        <v>451</v>
      </c>
      <c r="I9" s="3"/>
      <c r="J9" s="3"/>
      <c r="K9" s="3">
        <v>1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x14ac:dyDescent="0.25">
      <c r="A10" s="8" t="s">
        <v>359</v>
      </c>
      <c r="B10" s="8" t="s">
        <v>408</v>
      </c>
      <c r="C10" s="8" t="s">
        <v>409</v>
      </c>
      <c r="D10" s="8" t="s">
        <v>344</v>
      </c>
      <c r="E10" s="8" t="s">
        <v>265</v>
      </c>
      <c r="F10" s="8" t="s">
        <v>38</v>
      </c>
      <c r="G10" s="8"/>
      <c r="H10" s="3" t="s">
        <v>451</v>
      </c>
      <c r="I10" s="3"/>
      <c r="J10" s="3"/>
      <c r="K10" s="3"/>
      <c r="L10" s="3"/>
      <c r="M10" s="3"/>
      <c r="N10" s="3">
        <v>1</v>
      </c>
      <c r="O10" s="3"/>
      <c r="P10" s="3">
        <v>1</v>
      </c>
      <c r="Q10" s="3"/>
      <c r="R10" s="3"/>
      <c r="S10" s="3"/>
      <c r="T10" s="3"/>
      <c r="U10" s="3"/>
      <c r="V10" s="3"/>
      <c r="W10" s="3"/>
      <c r="X10" s="3"/>
    </row>
    <row r="11" spans="1:24" x14ac:dyDescent="0.25">
      <c r="A11" s="8" t="s">
        <v>359</v>
      </c>
      <c r="B11" s="8" t="s">
        <v>408</v>
      </c>
      <c r="C11" s="8" t="s">
        <v>409</v>
      </c>
      <c r="D11" s="8" t="s">
        <v>344</v>
      </c>
      <c r="E11" s="8" t="s">
        <v>265</v>
      </c>
      <c r="F11" s="8" t="s">
        <v>43</v>
      </c>
      <c r="G11" s="10">
        <v>1</v>
      </c>
      <c r="H11" s="3" t="s">
        <v>451</v>
      </c>
      <c r="I11" s="3"/>
      <c r="J11" s="3"/>
      <c r="K11" s="3"/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x14ac:dyDescent="0.25">
      <c r="A12" s="8" t="s">
        <v>359</v>
      </c>
      <c r="B12" s="8" t="s">
        <v>408</v>
      </c>
      <c r="C12" s="8" t="s">
        <v>409</v>
      </c>
      <c r="D12" s="8" t="s">
        <v>344</v>
      </c>
      <c r="E12" s="8" t="s">
        <v>265</v>
      </c>
      <c r="F12" s="8" t="s">
        <v>40</v>
      </c>
      <c r="G12" s="10">
        <v>1</v>
      </c>
      <c r="H12" s="3" t="s">
        <v>451</v>
      </c>
      <c r="I12" s="3">
        <v>1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x14ac:dyDescent="0.25">
      <c r="A13" s="8" t="s">
        <v>359</v>
      </c>
      <c r="B13" s="8" t="s">
        <v>408</v>
      </c>
      <c r="C13" s="8" t="s">
        <v>409</v>
      </c>
      <c r="D13" s="8" t="s">
        <v>344</v>
      </c>
      <c r="E13" s="8" t="s">
        <v>265</v>
      </c>
      <c r="F13" s="8" t="s">
        <v>40</v>
      </c>
      <c r="G13" s="10">
        <v>1</v>
      </c>
      <c r="H13" s="3" t="s">
        <v>451</v>
      </c>
      <c r="I13" s="3">
        <v>1</v>
      </c>
      <c r="J13" s="3"/>
      <c r="K13" s="3"/>
      <c r="L13" s="3"/>
      <c r="M13" s="3"/>
      <c r="N13" s="3"/>
      <c r="O13" s="3"/>
      <c r="P13" s="3"/>
      <c r="Q13" s="3">
        <v>1</v>
      </c>
      <c r="R13" s="3"/>
      <c r="S13" s="3"/>
      <c r="T13" s="3"/>
      <c r="U13" s="3"/>
      <c r="V13" s="3"/>
      <c r="W13" s="3"/>
      <c r="X13" s="3"/>
    </row>
    <row r="14" spans="1:24" x14ac:dyDescent="0.25">
      <c r="A14" s="8" t="s">
        <v>359</v>
      </c>
      <c r="B14" s="8" t="s">
        <v>408</v>
      </c>
      <c r="C14" s="8" t="s">
        <v>409</v>
      </c>
      <c r="D14" s="8" t="s">
        <v>346</v>
      </c>
      <c r="E14" s="8" t="s">
        <v>12</v>
      </c>
      <c r="F14" s="8" t="s">
        <v>38</v>
      </c>
      <c r="G14" s="8"/>
      <c r="H14" s="3" t="s">
        <v>451</v>
      </c>
      <c r="I14" s="3"/>
      <c r="J14" s="3"/>
      <c r="K14" s="3"/>
      <c r="L14" s="3"/>
      <c r="M14" s="3"/>
      <c r="N14" s="3">
        <v>1</v>
      </c>
      <c r="O14" s="3"/>
      <c r="P14" s="3">
        <v>1</v>
      </c>
      <c r="Q14" s="3"/>
      <c r="R14" s="3"/>
      <c r="S14" s="3"/>
      <c r="T14" s="3"/>
      <c r="U14" s="3"/>
      <c r="V14" s="3"/>
      <c r="W14" s="3"/>
      <c r="X14" s="3"/>
    </row>
    <row r="15" spans="1:24" x14ac:dyDescent="0.25">
      <c r="A15" s="8" t="s">
        <v>359</v>
      </c>
      <c r="B15" s="8" t="s">
        <v>408</v>
      </c>
      <c r="C15" s="8" t="s">
        <v>409</v>
      </c>
      <c r="D15" s="8" t="s">
        <v>346</v>
      </c>
      <c r="E15" s="8" t="s">
        <v>12</v>
      </c>
      <c r="F15" s="8" t="s">
        <v>40</v>
      </c>
      <c r="G15" s="10">
        <v>1</v>
      </c>
      <c r="H15" s="3" t="s">
        <v>451</v>
      </c>
      <c r="I15" s="3">
        <v>1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x14ac:dyDescent="0.25">
      <c r="A16" s="8" t="s">
        <v>359</v>
      </c>
      <c r="B16" s="8" t="s">
        <v>408</v>
      </c>
      <c r="C16" s="8" t="s">
        <v>409</v>
      </c>
      <c r="D16" s="8" t="s">
        <v>346</v>
      </c>
      <c r="E16" s="8" t="s">
        <v>12</v>
      </c>
      <c r="F16" s="8" t="s">
        <v>37</v>
      </c>
      <c r="G16" s="10">
        <v>1</v>
      </c>
      <c r="H16" s="9" t="s">
        <v>451</v>
      </c>
      <c r="I16" s="3"/>
      <c r="J16" s="3"/>
      <c r="K16" s="3">
        <v>1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 x14ac:dyDescent="0.25">
      <c r="A17" s="8" t="s">
        <v>359</v>
      </c>
      <c r="B17" s="8" t="s">
        <v>360</v>
      </c>
      <c r="C17" s="8" t="s">
        <v>361</v>
      </c>
      <c r="D17" s="8" t="s">
        <v>269</v>
      </c>
      <c r="E17" s="8" t="s">
        <v>203</v>
      </c>
      <c r="F17" s="8" t="s">
        <v>37</v>
      </c>
      <c r="G17" s="10">
        <v>1</v>
      </c>
      <c r="H17" s="9" t="s">
        <v>451</v>
      </c>
      <c r="I17" s="3"/>
      <c r="J17" s="3"/>
      <c r="K17" s="3">
        <v>1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x14ac:dyDescent="0.25">
      <c r="A18" s="8" t="s">
        <v>359</v>
      </c>
      <c r="B18" s="8" t="s">
        <v>364</v>
      </c>
      <c r="C18" s="8" t="s">
        <v>361</v>
      </c>
      <c r="D18" s="8" t="s">
        <v>349</v>
      </c>
      <c r="E18" s="8" t="s">
        <v>207</v>
      </c>
      <c r="F18" s="8" t="s">
        <v>40</v>
      </c>
      <c r="G18" s="10">
        <v>1</v>
      </c>
      <c r="H18" s="3" t="s">
        <v>451</v>
      </c>
      <c r="I18" s="3">
        <v>1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x14ac:dyDescent="0.25">
      <c r="A19" s="8" t="s">
        <v>359</v>
      </c>
      <c r="B19" s="8" t="s">
        <v>364</v>
      </c>
      <c r="C19" s="8" t="s">
        <v>361</v>
      </c>
      <c r="D19" s="8" t="s">
        <v>349</v>
      </c>
      <c r="E19" s="8" t="s">
        <v>207</v>
      </c>
      <c r="F19" s="8" t="s">
        <v>40</v>
      </c>
      <c r="G19" s="10">
        <v>1</v>
      </c>
      <c r="H19" s="3" t="s">
        <v>451</v>
      </c>
      <c r="I19" s="3">
        <v>1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x14ac:dyDescent="0.25">
      <c r="A20" s="8" t="s">
        <v>359</v>
      </c>
      <c r="B20" s="8" t="s">
        <v>364</v>
      </c>
      <c r="C20" s="8" t="s">
        <v>361</v>
      </c>
      <c r="D20" s="8" t="s">
        <v>349</v>
      </c>
      <c r="E20" s="8" t="s">
        <v>207</v>
      </c>
      <c r="F20" s="8" t="s">
        <v>40</v>
      </c>
      <c r="G20" s="10">
        <v>1</v>
      </c>
      <c r="H20" s="3" t="s">
        <v>451</v>
      </c>
      <c r="I20" s="3">
        <v>1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x14ac:dyDescent="0.25">
      <c r="A21" s="8" t="s">
        <v>359</v>
      </c>
      <c r="B21" s="8" t="s">
        <v>364</v>
      </c>
      <c r="C21" s="8" t="s">
        <v>361</v>
      </c>
      <c r="D21" s="8" t="s">
        <v>349</v>
      </c>
      <c r="E21" s="8" t="s">
        <v>207</v>
      </c>
      <c r="F21" s="8" t="s">
        <v>38</v>
      </c>
      <c r="G21" s="8"/>
      <c r="H21" s="3" t="s">
        <v>451</v>
      </c>
      <c r="I21" s="3"/>
      <c r="J21" s="3"/>
      <c r="K21" s="3"/>
      <c r="L21" s="3"/>
      <c r="M21" s="3"/>
      <c r="N21" s="3">
        <v>1</v>
      </c>
      <c r="O21" s="3"/>
      <c r="P21" s="3">
        <v>1</v>
      </c>
      <c r="Q21" s="3"/>
      <c r="R21" s="3"/>
      <c r="S21" s="3"/>
      <c r="T21" s="3"/>
      <c r="U21" s="3"/>
      <c r="V21" s="3"/>
      <c r="W21" s="3"/>
      <c r="X21" s="3"/>
    </row>
    <row r="22" spans="1:24" x14ac:dyDescent="0.25">
      <c r="A22" s="8" t="s">
        <v>359</v>
      </c>
      <c r="B22" s="8" t="s">
        <v>364</v>
      </c>
      <c r="C22" s="8" t="s">
        <v>361</v>
      </c>
      <c r="D22" s="8" t="s">
        <v>349</v>
      </c>
      <c r="E22" s="8" t="s">
        <v>207</v>
      </c>
      <c r="F22" s="8" t="s">
        <v>38</v>
      </c>
      <c r="G22" s="8"/>
      <c r="H22" s="3" t="s">
        <v>451</v>
      </c>
      <c r="I22" s="3"/>
      <c r="J22" s="3"/>
      <c r="K22" s="3"/>
      <c r="L22" s="3"/>
      <c r="M22" s="3"/>
      <c r="N22" s="3">
        <v>1</v>
      </c>
      <c r="O22" s="3"/>
      <c r="P22" s="3">
        <v>1</v>
      </c>
      <c r="Q22" s="3"/>
      <c r="R22" s="3"/>
      <c r="S22" s="3"/>
      <c r="T22" s="3"/>
      <c r="U22" s="3"/>
      <c r="V22" s="3"/>
      <c r="W22" s="3"/>
      <c r="X22" s="3"/>
    </row>
    <row r="23" spans="1:24" x14ac:dyDescent="0.25">
      <c r="A23" s="8" t="s">
        <v>359</v>
      </c>
      <c r="B23" s="8" t="s">
        <v>364</v>
      </c>
      <c r="C23" s="8" t="s">
        <v>361</v>
      </c>
      <c r="D23" s="8" t="s">
        <v>349</v>
      </c>
      <c r="E23" s="8" t="s">
        <v>207</v>
      </c>
      <c r="F23" s="8" t="s">
        <v>40</v>
      </c>
      <c r="G23" s="9">
        <v>2</v>
      </c>
      <c r="H23" s="3" t="s">
        <v>451</v>
      </c>
      <c r="I23" s="3">
        <v>1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x14ac:dyDescent="0.25">
      <c r="A24" s="8" t="s">
        <v>359</v>
      </c>
      <c r="B24" s="8" t="s">
        <v>364</v>
      </c>
      <c r="C24" s="8" t="s">
        <v>361</v>
      </c>
      <c r="D24" s="8" t="s">
        <v>349</v>
      </c>
      <c r="E24" s="8" t="s">
        <v>207</v>
      </c>
      <c r="F24" s="8" t="s">
        <v>40</v>
      </c>
      <c r="G24" s="9">
        <v>2</v>
      </c>
      <c r="H24" s="3" t="s">
        <v>451</v>
      </c>
      <c r="I24" s="3">
        <v>1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x14ac:dyDescent="0.25">
      <c r="A25" s="8" t="s">
        <v>359</v>
      </c>
      <c r="B25" s="8" t="s">
        <v>364</v>
      </c>
      <c r="C25" s="8" t="s">
        <v>361</v>
      </c>
      <c r="D25" s="8" t="s">
        <v>349</v>
      </c>
      <c r="E25" s="8" t="s">
        <v>207</v>
      </c>
      <c r="F25" s="8" t="s">
        <v>42</v>
      </c>
      <c r="G25" s="10">
        <v>1</v>
      </c>
      <c r="H25" s="3" t="s">
        <v>451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>
        <v>1</v>
      </c>
      <c r="U25" s="3"/>
      <c r="V25" s="3"/>
      <c r="W25" s="3"/>
      <c r="X25" s="3"/>
    </row>
    <row r="26" spans="1:24" x14ac:dyDescent="0.25">
      <c r="A26" s="8" t="s">
        <v>359</v>
      </c>
      <c r="B26" s="8" t="s">
        <v>364</v>
      </c>
      <c r="C26" s="8" t="s">
        <v>361</v>
      </c>
      <c r="D26" s="8" t="s">
        <v>349</v>
      </c>
      <c r="E26" s="8" t="s">
        <v>207</v>
      </c>
      <c r="F26" s="8" t="s">
        <v>40</v>
      </c>
      <c r="G26" s="10">
        <v>1</v>
      </c>
      <c r="H26" s="3" t="s">
        <v>451</v>
      </c>
      <c r="I26" s="3">
        <v>1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x14ac:dyDescent="0.25">
      <c r="A27" s="8" t="s">
        <v>359</v>
      </c>
      <c r="B27" s="8" t="s">
        <v>364</v>
      </c>
      <c r="C27" s="8" t="s">
        <v>361</v>
      </c>
      <c r="D27" s="8" t="s">
        <v>349</v>
      </c>
      <c r="E27" s="8" t="s">
        <v>207</v>
      </c>
      <c r="F27" s="8" t="s">
        <v>40</v>
      </c>
      <c r="G27" s="3">
        <v>2</v>
      </c>
      <c r="H27" s="3" t="s">
        <v>458</v>
      </c>
      <c r="I27" s="3">
        <v>1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x14ac:dyDescent="0.25">
      <c r="A28" s="8" t="s">
        <v>359</v>
      </c>
      <c r="B28" s="8" t="s">
        <v>364</v>
      </c>
      <c r="C28" s="8" t="s">
        <v>361</v>
      </c>
      <c r="D28" s="8" t="s">
        <v>349</v>
      </c>
      <c r="E28" s="8" t="s">
        <v>207</v>
      </c>
      <c r="F28" s="8" t="s">
        <v>40</v>
      </c>
      <c r="G28" s="3">
        <v>1</v>
      </c>
      <c r="H28" s="3" t="s">
        <v>451</v>
      </c>
      <c r="I28" s="3">
        <v>1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x14ac:dyDescent="0.25">
      <c r="A29" s="8" t="s">
        <v>359</v>
      </c>
      <c r="B29" s="8" t="s">
        <v>364</v>
      </c>
      <c r="C29" s="8" t="s">
        <v>361</v>
      </c>
      <c r="D29" s="8" t="s">
        <v>349</v>
      </c>
      <c r="E29" s="8" t="s">
        <v>207</v>
      </c>
      <c r="F29" s="8" t="s">
        <v>40</v>
      </c>
      <c r="G29" s="3">
        <v>2</v>
      </c>
      <c r="H29" s="3" t="s">
        <v>458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x14ac:dyDescent="0.25">
      <c r="A30" s="8" t="s">
        <v>359</v>
      </c>
      <c r="B30" s="8" t="s">
        <v>364</v>
      </c>
      <c r="C30" s="8" t="s">
        <v>361</v>
      </c>
      <c r="D30" s="8" t="s">
        <v>349</v>
      </c>
      <c r="E30" s="8" t="s">
        <v>207</v>
      </c>
      <c r="F30" s="8" t="s">
        <v>40</v>
      </c>
      <c r="G30" s="3">
        <v>1</v>
      </c>
      <c r="H30" s="3" t="s">
        <v>451</v>
      </c>
      <c r="I30" s="3">
        <v>1</v>
      </c>
      <c r="J30" s="3"/>
      <c r="K30" s="3"/>
      <c r="L30" s="3"/>
      <c r="M30" s="3"/>
      <c r="N30" s="3"/>
      <c r="O30" s="3"/>
      <c r="P30" s="3"/>
      <c r="Q30" s="3">
        <v>1</v>
      </c>
      <c r="R30" s="3"/>
      <c r="S30" s="3"/>
      <c r="T30" s="3"/>
      <c r="U30" s="3"/>
      <c r="V30" s="3"/>
      <c r="W30" s="3"/>
      <c r="X30" s="3"/>
    </row>
    <row r="31" spans="1:24" x14ac:dyDescent="0.25">
      <c r="A31" s="8" t="s">
        <v>359</v>
      </c>
      <c r="B31" s="8" t="s">
        <v>364</v>
      </c>
      <c r="C31" s="8" t="s">
        <v>361</v>
      </c>
      <c r="D31" s="8" t="s">
        <v>349</v>
      </c>
      <c r="E31" s="8" t="s">
        <v>207</v>
      </c>
      <c r="F31" s="8" t="s">
        <v>40</v>
      </c>
      <c r="G31" s="3">
        <v>1</v>
      </c>
      <c r="H31" s="3" t="s">
        <v>451</v>
      </c>
      <c r="I31" s="3">
        <v>1</v>
      </c>
      <c r="J31" s="3"/>
      <c r="K31" s="3"/>
      <c r="L31" s="3"/>
      <c r="M31" s="3"/>
      <c r="N31" s="3"/>
      <c r="O31" s="3"/>
      <c r="P31" s="3"/>
      <c r="Q31" s="3">
        <v>1</v>
      </c>
      <c r="R31" s="3"/>
      <c r="S31" s="3"/>
      <c r="T31" s="3"/>
      <c r="U31" s="3"/>
      <c r="V31" s="3"/>
      <c r="W31" s="3"/>
      <c r="X31" s="3"/>
    </row>
    <row r="32" spans="1:24" x14ac:dyDescent="0.25">
      <c r="A32" s="8" t="s">
        <v>359</v>
      </c>
      <c r="B32" s="8" t="s">
        <v>364</v>
      </c>
      <c r="C32" s="8" t="s">
        <v>361</v>
      </c>
      <c r="D32" s="8" t="s">
        <v>349</v>
      </c>
      <c r="E32" s="8" t="s">
        <v>207</v>
      </c>
      <c r="F32" s="8" t="s">
        <v>40</v>
      </c>
      <c r="G32" s="3">
        <v>1</v>
      </c>
      <c r="H32" s="3" t="s">
        <v>451</v>
      </c>
      <c r="I32" s="3">
        <v>1</v>
      </c>
      <c r="J32" s="3"/>
      <c r="K32" s="3"/>
      <c r="L32" s="3"/>
      <c r="M32" s="3"/>
      <c r="N32" s="3"/>
      <c r="O32" s="3"/>
      <c r="P32" s="3"/>
      <c r="Q32" s="3">
        <v>1</v>
      </c>
      <c r="R32" s="3"/>
      <c r="S32" s="3"/>
      <c r="T32" s="3"/>
      <c r="U32" s="3"/>
      <c r="V32" s="3"/>
      <c r="W32" s="3"/>
      <c r="X32" s="3"/>
    </row>
    <row r="33" spans="1:24" ht="15.75" x14ac:dyDescent="0.25">
      <c r="A33" s="8" t="s">
        <v>359</v>
      </c>
      <c r="B33" s="8" t="s">
        <v>364</v>
      </c>
      <c r="C33" s="8" t="s">
        <v>361</v>
      </c>
      <c r="D33" s="8" t="s">
        <v>349</v>
      </c>
      <c r="E33" s="8" t="s">
        <v>207</v>
      </c>
      <c r="F33" s="50" t="s">
        <v>37</v>
      </c>
      <c r="G33" s="3">
        <v>1</v>
      </c>
      <c r="H33" s="3" t="s">
        <v>451</v>
      </c>
      <c r="I33" s="3"/>
      <c r="J33" s="3"/>
      <c r="K33" s="3">
        <v>1</v>
      </c>
      <c r="L33" s="3"/>
      <c r="M33" s="3"/>
      <c r="N33" s="3"/>
      <c r="O33" s="3"/>
      <c r="P33" s="3"/>
      <c r="Q33" s="3"/>
      <c r="R33" s="3">
        <v>1</v>
      </c>
      <c r="S33" s="3"/>
      <c r="T33" s="3"/>
      <c r="U33" s="3"/>
      <c r="V33" s="3"/>
      <c r="W33" s="3"/>
      <c r="X33" s="3"/>
    </row>
    <row r="34" spans="1:24" x14ac:dyDescent="0.25">
      <c r="A34" s="8" t="s">
        <v>359</v>
      </c>
      <c r="B34" s="8" t="s">
        <v>406</v>
      </c>
      <c r="C34" s="8" t="s">
        <v>361</v>
      </c>
      <c r="D34" s="8" t="s">
        <v>339</v>
      </c>
      <c r="E34" s="8" t="s">
        <v>259</v>
      </c>
      <c r="F34" s="8" t="s">
        <v>42</v>
      </c>
      <c r="G34" s="10">
        <v>1</v>
      </c>
      <c r="H34" s="3" t="s">
        <v>451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>
        <v>1</v>
      </c>
      <c r="U34" s="3"/>
      <c r="V34" s="3"/>
      <c r="W34" s="3"/>
      <c r="X34" s="3"/>
    </row>
    <row r="35" spans="1:24" x14ac:dyDescent="0.25">
      <c r="A35" s="8" t="s">
        <v>359</v>
      </c>
      <c r="B35" s="8" t="s">
        <v>406</v>
      </c>
      <c r="C35" s="8" t="s">
        <v>361</v>
      </c>
      <c r="D35" s="8" t="s">
        <v>339</v>
      </c>
      <c r="E35" s="8" t="s">
        <v>259</v>
      </c>
      <c r="F35" s="8" t="s">
        <v>43</v>
      </c>
      <c r="G35" s="10">
        <v>1</v>
      </c>
      <c r="H35" s="3" t="s">
        <v>451</v>
      </c>
      <c r="I35" s="3"/>
      <c r="J35" s="3"/>
      <c r="K35" s="3"/>
      <c r="L35" s="3">
        <v>1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x14ac:dyDescent="0.25">
      <c r="A36" s="8" t="s">
        <v>359</v>
      </c>
      <c r="B36" s="8" t="s">
        <v>406</v>
      </c>
      <c r="C36" s="8" t="s">
        <v>361</v>
      </c>
      <c r="D36" s="8" t="s">
        <v>339</v>
      </c>
      <c r="E36" s="8" t="s">
        <v>259</v>
      </c>
      <c r="F36" s="8" t="s">
        <v>43</v>
      </c>
      <c r="G36" s="10">
        <v>1</v>
      </c>
      <c r="H36" s="3" t="s">
        <v>451</v>
      </c>
      <c r="I36" s="3"/>
      <c r="J36" s="3"/>
      <c r="K36" s="3"/>
      <c r="L36" s="3">
        <v>1</v>
      </c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x14ac:dyDescent="0.25">
      <c r="A37" s="8" t="s">
        <v>359</v>
      </c>
      <c r="B37" s="8" t="s">
        <v>406</v>
      </c>
      <c r="C37" s="8" t="s">
        <v>361</v>
      </c>
      <c r="D37" s="8" t="s">
        <v>339</v>
      </c>
      <c r="E37" s="8" t="s">
        <v>259</v>
      </c>
      <c r="F37" s="8" t="s">
        <v>37</v>
      </c>
      <c r="G37" s="10">
        <v>1</v>
      </c>
      <c r="H37" s="3" t="s">
        <v>451</v>
      </c>
      <c r="I37" s="3"/>
      <c r="J37" s="3"/>
      <c r="K37" s="3">
        <v>1</v>
      </c>
      <c r="L37" s="3"/>
      <c r="M37" s="3"/>
      <c r="N37" s="3"/>
      <c r="O37" s="3"/>
      <c r="P37" s="3"/>
      <c r="Q37" s="3"/>
      <c r="R37" s="3"/>
      <c r="S37" s="3"/>
      <c r="T37" s="3"/>
      <c r="U37" s="3">
        <v>1</v>
      </c>
      <c r="V37" s="3"/>
      <c r="W37" s="3"/>
      <c r="X37" s="3"/>
    </row>
    <row r="38" spans="1:24" x14ac:dyDescent="0.25">
      <c r="A38" s="8" t="s">
        <v>359</v>
      </c>
      <c r="B38" s="8" t="s">
        <v>406</v>
      </c>
      <c r="C38" s="8" t="s">
        <v>361</v>
      </c>
      <c r="D38" s="8" t="s">
        <v>339</v>
      </c>
      <c r="E38" s="8" t="s">
        <v>259</v>
      </c>
      <c r="F38" s="8" t="s">
        <v>43</v>
      </c>
      <c r="G38" s="10">
        <v>1</v>
      </c>
      <c r="H38" s="3" t="s">
        <v>451</v>
      </c>
      <c r="I38" s="3"/>
      <c r="J38" s="3"/>
      <c r="K38" s="3"/>
      <c r="L38" s="3">
        <v>1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x14ac:dyDescent="0.25">
      <c r="A39" s="8" t="s">
        <v>359</v>
      </c>
      <c r="B39" s="8" t="s">
        <v>406</v>
      </c>
      <c r="C39" s="8" t="s">
        <v>361</v>
      </c>
      <c r="D39" s="8" t="s">
        <v>339</v>
      </c>
      <c r="E39" s="8" t="s">
        <v>259</v>
      </c>
      <c r="F39" s="8" t="s">
        <v>38</v>
      </c>
      <c r="G39" s="8"/>
      <c r="H39" s="3" t="s">
        <v>451</v>
      </c>
      <c r="I39" s="3"/>
      <c r="J39" s="3"/>
      <c r="K39" s="3"/>
      <c r="L39" s="3"/>
      <c r="M39" s="3"/>
      <c r="N39" s="3">
        <v>1</v>
      </c>
      <c r="O39" s="3"/>
      <c r="P39" s="3"/>
      <c r="Q39" s="3">
        <v>1</v>
      </c>
      <c r="R39" s="3"/>
      <c r="S39" s="3"/>
      <c r="T39" s="3"/>
      <c r="U39" s="3"/>
      <c r="V39" s="3"/>
      <c r="W39" s="3"/>
      <c r="X39" s="3"/>
    </row>
    <row r="40" spans="1:24" x14ac:dyDescent="0.25">
      <c r="A40" s="8" t="s">
        <v>359</v>
      </c>
      <c r="B40" s="8" t="s">
        <v>405</v>
      </c>
      <c r="C40" s="8" t="s">
        <v>361</v>
      </c>
      <c r="D40" s="8" t="s">
        <v>337</v>
      </c>
      <c r="E40" s="8" t="s">
        <v>257</v>
      </c>
      <c r="F40" s="8" t="s">
        <v>43</v>
      </c>
      <c r="G40" s="10">
        <v>1</v>
      </c>
      <c r="H40" s="3" t="s">
        <v>451</v>
      </c>
      <c r="I40" s="3"/>
      <c r="J40" s="3"/>
      <c r="K40" s="3"/>
      <c r="L40" s="3">
        <v>1</v>
      </c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x14ac:dyDescent="0.25">
      <c r="A41" s="8" t="s">
        <v>359</v>
      </c>
      <c r="B41" s="8" t="s">
        <v>405</v>
      </c>
      <c r="C41" s="8" t="s">
        <v>361</v>
      </c>
      <c r="D41" s="8" t="s">
        <v>337</v>
      </c>
      <c r="E41" s="8" t="s">
        <v>257</v>
      </c>
      <c r="F41" s="8" t="s">
        <v>37</v>
      </c>
      <c r="G41" s="10">
        <v>1</v>
      </c>
      <c r="H41" s="3" t="s">
        <v>451</v>
      </c>
      <c r="I41" s="3"/>
      <c r="J41" s="3"/>
      <c r="K41" s="3">
        <v>1</v>
      </c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x14ac:dyDescent="0.25">
      <c r="A42" s="8" t="s">
        <v>359</v>
      </c>
      <c r="B42" s="8" t="s">
        <v>405</v>
      </c>
      <c r="C42" s="8" t="s">
        <v>361</v>
      </c>
      <c r="D42" s="8" t="s">
        <v>337</v>
      </c>
      <c r="E42" s="8" t="s">
        <v>257</v>
      </c>
      <c r="F42" s="8" t="s">
        <v>37</v>
      </c>
      <c r="G42" s="10">
        <v>1</v>
      </c>
      <c r="H42" s="3" t="s">
        <v>451</v>
      </c>
      <c r="I42" s="3"/>
      <c r="J42" s="3"/>
      <c r="K42" s="3">
        <v>1</v>
      </c>
      <c r="L42" s="3"/>
      <c r="M42" s="3"/>
      <c r="N42" s="3"/>
      <c r="O42" s="3"/>
      <c r="P42" s="3"/>
      <c r="Q42" s="3"/>
      <c r="R42" s="3"/>
      <c r="S42" s="3"/>
      <c r="T42" s="3">
        <v>1</v>
      </c>
      <c r="U42" s="3"/>
      <c r="V42" s="3"/>
      <c r="W42" s="3"/>
      <c r="X42" s="3"/>
    </row>
    <row r="43" spans="1:24" x14ac:dyDescent="0.25">
      <c r="A43" s="8" t="s">
        <v>359</v>
      </c>
      <c r="B43" s="8" t="s">
        <v>363</v>
      </c>
      <c r="C43" s="8" t="s">
        <v>361</v>
      </c>
      <c r="D43" s="8" t="s">
        <v>272</v>
      </c>
      <c r="E43" s="8" t="s">
        <v>206</v>
      </c>
      <c r="F43" s="8" t="s">
        <v>37</v>
      </c>
      <c r="G43" s="10">
        <v>1</v>
      </c>
      <c r="H43" s="3" t="s">
        <v>451</v>
      </c>
      <c r="I43" s="3"/>
      <c r="J43" s="3"/>
      <c r="K43" s="3">
        <v>1</v>
      </c>
      <c r="L43" s="3"/>
      <c r="M43" s="3"/>
      <c r="N43" s="3"/>
      <c r="O43" s="3"/>
      <c r="P43" s="3"/>
      <c r="Q43" s="3"/>
      <c r="R43" s="3"/>
      <c r="S43" s="3">
        <v>1</v>
      </c>
      <c r="T43" s="3"/>
      <c r="U43" s="3"/>
      <c r="V43" s="3"/>
      <c r="W43" s="3"/>
      <c r="X43" s="3"/>
    </row>
    <row r="44" spans="1:24" x14ac:dyDescent="0.25">
      <c r="A44" s="8" t="s">
        <v>359</v>
      </c>
      <c r="B44" s="8" t="s">
        <v>363</v>
      </c>
      <c r="C44" s="8" t="s">
        <v>361</v>
      </c>
      <c r="D44" s="8" t="s">
        <v>272</v>
      </c>
      <c r="E44" s="8" t="s">
        <v>206</v>
      </c>
      <c r="F44" s="8" t="s">
        <v>40</v>
      </c>
      <c r="G44" s="10">
        <v>1</v>
      </c>
      <c r="H44" s="3" t="s">
        <v>451</v>
      </c>
      <c r="I44" s="3">
        <v>1</v>
      </c>
      <c r="J44" s="3"/>
      <c r="K44" s="3"/>
      <c r="L44" s="3"/>
      <c r="M44" s="3"/>
      <c r="N44" s="3"/>
      <c r="O44" s="3"/>
      <c r="P44" s="3"/>
      <c r="Q44" s="3"/>
      <c r="R44" s="3"/>
      <c r="S44" s="3">
        <v>1</v>
      </c>
      <c r="T44" s="3"/>
      <c r="U44" s="3"/>
      <c r="V44" s="3"/>
      <c r="W44" s="3"/>
      <c r="X44" s="3"/>
    </row>
    <row r="45" spans="1:24" x14ac:dyDescent="0.25">
      <c r="A45" s="8" t="s">
        <v>359</v>
      </c>
      <c r="B45" s="8" t="s">
        <v>363</v>
      </c>
      <c r="C45" s="8" t="s">
        <v>361</v>
      </c>
      <c r="D45" s="8" t="s">
        <v>272</v>
      </c>
      <c r="E45" s="8" t="s">
        <v>206</v>
      </c>
      <c r="F45" s="8" t="s">
        <v>40</v>
      </c>
      <c r="G45" s="10">
        <v>1</v>
      </c>
      <c r="H45" s="3" t="s">
        <v>451</v>
      </c>
      <c r="I45" s="3">
        <v>1</v>
      </c>
      <c r="J45" s="3"/>
      <c r="K45" s="3"/>
      <c r="L45" s="3"/>
      <c r="M45" s="3"/>
      <c r="N45" s="3"/>
      <c r="O45" s="3"/>
      <c r="P45" s="3"/>
      <c r="Q45" s="3"/>
      <c r="R45" s="3"/>
      <c r="S45" s="3">
        <v>1</v>
      </c>
      <c r="T45" s="3"/>
      <c r="U45" s="3"/>
      <c r="V45" s="3"/>
      <c r="W45" s="3"/>
      <c r="X45" s="3"/>
    </row>
    <row r="46" spans="1:24" x14ac:dyDescent="0.25">
      <c r="A46" s="8" t="s">
        <v>359</v>
      </c>
      <c r="B46" s="8" t="s">
        <v>363</v>
      </c>
      <c r="C46" s="8" t="s">
        <v>361</v>
      </c>
      <c r="D46" s="8" t="s">
        <v>272</v>
      </c>
      <c r="E46" s="8" t="s">
        <v>206</v>
      </c>
      <c r="F46" s="8" t="s">
        <v>38</v>
      </c>
      <c r="G46" s="8"/>
      <c r="H46" s="3" t="s">
        <v>451</v>
      </c>
      <c r="I46" s="3"/>
      <c r="J46" s="3"/>
      <c r="K46" s="3"/>
      <c r="L46" s="3"/>
      <c r="M46" s="3"/>
      <c r="N46" s="3">
        <v>1</v>
      </c>
      <c r="O46" s="3"/>
      <c r="P46" s="3">
        <v>1</v>
      </c>
      <c r="Q46" s="3"/>
      <c r="R46" s="3"/>
      <c r="S46" s="3"/>
      <c r="T46" s="3"/>
      <c r="U46" s="3"/>
      <c r="V46" s="3"/>
      <c r="W46" s="3"/>
      <c r="X46" s="3"/>
    </row>
    <row r="47" spans="1:24" x14ac:dyDescent="0.25">
      <c r="A47" s="8" t="s">
        <v>359</v>
      </c>
      <c r="B47" s="8" t="s">
        <v>363</v>
      </c>
      <c r="C47" s="8" t="s">
        <v>361</v>
      </c>
      <c r="D47" s="8" t="s">
        <v>272</v>
      </c>
      <c r="E47" s="8" t="s">
        <v>206</v>
      </c>
      <c r="F47" s="8" t="s">
        <v>40</v>
      </c>
      <c r="G47" s="9">
        <v>2</v>
      </c>
      <c r="H47" s="3" t="s">
        <v>451</v>
      </c>
      <c r="I47" s="3">
        <v>1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x14ac:dyDescent="0.25">
      <c r="A48" s="8" t="s">
        <v>359</v>
      </c>
      <c r="B48" s="8" t="s">
        <v>363</v>
      </c>
      <c r="C48" s="8" t="s">
        <v>361</v>
      </c>
      <c r="D48" s="8" t="s">
        <v>272</v>
      </c>
      <c r="E48" s="8" t="s">
        <v>206</v>
      </c>
      <c r="F48" s="8" t="s">
        <v>43</v>
      </c>
      <c r="G48" s="10">
        <v>1</v>
      </c>
      <c r="H48" s="3" t="s">
        <v>451</v>
      </c>
      <c r="I48" s="3"/>
      <c r="J48" s="3"/>
      <c r="K48" s="3"/>
      <c r="L48" s="3">
        <v>1</v>
      </c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x14ac:dyDescent="0.25">
      <c r="A49" s="8" t="s">
        <v>359</v>
      </c>
      <c r="B49" s="8" t="s">
        <v>363</v>
      </c>
      <c r="C49" s="8" t="s">
        <v>361</v>
      </c>
      <c r="D49" s="8" t="s">
        <v>272</v>
      </c>
      <c r="E49" s="8" t="s">
        <v>206</v>
      </c>
      <c r="F49" s="8" t="s">
        <v>43</v>
      </c>
      <c r="G49" s="3">
        <v>2</v>
      </c>
      <c r="H49" s="3" t="s">
        <v>458</v>
      </c>
      <c r="I49" s="3"/>
      <c r="J49" s="3"/>
      <c r="K49" s="3"/>
      <c r="L49" s="3">
        <v>1</v>
      </c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x14ac:dyDescent="0.25">
      <c r="A50" s="8" t="s">
        <v>359</v>
      </c>
      <c r="B50" s="8" t="s">
        <v>406</v>
      </c>
      <c r="C50" s="8" t="s">
        <v>361</v>
      </c>
      <c r="D50" s="8" t="s">
        <v>340</v>
      </c>
      <c r="E50" s="8" t="s">
        <v>260</v>
      </c>
      <c r="F50" s="8" t="s">
        <v>43</v>
      </c>
      <c r="G50" s="10">
        <v>1</v>
      </c>
      <c r="H50" s="3" t="s">
        <v>451</v>
      </c>
      <c r="I50" s="3"/>
      <c r="J50" s="3"/>
      <c r="K50" s="3"/>
      <c r="L50" s="3">
        <v>1</v>
      </c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x14ac:dyDescent="0.25">
      <c r="A51" s="8" t="s">
        <v>359</v>
      </c>
      <c r="B51" s="8" t="s">
        <v>406</v>
      </c>
      <c r="C51" s="8" t="s">
        <v>361</v>
      </c>
      <c r="D51" s="8" t="s">
        <v>340</v>
      </c>
      <c r="E51" s="8" t="s">
        <v>260</v>
      </c>
      <c r="F51" s="8" t="s">
        <v>37</v>
      </c>
      <c r="G51" s="10">
        <v>1</v>
      </c>
      <c r="H51" s="3" t="s">
        <v>451</v>
      </c>
      <c r="I51" s="3"/>
      <c r="J51" s="3"/>
      <c r="K51" s="3">
        <v>1</v>
      </c>
      <c r="L51" s="3"/>
      <c r="M51" s="3"/>
      <c r="N51" s="3"/>
      <c r="O51" s="3"/>
      <c r="P51" s="3"/>
      <c r="Q51" s="3"/>
      <c r="R51" s="3"/>
      <c r="S51" s="3"/>
      <c r="T51" s="3">
        <v>1</v>
      </c>
      <c r="U51" s="3"/>
      <c r="V51" s="3"/>
      <c r="W51" s="3"/>
      <c r="X51" s="3"/>
    </row>
    <row r="52" spans="1:24" x14ac:dyDescent="0.25">
      <c r="A52" s="8" t="s">
        <v>359</v>
      </c>
      <c r="B52" s="8" t="s">
        <v>360</v>
      </c>
      <c r="C52" s="8" t="s">
        <v>361</v>
      </c>
      <c r="D52" s="8" t="s">
        <v>274</v>
      </c>
      <c r="E52" s="8" t="s">
        <v>201</v>
      </c>
      <c r="F52" s="8" t="s">
        <v>43</v>
      </c>
      <c r="G52" s="10">
        <v>1</v>
      </c>
      <c r="H52" s="3" t="s">
        <v>451</v>
      </c>
      <c r="I52" s="3"/>
      <c r="J52" s="3"/>
      <c r="K52" s="3"/>
      <c r="L52" s="3">
        <v>1</v>
      </c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x14ac:dyDescent="0.25">
      <c r="A53" s="8" t="s">
        <v>359</v>
      </c>
      <c r="B53" s="8" t="s">
        <v>362</v>
      </c>
      <c r="C53" s="8" t="s">
        <v>361</v>
      </c>
      <c r="D53" s="8" t="s">
        <v>348</v>
      </c>
      <c r="E53" s="8" t="s">
        <v>202</v>
      </c>
      <c r="F53" s="8" t="s">
        <v>43</v>
      </c>
      <c r="G53" s="10">
        <v>1</v>
      </c>
      <c r="H53" s="3" t="s">
        <v>451</v>
      </c>
      <c r="I53" s="3"/>
      <c r="J53" s="3"/>
      <c r="K53" s="3"/>
      <c r="L53" s="3">
        <v>1</v>
      </c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x14ac:dyDescent="0.25">
      <c r="A54" s="8" t="s">
        <v>359</v>
      </c>
      <c r="B54" s="8" t="s">
        <v>362</v>
      </c>
      <c r="C54" s="8" t="s">
        <v>361</v>
      </c>
      <c r="D54" s="8" t="s">
        <v>348</v>
      </c>
      <c r="E54" s="8" t="s">
        <v>202</v>
      </c>
      <c r="F54" s="8" t="s">
        <v>37</v>
      </c>
      <c r="G54" s="10">
        <v>1</v>
      </c>
      <c r="H54" s="3" t="s">
        <v>451</v>
      </c>
      <c r="I54" s="3"/>
      <c r="J54" s="3"/>
      <c r="K54" s="3">
        <v>1</v>
      </c>
      <c r="L54" s="3"/>
      <c r="M54" s="3"/>
      <c r="N54" s="3"/>
      <c r="O54" s="3"/>
      <c r="P54" s="3"/>
      <c r="Q54" s="3"/>
      <c r="R54" s="3"/>
      <c r="S54" s="3"/>
      <c r="T54" s="3">
        <v>1</v>
      </c>
      <c r="U54" s="3"/>
      <c r="V54" s="3"/>
      <c r="W54" s="3"/>
      <c r="X54" s="3"/>
    </row>
    <row r="55" spans="1:24" x14ac:dyDescent="0.25">
      <c r="A55" s="8" t="s">
        <v>359</v>
      </c>
      <c r="B55" s="8" t="s">
        <v>363</v>
      </c>
      <c r="C55" s="8" t="s">
        <v>361</v>
      </c>
      <c r="D55" s="8" t="s">
        <v>271</v>
      </c>
      <c r="E55" s="8" t="s">
        <v>205</v>
      </c>
      <c r="F55" s="8" t="s">
        <v>37</v>
      </c>
      <c r="G55" s="10">
        <v>1</v>
      </c>
      <c r="H55" s="3" t="s">
        <v>451</v>
      </c>
      <c r="I55" s="3"/>
      <c r="J55" s="3"/>
      <c r="K55" s="3">
        <v>1</v>
      </c>
      <c r="L55" s="3"/>
      <c r="M55" s="3"/>
      <c r="N55" s="3"/>
      <c r="O55" s="3"/>
      <c r="P55" s="3"/>
      <c r="Q55" s="3"/>
      <c r="R55" s="3">
        <v>1</v>
      </c>
      <c r="S55" s="3">
        <v>1</v>
      </c>
      <c r="T55" s="3"/>
      <c r="U55" s="3"/>
      <c r="V55" s="3"/>
      <c r="W55" s="3"/>
      <c r="X55" s="3"/>
    </row>
    <row r="56" spans="1:24" x14ac:dyDescent="0.25">
      <c r="A56" s="8" t="s">
        <v>359</v>
      </c>
      <c r="B56" s="8" t="s">
        <v>363</v>
      </c>
      <c r="C56" s="8" t="s">
        <v>361</v>
      </c>
      <c r="D56" s="8" t="s">
        <v>271</v>
      </c>
      <c r="E56" s="8" t="s">
        <v>205</v>
      </c>
      <c r="F56" s="8" t="s">
        <v>43</v>
      </c>
      <c r="G56" s="10">
        <v>1</v>
      </c>
      <c r="H56" s="3" t="s">
        <v>451</v>
      </c>
      <c r="I56" s="3"/>
      <c r="J56" s="3"/>
      <c r="K56" s="3"/>
      <c r="L56" s="3">
        <v>1</v>
      </c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x14ac:dyDescent="0.25">
      <c r="A57" s="8" t="s">
        <v>359</v>
      </c>
      <c r="B57" s="8" t="s">
        <v>363</v>
      </c>
      <c r="C57" s="8" t="s">
        <v>361</v>
      </c>
      <c r="D57" s="8" t="s">
        <v>271</v>
      </c>
      <c r="E57" s="8" t="s">
        <v>205</v>
      </c>
      <c r="F57" s="8" t="s">
        <v>40</v>
      </c>
      <c r="G57" s="10">
        <v>1</v>
      </c>
      <c r="H57" s="3" t="s">
        <v>451</v>
      </c>
      <c r="I57" s="3">
        <v>1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>
        <v>1</v>
      </c>
      <c r="U57" s="3"/>
      <c r="V57" s="3"/>
      <c r="W57" s="3"/>
      <c r="X57" s="3"/>
    </row>
    <row r="58" spans="1:24" x14ac:dyDescent="0.25">
      <c r="A58" s="8" t="s">
        <v>359</v>
      </c>
      <c r="B58" s="8" t="s">
        <v>405</v>
      </c>
      <c r="C58" s="8" t="s">
        <v>361</v>
      </c>
      <c r="D58" s="8" t="s">
        <v>338</v>
      </c>
      <c r="E58" s="8" t="s">
        <v>258</v>
      </c>
      <c r="F58" s="8" t="s">
        <v>42</v>
      </c>
      <c r="G58" s="10">
        <v>1</v>
      </c>
      <c r="H58" s="3" t="s">
        <v>451</v>
      </c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>
        <v>1</v>
      </c>
      <c r="U58" s="3"/>
      <c r="V58" s="3"/>
      <c r="W58" s="3"/>
      <c r="X58" s="3"/>
    </row>
    <row r="59" spans="1:24" x14ac:dyDescent="0.25">
      <c r="A59" s="8" t="s">
        <v>359</v>
      </c>
      <c r="B59" s="8" t="s">
        <v>405</v>
      </c>
      <c r="C59" s="8" t="s">
        <v>361</v>
      </c>
      <c r="D59" s="8" t="s">
        <v>338</v>
      </c>
      <c r="E59" s="8" t="s">
        <v>258</v>
      </c>
      <c r="F59" s="8" t="s">
        <v>43</v>
      </c>
      <c r="G59" s="10">
        <v>1</v>
      </c>
      <c r="H59" s="3" t="s">
        <v>451</v>
      </c>
      <c r="I59" s="3"/>
      <c r="J59" s="3"/>
      <c r="K59" s="3"/>
      <c r="L59" s="3">
        <v>1</v>
      </c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x14ac:dyDescent="0.25">
      <c r="A60" s="8" t="s">
        <v>359</v>
      </c>
      <c r="B60" s="8" t="s">
        <v>405</v>
      </c>
      <c r="C60" s="8" t="s">
        <v>361</v>
      </c>
      <c r="D60" s="8" t="s">
        <v>338</v>
      </c>
      <c r="E60" s="8" t="s">
        <v>258</v>
      </c>
      <c r="F60" s="8" t="s">
        <v>37</v>
      </c>
      <c r="G60" s="10">
        <v>1</v>
      </c>
      <c r="H60" s="3" t="s">
        <v>451</v>
      </c>
      <c r="I60" s="3"/>
      <c r="J60" s="3"/>
      <c r="K60" s="3">
        <v>1</v>
      </c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x14ac:dyDescent="0.25">
      <c r="A61" s="8" t="s">
        <v>359</v>
      </c>
      <c r="B61" s="8" t="s">
        <v>405</v>
      </c>
      <c r="C61" s="8" t="s">
        <v>361</v>
      </c>
      <c r="D61" s="8" t="s">
        <v>338</v>
      </c>
      <c r="E61" s="8" t="s">
        <v>258</v>
      </c>
      <c r="F61" s="8" t="s">
        <v>38</v>
      </c>
      <c r="G61" s="8"/>
      <c r="H61" s="3" t="s">
        <v>451</v>
      </c>
      <c r="I61" s="3"/>
      <c r="J61" s="3"/>
      <c r="K61" s="3"/>
      <c r="L61" s="3"/>
      <c r="M61" s="3"/>
      <c r="N61" s="3">
        <v>1</v>
      </c>
      <c r="O61" s="3"/>
      <c r="P61" s="3"/>
      <c r="Q61" s="3">
        <v>1</v>
      </c>
      <c r="R61" s="3"/>
      <c r="S61" s="3"/>
      <c r="T61" s="3"/>
      <c r="U61" s="3"/>
      <c r="V61" s="3"/>
      <c r="W61" s="3"/>
      <c r="X61" s="3"/>
    </row>
    <row r="62" spans="1:24" x14ac:dyDescent="0.25">
      <c r="A62" s="8" t="s">
        <v>359</v>
      </c>
      <c r="B62" s="8" t="s">
        <v>360</v>
      </c>
      <c r="C62" s="8" t="s">
        <v>361</v>
      </c>
      <c r="D62" s="8" t="s">
        <v>275</v>
      </c>
      <c r="E62" s="8" t="s">
        <v>200</v>
      </c>
      <c r="F62" s="8" t="s">
        <v>39</v>
      </c>
      <c r="G62" s="10">
        <v>1</v>
      </c>
      <c r="H62" s="3" t="s">
        <v>451</v>
      </c>
      <c r="I62" s="3"/>
      <c r="J62" s="3">
        <v>1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x14ac:dyDescent="0.25">
      <c r="A63" s="8" t="s">
        <v>359</v>
      </c>
      <c r="B63" s="8" t="s">
        <v>360</v>
      </c>
      <c r="C63" s="8" t="s">
        <v>361</v>
      </c>
      <c r="D63" s="8" t="s">
        <v>275</v>
      </c>
      <c r="E63" s="8" t="s">
        <v>200</v>
      </c>
      <c r="F63" s="8" t="s">
        <v>37</v>
      </c>
      <c r="G63" s="10">
        <v>1</v>
      </c>
      <c r="H63" s="9" t="s">
        <v>451</v>
      </c>
      <c r="I63" s="3"/>
      <c r="J63" s="3"/>
      <c r="K63" s="3">
        <v>1</v>
      </c>
      <c r="L63" s="3"/>
      <c r="M63" s="3"/>
      <c r="N63" s="3"/>
      <c r="O63" s="3"/>
      <c r="P63" s="3"/>
      <c r="Q63" s="3"/>
      <c r="R63" s="3"/>
      <c r="S63" s="3">
        <v>1</v>
      </c>
      <c r="T63" s="3"/>
      <c r="U63" s="3"/>
      <c r="V63" s="3"/>
      <c r="W63" s="3"/>
      <c r="X63" s="3"/>
    </row>
    <row r="64" spans="1:24" x14ac:dyDescent="0.25">
      <c r="A64" s="8" t="s">
        <v>359</v>
      </c>
      <c r="B64" s="8" t="s">
        <v>360</v>
      </c>
      <c r="C64" s="8" t="s">
        <v>361</v>
      </c>
      <c r="D64" s="8" t="s">
        <v>275</v>
      </c>
      <c r="E64" s="8" t="s">
        <v>200</v>
      </c>
      <c r="F64" s="8" t="s">
        <v>38</v>
      </c>
      <c r="G64" s="8"/>
      <c r="H64" s="3" t="s">
        <v>451</v>
      </c>
      <c r="I64" s="3"/>
      <c r="J64" s="3"/>
      <c r="K64" s="3"/>
      <c r="L64" s="3"/>
      <c r="M64" s="3"/>
      <c r="N64" s="3">
        <v>1</v>
      </c>
      <c r="O64" s="3"/>
      <c r="P64" s="3">
        <v>1</v>
      </c>
      <c r="Q64" s="3"/>
      <c r="R64" s="3"/>
      <c r="S64" s="3"/>
      <c r="T64" s="3"/>
      <c r="U64" s="3"/>
      <c r="V64" s="3"/>
      <c r="W64" s="3"/>
      <c r="X64" s="3"/>
    </row>
    <row r="65" spans="1:24" x14ac:dyDescent="0.25">
      <c r="A65" s="8" t="s">
        <v>359</v>
      </c>
      <c r="B65" s="8" t="s">
        <v>360</v>
      </c>
      <c r="C65" s="8" t="s">
        <v>361</v>
      </c>
      <c r="D65" s="8" t="s">
        <v>275</v>
      </c>
      <c r="E65" s="8" t="s">
        <v>200</v>
      </c>
      <c r="F65" s="8" t="s">
        <v>39</v>
      </c>
      <c r="G65" s="10">
        <v>1</v>
      </c>
      <c r="H65" s="3" t="s">
        <v>451</v>
      </c>
      <c r="I65" s="3"/>
      <c r="J65" s="3">
        <v>1</v>
      </c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x14ac:dyDescent="0.25">
      <c r="A66" s="8" t="s">
        <v>359</v>
      </c>
      <c r="B66" s="8" t="s">
        <v>360</v>
      </c>
      <c r="C66" s="8" t="s">
        <v>361</v>
      </c>
      <c r="D66" s="8" t="s">
        <v>275</v>
      </c>
      <c r="E66" s="8" t="s">
        <v>200</v>
      </c>
      <c r="F66" s="8" t="s">
        <v>40</v>
      </c>
      <c r="G66" s="10">
        <v>1</v>
      </c>
      <c r="H66" s="3" t="s">
        <v>451</v>
      </c>
      <c r="I66" s="3">
        <v>1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x14ac:dyDescent="0.25">
      <c r="A67" s="8" t="s">
        <v>359</v>
      </c>
      <c r="B67" s="8" t="s">
        <v>363</v>
      </c>
      <c r="C67" s="8" t="s">
        <v>361</v>
      </c>
      <c r="D67" s="8" t="s">
        <v>270</v>
      </c>
      <c r="E67" s="8" t="s">
        <v>204</v>
      </c>
      <c r="F67" s="8" t="s">
        <v>37</v>
      </c>
      <c r="G67" s="10">
        <v>1</v>
      </c>
      <c r="H67" s="3" t="s">
        <v>451</v>
      </c>
      <c r="I67" s="3"/>
      <c r="J67" s="3"/>
      <c r="K67" s="3">
        <v>1</v>
      </c>
      <c r="L67" s="3"/>
      <c r="M67" s="3"/>
      <c r="N67" s="3"/>
      <c r="O67" s="3"/>
      <c r="P67" s="3"/>
      <c r="Q67" s="3"/>
      <c r="R67" s="3"/>
      <c r="S67" s="3">
        <v>1</v>
      </c>
      <c r="T67" s="3"/>
      <c r="U67" s="3"/>
      <c r="V67" s="3"/>
      <c r="W67" s="3"/>
      <c r="X67" s="3"/>
    </row>
    <row r="68" spans="1:24" x14ac:dyDescent="0.25">
      <c r="A68" s="8" t="s">
        <v>359</v>
      </c>
      <c r="B68" s="8" t="s">
        <v>363</v>
      </c>
      <c r="C68" s="8" t="s">
        <v>361</v>
      </c>
      <c r="D68" s="8" t="s">
        <v>270</v>
      </c>
      <c r="E68" s="8" t="s">
        <v>204</v>
      </c>
      <c r="F68" s="8" t="s">
        <v>40</v>
      </c>
      <c r="G68" s="10">
        <v>1</v>
      </c>
      <c r="H68" s="3" t="s">
        <v>451</v>
      </c>
      <c r="I68" s="3">
        <v>1</v>
      </c>
      <c r="J68" s="3"/>
      <c r="K68" s="3"/>
      <c r="L68" s="3"/>
      <c r="M68" s="3"/>
      <c r="N68" s="3"/>
      <c r="O68" s="3"/>
      <c r="P68" s="3"/>
      <c r="Q68" s="3"/>
      <c r="R68" s="3"/>
      <c r="S68" s="3"/>
      <c r="T68" s="3">
        <v>1</v>
      </c>
      <c r="U68" s="3"/>
      <c r="V68" s="3"/>
      <c r="W68" s="3"/>
      <c r="X68" s="3"/>
    </row>
    <row r="69" spans="1:24" x14ac:dyDescent="0.25">
      <c r="A69" s="8" t="s">
        <v>359</v>
      </c>
      <c r="B69" s="8" t="s">
        <v>363</v>
      </c>
      <c r="C69" s="8" t="s">
        <v>361</v>
      </c>
      <c r="D69" s="8" t="s">
        <v>270</v>
      </c>
      <c r="E69" s="8" t="s">
        <v>204</v>
      </c>
      <c r="F69" s="8" t="s">
        <v>40</v>
      </c>
      <c r="G69" s="10">
        <v>1</v>
      </c>
      <c r="H69" s="3" t="s">
        <v>451</v>
      </c>
      <c r="I69" s="3">
        <v>1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>
        <v>1</v>
      </c>
      <c r="U69" s="3"/>
      <c r="V69" s="3"/>
      <c r="W69" s="3"/>
      <c r="X69" s="3"/>
    </row>
    <row r="70" spans="1:24" x14ac:dyDescent="0.25">
      <c r="A70" s="8" t="s">
        <v>359</v>
      </c>
      <c r="B70" s="8" t="s">
        <v>363</v>
      </c>
      <c r="C70" s="8" t="s">
        <v>361</v>
      </c>
      <c r="D70" s="8" t="s">
        <v>270</v>
      </c>
      <c r="E70" s="8" t="s">
        <v>204</v>
      </c>
      <c r="F70" s="8" t="s">
        <v>43</v>
      </c>
      <c r="G70" s="10">
        <v>1</v>
      </c>
      <c r="H70" s="3" t="s">
        <v>451</v>
      </c>
      <c r="I70" s="3"/>
      <c r="J70" s="3"/>
      <c r="K70" s="3"/>
      <c r="L70" s="3">
        <v>1</v>
      </c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x14ac:dyDescent="0.25">
      <c r="A71" s="8" t="s">
        <v>359</v>
      </c>
      <c r="B71" s="8" t="s">
        <v>363</v>
      </c>
      <c r="C71" s="8" t="s">
        <v>361</v>
      </c>
      <c r="D71" s="8" t="s">
        <v>270</v>
      </c>
      <c r="E71" s="8" t="s">
        <v>204</v>
      </c>
      <c r="F71" s="8" t="s">
        <v>38</v>
      </c>
      <c r="G71" s="8"/>
      <c r="H71" s="3" t="s">
        <v>451</v>
      </c>
      <c r="I71" s="3"/>
      <c r="J71" s="3"/>
      <c r="K71" s="3"/>
      <c r="L71" s="3"/>
      <c r="M71" s="3"/>
      <c r="N71" s="3">
        <v>1</v>
      </c>
      <c r="O71" s="3"/>
      <c r="P71" s="3">
        <v>1</v>
      </c>
      <c r="Q71" s="3"/>
      <c r="R71" s="3"/>
      <c r="S71" s="3"/>
      <c r="T71" s="3"/>
      <c r="U71" s="3"/>
      <c r="V71" s="3"/>
      <c r="W71" s="3"/>
      <c r="X71" s="3"/>
    </row>
    <row r="72" spans="1:24" x14ac:dyDescent="0.25">
      <c r="A72" s="8" t="s">
        <v>359</v>
      </c>
      <c r="B72" s="8" t="s">
        <v>364</v>
      </c>
      <c r="C72" s="8" t="s">
        <v>361</v>
      </c>
      <c r="D72" s="8" t="s">
        <v>349</v>
      </c>
      <c r="E72" s="8" t="s">
        <v>208</v>
      </c>
      <c r="F72" s="8" t="s">
        <v>40</v>
      </c>
      <c r="G72" s="10">
        <v>1</v>
      </c>
      <c r="H72" s="3" t="s">
        <v>451</v>
      </c>
      <c r="I72" s="3">
        <v>1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x14ac:dyDescent="0.25">
      <c r="A73" s="8" t="s">
        <v>359</v>
      </c>
      <c r="B73" s="8" t="s">
        <v>364</v>
      </c>
      <c r="C73" s="8" t="s">
        <v>361</v>
      </c>
      <c r="D73" s="8" t="s">
        <v>349</v>
      </c>
      <c r="E73" s="8" t="s">
        <v>208</v>
      </c>
      <c r="F73" s="8" t="s">
        <v>40</v>
      </c>
      <c r="G73" s="10">
        <v>1</v>
      </c>
      <c r="H73" s="3" t="s">
        <v>451</v>
      </c>
      <c r="I73" s="3">
        <v>1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x14ac:dyDescent="0.25">
      <c r="A74" s="8" t="s">
        <v>359</v>
      </c>
      <c r="B74" s="8" t="s">
        <v>364</v>
      </c>
      <c r="C74" s="8" t="s">
        <v>361</v>
      </c>
      <c r="D74" s="8" t="s">
        <v>349</v>
      </c>
      <c r="E74" s="8" t="s">
        <v>208</v>
      </c>
      <c r="F74" s="8" t="s">
        <v>40</v>
      </c>
      <c r="G74" s="9">
        <v>2</v>
      </c>
      <c r="H74" s="3" t="s">
        <v>451</v>
      </c>
      <c r="I74" s="3">
        <v>1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x14ac:dyDescent="0.25">
      <c r="A75" s="8" t="s">
        <v>359</v>
      </c>
      <c r="B75" s="8" t="s">
        <v>364</v>
      </c>
      <c r="C75" s="8" t="s">
        <v>361</v>
      </c>
      <c r="D75" s="8" t="s">
        <v>349</v>
      </c>
      <c r="E75" s="8" t="s">
        <v>208</v>
      </c>
      <c r="F75" s="8" t="s">
        <v>40</v>
      </c>
      <c r="G75" s="10">
        <v>1</v>
      </c>
      <c r="H75" s="3" t="s">
        <v>451</v>
      </c>
      <c r="I75" s="3">
        <v>1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x14ac:dyDescent="0.25">
      <c r="A76" s="8" t="s">
        <v>359</v>
      </c>
      <c r="B76" s="8" t="s">
        <v>364</v>
      </c>
      <c r="C76" s="8" t="s">
        <v>361</v>
      </c>
      <c r="D76" s="8" t="s">
        <v>349</v>
      </c>
      <c r="E76" s="8" t="s">
        <v>208</v>
      </c>
      <c r="F76" s="8" t="s">
        <v>40</v>
      </c>
      <c r="G76" s="10">
        <v>1</v>
      </c>
      <c r="H76" s="3" t="s">
        <v>451</v>
      </c>
      <c r="I76" s="3">
        <v>1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x14ac:dyDescent="0.25">
      <c r="A77" s="8" t="s">
        <v>359</v>
      </c>
      <c r="B77" s="8" t="s">
        <v>364</v>
      </c>
      <c r="C77" s="8" t="s">
        <v>361</v>
      </c>
      <c r="D77" s="8" t="s">
        <v>349</v>
      </c>
      <c r="E77" s="8" t="s">
        <v>208</v>
      </c>
      <c r="F77" s="8" t="s">
        <v>40</v>
      </c>
      <c r="G77" s="10">
        <v>1</v>
      </c>
      <c r="H77" s="3" t="s">
        <v>451</v>
      </c>
      <c r="I77" s="3">
        <v>1</v>
      </c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x14ac:dyDescent="0.25">
      <c r="A78" s="8" t="s">
        <v>359</v>
      </c>
      <c r="B78" s="8" t="s">
        <v>364</v>
      </c>
      <c r="C78" s="8" t="s">
        <v>361</v>
      </c>
      <c r="D78" s="8" t="s">
        <v>349</v>
      </c>
      <c r="E78" s="8" t="s">
        <v>208</v>
      </c>
      <c r="F78" s="8" t="s">
        <v>40</v>
      </c>
      <c r="G78" s="10">
        <v>1</v>
      </c>
      <c r="H78" s="3" t="s">
        <v>451</v>
      </c>
      <c r="I78" s="3">
        <v>1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x14ac:dyDescent="0.25">
      <c r="A79" s="8" t="s">
        <v>359</v>
      </c>
      <c r="B79" s="8" t="s">
        <v>364</v>
      </c>
      <c r="C79" s="8" t="s">
        <v>361</v>
      </c>
      <c r="D79" s="8" t="s">
        <v>349</v>
      </c>
      <c r="E79" s="8" t="s">
        <v>208</v>
      </c>
      <c r="F79" s="8" t="s">
        <v>40</v>
      </c>
      <c r="G79" s="10">
        <v>1</v>
      </c>
      <c r="H79" s="3" t="s">
        <v>451</v>
      </c>
      <c r="I79" s="3">
        <v>1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x14ac:dyDescent="0.25">
      <c r="A80" s="8" t="s">
        <v>359</v>
      </c>
      <c r="B80" s="8" t="s">
        <v>364</v>
      </c>
      <c r="C80" s="8" t="s">
        <v>361</v>
      </c>
      <c r="D80" s="8" t="s">
        <v>349</v>
      </c>
      <c r="E80" s="8" t="s">
        <v>208</v>
      </c>
      <c r="F80" s="8" t="s">
        <v>40</v>
      </c>
      <c r="G80" s="10">
        <v>1</v>
      </c>
      <c r="H80" s="3" t="s">
        <v>451</v>
      </c>
      <c r="I80" s="3">
        <v>1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x14ac:dyDescent="0.25">
      <c r="A81" s="8" t="s">
        <v>359</v>
      </c>
      <c r="B81" s="8" t="s">
        <v>364</v>
      </c>
      <c r="C81" s="8" t="s">
        <v>361</v>
      </c>
      <c r="D81" s="8" t="s">
        <v>349</v>
      </c>
      <c r="E81" s="8" t="s">
        <v>208</v>
      </c>
      <c r="F81" s="8" t="s">
        <v>40</v>
      </c>
      <c r="G81" s="10">
        <v>1</v>
      </c>
      <c r="H81" s="3" t="s">
        <v>451</v>
      </c>
      <c r="I81" s="3">
        <v>1</v>
      </c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x14ac:dyDescent="0.25">
      <c r="A82" s="8" t="s">
        <v>359</v>
      </c>
      <c r="B82" s="8" t="s">
        <v>364</v>
      </c>
      <c r="C82" s="8" t="s">
        <v>361</v>
      </c>
      <c r="D82" s="8" t="s">
        <v>349</v>
      </c>
      <c r="E82" s="8" t="s">
        <v>208</v>
      </c>
      <c r="F82" s="8" t="s">
        <v>40</v>
      </c>
      <c r="G82" s="10">
        <v>1</v>
      </c>
      <c r="H82" s="3" t="s">
        <v>451</v>
      </c>
      <c r="I82" s="3">
        <v>1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x14ac:dyDescent="0.25">
      <c r="A83" s="8" t="s">
        <v>359</v>
      </c>
      <c r="B83" s="8" t="s">
        <v>364</v>
      </c>
      <c r="C83" s="8" t="s">
        <v>361</v>
      </c>
      <c r="D83" s="8" t="s">
        <v>349</v>
      </c>
      <c r="E83" s="8" t="s">
        <v>208</v>
      </c>
      <c r="F83" s="8" t="s">
        <v>40</v>
      </c>
      <c r="G83" s="10">
        <v>1</v>
      </c>
      <c r="H83" s="3" t="s">
        <v>451</v>
      </c>
      <c r="I83" s="3">
        <v>1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x14ac:dyDescent="0.25">
      <c r="A84" s="8" t="s">
        <v>359</v>
      </c>
      <c r="B84" s="8" t="s">
        <v>364</v>
      </c>
      <c r="C84" s="8" t="s">
        <v>361</v>
      </c>
      <c r="D84" s="8" t="s">
        <v>349</v>
      </c>
      <c r="E84" s="8" t="s">
        <v>208</v>
      </c>
      <c r="F84" s="8" t="s">
        <v>40</v>
      </c>
      <c r="G84" s="10">
        <v>1</v>
      </c>
      <c r="H84" s="3" t="s">
        <v>451</v>
      </c>
      <c r="I84" s="3">
        <v>1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x14ac:dyDescent="0.25">
      <c r="A85" s="8" t="s">
        <v>359</v>
      </c>
      <c r="B85" s="8" t="s">
        <v>364</v>
      </c>
      <c r="C85" s="8" t="s">
        <v>361</v>
      </c>
      <c r="D85" s="8" t="s">
        <v>349</v>
      </c>
      <c r="E85" s="8" t="s">
        <v>208</v>
      </c>
      <c r="F85" s="8" t="s">
        <v>40</v>
      </c>
      <c r="G85" s="10">
        <v>1</v>
      </c>
      <c r="H85" s="3" t="s">
        <v>451</v>
      </c>
      <c r="I85" s="3">
        <v>1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x14ac:dyDescent="0.25">
      <c r="A86" s="8" t="s">
        <v>359</v>
      </c>
      <c r="B86" s="8" t="s">
        <v>364</v>
      </c>
      <c r="C86" s="8" t="s">
        <v>361</v>
      </c>
      <c r="D86" s="8" t="s">
        <v>349</v>
      </c>
      <c r="E86" s="8" t="s">
        <v>208</v>
      </c>
      <c r="F86" s="8" t="s">
        <v>40</v>
      </c>
      <c r="G86" s="10">
        <v>1</v>
      </c>
      <c r="H86" s="3" t="s">
        <v>451</v>
      </c>
      <c r="I86" s="3">
        <v>1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x14ac:dyDescent="0.25">
      <c r="A87" s="8" t="s">
        <v>359</v>
      </c>
      <c r="B87" s="8" t="s">
        <v>364</v>
      </c>
      <c r="C87" s="8" t="s">
        <v>361</v>
      </c>
      <c r="D87" s="8" t="s">
        <v>349</v>
      </c>
      <c r="E87" s="8" t="s">
        <v>208</v>
      </c>
      <c r="F87" s="8" t="s">
        <v>40</v>
      </c>
      <c r="G87" s="10">
        <v>1</v>
      </c>
      <c r="H87" s="3" t="s">
        <v>451</v>
      </c>
      <c r="I87" s="3">
        <v>1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x14ac:dyDescent="0.25">
      <c r="A88" s="8" t="s">
        <v>359</v>
      </c>
      <c r="B88" s="8" t="s">
        <v>364</v>
      </c>
      <c r="C88" s="8" t="s">
        <v>361</v>
      </c>
      <c r="D88" s="8" t="s">
        <v>349</v>
      </c>
      <c r="E88" s="8" t="s">
        <v>208</v>
      </c>
      <c r="F88" s="8" t="s">
        <v>40</v>
      </c>
      <c r="G88" s="10">
        <v>1</v>
      </c>
      <c r="H88" s="3" t="s">
        <v>451</v>
      </c>
      <c r="I88" s="3">
        <v>1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x14ac:dyDescent="0.25">
      <c r="A89" s="8" t="s">
        <v>359</v>
      </c>
      <c r="B89" s="8" t="s">
        <v>364</v>
      </c>
      <c r="C89" s="8" t="s">
        <v>361</v>
      </c>
      <c r="D89" s="8" t="s">
        <v>349</v>
      </c>
      <c r="E89" s="8" t="s">
        <v>208</v>
      </c>
      <c r="F89" s="8" t="s">
        <v>40</v>
      </c>
      <c r="G89" s="10">
        <v>1</v>
      </c>
      <c r="H89" s="3" t="s">
        <v>451</v>
      </c>
      <c r="I89" s="3">
        <v>1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x14ac:dyDescent="0.25">
      <c r="A90" s="8" t="s">
        <v>359</v>
      </c>
      <c r="B90" s="8" t="s">
        <v>364</v>
      </c>
      <c r="C90" s="8" t="s">
        <v>361</v>
      </c>
      <c r="D90" s="8" t="s">
        <v>349</v>
      </c>
      <c r="E90" s="8" t="s">
        <v>208</v>
      </c>
      <c r="F90" s="8" t="s">
        <v>40</v>
      </c>
      <c r="G90" s="3">
        <v>2</v>
      </c>
      <c r="H90" s="3" t="s">
        <v>458</v>
      </c>
      <c r="I90" s="3">
        <v>1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25">
      <c r="A91" s="8" t="s">
        <v>359</v>
      </c>
      <c r="B91" s="8" t="s">
        <v>364</v>
      </c>
      <c r="C91" s="8" t="s">
        <v>361</v>
      </c>
      <c r="D91" s="8" t="s">
        <v>349</v>
      </c>
      <c r="E91" s="8" t="s">
        <v>208</v>
      </c>
      <c r="F91" s="8" t="s">
        <v>40</v>
      </c>
      <c r="G91" s="3">
        <v>2</v>
      </c>
      <c r="H91" s="3" t="s">
        <v>458</v>
      </c>
      <c r="I91" s="3">
        <v>1</v>
      </c>
      <c r="J91" s="3"/>
      <c r="K91" s="3"/>
      <c r="L91" s="3"/>
      <c r="M91" s="3"/>
      <c r="N91" s="3"/>
      <c r="O91" s="3"/>
      <c r="P91" s="3"/>
      <c r="Q91" s="3"/>
      <c r="R91" s="3"/>
      <c r="S91" s="3">
        <v>1</v>
      </c>
      <c r="T91" s="3"/>
      <c r="U91" s="3"/>
      <c r="V91" s="3"/>
      <c r="W91" s="3"/>
      <c r="X91" s="3"/>
    </row>
    <row r="92" spans="1:24" x14ac:dyDescent="0.25">
      <c r="A92" s="8" t="s">
        <v>359</v>
      </c>
      <c r="B92" s="8" t="s">
        <v>364</v>
      </c>
      <c r="C92" s="8" t="s">
        <v>361</v>
      </c>
      <c r="D92" s="8" t="s">
        <v>349</v>
      </c>
      <c r="E92" s="8" t="s">
        <v>208</v>
      </c>
      <c r="F92" s="8" t="s">
        <v>40</v>
      </c>
      <c r="G92" s="10">
        <v>1</v>
      </c>
      <c r="H92" s="3" t="s">
        <v>451</v>
      </c>
      <c r="I92" s="3">
        <v>1</v>
      </c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25">
      <c r="A93" s="8" t="s">
        <v>359</v>
      </c>
      <c r="B93" s="8" t="s">
        <v>364</v>
      </c>
      <c r="C93" s="8" t="s">
        <v>361</v>
      </c>
      <c r="D93" s="8" t="s">
        <v>349</v>
      </c>
      <c r="E93" s="8" t="s">
        <v>208</v>
      </c>
      <c r="F93" s="8" t="s">
        <v>40</v>
      </c>
      <c r="G93" s="3">
        <v>2</v>
      </c>
      <c r="H93" s="3" t="s">
        <v>458</v>
      </c>
      <c r="I93" s="3">
        <v>1</v>
      </c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25">
      <c r="A94" s="8" t="s">
        <v>359</v>
      </c>
      <c r="B94" s="8" t="s">
        <v>364</v>
      </c>
      <c r="C94" s="8" t="s">
        <v>361</v>
      </c>
      <c r="D94" s="8" t="s">
        <v>349</v>
      </c>
      <c r="E94" s="8" t="s">
        <v>208</v>
      </c>
      <c r="F94" s="8" t="s">
        <v>40</v>
      </c>
      <c r="G94" s="10">
        <v>1</v>
      </c>
      <c r="H94" s="3" t="s">
        <v>451</v>
      </c>
      <c r="I94" s="3">
        <v>1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25">
      <c r="A95" s="8" t="s">
        <v>359</v>
      </c>
      <c r="B95" s="8" t="s">
        <v>364</v>
      </c>
      <c r="C95" s="8" t="s">
        <v>361</v>
      </c>
      <c r="D95" s="8" t="s">
        <v>349</v>
      </c>
      <c r="E95" s="8" t="s">
        <v>208</v>
      </c>
      <c r="F95" s="8" t="s">
        <v>40</v>
      </c>
      <c r="G95" s="10">
        <v>1</v>
      </c>
      <c r="H95" s="3" t="s">
        <v>451</v>
      </c>
      <c r="I95" s="3">
        <v>1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25">
      <c r="A96" s="8" t="s">
        <v>359</v>
      </c>
      <c r="B96" s="8" t="s">
        <v>364</v>
      </c>
      <c r="C96" s="8" t="s">
        <v>361</v>
      </c>
      <c r="D96" s="8" t="s">
        <v>349</v>
      </c>
      <c r="E96" s="8" t="s">
        <v>208</v>
      </c>
      <c r="F96" s="8" t="s">
        <v>40</v>
      </c>
      <c r="G96" s="3">
        <v>2</v>
      </c>
      <c r="H96" s="3" t="s">
        <v>458</v>
      </c>
      <c r="I96" s="3">
        <v>1</v>
      </c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25">
      <c r="A97" s="8" t="s">
        <v>359</v>
      </c>
      <c r="B97" s="8" t="s">
        <v>364</v>
      </c>
      <c r="C97" s="8" t="s">
        <v>361</v>
      </c>
      <c r="D97" s="8" t="s">
        <v>349</v>
      </c>
      <c r="E97" s="8" t="s">
        <v>208</v>
      </c>
      <c r="F97" s="8" t="s">
        <v>40</v>
      </c>
      <c r="G97" s="10">
        <v>1</v>
      </c>
      <c r="H97" s="3" t="s">
        <v>451</v>
      </c>
      <c r="I97" s="3">
        <v>1</v>
      </c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25">
      <c r="A98" s="8" t="s">
        <v>359</v>
      </c>
      <c r="B98" s="8" t="s">
        <v>364</v>
      </c>
      <c r="C98" s="8" t="s">
        <v>361</v>
      </c>
      <c r="D98" s="8" t="s">
        <v>349</v>
      </c>
      <c r="E98" s="8" t="s">
        <v>208</v>
      </c>
      <c r="F98" s="8" t="s">
        <v>40</v>
      </c>
      <c r="G98" s="3">
        <v>2</v>
      </c>
      <c r="H98" s="3" t="s">
        <v>458</v>
      </c>
      <c r="I98" s="3">
        <v>1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25">
      <c r="A99" s="8" t="s">
        <v>359</v>
      </c>
      <c r="B99" s="8" t="s">
        <v>364</v>
      </c>
      <c r="C99" s="8" t="s">
        <v>361</v>
      </c>
      <c r="D99" s="8" t="s">
        <v>349</v>
      </c>
      <c r="E99" s="8" t="s">
        <v>208</v>
      </c>
      <c r="F99" s="8" t="s">
        <v>40</v>
      </c>
      <c r="G99" s="10">
        <v>1</v>
      </c>
      <c r="H99" s="3" t="s">
        <v>451</v>
      </c>
      <c r="I99" s="3">
        <v>1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25">
      <c r="A100" s="8" t="s">
        <v>359</v>
      </c>
      <c r="B100" s="8" t="s">
        <v>364</v>
      </c>
      <c r="C100" s="8" t="s">
        <v>361</v>
      </c>
      <c r="D100" s="8" t="s">
        <v>349</v>
      </c>
      <c r="E100" s="8" t="s">
        <v>208</v>
      </c>
      <c r="F100" s="8" t="s">
        <v>40</v>
      </c>
      <c r="G100" s="3">
        <v>2</v>
      </c>
      <c r="H100" s="3" t="s">
        <v>458</v>
      </c>
      <c r="I100" s="3">
        <v>1</v>
      </c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25">
      <c r="A101" s="8" t="s">
        <v>359</v>
      </c>
      <c r="B101" s="8" t="s">
        <v>364</v>
      </c>
      <c r="C101" s="8" t="s">
        <v>361</v>
      </c>
      <c r="D101" s="8" t="s">
        <v>349</v>
      </c>
      <c r="E101" s="8" t="s">
        <v>208</v>
      </c>
      <c r="F101" s="8" t="s">
        <v>40</v>
      </c>
      <c r="G101" s="10">
        <v>1</v>
      </c>
      <c r="H101" s="3" t="s">
        <v>451</v>
      </c>
      <c r="I101" s="3">
        <v>1</v>
      </c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25">
      <c r="A102" s="8" t="s">
        <v>359</v>
      </c>
      <c r="B102" s="8" t="s">
        <v>364</v>
      </c>
      <c r="C102" s="8" t="s">
        <v>361</v>
      </c>
      <c r="D102" s="8" t="s">
        <v>349</v>
      </c>
      <c r="E102" s="8" t="s">
        <v>208</v>
      </c>
      <c r="F102" s="8" t="s">
        <v>40</v>
      </c>
      <c r="G102" s="3">
        <v>2</v>
      </c>
      <c r="H102" s="3" t="s">
        <v>458</v>
      </c>
      <c r="I102" s="3">
        <v>1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25">
      <c r="A103" s="8" t="s">
        <v>359</v>
      </c>
      <c r="B103" s="8" t="s">
        <v>364</v>
      </c>
      <c r="C103" s="8" t="s">
        <v>361</v>
      </c>
      <c r="D103" s="8" t="s">
        <v>349</v>
      </c>
      <c r="E103" s="8" t="s">
        <v>208</v>
      </c>
      <c r="F103" s="8" t="s">
        <v>40</v>
      </c>
      <c r="G103" s="10">
        <v>1</v>
      </c>
      <c r="H103" s="3" t="s">
        <v>451</v>
      </c>
      <c r="I103" s="3">
        <v>1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25">
      <c r="A104" s="8" t="s">
        <v>359</v>
      </c>
      <c r="B104" s="8" t="s">
        <v>364</v>
      </c>
      <c r="C104" s="8" t="s">
        <v>361</v>
      </c>
      <c r="D104" s="8" t="s">
        <v>349</v>
      </c>
      <c r="E104" s="8" t="s">
        <v>208</v>
      </c>
      <c r="F104" s="8" t="s">
        <v>40</v>
      </c>
      <c r="G104" s="3">
        <v>2</v>
      </c>
      <c r="H104" s="3" t="s">
        <v>458</v>
      </c>
      <c r="I104" s="3">
        <v>1</v>
      </c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25">
      <c r="A105" s="8" t="s">
        <v>359</v>
      </c>
      <c r="B105" s="8" t="s">
        <v>364</v>
      </c>
      <c r="C105" s="8" t="s">
        <v>361</v>
      </c>
      <c r="D105" s="8" t="s">
        <v>349</v>
      </c>
      <c r="E105" s="8" t="s">
        <v>208</v>
      </c>
      <c r="F105" s="8" t="s">
        <v>40</v>
      </c>
      <c r="G105" s="10">
        <v>1</v>
      </c>
      <c r="H105" s="3" t="s">
        <v>451</v>
      </c>
      <c r="I105" s="3">
        <v>1</v>
      </c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25">
      <c r="A106" s="8" t="s">
        <v>359</v>
      </c>
      <c r="B106" s="8" t="s">
        <v>364</v>
      </c>
      <c r="C106" s="8" t="s">
        <v>361</v>
      </c>
      <c r="D106" s="8" t="s">
        <v>349</v>
      </c>
      <c r="E106" s="8" t="s">
        <v>208</v>
      </c>
      <c r="F106" s="8" t="s">
        <v>40</v>
      </c>
      <c r="G106" s="3">
        <v>2</v>
      </c>
      <c r="H106" s="3" t="s">
        <v>458</v>
      </c>
      <c r="I106" s="3">
        <v>1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25">
      <c r="A107" s="8" t="s">
        <v>359</v>
      </c>
      <c r="B107" s="8" t="s">
        <v>364</v>
      </c>
      <c r="C107" s="8" t="s">
        <v>361</v>
      </c>
      <c r="D107" s="8" t="s">
        <v>349</v>
      </c>
      <c r="E107" s="8" t="s">
        <v>208</v>
      </c>
      <c r="F107" s="8" t="s">
        <v>40</v>
      </c>
      <c r="G107" s="10">
        <v>1</v>
      </c>
      <c r="H107" s="3" t="s">
        <v>451</v>
      </c>
      <c r="I107" s="3">
        <v>1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25">
      <c r="A108" s="8" t="s">
        <v>359</v>
      </c>
      <c r="B108" s="8" t="s">
        <v>364</v>
      </c>
      <c r="C108" s="8" t="s">
        <v>361</v>
      </c>
      <c r="D108" s="8" t="s">
        <v>349</v>
      </c>
      <c r="E108" s="8" t="s">
        <v>208</v>
      </c>
      <c r="F108" s="8" t="s">
        <v>40</v>
      </c>
      <c r="G108" s="3">
        <v>2</v>
      </c>
      <c r="H108" s="3" t="s">
        <v>458</v>
      </c>
      <c r="I108" s="3">
        <v>1</v>
      </c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25">
      <c r="A109" s="8" t="s">
        <v>359</v>
      </c>
      <c r="B109" s="8" t="s">
        <v>364</v>
      </c>
      <c r="C109" s="8" t="s">
        <v>361</v>
      </c>
      <c r="D109" s="8" t="s">
        <v>349</v>
      </c>
      <c r="E109" s="8" t="s">
        <v>208</v>
      </c>
      <c r="F109" s="8" t="s">
        <v>40</v>
      </c>
      <c r="G109" s="10">
        <v>1</v>
      </c>
      <c r="H109" s="3" t="s">
        <v>451</v>
      </c>
      <c r="I109" s="3">
        <v>1</v>
      </c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25">
      <c r="A110" s="8" t="s">
        <v>359</v>
      </c>
      <c r="B110" s="8" t="s">
        <v>364</v>
      </c>
      <c r="C110" s="8" t="s">
        <v>361</v>
      </c>
      <c r="D110" s="8" t="s">
        <v>349</v>
      </c>
      <c r="E110" s="8" t="s">
        <v>208</v>
      </c>
      <c r="F110" s="8" t="s">
        <v>40</v>
      </c>
      <c r="G110" s="3">
        <v>2</v>
      </c>
      <c r="H110" s="3" t="s">
        <v>458</v>
      </c>
      <c r="I110" s="3">
        <v>1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25">
      <c r="A111" s="8" t="s">
        <v>359</v>
      </c>
      <c r="B111" s="8" t="s">
        <v>363</v>
      </c>
      <c r="C111" s="8" t="s">
        <v>361</v>
      </c>
      <c r="D111" s="8" t="s">
        <v>273</v>
      </c>
      <c r="E111" s="8" t="s">
        <v>15</v>
      </c>
      <c r="F111" s="8" t="s">
        <v>37</v>
      </c>
      <c r="G111" s="10">
        <v>1</v>
      </c>
      <c r="H111" s="3" t="s">
        <v>451</v>
      </c>
      <c r="I111" s="3"/>
      <c r="J111" s="3"/>
      <c r="K111" s="3">
        <v>1</v>
      </c>
      <c r="L111" s="3"/>
      <c r="M111" s="3"/>
      <c r="N111" s="3"/>
      <c r="O111" s="3"/>
      <c r="P111" s="3"/>
      <c r="Q111" s="3"/>
      <c r="R111" s="3"/>
      <c r="S111" s="3">
        <v>1</v>
      </c>
      <c r="T111" s="3"/>
      <c r="U111" s="3"/>
      <c r="V111" s="3"/>
      <c r="W111" s="3"/>
      <c r="X111" s="3"/>
    </row>
    <row r="112" spans="1:24" x14ac:dyDescent="0.25">
      <c r="A112" s="8" t="s">
        <v>359</v>
      </c>
      <c r="B112" s="8" t="s">
        <v>363</v>
      </c>
      <c r="C112" s="8" t="s">
        <v>361</v>
      </c>
      <c r="D112" s="8" t="s">
        <v>273</v>
      </c>
      <c r="E112" s="8" t="s">
        <v>15</v>
      </c>
      <c r="F112" s="8" t="s">
        <v>43</v>
      </c>
      <c r="G112" s="10">
        <v>1</v>
      </c>
      <c r="H112" s="3" t="s">
        <v>451</v>
      </c>
      <c r="I112" s="3"/>
      <c r="J112" s="3"/>
      <c r="K112" s="3"/>
      <c r="L112" s="3">
        <v>1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25">
      <c r="A113" s="8" t="s">
        <v>359</v>
      </c>
      <c r="B113" s="8" t="s">
        <v>363</v>
      </c>
      <c r="C113" s="8" t="s">
        <v>361</v>
      </c>
      <c r="D113" s="8" t="s">
        <v>273</v>
      </c>
      <c r="E113" s="8" t="s">
        <v>15</v>
      </c>
      <c r="F113" s="8" t="s">
        <v>40</v>
      </c>
      <c r="G113" s="10">
        <v>1</v>
      </c>
      <c r="H113" s="3" t="s">
        <v>451</v>
      </c>
      <c r="I113" s="3">
        <v>1</v>
      </c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>
        <v>1</v>
      </c>
      <c r="U113" s="3"/>
      <c r="V113" s="3"/>
      <c r="W113" s="3"/>
      <c r="X113" s="3"/>
    </row>
    <row r="114" spans="1:24" x14ac:dyDescent="0.25">
      <c r="A114" s="8" t="s">
        <v>359</v>
      </c>
      <c r="B114" s="8" t="s">
        <v>363</v>
      </c>
      <c r="C114" s="8" t="s">
        <v>361</v>
      </c>
      <c r="D114" s="8" t="s">
        <v>273</v>
      </c>
      <c r="E114" s="8" t="s">
        <v>15</v>
      </c>
      <c r="F114" s="8" t="s">
        <v>38</v>
      </c>
      <c r="G114" s="8"/>
      <c r="H114" s="3" t="s">
        <v>451</v>
      </c>
      <c r="I114" s="3"/>
      <c r="J114" s="3"/>
      <c r="K114" s="3"/>
      <c r="L114" s="3"/>
      <c r="M114" s="3"/>
      <c r="N114" s="3">
        <v>1</v>
      </c>
      <c r="O114" s="3"/>
      <c r="P114" s="3">
        <v>1</v>
      </c>
      <c r="Q114" s="3"/>
      <c r="R114" s="3"/>
      <c r="S114" s="3"/>
      <c r="T114" s="3"/>
      <c r="U114" s="3"/>
      <c r="V114" s="3"/>
      <c r="W114" s="3"/>
      <c r="X114" s="3"/>
    </row>
    <row r="115" spans="1:24" x14ac:dyDescent="0.25">
      <c r="A115" s="8" t="s">
        <v>350</v>
      </c>
      <c r="B115" s="8" t="s">
        <v>353</v>
      </c>
      <c r="C115" s="8" t="s">
        <v>354</v>
      </c>
      <c r="D115" s="8" t="s">
        <v>188</v>
      </c>
      <c r="E115" s="8" t="s">
        <v>5</v>
      </c>
      <c r="F115" s="8" t="s">
        <v>39</v>
      </c>
      <c r="G115" s="10">
        <v>1</v>
      </c>
      <c r="H115" s="3" t="s">
        <v>451</v>
      </c>
      <c r="I115" s="3"/>
      <c r="J115" s="3">
        <v>1</v>
      </c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25">
      <c r="A116" s="8" t="s">
        <v>350</v>
      </c>
      <c r="B116" s="8" t="s">
        <v>353</v>
      </c>
      <c r="C116" s="8" t="s">
        <v>354</v>
      </c>
      <c r="D116" s="8" t="s">
        <v>188</v>
      </c>
      <c r="E116" s="8" t="s">
        <v>5</v>
      </c>
      <c r="F116" s="8" t="s">
        <v>40</v>
      </c>
      <c r="G116" s="10">
        <v>1</v>
      </c>
      <c r="H116" s="3" t="s">
        <v>451</v>
      </c>
      <c r="I116" s="3">
        <v>1</v>
      </c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>
        <v>1</v>
      </c>
      <c r="U116" s="3"/>
      <c r="V116" s="3"/>
      <c r="W116" s="3"/>
      <c r="X116" s="3"/>
    </row>
    <row r="117" spans="1:24" x14ac:dyDescent="0.25">
      <c r="A117" s="8" t="s">
        <v>350</v>
      </c>
      <c r="B117" s="8" t="s">
        <v>353</v>
      </c>
      <c r="C117" s="8" t="s">
        <v>354</v>
      </c>
      <c r="D117" s="8" t="s">
        <v>188</v>
      </c>
      <c r="E117" s="8" t="s">
        <v>5</v>
      </c>
      <c r="F117" s="8" t="s">
        <v>40</v>
      </c>
      <c r="G117" s="10">
        <v>1</v>
      </c>
      <c r="H117" s="3" t="s">
        <v>451</v>
      </c>
      <c r="I117" s="3">
        <v>1</v>
      </c>
      <c r="J117" s="3"/>
      <c r="K117" s="3"/>
      <c r="L117" s="3"/>
      <c r="M117" s="3"/>
      <c r="N117" s="3"/>
      <c r="O117" s="3"/>
      <c r="P117" s="3"/>
      <c r="Q117" s="3">
        <v>1</v>
      </c>
      <c r="R117" s="3"/>
      <c r="S117" s="3"/>
      <c r="T117" s="3"/>
      <c r="U117" s="3"/>
      <c r="V117" s="3"/>
      <c r="W117" s="3"/>
      <c r="X117" s="3"/>
    </row>
    <row r="118" spans="1:24" x14ac:dyDescent="0.25">
      <c r="A118" s="8" t="s">
        <v>350</v>
      </c>
      <c r="B118" s="8" t="s">
        <v>353</v>
      </c>
      <c r="C118" s="8" t="s">
        <v>354</v>
      </c>
      <c r="D118" s="8" t="s">
        <v>188</v>
      </c>
      <c r="E118" s="8" t="s">
        <v>5</v>
      </c>
      <c r="F118" s="8" t="s">
        <v>40</v>
      </c>
      <c r="G118" s="10">
        <v>1</v>
      </c>
      <c r="H118" s="3" t="s">
        <v>451</v>
      </c>
      <c r="I118" s="3">
        <v>1</v>
      </c>
      <c r="J118" s="3"/>
      <c r="K118" s="3"/>
      <c r="L118" s="3"/>
      <c r="M118" s="3"/>
      <c r="N118" s="3"/>
      <c r="O118" s="3"/>
      <c r="P118" s="3"/>
      <c r="Q118" s="3">
        <v>1</v>
      </c>
      <c r="R118" s="3"/>
      <c r="S118" s="3"/>
      <c r="T118" s="3"/>
      <c r="U118" s="3"/>
      <c r="V118" s="3"/>
      <c r="W118" s="3"/>
      <c r="X118" s="3"/>
    </row>
    <row r="119" spans="1:24" x14ac:dyDescent="0.25">
      <c r="A119" s="8" t="s">
        <v>350</v>
      </c>
      <c r="B119" s="8" t="s">
        <v>353</v>
      </c>
      <c r="C119" s="8" t="s">
        <v>354</v>
      </c>
      <c r="D119" s="8" t="s">
        <v>188</v>
      </c>
      <c r="E119" s="8" t="s">
        <v>5</v>
      </c>
      <c r="F119" s="8" t="s">
        <v>40</v>
      </c>
      <c r="G119" s="10">
        <v>1</v>
      </c>
      <c r="H119" s="3" t="s">
        <v>451</v>
      </c>
      <c r="I119" s="3">
        <v>1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25">
      <c r="A120" s="8" t="s">
        <v>350</v>
      </c>
      <c r="B120" s="8" t="s">
        <v>353</v>
      </c>
      <c r="C120" s="8" t="s">
        <v>354</v>
      </c>
      <c r="D120" s="8" t="s">
        <v>188</v>
      </c>
      <c r="E120" s="8" t="s">
        <v>5</v>
      </c>
      <c r="F120" s="8" t="s">
        <v>38</v>
      </c>
      <c r="G120" s="8"/>
      <c r="H120" s="3" t="s">
        <v>451</v>
      </c>
      <c r="I120" s="3"/>
      <c r="J120" s="3"/>
      <c r="K120" s="3"/>
      <c r="L120" s="3"/>
      <c r="M120" s="3"/>
      <c r="N120" s="3">
        <v>1</v>
      </c>
      <c r="O120" s="3"/>
      <c r="P120" s="3">
        <v>1</v>
      </c>
      <c r="Q120" s="3"/>
      <c r="R120" s="3"/>
      <c r="S120" s="3"/>
      <c r="T120" s="3"/>
      <c r="U120" s="3"/>
      <c r="V120" s="3"/>
      <c r="W120" s="3"/>
      <c r="X120" s="3"/>
    </row>
    <row r="121" spans="1:24" x14ac:dyDescent="0.25">
      <c r="A121" s="8" t="s">
        <v>350</v>
      </c>
      <c r="B121" s="8" t="s">
        <v>353</v>
      </c>
      <c r="C121" s="8" t="s">
        <v>354</v>
      </c>
      <c r="D121" s="8" t="s">
        <v>189</v>
      </c>
      <c r="E121" s="8" t="s">
        <v>193</v>
      </c>
      <c r="F121" s="8" t="s">
        <v>39</v>
      </c>
      <c r="G121" s="10">
        <v>1</v>
      </c>
      <c r="H121" s="3" t="s">
        <v>451</v>
      </c>
      <c r="I121" s="3"/>
      <c r="J121" s="3">
        <v>1</v>
      </c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25">
      <c r="A122" s="8" t="s">
        <v>350</v>
      </c>
      <c r="B122" s="8" t="s">
        <v>353</v>
      </c>
      <c r="C122" s="8" t="s">
        <v>354</v>
      </c>
      <c r="D122" s="8" t="s">
        <v>189</v>
      </c>
      <c r="E122" s="8" t="s">
        <v>193</v>
      </c>
      <c r="F122" s="8" t="s">
        <v>37</v>
      </c>
      <c r="G122" s="10">
        <v>1</v>
      </c>
      <c r="H122" s="10" t="s">
        <v>451</v>
      </c>
      <c r="I122" s="3"/>
      <c r="J122" s="3"/>
      <c r="K122" s="3">
        <v>1</v>
      </c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25">
      <c r="A123" s="8" t="s">
        <v>350</v>
      </c>
      <c r="B123" s="8" t="s">
        <v>353</v>
      </c>
      <c r="C123" s="8" t="s">
        <v>354</v>
      </c>
      <c r="D123" s="8" t="s">
        <v>189</v>
      </c>
      <c r="E123" s="8" t="s">
        <v>193</v>
      </c>
      <c r="F123" s="8" t="s">
        <v>40</v>
      </c>
      <c r="G123" s="10">
        <v>1</v>
      </c>
      <c r="H123" s="3" t="s">
        <v>451</v>
      </c>
      <c r="I123" s="3">
        <v>1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>
        <v>1</v>
      </c>
      <c r="U123" s="3"/>
      <c r="V123" s="3"/>
      <c r="W123" s="3"/>
      <c r="X123" s="3"/>
    </row>
    <row r="124" spans="1:24" x14ac:dyDescent="0.25">
      <c r="A124" s="8" t="s">
        <v>350</v>
      </c>
      <c r="B124" s="8" t="s">
        <v>353</v>
      </c>
      <c r="C124" s="8" t="s">
        <v>354</v>
      </c>
      <c r="D124" s="8" t="s">
        <v>189</v>
      </c>
      <c r="E124" s="8" t="s">
        <v>193</v>
      </c>
      <c r="F124" s="8" t="s">
        <v>38</v>
      </c>
      <c r="G124" s="8"/>
      <c r="H124" s="3" t="s">
        <v>451</v>
      </c>
      <c r="I124" s="3"/>
      <c r="J124" s="3"/>
      <c r="K124" s="3"/>
      <c r="L124" s="3"/>
      <c r="M124" s="3"/>
      <c r="N124" s="3">
        <v>1</v>
      </c>
      <c r="O124" s="3"/>
      <c r="P124" s="3"/>
      <c r="Q124" s="3">
        <v>1</v>
      </c>
      <c r="R124" s="3"/>
      <c r="S124" s="3"/>
      <c r="T124" s="3"/>
      <c r="U124" s="3"/>
      <c r="V124" s="3"/>
      <c r="W124" s="3"/>
      <c r="X124" s="3"/>
    </row>
    <row r="125" spans="1:24" x14ac:dyDescent="0.25">
      <c r="A125" s="8" t="s">
        <v>350</v>
      </c>
      <c r="B125" s="8" t="s">
        <v>353</v>
      </c>
      <c r="C125" s="8" t="s">
        <v>354</v>
      </c>
      <c r="D125" s="8" t="s">
        <v>189</v>
      </c>
      <c r="E125" s="8" t="s">
        <v>193</v>
      </c>
      <c r="F125" s="8" t="s">
        <v>42</v>
      </c>
      <c r="G125" s="10">
        <v>1</v>
      </c>
      <c r="H125" s="3" t="s">
        <v>451</v>
      </c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25">
      <c r="A126" s="8" t="s">
        <v>350</v>
      </c>
      <c r="B126" s="8" t="s">
        <v>353</v>
      </c>
      <c r="C126" s="8" t="s">
        <v>354</v>
      </c>
      <c r="D126" s="8" t="s">
        <v>187</v>
      </c>
      <c r="E126" s="8" t="s">
        <v>192</v>
      </c>
      <c r="F126" s="8" t="s">
        <v>39</v>
      </c>
      <c r="G126" s="10">
        <v>1</v>
      </c>
      <c r="H126" s="3" t="s">
        <v>451</v>
      </c>
      <c r="I126" s="3"/>
      <c r="J126" s="3">
        <v>1</v>
      </c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25">
      <c r="A127" s="8" t="s">
        <v>350</v>
      </c>
      <c r="B127" s="8" t="s">
        <v>353</v>
      </c>
      <c r="C127" s="8" t="s">
        <v>354</v>
      </c>
      <c r="D127" s="8" t="s">
        <v>187</v>
      </c>
      <c r="E127" s="8" t="s">
        <v>192</v>
      </c>
      <c r="F127" s="8" t="s">
        <v>37</v>
      </c>
      <c r="G127" s="10">
        <v>1</v>
      </c>
      <c r="H127" s="3" t="s">
        <v>451</v>
      </c>
      <c r="I127" s="3"/>
      <c r="J127" s="3"/>
      <c r="K127" s="3">
        <v>1</v>
      </c>
      <c r="L127" s="3"/>
      <c r="M127" s="3"/>
      <c r="N127" s="3"/>
      <c r="O127" s="3"/>
      <c r="P127" s="3"/>
      <c r="Q127" s="3"/>
      <c r="R127" s="3">
        <v>1</v>
      </c>
      <c r="S127" s="3"/>
      <c r="T127" s="3"/>
      <c r="U127" s="3"/>
      <c r="V127" s="3"/>
      <c r="W127" s="3"/>
      <c r="X127" s="3"/>
    </row>
    <row r="128" spans="1:24" x14ac:dyDescent="0.25">
      <c r="A128" s="8" t="s">
        <v>350</v>
      </c>
      <c r="B128" s="8" t="s">
        <v>353</v>
      </c>
      <c r="C128" s="8" t="s">
        <v>354</v>
      </c>
      <c r="D128" s="8" t="s">
        <v>187</v>
      </c>
      <c r="E128" s="8" t="s">
        <v>192</v>
      </c>
      <c r="F128" s="8" t="s">
        <v>37</v>
      </c>
      <c r="G128" s="10">
        <v>1</v>
      </c>
      <c r="H128" s="3" t="s">
        <v>451</v>
      </c>
      <c r="I128" s="3"/>
      <c r="J128" s="3"/>
      <c r="K128" s="3">
        <v>1</v>
      </c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25">
      <c r="A129" s="8" t="s">
        <v>392</v>
      </c>
      <c r="B129" s="8" t="s">
        <v>395</v>
      </c>
      <c r="C129" s="8" t="s">
        <v>394</v>
      </c>
      <c r="D129" s="8" t="s">
        <v>313</v>
      </c>
      <c r="E129" s="8" t="s">
        <v>241</v>
      </c>
      <c r="F129" s="8" t="s">
        <v>39</v>
      </c>
      <c r="G129" s="10">
        <v>1</v>
      </c>
      <c r="H129" s="3" t="s">
        <v>451</v>
      </c>
      <c r="I129" s="3"/>
      <c r="J129" s="3">
        <v>1</v>
      </c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25">
      <c r="A130" s="8" t="s">
        <v>392</v>
      </c>
      <c r="B130" s="8" t="s">
        <v>395</v>
      </c>
      <c r="C130" s="8" t="s">
        <v>394</v>
      </c>
      <c r="D130" s="8" t="s">
        <v>313</v>
      </c>
      <c r="E130" s="8" t="s">
        <v>241</v>
      </c>
      <c r="F130" s="8" t="s">
        <v>40</v>
      </c>
      <c r="G130" s="10">
        <v>1</v>
      </c>
      <c r="H130" s="3" t="s">
        <v>451</v>
      </c>
      <c r="I130" s="3">
        <v>1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25">
      <c r="A131" s="8" t="s">
        <v>392</v>
      </c>
      <c r="B131" s="8" t="s">
        <v>395</v>
      </c>
      <c r="C131" s="8" t="s">
        <v>394</v>
      </c>
      <c r="D131" s="8" t="s">
        <v>313</v>
      </c>
      <c r="E131" s="8" t="s">
        <v>241</v>
      </c>
      <c r="F131" s="8" t="s">
        <v>40</v>
      </c>
      <c r="G131" s="10">
        <v>1</v>
      </c>
      <c r="H131" s="3" t="s">
        <v>451</v>
      </c>
      <c r="I131" s="3">
        <v>1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25">
      <c r="A132" s="8" t="s">
        <v>392</v>
      </c>
      <c r="B132" s="8" t="s">
        <v>395</v>
      </c>
      <c r="C132" s="8" t="s">
        <v>394</v>
      </c>
      <c r="D132" s="8" t="s">
        <v>313</v>
      </c>
      <c r="E132" s="8" t="s">
        <v>241</v>
      </c>
      <c r="F132" s="8" t="s">
        <v>39</v>
      </c>
      <c r="G132" s="10">
        <v>1</v>
      </c>
      <c r="H132" s="3" t="s">
        <v>451</v>
      </c>
      <c r="I132" s="3"/>
      <c r="J132" s="3">
        <v>1</v>
      </c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25">
      <c r="A133" s="8" t="s">
        <v>392</v>
      </c>
      <c r="B133" s="8" t="s">
        <v>395</v>
      </c>
      <c r="C133" s="8" t="s">
        <v>394</v>
      </c>
      <c r="D133" s="8" t="s">
        <v>313</v>
      </c>
      <c r="E133" s="8" t="s">
        <v>241</v>
      </c>
      <c r="F133" s="8" t="s">
        <v>40</v>
      </c>
      <c r="G133" s="10">
        <v>1</v>
      </c>
      <c r="H133" s="3" t="s">
        <v>451</v>
      </c>
      <c r="I133" s="3">
        <v>1</v>
      </c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25">
      <c r="A134" s="8" t="s">
        <v>392</v>
      </c>
      <c r="B134" s="8" t="s">
        <v>395</v>
      </c>
      <c r="C134" s="8" t="s">
        <v>394</v>
      </c>
      <c r="D134" s="8" t="s">
        <v>313</v>
      </c>
      <c r="E134" s="8" t="s">
        <v>241</v>
      </c>
      <c r="F134" s="8" t="s">
        <v>37</v>
      </c>
      <c r="G134" s="10">
        <v>1</v>
      </c>
      <c r="H134" s="3" t="s">
        <v>451</v>
      </c>
      <c r="I134" s="3"/>
      <c r="J134" s="3"/>
      <c r="K134" s="3">
        <v>1</v>
      </c>
      <c r="L134" s="3"/>
      <c r="M134" s="3"/>
      <c r="N134" s="3"/>
      <c r="O134" s="3"/>
      <c r="P134" s="3"/>
      <c r="Q134" s="3"/>
      <c r="R134" s="3"/>
      <c r="S134" s="3"/>
      <c r="T134" s="3">
        <v>1</v>
      </c>
      <c r="U134" s="3"/>
      <c r="V134" s="3"/>
      <c r="W134" s="3"/>
      <c r="X134" s="3"/>
    </row>
    <row r="135" spans="1:24" x14ac:dyDescent="0.25">
      <c r="A135" s="8" t="s">
        <v>392</v>
      </c>
      <c r="B135" s="8" t="s">
        <v>395</v>
      </c>
      <c r="C135" s="8" t="s">
        <v>394</v>
      </c>
      <c r="D135" s="8" t="s">
        <v>313</v>
      </c>
      <c r="E135" s="8" t="s">
        <v>241</v>
      </c>
      <c r="F135" s="8" t="s">
        <v>37</v>
      </c>
      <c r="G135" s="10">
        <v>1</v>
      </c>
      <c r="H135" s="3" t="s">
        <v>451</v>
      </c>
      <c r="I135" s="3"/>
      <c r="J135" s="3"/>
      <c r="K135" s="3">
        <v>1</v>
      </c>
      <c r="L135" s="3"/>
      <c r="M135" s="3"/>
      <c r="N135" s="3"/>
      <c r="O135" s="3"/>
      <c r="P135" s="3"/>
      <c r="Q135" s="3"/>
      <c r="R135" s="3"/>
      <c r="S135" s="3">
        <v>1</v>
      </c>
      <c r="T135" s="3"/>
      <c r="U135" s="3"/>
      <c r="V135" s="3"/>
      <c r="W135" s="3"/>
      <c r="X135" s="3"/>
    </row>
    <row r="136" spans="1:24" x14ac:dyDescent="0.25">
      <c r="A136" s="8" t="s">
        <v>392</v>
      </c>
      <c r="B136" s="8" t="s">
        <v>395</v>
      </c>
      <c r="C136" s="8" t="s">
        <v>394</v>
      </c>
      <c r="D136" s="8" t="s">
        <v>311</v>
      </c>
      <c r="E136" s="8" t="s">
        <v>239</v>
      </c>
      <c r="F136" s="8" t="s">
        <v>42</v>
      </c>
      <c r="G136" s="10">
        <v>1</v>
      </c>
      <c r="H136" s="3" t="s">
        <v>451</v>
      </c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25">
      <c r="A137" s="8" t="s">
        <v>392</v>
      </c>
      <c r="B137" s="8" t="s">
        <v>395</v>
      </c>
      <c r="C137" s="8" t="s">
        <v>394</v>
      </c>
      <c r="D137" s="8" t="s">
        <v>311</v>
      </c>
      <c r="E137" s="8" t="s">
        <v>239</v>
      </c>
      <c r="F137" s="8" t="s">
        <v>43</v>
      </c>
      <c r="G137" s="10">
        <v>1</v>
      </c>
      <c r="H137" s="3" t="s">
        <v>451</v>
      </c>
      <c r="I137" s="3"/>
      <c r="J137" s="3"/>
      <c r="K137" s="3"/>
      <c r="L137" s="3">
        <v>1</v>
      </c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25">
      <c r="A138" s="8" t="s">
        <v>392</v>
      </c>
      <c r="B138" s="8" t="s">
        <v>395</v>
      </c>
      <c r="C138" s="8" t="s">
        <v>394</v>
      </c>
      <c r="D138" s="8" t="s">
        <v>311</v>
      </c>
      <c r="E138" s="8" t="s">
        <v>239</v>
      </c>
      <c r="F138" s="8" t="s">
        <v>40</v>
      </c>
      <c r="G138" s="10">
        <v>1</v>
      </c>
      <c r="H138" s="3" t="s">
        <v>451</v>
      </c>
      <c r="I138" s="3">
        <v>1</v>
      </c>
      <c r="J138" s="3"/>
      <c r="K138" s="3"/>
      <c r="L138" s="3"/>
      <c r="M138" s="3"/>
      <c r="N138" s="3"/>
      <c r="O138" s="3"/>
      <c r="P138" s="3"/>
      <c r="Q138" s="3"/>
      <c r="R138" s="3"/>
      <c r="S138" s="3">
        <v>1</v>
      </c>
      <c r="T138" s="3"/>
      <c r="U138" s="3"/>
      <c r="V138" s="3"/>
      <c r="W138" s="3"/>
      <c r="X138" s="3"/>
    </row>
    <row r="139" spans="1:24" x14ac:dyDescent="0.25">
      <c r="A139" s="8" t="s">
        <v>392</v>
      </c>
      <c r="B139" s="8" t="s">
        <v>395</v>
      </c>
      <c r="C139" s="8" t="s">
        <v>394</v>
      </c>
      <c r="D139" s="8" t="s">
        <v>311</v>
      </c>
      <c r="E139" s="8" t="s">
        <v>239</v>
      </c>
      <c r="F139" s="8" t="s">
        <v>38</v>
      </c>
      <c r="G139" s="8"/>
      <c r="H139" s="3" t="s">
        <v>451</v>
      </c>
      <c r="I139" s="3"/>
      <c r="J139" s="3"/>
      <c r="K139" s="3"/>
      <c r="L139" s="3"/>
      <c r="M139" s="3"/>
      <c r="N139" s="3">
        <v>1</v>
      </c>
      <c r="O139" s="3"/>
      <c r="P139" s="3"/>
      <c r="Q139" s="3">
        <v>1</v>
      </c>
      <c r="R139" s="3"/>
      <c r="S139" s="3"/>
      <c r="T139" s="3"/>
      <c r="U139" s="3"/>
      <c r="V139" s="3"/>
      <c r="W139" s="3"/>
      <c r="X139" s="3"/>
    </row>
    <row r="140" spans="1:24" x14ac:dyDescent="0.25">
      <c r="A140" s="8" t="s">
        <v>392</v>
      </c>
      <c r="B140" s="8" t="s">
        <v>395</v>
      </c>
      <c r="C140" s="8" t="s">
        <v>394</v>
      </c>
      <c r="D140" s="8" t="s">
        <v>315</v>
      </c>
      <c r="E140" s="8" t="s">
        <v>243</v>
      </c>
      <c r="F140" s="8" t="s">
        <v>42</v>
      </c>
      <c r="G140" s="10">
        <v>1</v>
      </c>
      <c r="H140" s="3" t="s">
        <v>451</v>
      </c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>
        <v>1</v>
      </c>
      <c r="U140" s="3"/>
      <c r="V140" s="3"/>
      <c r="W140" s="3"/>
      <c r="X140" s="3"/>
    </row>
    <row r="141" spans="1:24" x14ac:dyDescent="0.25">
      <c r="A141" s="8" t="s">
        <v>392</v>
      </c>
      <c r="B141" s="8" t="s">
        <v>395</v>
      </c>
      <c r="C141" s="8" t="s">
        <v>394</v>
      </c>
      <c r="D141" s="8" t="s">
        <v>315</v>
      </c>
      <c r="E141" s="8" t="s">
        <v>243</v>
      </c>
      <c r="F141" s="8" t="s">
        <v>42</v>
      </c>
      <c r="G141" s="10">
        <v>1</v>
      </c>
      <c r="H141" s="3" t="s">
        <v>451</v>
      </c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25">
      <c r="A142" s="8" t="s">
        <v>392</v>
      </c>
      <c r="B142" s="8" t="s">
        <v>395</v>
      </c>
      <c r="C142" s="8" t="s">
        <v>394</v>
      </c>
      <c r="D142" s="8" t="s">
        <v>315</v>
      </c>
      <c r="E142" s="8" t="s">
        <v>243</v>
      </c>
      <c r="F142" s="8" t="s">
        <v>40</v>
      </c>
      <c r="G142" s="10">
        <v>1</v>
      </c>
      <c r="H142" s="3" t="s">
        <v>451</v>
      </c>
      <c r="I142" s="3">
        <v>1</v>
      </c>
      <c r="J142" s="3"/>
      <c r="K142" s="3"/>
      <c r="L142" s="3"/>
      <c r="M142" s="3"/>
      <c r="N142" s="3"/>
      <c r="O142" s="3"/>
      <c r="P142" s="3"/>
      <c r="Q142" s="3"/>
      <c r="R142" s="3"/>
      <c r="S142" s="3">
        <v>1</v>
      </c>
      <c r="T142" s="3"/>
      <c r="U142" s="3"/>
      <c r="V142" s="3"/>
      <c r="W142" s="3"/>
      <c r="X142" s="3"/>
    </row>
    <row r="143" spans="1:24" x14ac:dyDescent="0.25">
      <c r="A143" s="8" t="s">
        <v>392</v>
      </c>
      <c r="B143" s="8" t="s">
        <v>395</v>
      </c>
      <c r="C143" s="8" t="s">
        <v>394</v>
      </c>
      <c r="D143" s="8" t="s">
        <v>315</v>
      </c>
      <c r="E143" s="8" t="s">
        <v>243</v>
      </c>
      <c r="F143" s="8" t="s">
        <v>40</v>
      </c>
      <c r="G143" s="10">
        <v>1</v>
      </c>
      <c r="H143" s="3" t="s">
        <v>451</v>
      </c>
      <c r="I143" s="3">
        <v>1</v>
      </c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25">
      <c r="A144" s="8" t="s">
        <v>392</v>
      </c>
      <c r="B144" s="8" t="s">
        <v>395</v>
      </c>
      <c r="C144" s="8" t="s">
        <v>394</v>
      </c>
      <c r="D144" s="8" t="s">
        <v>315</v>
      </c>
      <c r="E144" s="8" t="s">
        <v>243</v>
      </c>
      <c r="F144" s="8" t="s">
        <v>40</v>
      </c>
      <c r="G144" s="10">
        <v>1</v>
      </c>
      <c r="H144" s="3" t="s">
        <v>451</v>
      </c>
      <c r="I144" s="3">
        <v>1</v>
      </c>
      <c r="J144" s="3"/>
      <c r="K144" s="3"/>
      <c r="L144" s="3"/>
      <c r="M144" s="3"/>
      <c r="N144" s="3"/>
      <c r="O144" s="3"/>
      <c r="P144" s="3"/>
      <c r="Q144" s="3"/>
      <c r="R144" s="3"/>
      <c r="S144" s="3">
        <v>1</v>
      </c>
      <c r="T144" s="3"/>
      <c r="U144" s="3"/>
      <c r="V144" s="3"/>
      <c r="W144" s="3"/>
      <c r="X144" s="3"/>
    </row>
    <row r="145" spans="1:24" x14ac:dyDescent="0.25">
      <c r="A145" s="8" t="s">
        <v>392</v>
      </c>
      <c r="B145" s="8" t="s">
        <v>395</v>
      </c>
      <c r="C145" s="8" t="s">
        <v>394</v>
      </c>
      <c r="D145" s="8" t="s">
        <v>315</v>
      </c>
      <c r="E145" s="8" t="s">
        <v>243</v>
      </c>
      <c r="F145" s="8" t="s">
        <v>38</v>
      </c>
      <c r="G145" s="8"/>
      <c r="H145" s="3" t="s">
        <v>451</v>
      </c>
      <c r="I145" s="3"/>
      <c r="J145" s="3"/>
      <c r="K145" s="3"/>
      <c r="L145" s="3"/>
      <c r="M145" s="3"/>
      <c r="N145" s="3">
        <v>1</v>
      </c>
      <c r="O145" s="3"/>
      <c r="P145" s="3"/>
      <c r="Q145" s="3">
        <v>1</v>
      </c>
      <c r="R145" s="3"/>
      <c r="S145" s="3"/>
      <c r="T145" s="3"/>
      <c r="U145" s="3"/>
      <c r="V145" s="3"/>
      <c r="W145" s="3"/>
      <c r="X145" s="3"/>
    </row>
    <row r="146" spans="1:24" x14ac:dyDescent="0.25">
      <c r="A146" s="8" t="s">
        <v>392</v>
      </c>
      <c r="B146" s="8" t="s">
        <v>395</v>
      </c>
      <c r="C146" s="8" t="s">
        <v>394</v>
      </c>
      <c r="D146" s="8" t="s">
        <v>315</v>
      </c>
      <c r="E146" s="8" t="s">
        <v>243</v>
      </c>
      <c r="F146" s="8" t="s">
        <v>40</v>
      </c>
      <c r="G146" s="10">
        <v>1</v>
      </c>
      <c r="H146" s="3" t="s">
        <v>451</v>
      </c>
      <c r="I146" s="3">
        <v>1</v>
      </c>
      <c r="J146" s="3"/>
      <c r="K146" s="3"/>
      <c r="L146" s="3"/>
      <c r="M146" s="3"/>
      <c r="N146" s="3"/>
      <c r="O146" s="3"/>
      <c r="P146" s="3"/>
      <c r="Q146" s="3"/>
      <c r="R146" s="3"/>
      <c r="S146" s="3">
        <v>1</v>
      </c>
      <c r="T146" s="3"/>
      <c r="U146" s="3"/>
      <c r="V146" s="3"/>
      <c r="W146" s="3"/>
      <c r="X146" s="3"/>
    </row>
    <row r="147" spans="1:24" x14ac:dyDescent="0.25">
      <c r="A147" s="8" t="s">
        <v>392</v>
      </c>
      <c r="B147" s="8" t="s">
        <v>395</v>
      </c>
      <c r="C147" s="8" t="s">
        <v>394</v>
      </c>
      <c r="D147" s="8" t="s">
        <v>315</v>
      </c>
      <c r="E147" s="8" t="s">
        <v>243</v>
      </c>
      <c r="F147" s="8" t="s">
        <v>38</v>
      </c>
      <c r="G147" s="8"/>
      <c r="H147" s="3" t="s">
        <v>451</v>
      </c>
      <c r="I147" s="3"/>
      <c r="J147" s="3"/>
      <c r="K147" s="3"/>
      <c r="L147" s="3"/>
      <c r="M147" s="3"/>
      <c r="N147" s="3">
        <v>1</v>
      </c>
      <c r="O147" s="3"/>
      <c r="P147" s="3"/>
      <c r="Q147" s="3">
        <v>1</v>
      </c>
      <c r="R147" s="3"/>
      <c r="S147" s="3"/>
      <c r="T147" s="3"/>
      <c r="U147" s="3"/>
      <c r="V147" s="3"/>
      <c r="W147" s="3"/>
      <c r="X147" s="3"/>
    </row>
    <row r="148" spans="1:24" x14ac:dyDescent="0.25">
      <c r="A148" s="8" t="s">
        <v>392</v>
      </c>
      <c r="B148" s="8" t="s">
        <v>395</v>
      </c>
      <c r="C148" s="8" t="s">
        <v>394</v>
      </c>
      <c r="D148" s="8" t="s">
        <v>312</v>
      </c>
      <c r="E148" s="8" t="s">
        <v>240</v>
      </c>
      <c r="F148" s="8" t="s">
        <v>37</v>
      </c>
      <c r="G148" s="10">
        <v>1</v>
      </c>
      <c r="H148" s="3" t="s">
        <v>451</v>
      </c>
      <c r="I148" s="3"/>
      <c r="J148" s="3"/>
      <c r="K148" s="3">
        <v>1</v>
      </c>
      <c r="L148" s="3"/>
      <c r="M148" s="3"/>
      <c r="N148" s="3"/>
      <c r="O148" s="3"/>
      <c r="P148" s="3"/>
      <c r="Q148" s="3"/>
      <c r="R148" s="3"/>
      <c r="S148" s="3"/>
      <c r="T148" s="3">
        <v>1</v>
      </c>
      <c r="U148" s="3"/>
      <c r="V148" s="3"/>
      <c r="W148" s="3"/>
      <c r="X148" s="3"/>
    </row>
    <row r="149" spans="1:24" x14ac:dyDescent="0.25">
      <c r="A149" s="8" t="s">
        <v>392</v>
      </c>
      <c r="B149" s="8" t="s">
        <v>395</v>
      </c>
      <c r="C149" s="8" t="s">
        <v>394</v>
      </c>
      <c r="D149" s="8" t="s">
        <v>312</v>
      </c>
      <c r="E149" s="8" t="s">
        <v>240</v>
      </c>
      <c r="F149" s="8" t="s">
        <v>43</v>
      </c>
      <c r="G149" s="10">
        <v>1</v>
      </c>
      <c r="H149" s="3" t="s">
        <v>451</v>
      </c>
      <c r="I149" s="3"/>
      <c r="J149" s="3"/>
      <c r="K149" s="3"/>
      <c r="L149" s="3">
        <v>1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25">
      <c r="A150" s="8" t="s">
        <v>392</v>
      </c>
      <c r="B150" s="8" t="s">
        <v>395</v>
      </c>
      <c r="C150" s="8" t="s">
        <v>394</v>
      </c>
      <c r="D150" s="8" t="s">
        <v>318</v>
      </c>
      <c r="E150" s="8" t="s">
        <v>33</v>
      </c>
      <c r="F150" s="8" t="s">
        <v>39</v>
      </c>
      <c r="G150" s="10">
        <v>1</v>
      </c>
      <c r="H150" s="3" t="s">
        <v>451</v>
      </c>
      <c r="I150" s="3"/>
      <c r="J150" s="3">
        <v>1</v>
      </c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25">
      <c r="A151" s="8" t="s">
        <v>392</v>
      </c>
      <c r="B151" s="8" t="s">
        <v>395</v>
      </c>
      <c r="C151" s="8" t="s">
        <v>394</v>
      </c>
      <c r="D151" s="8" t="s">
        <v>318</v>
      </c>
      <c r="E151" s="8" t="s">
        <v>33</v>
      </c>
      <c r="F151" s="8" t="s">
        <v>40</v>
      </c>
      <c r="G151" s="10">
        <v>1</v>
      </c>
      <c r="H151" s="3" t="s">
        <v>451</v>
      </c>
      <c r="I151" s="3">
        <v>1</v>
      </c>
      <c r="J151" s="3"/>
      <c r="K151" s="3"/>
      <c r="L151" s="3"/>
      <c r="M151" s="3"/>
      <c r="N151" s="3"/>
      <c r="O151" s="3"/>
      <c r="P151" s="3"/>
      <c r="Q151" s="3"/>
      <c r="R151" s="3"/>
      <c r="S151" s="3">
        <v>1</v>
      </c>
      <c r="T151" s="3"/>
      <c r="U151" s="3"/>
      <c r="V151" s="3"/>
      <c r="W151" s="3"/>
      <c r="X151" s="3"/>
    </row>
    <row r="152" spans="1:24" x14ac:dyDescent="0.25">
      <c r="A152" s="8" t="s">
        <v>392</v>
      </c>
      <c r="B152" s="8" t="s">
        <v>393</v>
      </c>
      <c r="C152" s="8" t="s">
        <v>394</v>
      </c>
      <c r="D152" s="8" t="s">
        <v>319</v>
      </c>
      <c r="E152" s="8" t="s">
        <v>245</v>
      </c>
      <c r="F152" s="8" t="s">
        <v>37</v>
      </c>
      <c r="G152" s="10">
        <v>1</v>
      </c>
      <c r="H152" s="3" t="s">
        <v>451</v>
      </c>
      <c r="I152" s="3"/>
      <c r="J152" s="3"/>
      <c r="K152" s="3">
        <v>1</v>
      </c>
      <c r="L152" s="3"/>
      <c r="M152" s="3"/>
      <c r="N152" s="3"/>
      <c r="O152" s="3"/>
      <c r="P152" s="3"/>
      <c r="Q152" s="3"/>
      <c r="R152" s="3"/>
      <c r="S152" s="3"/>
      <c r="T152" s="3">
        <v>1</v>
      </c>
      <c r="U152" s="3"/>
      <c r="V152" s="3"/>
      <c r="W152" s="3"/>
      <c r="X152" s="3"/>
    </row>
    <row r="153" spans="1:24" x14ac:dyDescent="0.25">
      <c r="A153" s="8" t="s">
        <v>392</v>
      </c>
      <c r="B153" s="8" t="s">
        <v>393</v>
      </c>
      <c r="C153" s="8" t="s">
        <v>394</v>
      </c>
      <c r="D153" s="8" t="s">
        <v>319</v>
      </c>
      <c r="E153" s="8" t="s">
        <v>245</v>
      </c>
      <c r="F153" s="8" t="s">
        <v>43</v>
      </c>
      <c r="G153" s="10">
        <v>1</v>
      </c>
      <c r="H153" s="3" t="s">
        <v>451</v>
      </c>
      <c r="I153" s="3"/>
      <c r="J153" s="3"/>
      <c r="K153" s="3"/>
      <c r="L153" s="3">
        <v>1</v>
      </c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25">
      <c r="A154" s="8" t="s">
        <v>392</v>
      </c>
      <c r="B154" s="8" t="s">
        <v>395</v>
      </c>
      <c r="C154" s="8" t="s">
        <v>394</v>
      </c>
      <c r="D154" s="8" t="s">
        <v>316</v>
      </c>
      <c r="E154" s="8" t="s">
        <v>244</v>
      </c>
      <c r="F154" s="8" t="s">
        <v>43</v>
      </c>
      <c r="G154" s="10">
        <v>1</v>
      </c>
      <c r="H154" s="3" t="s">
        <v>451</v>
      </c>
      <c r="I154" s="3"/>
      <c r="J154" s="3"/>
      <c r="K154" s="3"/>
      <c r="L154" s="3">
        <v>1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25">
      <c r="A155" s="8" t="s">
        <v>392</v>
      </c>
      <c r="B155" s="8" t="s">
        <v>395</v>
      </c>
      <c r="C155" s="8" t="s">
        <v>394</v>
      </c>
      <c r="D155" s="8" t="s">
        <v>316</v>
      </c>
      <c r="E155" s="8" t="s">
        <v>244</v>
      </c>
      <c r="F155" s="8" t="s">
        <v>37</v>
      </c>
      <c r="G155" s="10">
        <v>1</v>
      </c>
      <c r="H155" s="9" t="s">
        <v>451</v>
      </c>
      <c r="I155" s="3"/>
      <c r="J155" s="3"/>
      <c r="K155" s="3">
        <v>1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25">
      <c r="A156" s="8" t="s">
        <v>392</v>
      </c>
      <c r="B156" s="8" t="s">
        <v>395</v>
      </c>
      <c r="C156" s="8" t="s">
        <v>394</v>
      </c>
      <c r="D156" s="8" t="s">
        <v>316</v>
      </c>
      <c r="E156" s="8" t="s">
        <v>244</v>
      </c>
      <c r="F156" s="8" t="s">
        <v>37</v>
      </c>
      <c r="G156" s="10">
        <v>1</v>
      </c>
      <c r="H156" s="9" t="s">
        <v>451</v>
      </c>
      <c r="I156" s="3"/>
      <c r="J156" s="3"/>
      <c r="K156" s="3">
        <v>1</v>
      </c>
      <c r="L156" s="3"/>
      <c r="M156" s="3"/>
      <c r="N156" s="3"/>
      <c r="O156" s="3"/>
      <c r="P156" s="3"/>
      <c r="Q156" s="3"/>
      <c r="R156" s="3"/>
      <c r="S156" s="3"/>
      <c r="T156" s="3">
        <v>1</v>
      </c>
      <c r="U156" s="3"/>
      <c r="V156" s="3"/>
      <c r="W156" s="3"/>
      <c r="X156" s="3"/>
    </row>
    <row r="157" spans="1:24" x14ac:dyDescent="0.25">
      <c r="A157" s="8" t="s">
        <v>392</v>
      </c>
      <c r="B157" s="8" t="s">
        <v>395</v>
      </c>
      <c r="C157" s="8" t="s">
        <v>394</v>
      </c>
      <c r="D157" s="8" t="s">
        <v>317</v>
      </c>
      <c r="E157" s="8" t="s">
        <v>24</v>
      </c>
      <c r="F157" s="8" t="s">
        <v>37</v>
      </c>
      <c r="G157" s="10">
        <v>1</v>
      </c>
      <c r="H157" s="9" t="s">
        <v>451</v>
      </c>
      <c r="I157" s="3"/>
      <c r="J157" s="3"/>
      <c r="K157" s="3">
        <v>1</v>
      </c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25">
      <c r="A158" s="8" t="s">
        <v>392</v>
      </c>
      <c r="B158" s="8" t="s">
        <v>395</v>
      </c>
      <c r="C158" s="8" t="s">
        <v>394</v>
      </c>
      <c r="D158" s="8" t="s">
        <v>317</v>
      </c>
      <c r="E158" s="8" t="s">
        <v>24</v>
      </c>
      <c r="F158" s="8" t="s">
        <v>37</v>
      </c>
      <c r="G158" s="3">
        <v>1</v>
      </c>
      <c r="H158" s="9" t="s">
        <v>451</v>
      </c>
      <c r="I158" s="3"/>
      <c r="J158" s="3"/>
      <c r="K158" s="3">
        <v>1</v>
      </c>
      <c r="L158" s="3"/>
      <c r="M158" s="3"/>
      <c r="N158" s="3"/>
      <c r="O158" s="3"/>
      <c r="P158" s="3"/>
      <c r="Q158" s="3"/>
      <c r="R158" s="3"/>
      <c r="S158" s="3"/>
      <c r="T158" s="3">
        <v>1</v>
      </c>
      <c r="U158" s="3"/>
      <c r="V158" s="3"/>
      <c r="W158" s="3"/>
      <c r="X158" s="3"/>
    </row>
    <row r="159" spans="1:24" x14ac:dyDescent="0.25">
      <c r="A159" s="8" t="s">
        <v>392</v>
      </c>
      <c r="B159" s="8" t="s">
        <v>395</v>
      </c>
      <c r="C159" s="8" t="s">
        <v>394</v>
      </c>
      <c r="D159" s="8" t="s">
        <v>317</v>
      </c>
      <c r="E159" s="8" t="s">
        <v>24</v>
      </c>
      <c r="F159" s="8" t="s">
        <v>43</v>
      </c>
      <c r="G159" s="10">
        <v>1</v>
      </c>
      <c r="H159" s="9" t="s">
        <v>451</v>
      </c>
      <c r="I159" s="3"/>
      <c r="J159" s="3"/>
      <c r="K159" s="3"/>
      <c r="L159" s="3">
        <v>1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25">
      <c r="A160" s="8" t="s">
        <v>392</v>
      </c>
      <c r="B160" s="8" t="s">
        <v>393</v>
      </c>
      <c r="C160" s="8" t="s">
        <v>394</v>
      </c>
      <c r="D160" s="8" t="s">
        <v>309</v>
      </c>
      <c r="E160" s="8" t="s">
        <v>237</v>
      </c>
      <c r="F160" s="8" t="s">
        <v>42</v>
      </c>
      <c r="G160" s="10">
        <v>1</v>
      </c>
      <c r="H160" s="3" t="s">
        <v>451</v>
      </c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>
        <v>1</v>
      </c>
      <c r="U160" s="3"/>
      <c r="V160" s="3"/>
      <c r="W160" s="3"/>
      <c r="X160" s="3"/>
    </row>
    <row r="161" spans="1:24" x14ac:dyDescent="0.25">
      <c r="A161" s="8" t="s">
        <v>392</v>
      </c>
      <c r="B161" s="8" t="s">
        <v>393</v>
      </c>
      <c r="C161" s="8" t="s">
        <v>394</v>
      </c>
      <c r="D161" s="8" t="s">
        <v>309</v>
      </c>
      <c r="E161" s="8" t="s">
        <v>237</v>
      </c>
      <c r="F161" s="8" t="s">
        <v>40</v>
      </c>
      <c r="G161" s="10">
        <v>1</v>
      </c>
      <c r="H161" s="3" t="s">
        <v>451</v>
      </c>
      <c r="I161" s="3">
        <v>1</v>
      </c>
      <c r="J161" s="3"/>
      <c r="K161" s="3"/>
      <c r="L161" s="3"/>
      <c r="M161" s="3"/>
      <c r="N161" s="3"/>
      <c r="O161" s="3"/>
      <c r="P161" s="3"/>
      <c r="Q161" s="3"/>
      <c r="R161" s="3"/>
      <c r="S161" s="3">
        <v>1</v>
      </c>
      <c r="T161" s="3"/>
      <c r="U161" s="3"/>
      <c r="V161" s="3"/>
      <c r="W161" s="3"/>
      <c r="X161" s="3"/>
    </row>
    <row r="162" spans="1:24" x14ac:dyDescent="0.25">
      <c r="A162" s="8" t="s">
        <v>392</v>
      </c>
      <c r="B162" s="8" t="s">
        <v>393</v>
      </c>
      <c r="C162" s="8" t="s">
        <v>394</v>
      </c>
      <c r="D162" s="8" t="s">
        <v>309</v>
      </c>
      <c r="E162" s="8" t="s">
        <v>237</v>
      </c>
      <c r="F162" s="8" t="s">
        <v>40</v>
      </c>
      <c r="G162" s="10">
        <v>1</v>
      </c>
      <c r="H162" s="3" t="s">
        <v>451</v>
      </c>
      <c r="I162" s="3">
        <v>1</v>
      </c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25">
      <c r="A163" s="8" t="s">
        <v>392</v>
      </c>
      <c r="B163" s="8" t="s">
        <v>393</v>
      </c>
      <c r="C163" s="8" t="s">
        <v>394</v>
      </c>
      <c r="D163" s="8" t="s">
        <v>309</v>
      </c>
      <c r="E163" s="8" t="s">
        <v>237</v>
      </c>
      <c r="F163" s="8" t="s">
        <v>40</v>
      </c>
      <c r="G163" s="10">
        <v>1</v>
      </c>
      <c r="H163" s="3" t="s">
        <v>451</v>
      </c>
      <c r="I163" s="3">
        <v>1</v>
      </c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25">
      <c r="A164" s="8" t="s">
        <v>392</v>
      </c>
      <c r="B164" s="8" t="s">
        <v>393</v>
      </c>
      <c r="C164" s="8" t="s">
        <v>394</v>
      </c>
      <c r="D164" s="8" t="s">
        <v>309</v>
      </c>
      <c r="E164" s="8" t="s">
        <v>237</v>
      </c>
      <c r="F164" s="8" t="s">
        <v>38</v>
      </c>
      <c r="G164" s="8"/>
      <c r="H164" s="3" t="s">
        <v>451</v>
      </c>
      <c r="I164" s="3"/>
      <c r="J164" s="3"/>
      <c r="K164" s="3"/>
      <c r="L164" s="3"/>
      <c r="M164" s="3"/>
      <c r="N164" s="3">
        <v>1</v>
      </c>
      <c r="O164" s="3"/>
      <c r="P164" s="3"/>
      <c r="Q164" s="3">
        <v>1</v>
      </c>
      <c r="R164" s="3"/>
      <c r="S164" s="3"/>
      <c r="T164" s="3"/>
      <c r="U164" s="3"/>
      <c r="V164" s="3"/>
      <c r="W164" s="3"/>
      <c r="X164" s="3"/>
    </row>
    <row r="165" spans="1:24" x14ac:dyDescent="0.25">
      <c r="A165" s="8" t="s">
        <v>392</v>
      </c>
      <c r="B165" s="8" t="s">
        <v>393</v>
      </c>
      <c r="C165" s="8" t="s">
        <v>394</v>
      </c>
      <c r="D165" s="8" t="s">
        <v>309</v>
      </c>
      <c r="E165" s="8" t="s">
        <v>237</v>
      </c>
      <c r="F165" s="8" t="s">
        <v>39</v>
      </c>
      <c r="G165" s="10">
        <v>1</v>
      </c>
      <c r="H165" s="3" t="s">
        <v>451</v>
      </c>
      <c r="I165" s="3"/>
      <c r="J165" s="3">
        <v>1</v>
      </c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25">
      <c r="A166" s="8" t="s">
        <v>392</v>
      </c>
      <c r="B166" s="8" t="s">
        <v>393</v>
      </c>
      <c r="C166" s="8" t="s">
        <v>394</v>
      </c>
      <c r="D166" s="8" t="s">
        <v>309</v>
      </c>
      <c r="E166" s="8" t="s">
        <v>237</v>
      </c>
      <c r="F166" s="8" t="s">
        <v>39</v>
      </c>
      <c r="G166" s="10">
        <v>1</v>
      </c>
      <c r="H166" s="3" t="s">
        <v>451</v>
      </c>
      <c r="I166" s="3"/>
      <c r="J166" s="3">
        <v>1</v>
      </c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25">
      <c r="A167" s="8" t="s">
        <v>392</v>
      </c>
      <c r="B167" s="8" t="s">
        <v>393</v>
      </c>
      <c r="C167" s="8" t="s">
        <v>394</v>
      </c>
      <c r="D167" s="8" t="s">
        <v>309</v>
      </c>
      <c r="E167" s="8" t="s">
        <v>237</v>
      </c>
      <c r="F167" s="8" t="s">
        <v>39</v>
      </c>
      <c r="G167" s="10">
        <v>1</v>
      </c>
      <c r="H167" s="3" t="s">
        <v>451</v>
      </c>
      <c r="I167" s="3"/>
      <c r="J167" s="3">
        <v>1</v>
      </c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25">
      <c r="A168" s="8" t="s">
        <v>392</v>
      </c>
      <c r="B168" s="8" t="s">
        <v>393</v>
      </c>
      <c r="C168" s="8" t="s">
        <v>394</v>
      </c>
      <c r="D168" s="8" t="s">
        <v>309</v>
      </c>
      <c r="E168" s="8" t="s">
        <v>237</v>
      </c>
      <c r="F168" s="8" t="s">
        <v>39</v>
      </c>
      <c r="G168" s="10">
        <v>1</v>
      </c>
      <c r="H168" s="3" t="s">
        <v>451</v>
      </c>
      <c r="I168" s="3"/>
      <c r="J168" s="3">
        <v>1</v>
      </c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25">
      <c r="A169" s="8" t="s">
        <v>392</v>
      </c>
      <c r="B169" s="8" t="s">
        <v>393</v>
      </c>
      <c r="C169" s="8" t="s">
        <v>394</v>
      </c>
      <c r="D169" s="8" t="s">
        <v>307</v>
      </c>
      <c r="E169" s="8" t="s">
        <v>235</v>
      </c>
      <c r="F169" s="8" t="s">
        <v>43</v>
      </c>
      <c r="G169" s="10">
        <v>1</v>
      </c>
      <c r="H169" s="3" t="s">
        <v>451</v>
      </c>
      <c r="I169" s="3"/>
      <c r="J169" s="3"/>
      <c r="K169" s="3"/>
      <c r="L169" s="3">
        <v>1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25">
      <c r="A170" s="8" t="s">
        <v>392</v>
      </c>
      <c r="B170" s="8" t="s">
        <v>393</v>
      </c>
      <c r="C170" s="8" t="s">
        <v>394</v>
      </c>
      <c r="D170" s="8" t="s">
        <v>307</v>
      </c>
      <c r="E170" s="8" t="s">
        <v>235</v>
      </c>
      <c r="F170" s="8" t="s">
        <v>37</v>
      </c>
      <c r="G170" s="10">
        <v>1</v>
      </c>
      <c r="H170" s="3" t="s">
        <v>451</v>
      </c>
      <c r="I170" s="3"/>
      <c r="J170" s="3"/>
      <c r="K170" s="3">
        <v>1</v>
      </c>
      <c r="L170" s="3"/>
      <c r="M170" s="3"/>
      <c r="N170" s="3"/>
      <c r="O170" s="3"/>
      <c r="P170" s="3"/>
      <c r="Q170" s="3"/>
      <c r="R170" s="3"/>
      <c r="S170" s="3"/>
      <c r="T170" s="3">
        <v>1</v>
      </c>
      <c r="U170" s="3"/>
      <c r="V170" s="3"/>
      <c r="W170" s="3"/>
      <c r="X170" s="3"/>
    </row>
    <row r="171" spans="1:24" x14ac:dyDescent="0.25">
      <c r="A171" s="8" t="s">
        <v>392</v>
      </c>
      <c r="B171" s="8" t="s">
        <v>393</v>
      </c>
      <c r="C171" s="8" t="s">
        <v>394</v>
      </c>
      <c r="D171" s="8" t="s">
        <v>307</v>
      </c>
      <c r="E171" s="8" t="s">
        <v>235</v>
      </c>
      <c r="F171" s="8" t="s">
        <v>43</v>
      </c>
      <c r="G171" s="10">
        <v>1</v>
      </c>
      <c r="H171" s="3" t="s">
        <v>451</v>
      </c>
      <c r="I171" s="3"/>
      <c r="J171" s="3"/>
      <c r="K171" s="3"/>
      <c r="L171" s="3">
        <v>1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x14ac:dyDescent="0.25">
      <c r="A172" s="8" t="s">
        <v>392</v>
      </c>
      <c r="B172" s="8" t="s">
        <v>393</v>
      </c>
      <c r="C172" s="8" t="s">
        <v>394</v>
      </c>
      <c r="D172" s="8" t="s">
        <v>308</v>
      </c>
      <c r="E172" s="8" t="s">
        <v>236</v>
      </c>
      <c r="F172" s="8" t="s">
        <v>42</v>
      </c>
      <c r="G172" s="10">
        <v>1</v>
      </c>
      <c r="H172" s="3" t="s">
        <v>451</v>
      </c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>
        <v>1</v>
      </c>
      <c r="U172" s="3"/>
      <c r="V172" s="3"/>
      <c r="W172" s="3"/>
      <c r="X172" s="3"/>
    </row>
    <row r="173" spans="1:24" x14ac:dyDescent="0.25">
      <c r="A173" s="8" t="s">
        <v>392</v>
      </c>
      <c r="B173" s="8" t="s">
        <v>393</v>
      </c>
      <c r="C173" s="8" t="s">
        <v>394</v>
      </c>
      <c r="D173" s="8" t="s">
        <v>308</v>
      </c>
      <c r="E173" s="8" t="s">
        <v>236</v>
      </c>
      <c r="F173" s="8" t="s">
        <v>43</v>
      </c>
      <c r="G173" s="10">
        <v>1</v>
      </c>
      <c r="H173" s="3" t="s">
        <v>451</v>
      </c>
      <c r="I173" s="3"/>
      <c r="J173" s="3"/>
      <c r="K173" s="3"/>
      <c r="L173" s="3">
        <v>1</v>
      </c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x14ac:dyDescent="0.25">
      <c r="A174" s="8" t="s">
        <v>392</v>
      </c>
      <c r="B174" s="8" t="s">
        <v>393</v>
      </c>
      <c r="C174" s="8" t="s">
        <v>394</v>
      </c>
      <c r="D174" s="8" t="s">
        <v>308</v>
      </c>
      <c r="E174" s="8" t="s">
        <v>236</v>
      </c>
      <c r="F174" s="8" t="s">
        <v>43</v>
      </c>
      <c r="G174" s="10">
        <v>1</v>
      </c>
      <c r="H174" s="3" t="s">
        <v>451</v>
      </c>
      <c r="I174" s="3"/>
      <c r="J174" s="3"/>
      <c r="K174" s="3"/>
      <c r="L174" s="3">
        <v>1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x14ac:dyDescent="0.25">
      <c r="A175" s="8" t="s">
        <v>392</v>
      </c>
      <c r="B175" s="8" t="s">
        <v>393</v>
      </c>
      <c r="C175" s="8" t="s">
        <v>394</v>
      </c>
      <c r="D175" s="8" t="s">
        <v>308</v>
      </c>
      <c r="E175" s="8" t="s">
        <v>236</v>
      </c>
      <c r="F175" s="8" t="s">
        <v>37</v>
      </c>
      <c r="G175" s="10">
        <v>1</v>
      </c>
      <c r="H175" s="3" t="s">
        <v>451</v>
      </c>
      <c r="I175" s="3"/>
      <c r="J175" s="3"/>
      <c r="K175" s="3">
        <v>1</v>
      </c>
      <c r="L175" s="3"/>
      <c r="M175" s="3"/>
      <c r="N175" s="3"/>
      <c r="O175" s="3"/>
      <c r="P175" s="3"/>
      <c r="Q175" s="3"/>
      <c r="R175" s="3"/>
      <c r="S175" s="3">
        <v>1</v>
      </c>
      <c r="T175" s="3"/>
      <c r="U175" s="3"/>
      <c r="V175" s="3"/>
      <c r="W175" s="3"/>
      <c r="X175" s="3"/>
    </row>
    <row r="176" spans="1:24" x14ac:dyDescent="0.25">
      <c r="A176" s="8" t="s">
        <v>392</v>
      </c>
      <c r="B176" s="8" t="s">
        <v>393</v>
      </c>
      <c r="C176" s="8" t="s">
        <v>394</v>
      </c>
      <c r="D176" s="8" t="s">
        <v>308</v>
      </c>
      <c r="E176" s="8" t="s">
        <v>236</v>
      </c>
      <c r="F176" s="8" t="s">
        <v>43</v>
      </c>
      <c r="G176" s="10">
        <v>1</v>
      </c>
      <c r="H176" s="3" t="s">
        <v>451</v>
      </c>
      <c r="I176" s="3"/>
      <c r="J176" s="3"/>
      <c r="K176" s="3"/>
      <c r="L176" s="3">
        <v>1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x14ac:dyDescent="0.25">
      <c r="A177" s="8" t="s">
        <v>392</v>
      </c>
      <c r="B177" s="8" t="s">
        <v>393</v>
      </c>
      <c r="C177" s="8" t="s">
        <v>394</v>
      </c>
      <c r="D177" s="8" t="s">
        <v>308</v>
      </c>
      <c r="E177" s="8" t="s">
        <v>236</v>
      </c>
      <c r="F177" s="8" t="s">
        <v>38</v>
      </c>
      <c r="G177" s="8"/>
      <c r="H177" s="3" t="s">
        <v>451</v>
      </c>
      <c r="I177" s="3"/>
      <c r="J177" s="3"/>
      <c r="K177" s="3"/>
      <c r="L177" s="3"/>
      <c r="M177" s="3"/>
      <c r="N177" s="3">
        <v>1</v>
      </c>
      <c r="O177" s="3"/>
      <c r="P177" s="3"/>
      <c r="Q177" s="3">
        <v>1</v>
      </c>
      <c r="R177" s="3"/>
      <c r="S177" s="3"/>
      <c r="T177" s="3"/>
      <c r="U177" s="3"/>
      <c r="V177" s="3"/>
      <c r="W177" s="3"/>
      <c r="X177" s="3"/>
    </row>
    <row r="178" spans="1:24" x14ac:dyDescent="0.25">
      <c r="A178" s="8" t="s">
        <v>392</v>
      </c>
      <c r="B178" s="8" t="s">
        <v>393</v>
      </c>
      <c r="C178" s="8" t="s">
        <v>394</v>
      </c>
      <c r="D178" s="8" t="s">
        <v>308</v>
      </c>
      <c r="E178" s="8" t="s">
        <v>236</v>
      </c>
      <c r="F178" s="8" t="s">
        <v>43</v>
      </c>
      <c r="G178" s="10">
        <v>1</v>
      </c>
      <c r="H178" s="3" t="s">
        <v>451</v>
      </c>
      <c r="I178" s="3"/>
      <c r="J178" s="3"/>
      <c r="K178" s="3"/>
      <c r="L178" s="3">
        <v>1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x14ac:dyDescent="0.25">
      <c r="A179" s="8" t="s">
        <v>392</v>
      </c>
      <c r="B179" s="8" t="s">
        <v>395</v>
      </c>
      <c r="C179" s="8" t="s">
        <v>394</v>
      </c>
      <c r="D179" s="8" t="s">
        <v>314</v>
      </c>
      <c r="E179" s="8" t="s">
        <v>242</v>
      </c>
      <c r="F179" s="8" t="s">
        <v>42</v>
      </c>
      <c r="G179" s="10">
        <v>1</v>
      </c>
      <c r="H179" s="3" t="s">
        <v>451</v>
      </c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x14ac:dyDescent="0.25">
      <c r="A180" s="8" t="s">
        <v>392</v>
      </c>
      <c r="B180" s="8" t="s">
        <v>395</v>
      </c>
      <c r="C180" s="8" t="s">
        <v>394</v>
      </c>
      <c r="D180" s="8" t="s">
        <v>314</v>
      </c>
      <c r="E180" s="8" t="s">
        <v>242</v>
      </c>
      <c r="F180" s="8" t="s">
        <v>40</v>
      </c>
      <c r="G180" s="10">
        <v>1</v>
      </c>
      <c r="H180" s="3" t="s">
        <v>451</v>
      </c>
      <c r="I180" s="3">
        <v>1</v>
      </c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x14ac:dyDescent="0.25">
      <c r="A181" s="8" t="s">
        <v>392</v>
      </c>
      <c r="B181" s="8" t="s">
        <v>395</v>
      </c>
      <c r="C181" s="8" t="s">
        <v>394</v>
      </c>
      <c r="D181" s="8" t="s">
        <v>314</v>
      </c>
      <c r="E181" s="8" t="s">
        <v>242</v>
      </c>
      <c r="F181" s="8" t="s">
        <v>40</v>
      </c>
      <c r="G181" s="10">
        <v>1</v>
      </c>
      <c r="H181" s="3" t="s">
        <v>451</v>
      </c>
      <c r="I181" s="3">
        <v>1</v>
      </c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x14ac:dyDescent="0.25">
      <c r="A182" s="8" t="s">
        <v>392</v>
      </c>
      <c r="B182" s="8" t="s">
        <v>395</v>
      </c>
      <c r="C182" s="8" t="s">
        <v>394</v>
      </c>
      <c r="D182" s="8" t="s">
        <v>314</v>
      </c>
      <c r="E182" s="8" t="s">
        <v>242</v>
      </c>
      <c r="F182" s="8" t="s">
        <v>40</v>
      </c>
      <c r="G182" s="10">
        <v>1</v>
      </c>
      <c r="H182" s="3" t="s">
        <v>451</v>
      </c>
      <c r="I182" s="3">
        <v>1</v>
      </c>
      <c r="J182" s="3"/>
      <c r="K182" s="3"/>
      <c r="L182" s="3"/>
      <c r="M182" s="3"/>
      <c r="N182" s="3"/>
      <c r="O182" s="3"/>
      <c r="P182" s="3"/>
      <c r="Q182" s="3"/>
      <c r="R182" s="3"/>
      <c r="S182" s="3">
        <v>1</v>
      </c>
      <c r="T182" s="3"/>
      <c r="U182" s="3"/>
      <c r="V182" s="3"/>
      <c r="W182" s="3"/>
      <c r="X182" s="3"/>
    </row>
    <row r="183" spans="1:24" x14ac:dyDescent="0.25">
      <c r="A183" s="8" t="s">
        <v>392</v>
      </c>
      <c r="B183" s="8" t="s">
        <v>395</v>
      </c>
      <c r="C183" s="8" t="s">
        <v>394</v>
      </c>
      <c r="D183" s="8" t="s">
        <v>314</v>
      </c>
      <c r="E183" s="8" t="s">
        <v>242</v>
      </c>
      <c r="F183" s="8" t="s">
        <v>39</v>
      </c>
      <c r="G183" s="10">
        <v>1</v>
      </c>
      <c r="H183" s="3" t="s">
        <v>451</v>
      </c>
      <c r="I183" s="3"/>
      <c r="J183" s="3">
        <v>1</v>
      </c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x14ac:dyDescent="0.25">
      <c r="A184" s="8" t="s">
        <v>392</v>
      </c>
      <c r="B184" s="8" t="s">
        <v>395</v>
      </c>
      <c r="C184" s="8" t="s">
        <v>394</v>
      </c>
      <c r="D184" s="8" t="s">
        <v>314</v>
      </c>
      <c r="E184" s="8" t="s">
        <v>242</v>
      </c>
      <c r="F184" s="8" t="s">
        <v>39</v>
      </c>
      <c r="G184" s="10">
        <v>1</v>
      </c>
      <c r="H184" s="3" t="s">
        <v>451</v>
      </c>
      <c r="I184" s="3"/>
      <c r="J184" s="3">
        <v>1</v>
      </c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x14ac:dyDescent="0.25">
      <c r="A185" s="8" t="s">
        <v>392</v>
      </c>
      <c r="B185" s="8" t="s">
        <v>395</v>
      </c>
      <c r="C185" s="8" t="s">
        <v>394</v>
      </c>
      <c r="D185" s="8" t="s">
        <v>314</v>
      </c>
      <c r="E185" s="8" t="s">
        <v>242</v>
      </c>
      <c r="F185" s="8" t="s">
        <v>38</v>
      </c>
      <c r="G185" s="8"/>
      <c r="H185" s="3" t="s">
        <v>451</v>
      </c>
      <c r="I185" s="3"/>
      <c r="J185" s="3"/>
      <c r="K185" s="3"/>
      <c r="L185" s="3"/>
      <c r="M185" s="3"/>
      <c r="N185" s="3">
        <v>1</v>
      </c>
      <c r="O185" s="3"/>
      <c r="P185" s="3"/>
      <c r="Q185" s="3">
        <v>1</v>
      </c>
      <c r="R185" s="3"/>
      <c r="S185" s="3"/>
      <c r="T185" s="3"/>
      <c r="U185" s="3"/>
      <c r="V185" s="3"/>
      <c r="W185" s="3"/>
      <c r="X185" s="3"/>
    </row>
    <row r="186" spans="1:24" x14ac:dyDescent="0.25">
      <c r="A186" s="8" t="s">
        <v>392</v>
      </c>
      <c r="B186" s="8" t="s">
        <v>395</v>
      </c>
      <c r="C186" s="8" t="s">
        <v>394</v>
      </c>
      <c r="D186" s="8" t="s">
        <v>314</v>
      </c>
      <c r="E186" s="8" t="s">
        <v>242</v>
      </c>
      <c r="F186" s="8" t="s">
        <v>40</v>
      </c>
      <c r="G186" s="10">
        <v>1</v>
      </c>
      <c r="H186" s="3" t="s">
        <v>451</v>
      </c>
      <c r="I186" s="3">
        <v>1</v>
      </c>
      <c r="J186" s="3"/>
      <c r="K186" s="3"/>
      <c r="L186" s="3"/>
      <c r="M186" s="3"/>
      <c r="N186" s="3"/>
      <c r="O186" s="3"/>
      <c r="P186" s="3"/>
      <c r="Q186" s="3"/>
      <c r="R186" s="3"/>
      <c r="S186" s="3">
        <v>1</v>
      </c>
      <c r="T186" s="3"/>
      <c r="U186" s="3"/>
      <c r="V186" s="3"/>
      <c r="W186" s="3"/>
      <c r="X186" s="3"/>
    </row>
    <row r="187" spans="1:24" x14ac:dyDescent="0.25">
      <c r="A187" s="8" t="s">
        <v>392</v>
      </c>
      <c r="B187" s="8" t="s">
        <v>395</v>
      </c>
      <c r="C187" s="8" t="s">
        <v>394</v>
      </c>
      <c r="D187" s="8" t="s">
        <v>314</v>
      </c>
      <c r="E187" s="8" t="s">
        <v>242</v>
      </c>
      <c r="F187" s="8" t="s">
        <v>40</v>
      </c>
      <c r="G187" s="10">
        <v>1</v>
      </c>
      <c r="H187" s="3" t="s">
        <v>451</v>
      </c>
      <c r="I187" s="3">
        <v>1</v>
      </c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x14ac:dyDescent="0.25">
      <c r="A188" s="8" t="s">
        <v>392</v>
      </c>
      <c r="B188" s="8" t="s">
        <v>395</v>
      </c>
      <c r="C188" s="8" t="s">
        <v>394</v>
      </c>
      <c r="D188" s="8" t="s">
        <v>314</v>
      </c>
      <c r="E188" s="8" t="s">
        <v>242</v>
      </c>
      <c r="F188" s="8" t="s">
        <v>40</v>
      </c>
      <c r="G188" s="10">
        <v>1</v>
      </c>
      <c r="H188" s="3" t="s">
        <v>451</v>
      </c>
      <c r="I188" s="3">
        <v>1</v>
      </c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x14ac:dyDescent="0.25">
      <c r="A189" s="8" t="s">
        <v>392</v>
      </c>
      <c r="B189" s="8" t="s">
        <v>395</v>
      </c>
      <c r="C189" s="8" t="s">
        <v>394</v>
      </c>
      <c r="D189" s="8" t="s">
        <v>314</v>
      </c>
      <c r="E189" s="8" t="s">
        <v>242</v>
      </c>
      <c r="F189" s="8" t="s">
        <v>40</v>
      </c>
      <c r="G189" s="10">
        <v>1</v>
      </c>
      <c r="H189" s="3" t="s">
        <v>451</v>
      </c>
      <c r="I189" s="3">
        <v>1</v>
      </c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x14ac:dyDescent="0.25">
      <c r="A190" s="8" t="s">
        <v>392</v>
      </c>
      <c r="B190" s="8" t="s">
        <v>395</v>
      </c>
      <c r="C190" s="8" t="s">
        <v>394</v>
      </c>
      <c r="D190" s="8" t="s">
        <v>314</v>
      </c>
      <c r="E190" s="8" t="s">
        <v>242</v>
      </c>
      <c r="F190" s="8" t="s">
        <v>40</v>
      </c>
      <c r="G190" s="10">
        <v>1</v>
      </c>
      <c r="H190" s="3" t="s">
        <v>451</v>
      </c>
      <c r="I190" s="3">
        <v>1</v>
      </c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x14ac:dyDescent="0.25">
      <c r="A191" s="8" t="s">
        <v>392</v>
      </c>
      <c r="B191" s="8" t="s">
        <v>395</v>
      </c>
      <c r="C191" s="8" t="s">
        <v>394</v>
      </c>
      <c r="D191" s="8" t="s">
        <v>314</v>
      </c>
      <c r="E191" s="8" t="s">
        <v>242</v>
      </c>
      <c r="F191" s="8" t="s">
        <v>40</v>
      </c>
      <c r="G191" s="10">
        <v>1</v>
      </c>
      <c r="H191" s="3" t="s">
        <v>451</v>
      </c>
      <c r="I191" s="3">
        <v>1</v>
      </c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>
        <v>1</v>
      </c>
      <c r="W191" s="3"/>
      <c r="X191" s="3"/>
    </row>
    <row r="192" spans="1:24" x14ac:dyDescent="0.25">
      <c r="A192" s="8" t="s">
        <v>392</v>
      </c>
      <c r="B192" s="8" t="s">
        <v>395</v>
      </c>
      <c r="C192" s="8" t="s">
        <v>394</v>
      </c>
      <c r="D192" s="8" t="s">
        <v>314</v>
      </c>
      <c r="E192" s="8" t="s">
        <v>242</v>
      </c>
      <c r="F192" s="8" t="s">
        <v>40</v>
      </c>
      <c r="G192" s="3">
        <v>2</v>
      </c>
      <c r="H192" s="3" t="s">
        <v>458</v>
      </c>
      <c r="I192" s="3">
        <v>1</v>
      </c>
      <c r="J192" s="3"/>
      <c r="K192" s="3"/>
      <c r="L192" s="3"/>
      <c r="M192" s="3"/>
      <c r="N192" s="3"/>
      <c r="O192" s="3"/>
      <c r="P192" s="3"/>
      <c r="Q192" s="3"/>
      <c r="R192" s="3"/>
      <c r="S192" s="3">
        <v>1</v>
      </c>
      <c r="T192" s="3"/>
      <c r="U192" s="3"/>
      <c r="V192" s="3"/>
      <c r="W192" s="3"/>
      <c r="X192" s="3"/>
    </row>
    <row r="193" spans="1:24" x14ac:dyDescent="0.25">
      <c r="A193" s="8" t="s">
        <v>392</v>
      </c>
      <c r="B193" s="8" t="s">
        <v>393</v>
      </c>
      <c r="C193" s="8" t="s">
        <v>394</v>
      </c>
      <c r="D193" s="8" t="s">
        <v>310</v>
      </c>
      <c r="E193" s="8" t="s">
        <v>238</v>
      </c>
      <c r="F193" s="8" t="s">
        <v>37</v>
      </c>
      <c r="G193" s="10">
        <v>1</v>
      </c>
      <c r="H193" s="9" t="s">
        <v>451</v>
      </c>
      <c r="I193" s="3"/>
      <c r="J193" s="3"/>
      <c r="K193" s="3">
        <v>1</v>
      </c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x14ac:dyDescent="0.25">
      <c r="A194" s="8" t="s">
        <v>392</v>
      </c>
      <c r="B194" s="8" t="s">
        <v>393</v>
      </c>
      <c r="C194" s="8" t="s">
        <v>394</v>
      </c>
      <c r="D194" s="8" t="s">
        <v>320</v>
      </c>
      <c r="E194" s="8" t="s">
        <v>246</v>
      </c>
      <c r="F194" s="8" t="s">
        <v>37</v>
      </c>
      <c r="G194" s="10">
        <v>1</v>
      </c>
      <c r="H194" s="3" t="s">
        <v>451</v>
      </c>
      <c r="I194" s="3"/>
      <c r="J194" s="3"/>
      <c r="K194" s="3">
        <v>1</v>
      </c>
      <c r="L194" s="3"/>
      <c r="M194" s="3"/>
      <c r="N194" s="3"/>
      <c r="O194" s="3"/>
      <c r="P194" s="3"/>
      <c r="Q194" s="3"/>
      <c r="R194" s="3">
        <v>1</v>
      </c>
      <c r="S194" s="3"/>
      <c r="T194" s="3">
        <v>1</v>
      </c>
      <c r="U194" s="3"/>
      <c r="V194" s="3"/>
      <c r="W194" s="3"/>
      <c r="X194" s="3"/>
    </row>
    <row r="195" spans="1:24" x14ac:dyDescent="0.25">
      <c r="A195" s="8" t="s">
        <v>392</v>
      </c>
      <c r="B195" s="8" t="s">
        <v>393</v>
      </c>
      <c r="C195" s="8" t="s">
        <v>394</v>
      </c>
      <c r="D195" s="8" t="s">
        <v>320</v>
      </c>
      <c r="E195" s="8" t="s">
        <v>246</v>
      </c>
      <c r="F195" s="8" t="s">
        <v>37</v>
      </c>
      <c r="G195" s="10">
        <v>1</v>
      </c>
      <c r="H195" s="9" t="s">
        <v>451</v>
      </c>
      <c r="I195" s="3"/>
      <c r="J195" s="3"/>
      <c r="K195" s="3">
        <v>1</v>
      </c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x14ac:dyDescent="0.25">
      <c r="A196" s="8" t="s">
        <v>402</v>
      </c>
      <c r="B196" s="8" t="s">
        <v>403</v>
      </c>
      <c r="C196" s="8" t="s">
        <v>404</v>
      </c>
      <c r="D196" s="8" t="s">
        <v>334</v>
      </c>
      <c r="E196" s="8" t="s">
        <v>254</v>
      </c>
      <c r="F196" s="8" t="s">
        <v>42</v>
      </c>
      <c r="G196" s="10">
        <v>1</v>
      </c>
      <c r="H196" s="3" t="s">
        <v>451</v>
      </c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x14ac:dyDescent="0.25">
      <c r="A197" s="8" t="s">
        <v>402</v>
      </c>
      <c r="B197" s="8" t="s">
        <v>403</v>
      </c>
      <c r="C197" s="8" t="s">
        <v>404</v>
      </c>
      <c r="D197" s="8" t="s">
        <v>334</v>
      </c>
      <c r="E197" s="8" t="s">
        <v>254</v>
      </c>
      <c r="F197" s="8" t="s">
        <v>43</v>
      </c>
      <c r="G197" s="10">
        <v>1</v>
      </c>
      <c r="H197" s="3" t="s">
        <v>451</v>
      </c>
      <c r="I197" s="3"/>
      <c r="J197" s="3"/>
      <c r="K197" s="3"/>
      <c r="L197" s="3">
        <v>1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x14ac:dyDescent="0.25">
      <c r="A198" s="8" t="s">
        <v>402</v>
      </c>
      <c r="B198" s="8" t="s">
        <v>403</v>
      </c>
      <c r="C198" s="8" t="s">
        <v>404</v>
      </c>
      <c r="D198" s="8" t="s">
        <v>334</v>
      </c>
      <c r="E198" s="8" t="s">
        <v>254</v>
      </c>
      <c r="F198" s="8" t="s">
        <v>38</v>
      </c>
      <c r="G198" s="8"/>
      <c r="H198" s="3" t="s">
        <v>451</v>
      </c>
      <c r="I198" s="3"/>
      <c r="J198" s="3"/>
      <c r="K198" s="3"/>
      <c r="L198" s="3"/>
      <c r="M198" s="3"/>
      <c r="N198" s="3">
        <v>1</v>
      </c>
      <c r="O198" s="3"/>
      <c r="P198" s="3"/>
      <c r="Q198" s="3">
        <v>1</v>
      </c>
      <c r="R198" s="3"/>
      <c r="S198" s="3"/>
      <c r="T198" s="3"/>
      <c r="U198" s="3"/>
      <c r="V198" s="3"/>
      <c r="W198" s="3"/>
      <c r="X198" s="3"/>
    </row>
    <row r="199" spans="1:24" x14ac:dyDescent="0.25">
      <c r="A199" s="8" t="s">
        <v>402</v>
      </c>
      <c r="B199" s="8" t="s">
        <v>403</v>
      </c>
      <c r="C199" s="8" t="s">
        <v>404</v>
      </c>
      <c r="D199" s="8" t="s">
        <v>334</v>
      </c>
      <c r="E199" s="8" t="s">
        <v>254</v>
      </c>
      <c r="F199" s="8" t="s">
        <v>37</v>
      </c>
      <c r="G199" s="10">
        <v>1</v>
      </c>
      <c r="H199" s="3" t="s">
        <v>451</v>
      </c>
      <c r="I199" s="3"/>
      <c r="J199" s="3"/>
      <c r="K199" s="3">
        <v>1</v>
      </c>
      <c r="L199" s="3"/>
      <c r="M199" s="3"/>
      <c r="N199" s="3"/>
      <c r="O199" s="3"/>
      <c r="P199" s="3"/>
      <c r="Q199" s="3"/>
      <c r="R199" s="3"/>
      <c r="S199" s="3">
        <v>1</v>
      </c>
      <c r="T199" s="3"/>
      <c r="U199" s="3"/>
      <c r="V199" s="3"/>
      <c r="W199" s="3"/>
      <c r="X199" s="3"/>
    </row>
    <row r="200" spans="1:24" x14ac:dyDescent="0.25">
      <c r="A200" s="8" t="s">
        <v>402</v>
      </c>
      <c r="B200" s="8" t="s">
        <v>403</v>
      </c>
      <c r="C200" s="8" t="s">
        <v>404</v>
      </c>
      <c r="D200" s="8" t="s">
        <v>334</v>
      </c>
      <c r="E200" s="8" t="s">
        <v>254</v>
      </c>
      <c r="F200" s="8" t="s">
        <v>43</v>
      </c>
      <c r="G200" s="10">
        <v>1</v>
      </c>
      <c r="H200" s="9" t="s">
        <v>451</v>
      </c>
      <c r="I200" s="3"/>
      <c r="J200" s="3"/>
      <c r="K200" s="3"/>
      <c r="L200" s="3">
        <v>1</v>
      </c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x14ac:dyDescent="0.25">
      <c r="A201" s="8" t="s">
        <v>402</v>
      </c>
      <c r="B201" s="8" t="s">
        <v>403</v>
      </c>
      <c r="C201" s="8" t="s">
        <v>404</v>
      </c>
      <c r="D201" s="8" t="s">
        <v>334</v>
      </c>
      <c r="E201" s="8" t="s">
        <v>254</v>
      </c>
      <c r="F201" s="8" t="s">
        <v>43</v>
      </c>
      <c r="G201" s="10">
        <v>1</v>
      </c>
      <c r="H201" s="9" t="s">
        <v>451</v>
      </c>
      <c r="I201" s="3"/>
      <c r="J201" s="3"/>
      <c r="K201" s="3"/>
      <c r="L201" s="3">
        <v>1</v>
      </c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x14ac:dyDescent="0.25">
      <c r="A202" s="8" t="s">
        <v>402</v>
      </c>
      <c r="B202" s="8" t="s">
        <v>407</v>
      </c>
      <c r="C202" s="8" t="s">
        <v>404</v>
      </c>
      <c r="D202" s="8" t="s">
        <v>343</v>
      </c>
      <c r="E202" s="8" t="s">
        <v>263</v>
      </c>
      <c r="F202" s="8" t="s">
        <v>42</v>
      </c>
      <c r="G202" s="10">
        <v>1</v>
      </c>
      <c r="H202" s="3" t="s">
        <v>451</v>
      </c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ht="15.75" x14ac:dyDescent="0.25">
      <c r="A203" s="8" t="s">
        <v>402</v>
      </c>
      <c r="B203" s="8" t="s">
        <v>407</v>
      </c>
      <c r="C203" s="8" t="s">
        <v>404</v>
      </c>
      <c r="D203" s="8" t="s">
        <v>343</v>
      </c>
      <c r="E203" s="8" t="s">
        <v>263</v>
      </c>
      <c r="F203" s="50" t="s">
        <v>39</v>
      </c>
      <c r="G203" s="10">
        <v>1</v>
      </c>
      <c r="H203" s="3" t="s">
        <v>451</v>
      </c>
      <c r="I203" s="3"/>
      <c r="J203" s="3">
        <v>1</v>
      </c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x14ac:dyDescent="0.25">
      <c r="A204" s="8" t="s">
        <v>402</v>
      </c>
      <c r="B204" s="8" t="s">
        <v>407</v>
      </c>
      <c r="C204" s="8" t="s">
        <v>404</v>
      </c>
      <c r="D204" s="8" t="s">
        <v>343</v>
      </c>
      <c r="E204" s="8" t="s">
        <v>263</v>
      </c>
      <c r="F204" s="8" t="s">
        <v>38</v>
      </c>
      <c r="G204" s="8"/>
      <c r="H204" s="3" t="s">
        <v>451</v>
      </c>
      <c r="I204" s="3"/>
      <c r="J204" s="3"/>
      <c r="K204" s="3"/>
      <c r="L204" s="3"/>
      <c r="M204" s="3"/>
      <c r="N204" s="3">
        <v>1</v>
      </c>
      <c r="O204" s="3"/>
      <c r="P204" s="3">
        <v>1</v>
      </c>
      <c r="Q204" s="3"/>
      <c r="R204" s="3"/>
      <c r="S204" s="3"/>
      <c r="T204" s="3"/>
      <c r="U204" s="3"/>
      <c r="V204" s="3"/>
      <c r="W204" s="3"/>
      <c r="X204" s="3"/>
    </row>
    <row r="205" spans="1:24" ht="15.75" x14ac:dyDescent="0.25">
      <c r="A205" s="8" t="s">
        <v>402</v>
      </c>
      <c r="B205" s="8" t="s">
        <v>407</v>
      </c>
      <c r="C205" s="8" t="s">
        <v>404</v>
      </c>
      <c r="D205" s="8" t="s">
        <v>343</v>
      </c>
      <c r="E205" s="8" t="s">
        <v>263</v>
      </c>
      <c r="F205" s="50" t="s">
        <v>40</v>
      </c>
      <c r="G205" s="10">
        <v>1</v>
      </c>
      <c r="H205" s="3" t="s">
        <v>451</v>
      </c>
      <c r="I205" s="3">
        <v>1</v>
      </c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ht="15.75" x14ac:dyDescent="0.25">
      <c r="A206" s="8" t="s">
        <v>402</v>
      </c>
      <c r="B206" s="8" t="s">
        <v>407</v>
      </c>
      <c r="C206" s="8" t="s">
        <v>404</v>
      </c>
      <c r="D206" s="8" t="s">
        <v>343</v>
      </c>
      <c r="E206" s="8" t="s">
        <v>263</v>
      </c>
      <c r="F206" s="50" t="s">
        <v>40</v>
      </c>
      <c r="G206" s="10">
        <v>2</v>
      </c>
      <c r="H206" s="3" t="s">
        <v>458</v>
      </c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 ht="15.75" x14ac:dyDescent="0.25">
      <c r="A207" s="8" t="s">
        <v>402</v>
      </c>
      <c r="B207" s="8" t="s">
        <v>407</v>
      </c>
      <c r="C207" s="8" t="s">
        <v>404</v>
      </c>
      <c r="D207" s="8" t="s">
        <v>343</v>
      </c>
      <c r="E207" s="8" t="s">
        <v>263</v>
      </c>
      <c r="F207" s="50" t="s">
        <v>40</v>
      </c>
      <c r="G207" s="10">
        <v>1</v>
      </c>
      <c r="H207" s="3" t="s">
        <v>451</v>
      </c>
      <c r="I207" s="3">
        <v>1</v>
      </c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ht="15.75" x14ac:dyDescent="0.25">
      <c r="A208" s="8" t="s">
        <v>402</v>
      </c>
      <c r="B208" s="8" t="s">
        <v>407</v>
      </c>
      <c r="C208" s="8" t="s">
        <v>404</v>
      </c>
      <c r="D208" s="8" t="s">
        <v>343</v>
      </c>
      <c r="E208" s="8" t="s">
        <v>263</v>
      </c>
      <c r="F208" s="50" t="s">
        <v>40</v>
      </c>
      <c r="G208" s="10">
        <v>2</v>
      </c>
      <c r="H208" s="10" t="s">
        <v>458</v>
      </c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 ht="15.75" x14ac:dyDescent="0.25">
      <c r="A209" s="8" t="s">
        <v>402</v>
      </c>
      <c r="B209" s="8" t="s">
        <v>407</v>
      </c>
      <c r="C209" s="8" t="s">
        <v>404</v>
      </c>
      <c r="D209" s="8" t="s">
        <v>343</v>
      </c>
      <c r="E209" s="8" t="s">
        <v>263</v>
      </c>
      <c r="F209" s="50" t="s">
        <v>40</v>
      </c>
      <c r="G209" s="10">
        <v>1</v>
      </c>
      <c r="H209" s="3" t="s">
        <v>451</v>
      </c>
      <c r="I209" s="3">
        <v>1</v>
      </c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 ht="15.75" x14ac:dyDescent="0.25">
      <c r="A210" s="8" t="s">
        <v>402</v>
      </c>
      <c r="B210" s="8" t="s">
        <v>407</v>
      </c>
      <c r="C210" s="8" t="s">
        <v>404</v>
      </c>
      <c r="D210" s="8" t="s">
        <v>343</v>
      </c>
      <c r="E210" s="8" t="s">
        <v>263</v>
      </c>
      <c r="F210" s="50" t="s">
        <v>40</v>
      </c>
      <c r="G210" s="10">
        <v>1</v>
      </c>
      <c r="H210" s="3" t="s">
        <v>451</v>
      </c>
      <c r="I210" s="3">
        <v>1</v>
      </c>
      <c r="J210" s="3"/>
      <c r="K210" s="3"/>
      <c r="L210" s="3"/>
      <c r="M210" s="3"/>
      <c r="N210" s="3"/>
      <c r="O210" s="3"/>
      <c r="P210" s="3"/>
      <c r="Q210" s="3"/>
      <c r="R210" s="3"/>
      <c r="S210" s="3">
        <v>1</v>
      </c>
      <c r="T210" s="3"/>
      <c r="U210" s="3"/>
      <c r="V210" s="3"/>
      <c r="W210" s="3"/>
      <c r="X210" s="3"/>
    </row>
    <row r="211" spans="1:24" x14ac:dyDescent="0.25">
      <c r="A211" s="8" t="s">
        <v>402</v>
      </c>
      <c r="B211" s="8" t="s">
        <v>403</v>
      </c>
      <c r="C211" s="8" t="s">
        <v>404</v>
      </c>
      <c r="D211" s="8" t="s">
        <v>336</v>
      </c>
      <c r="E211" s="8" t="s">
        <v>256</v>
      </c>
      <c r="F211" s="8" t="s">
        <v>37</v>
      </c>
      <c r="G211" s="3">
        <v>2</v>
      </c>
      <c r="H211" s="9" t="s">
        <v>458</v>
      </c>
      <c r="I211" s="3"/>
      <c r="J211" s="3"/>
      <c r="K211" s="3">
        <v>1</v>
      </c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x14ac:dyDescent="0.25">
      <c r="A212" s="8" t="s">
        <v>402</v>
      </c>
      <c r="B212" s="8" t="s">
        <v>403</v>
      </c>
      <c r="C212" s="8" t="s">
        <v>404</v>
      </c>
      <c r="D212" s="8" t="s">
        <v>335</v>
      </c>
      <c r="E212" s="8" t="s">
        <v>255</v>
      </c>
      <c r="F212" s="8" t="s">
        <v>37</v>
      </c>
      <c r="G212" s="10">
        <v>1</v>
      </c>
      <c r="H212" s="9" t="s">
        <v>451</v>
      </c>
      <c r="I212" s="3"/>
      <c r="J212" s="3"/>
      <c r="K212" s="3">
        <v>1</v>
      </c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 x14ac:dyDescent="0.25">
      <c r="A213" s="8" t="s">
        <v>402</v>
      </c>
      <c r="B213" s="8" t="s">
        <v>407</v>
      </c>
      <c r="C213" s="8" t="s">
        <v>404</v>
      </c>
      <c r="D213" s="8" t="s">
        <v>62</v>
      </c>
      <c r="E213" s="8" t="s">
        <v>264</v>
      </c>
      <c r="F213" s="8" t="s">
        <v>43</v>
      </c>
      <c r="G213" s="10">
        <v>1</v>
      </c>
      <c r="H213" s="9" t="s">
        <v>451</v>
      </c>
      <c r="I213" s="3"/>
      <c r="J213" s="3"/>
      <c r="K213" s="3"/>
      <c r="L213" s="3">
        <v>1</v>
      </c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 x14ac:dyDescent="0.25">
      <c r="A214" s="8" t="s">
        <v>402</v>
      </c>
      <c r="B214" s="8" t="s">
        <v>407</v>
      </c>
      <c r="C214" s="8" t="s">
        <v>404</v>
      </c>
      <c r="D214" s="8" t="s">
        <v>62</v>
      </c>
      <c r="E214" s="8" t="s">
        <v>264</v>
      </c>
      <c r="F214" s="8" t="s">
        <v>43</v>
      </c>
      <c r="G214" s="3">
        <v>2</v>
      </c>
      <c r="H214" s="9" t="s">
        <v>458</v>
      </c>
      <c r="I214" s="3"/>
      <c r="J214" s="3"/>
      <c r="K214" s="3"/>
      <c r="L214" s="3">
        <v>1</v>
      </c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 x14ac:dyDescent="0.25">
      <c r="A215" s="8" t="s">
        <v>402</v>
      </c>
      <c r="B215" s="8" t="s">
        <v>407</v>
      </c>
      <c r="C215" s="8" t="s">
        <v>404</v>
      </c>
      <c r="D215" s="8" t="s">
        <v>62</v>
      </c>
      <c r="E215" s="49" t="s">
        <v>459</v>
      </c>
      <c r="F215" s="8" t="s">
        <v>37</v>
      </c>
      <c r="G215" s="10">
        <v>1</v>
      </c>
      <c r="H215" s="9" t="s">
        <v>451</v>
      </c>
      <c r="I215" s="3"/>
      <c r="J215" s="3"/>
      <c r="K215" s="3">
        <v>1</v>
      </c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 x14ac:dyDescent="0.25">
      <c r="A216" s="8" t="s">
        <v>385</v>
      </c>
      <c r="B216" s="8" t="s">
        <v>391</v>
      </c>
      <c r="C216" s="8" t="s">
        <v>387</v>
      </c>
      <c r="D216" s="8" t="s">
        <v>306</v>
      </c>
      <c r="E216" s="8" t="s">
        <v>234</v>
      </c>
      <c r="F216" s="8" t="s">
        <v>42</v>
      </c>
      <c r="G216" s="10">
        <v>1</v>
      </c>
      <c r="H216" s="3" t="s">
        <v>451</v>
      </c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>
        <v>1</v>
      </c>
      <c r="U216" s="3"/>
      <c r="V216" s="3"/>
      <c r="W216" s="3"/>
      <c r="X216" s="3"/>
    </row>
    <row r="217" spans="1:24" x14ac:dyDescent="0.25">
      <c r="A217" s="8" t="s">
        <v>385</v>
      </c>
      <c r="B217" s="8" t="s">
        <v>391</v>
      </c>
      <c r="C217" s="8" t="s">
        <v>387</v>
      </c>
      <c r="D217" s="8" t="s">
        <v>306</v>
      </c>
      <c r="E217" s="8" t="s">
        <v>234</v>
      </c>
      <c r="F217" s="8" t="s">
        <v>38</v>
      </c>
      <c r="G217" s="8"/>
      <c r="H217" s="3" t="s">
        <v>451</v>
      </c>
      <c r="I217" s="3"/>
      <c r="J217" s="3"/>
      <c r="K217" s="3"/>
      <c r="L217" s="3"/>
      <c r="M217" s="3"/>
      <c r="N217" s="3">
        <v>1</v>
      </c>
      <c r="O217" s="3"/>
      <c r="P217" s="3"/>
      <c r="Q217" s="3">
        <v>1</v>
      </c>
      <c r="R217" s="3"/>
      <c r="S217" s="3"/>
      <c r="T217" s="3"/>
      <c r="U217" s="3"/>
      <c r="V217" s="3"/>
      <c r="W217" s="3"/>
      <c r="X217" s="3"/>
    </row>
    <row r="218" spans="1:24" x14ac:dyDescent="0.25">
      <c r="A218" s="8" t="s">
        <v>385</v>
      </c>
      <c r="B218" s="8" t="s">
        <v>391</v>
      </c>
      <c r="C218" s="8" t="s">
        <v>387</v>
      </c>
      <c r="D218" s="8" t="s">
        <v>306</v>
      </c>
      <c r="E218" s="8" t="s">
        <v>234</v>
      </c>
      <c r="F218" s="8" t="s">
        <v>43</v>
      </c>
      <c r="G218" s="10">
        <v>1</v>
      </c>
      <c r="H218" s="3" t="s">
        <v>451</v>
      </c>
      <c r="I218" s="3"/>
      <c r="J218" s="3"/>
      <c r="K218" s="3"/>
      <c r="L218" s="3">
        <v>1</v>
      </c>
      <c r="M218" s="3"/>
      <c r="N218" s="3"/>
      <c r="O218" s="3"/>
      <c r="P218" s="3"/>
      <c r="Q218" s="3"/>
      <c r="R218" s="3">
        <v>1</v>
      </c>
      <c r="S218" s="3"/>
      <c r="T218" s="3"/>
      <c r="U218" s="3"/>
      <c r="V218" s="3"/>
      <c r="W218" s="3"/>
      <c r="X218" s="3"/>
    </row>
    <row r="219" spans="1:24" x14ac:dyDescent="0.25">
      <c r="A219" s="8" t="s">
        <v>385</v>
      </c>
      <c r="B219" s="8" t="s">
        <v>391</v>
      </c>
      <c r="C219" s="8" t="s">
        <v>387</v>
      </c>
      <c r="D219" s="8" t="s">
        <v>306</v>
      </c>
      <c r="E219" s="8" t="s">
        <v>234</v>
      </c>
      <c r="F219" s="8" t="s">
        <v>37</v>
      </c>
      <c r="G219" s="10">
        <v>1</v>
      </c>
      <c r="H219" s="3" t="s">
        <v>451</v>
      </c>
      <c r="I219" s="3"/>
      <c r="J219" s="3"/>
      <c r="K219" s="3">
        <v>1</v>
      </c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 x14ac:dyDescent="0.25">
      <c r="A220" s="8" t="s">
        <v>385</v>
      </c>
      <c r="B220" s="8" t="s">
        <v>391</v>
      </c>
      <c r="C220" s="8" t="s">
        <v>387</v>
      </c>
      <c r="D220" s="8" t="s">
        <v>306</v>
      </c>
      <c r="E220" s="8" t="s">
        <v>234</v>
      </c>
      <c r="F220" s="8" t="s">
        <v>40</v>
      </c>
      <c r="G220" s="10">
        <v>1</v>
      </c>
      <c r="H220" s="3" t="s">
        <v>451</v>
      </c>
      <c r="I220" s="3">
        <v>1</v>
      </c>
      <c r="J220" s="3"/>
      <c r="K220" s="3"/>
      <c r="L220" s="3"/>
      <c r="M220" s="3"/>
      <c r="N220" s="3"/>
      <c r="O220" s="3"/>
      <c r="P220" s="3"/>
      <c r="Q220" s="3"/>
      <c r="R220" s="3"/>
      <c r="S220" s="3">
        <v>1</v>
      </c>
      <c r="T220" s="3"/>
      <c r="U220" s="3"/>
      <c r="V220" s="3"/>
      <c r="W220" s="3"/>
      <c r="X220" s="3"/>
    </row>
    <row r="221" spans="1:24" x14ac:dyDescent="0.25">
      <c r="A221" s="8" t="s">
        <v>385</v>
      </c>
      <c r="B221" s="8" t="s">
        <v>391</v>
      </c>
      <c r="C221" s="8" t="s">
        <v>387</v>
      </c>
      <c r="D221" s="8" t="s">
        <v>306</v>
      </c>
      <c r="E221" s="8" t="s">
        <v>234</v>
      </c>
      <c r="F221" s="8" t="s">
        <v>40</v>
      </c>
      <c r="G221" s="3">
        <v>2</v>
      </c>
      <c r="H221" s="3" t="s">
        <v>458</v>
      </c>
      <c r="I221" s="3">
        <v>1</v>
      </c>
      <c r="J221" s="3"/>
      <c r="K221" s="3"/>
      <c r="L221" s="3"/>
      <c r="M221" s="3"/>
      <c r="N221" s="3"/>
      <c r="O221" s="3"/>
      <c r="P221" s="3"/>
      <c r="Q221" s="3"/>
      <c r="R221" s="3"/>
      <c r="S221" s="3">
        <v>1</v>
      </c>
      <c r="T221" s="3"/>
      <c r="U221" s="3"/>
      <c r="V221" s="3"/>
      <c r="W221" s="3"/>
      <c r="X221" s="3"/>
    </row>
    <row r="222" spans="1:24" x14ac:dyDescent="0.25">
      <c r="A222" s="8" t="s">
        <v>385</v>
      </c>
      <c r="B222" s="8" t="s">
        <v>388</v>
      </c>
      <c r="C222" s="8" t="s">
        <v>387</v>
      </c>
      <c r="D222" s="8" t="s">
        <v>57</v>
      </c>
      <c r="E222" s="8" t="s">
        <v>14</v>
      </c>
      <c r="F222" s="8" t="s">
        <v>40</v>
      </c>
      <c r="G222" s="10">
        <v>1</v>
      </c>
      <c r="H222" s="3" t="s">
        <v>451</v>
      </c>
      <c r="I222" s="3">
        <v>1</v>
      </c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 x14ac:dyDescent="0.25">
      <c r="A223" s="8" t="s">
        <v>385</v>
      </c>
      <c r="B223" s="8" t="s">
        <v>388</v>
      </c>
      <c r="C223" s="8" t="s">
        <v>387</v>
      </c>
      <c r="D223" s="8" t="s">
        <v>57</v>
      </c>
      <c r="E223" s="8" t="s">
        <v>14</v>
      </c>
      <c r="F223" s="8" t="s">
        <v>40</v>
      </c>
      <c r="G223" s="3">
        <v>2</v>
      </c>
      <c r="H223" s="3" t="s">
        <v>458</v>
      </c>
      <c r="I223" s="3">
        <v>1</v>
      </c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24" x14ac:dyDescent="0.25">
      <c r="A224" s="8" t="s">
        <v>385</v>
      </c>
      <c r="B224" s="8" t="s">
        <v>388</v>
      </c>
      <c r="C224" s="8" t="s">
        <v>387</v>
      </c>
      <c r="D224" s="8" t="s">
        <v>57</v>
      </c>
      <c r="E224" s="8" t="s">
        <v>14</v>
      </c>
      <c r="F224" s="8" t="s">
        <v>40</v>
      </c>
      <c r="G224" s="3">
        <v>2</v>
      </c>
      <c r="H224" s="3" t="s">
        <v>458</v>
      </c>
      <c r="I224" s="3">
        <v>1</v>
      </c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24" x14ac:dyDescent="0.25">
      <c r="A225" s="8" t="s">
        <v>385</v>
      </c>
      <c r="B225" s="8" t="s">
        <v>388</v>
      </c>
      <c r="C225" s="8" t="s">
        <v>387</v>
      </c>
      <c r="D225" s="8" t="s">
        <v>57</v>
      </c>
      <c r="E225" s="8" t="s">
        <v>14</v>
      </c>
      <c r="F225" s="8" t="s">
        <v>40</v>
      </c>
      <c r="G225" s="10">
        <v>1</v>
      </c>
      <c r="H225" s="3" t="s">
        <v>451</v>
      </c>
      <c r="I225" s="3">
        <v>1</v>
      </c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24" x14ac:dyDescent="0.25">
      <c r="A226" s="8" t="s">
        <v>385</v>
      </c>
      <c r="B226" s="8" t="s">
        <v>388</v>
      </c>
      <c r="C226" s="8" t="s">
        <v>387</v>
      </c>
      <c r="D226" s="8" t="s">
        <v>57</v>
      </c>
      <c r="E226" s="8" t="s">
        <v>14</v>
      </c>
      <c r="F226" s="8" t="s">
        <v>40</v>
      </c>
      <c r="G226" s="10">
        <v>1</v>
      </c>
      <c r="H226" s="3" t="s">
        <v>451</v>
      </c>
      <c r="I226" s="3">
        <v>1</v>
      </c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24" x14ac:dyDescent="0.25">
      <c r="A227" s="8" t="s">
        <v>385</v>
      </c>
      <c r="B227" s="8" t="s">
        <v>388</v>
      </c>
      <c r="C227" s="8" t="s">
        <v>387</v>
      </c>
      <c r="D227" s="8" t="s">
        <v>57</v>
      </c>
      <c r="E227" s="8" t="s">
        <v>14</v>
      </c>
      <c r="F227" s="8" t="s">
        <v>40</v>
      </c>
      <c r="G227" s="3">
        <v>2</v>
      </c>
      <c r="H227" s="3" t="s">
        <v>458</v>
      </c>
      <c r="I227" s="3">
        <v>1</v>
      </c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24" x14ac:dyDescent="0.25">
      <c r="A228" s="8" t="s">
        <v>385</v>
      </c>
      <c r="B228" s="8" t="s">
        <v>388</v>
      </c>
      <c r="C228" s="8" t="s">
        <v>387</v>
      </c>
      <c r="D228" s="8" t="s">
        <v>57</v>
      </c>
      <c r="E228" s="8" t="s">
        <v>14</v>
      </c>
      <c r="F228" s="8" t="s">
        <v>40</v>
      </c>
      <c r="G228" s="10">
        <v>1</v>
      </c>
      <c r="H228" s="3" t="s">
        <v>451</v>
      </c>
      <c r="I228" s="3">
        <v>1</v>
      </c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24" x14ac:dyDescent="0.25">
      <c r="A229" s="8" t="s">
        <v>385</v>
      </c>
      <c r="B229" s="8" t="s">
        <v>388</v>
      </c>
      <c r="C229" s="8" t="s">
        <v>387</v>
      </c>
      <c r="D229" s="8" t="s">
        <v>57</v>
      </c>
      <c r="E229" s="8" t="s">
        <v>14</v>
      </c>
      <c r="F229" s="8" t="s">
        <v>40</v>
      </c>
      <c r="G229" s="3">
        <v>2</v>
      </c>
      <c r="H229" s="3" t="s">
        <v>458</v>
      </c>
      <c r="I229" s="3">
        <v>1</v>
      </c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spans="1:24" x14ac:dyDescent="0.25">
      <c r="A230" s="8" t="s">
        <v>385</v>
      </c>
      <c r="B230" s="8" t="s">
        <v>388</v>
      </c>
      <c r="C230" s="8" t="s">
        <v>387</v>
      </c>
      <c r="D230" s="8" t="s">
        <v>57</v>
      </c>
      <c r="E230" s="8" t="s">
        <v>14</v>
      </c>
      <c r="F230" s="8" t="s">
        <v>40</v>
      </c>
      <c r="G230" s="3">
        <v>2</v>
      </c>
      <c r="H230" s="3" t="s">
        <v>458</v>
      </c>
      <c r="I230" s="3">
        <v>1</v>
      </c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spans="1:24" x14ac:dyDescent="0.25">
      <c r="A231" s="8" t="s">
        <v>385</v>
      </c>
      <c r="B231" s="8" t="s">
        <v>388</v>
      </c>
      <c r="C231" s="8" t="s">
        <v>387</v>
      </c>
      <c r="D231" s="8" t="s">
        <v>57</v>
      </c>
      <c r="E231" s="8" t="s">
        <v>14</v>
      </c>
      <c r="F231" s="8" t="s">
        <v>40</v>
      </c>
      <c r="G231" s="10">
        <v>1</v>
      </c>
      <c r="H231" s="3" t="s">
        <v>451</v>
      </c>
      <c r="I231" s="3">
        <v>1</v>
      </c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spans="1:24" x14ac:dyDescent="0.25">
      <c r="A232" s="8" t="s">
        <v>385</v>
      </c>
      <c r="B232" s="8" t="s">
        <v>388</v>
      </c>
      <c r="C232" s="8" t="s">
        <v>387</v>
      </c>
      <c r="D232" s="8" t="s">
        <v>57</v>
      </c>
      <c r="E232" s="8" t="s">
        <v>14</v>
      </c>
      <c r="F232" s="8" t="s">
        <v>40</v>
      </c>
      <c r="G232" s="10">
        <v>1</v>
      </c>
      <c r="H232" s="3" t="s">
        <v>451</v>
      </c>
      <c r="I232" s="3">
        <v>1</v>
      </c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spans="1:24" x14ac:dyDescent="0.25">
      <c r="A233" s="8" t="s">
        <v>385</v>
      </c>
      <c r="B233" s="8" t="s">
        <v>388</v>
      </c>
      <c r="C233" s="8" t="s">
        <v>387</v>
      </c>
      <c r="D233" s="8" t="s">
        <v>57</v>
      </c>
      <c r="E233" s="8" t="s">
        <v>14</v>
      </c>
      <c r="F233" s="8" t="s">
        <v>40</v>
      </c>
      <c r="G233" s="3">
        <v>2</v>
      </c>
      <c r="H233" s="3" t="s">
        <v>458</v>
      </c>
      <c r="I233" s="3">
        <v>1</v>
      </c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spans="1:24" x14ac:dyDescent="0.25">
      <c r="A234" s="8" t="s">
        <v>385</v>
      </c>
      <c r="B234" s="8" t="s">
        <v>388</v>
      </c>
      <c r="C234" s="8" t="s">
        <v>387</v>
      </c>
      <c r="D234" s="8" t="s">
        <v>57</v>
      </c>
      <c r="E234" s="8" t="s">
        <v>14</v>
      </c>
      <c r="F234" s="8" t="s">
        <v>40</v>
      </c>
      <c r="G234" s="10">
        <v>1</v>
      </c>
      <c r="H234" s="3" t="s">
        <v>451</v>
      </c>
      <c r="I234" s="3">
        <v>1</v>
      </c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spans="1:24" x14ac:dyDescent="0.25">
      <c r="A235" s="8" t="s">
        <v>385</v>
      </c>
      <c r="B235" s="8" t="s">
        <v>388</v>
      </c>
      <c r="C235" s="8" t="s">
        <v>387</v>
      </c>
      <c r="D235" s="8" t="s">
        <v>57</v>
      </c>
      <c r="E235" s="8" t="s">
        <v>14</v>
      </c>
      <c r="F235" s="8" t="s">
        <v>40</v>
      </c>
      <c r="G235" s="3">
        <v>2</v>
      </c>
      <c r="H235" s="3" t="s">
        <v>458</v>
      </c>
      <c r="I235" s="3">
        <v>1</v>
      </c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24" x14ac:dyDescent="0.25">
      <c r="A236" s="8" t="s">
        <v>385</v>
      </c>
      <c r="B236" s="8" t="s">
        <v>388</v>
      </c>
      <c r="C236" s="8" t="s">
        <v>387</v>
      </c>
      <c r="D236" s="8" t="s">
        <v>57</v>
      </c>
      <c r="E236" s="8" t="s">
        <v>14</v>
      </c>
      <c r="F236" s="8" t="s">
        <v>40</v>
      </c>
      <c r="G236" s="3">
        <v>2</v>
      </c>
      <c r="H236" s="3" t="s">
        <v>458</v>
      </c>
      <c r="I236" s="3">
        <v>1</v>
      </c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24" x14ac:dyDescent="0.25">
      <c r="A237" s="8" t="s">
        <v>385</v>
      </c>
      <c r="B237" s="8" t="s">
        <v>388</v>
      </c>
      <c r="C237" s="8" t="s">
        <v>387</v>
      </c>
      <c r="D237" s="8" t="s">
        <v>57</v>
      </c>
      <c r="E237" s="8" t="s">
        <v>14</v>
      </c>
      <c r="F237" s="8" t="s">
        <v>40</v>
      </c>
      <c r="G237" s="10">
        <v>1</v>
      </c>
      <c r="H237" s="3" t="s">
        <v>451</v>
      </c>
      <c r="I237" s="3">
        <v>1</v>
      </c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24" x14ac:dyDescent="0.25">
      <c r="A238" s="8" t="s">
        <v>385</v>
      </c>
      <c r="B238" s="8" t="s">
        <v>388</v>
      </c>
      <c r="C238" s="8" t="s">
        <v>387</v>
      </c>
      <c r="D238" s="8" t="s">
        <v>57</v>
      </c>
      <c r="E238" s="8" t="s">
        <v>14</v>
      </c>
      <c r="F238" s="8" t="s">
        <v>40</v>
      </c>
      <c r="G238" s="10">
        <v>1</v>
      </c>
      <c r="H238" s="3" t="s">
        <v>451</v>
      </c>
      <c r="I238" s="3">
        <v>1</v>
      </c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24" x14ac:dyDescent="0.25">
      <c r="A239" s="8" t="s">
        <v>385</v>
      </c>
      <c r="B239" s="8" t="s">
        <v>388</v>
      </c>
      <c r="C239" s="8" t="s">
        <v>387</v>
      </c>
      <c r="D239" s="8" t="s">
        <v>57</v>
      </c>
      <c r="E239" s="8" t="s">
        <v>14</v>
      </c>
      <c r="F239" s="8" t="s">
        <v>40</v>
      </c>
      <c r="G239" s="10">
        <v>1</v>
      </c>
      <c r="H239" s="3" t="s">
        <v>451</v>
      </c>
      <c r="I239" s="3">
        <v>1</v>
      </c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24" x14ac:dyDescent="0.25">
      <c r="A240" s="8" t="s">
        <v>385</v>
      </c>
      <c r="B240" s="8" t="s">
        <v>388</v>
      </c>
      <c r="C240" s="8" t="s">
        <v>387</v>
      </c>
      <c r="D240" s="8" t="s">
        <v>57</v>
      </c>
      <c r="E240" s="8" t="s">
        <v>14</v>
      </c>
      <c r="F240" s="8" t="s">
        <v>40</v>
      </c>
      <c r="G240" s="3">
        <v>2</v>
      </c>
      <c r="H240" s="3" t="s">
        <v>458</v>
      </c>
      <c r="I240" s="3">
        <v>1</v>
      </c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 x14ac:dyDescent="0.25">
      <c r="A241" s="8" t="s">
        <v>385</v>
      </c>
      <c r="B241" s="8" t="s">
        <v>388</v>
      </c>
      <c r="C241" s="8" t="s">
        <v>387</v>
      </c>
      <c r="D241" s="8" t="s">
        <v>57</v>
      </c>
      <c r="E241" s="8" t="s">
        <v>14</v>
      </c>
      <c r="F241" s="8" t="s">
        <v>40</v>
      </c>
      <c r="G241" s="10">
        <v>1</v>
      </c>
      <c r="H241" s="3" t="s">
        <v>451</v>
      </c>
      <c r="I241" s="3">
        <v>1</v>
      </c>
      <c r="J241" s="3"/>
      <c r="K241" s="3"/>
      <c r="L241" s="3"/>
      <c r="M241" s="3"/>
      <c r="N241" s="3"/>
      <c r="O241" s="3"/>
      <c r="P241" s="3"/>
      <c r="Q241" s="3"/>
      <c r="R241" s="3"/>
      <c r="S241" s="3">
        <v>1</v>
      </c>
      <c r="T241" s="3"/>
      <c r="U241" s="3"/>
      <c r="V241" s="3"/>
      <c r="W241" s="3"/>
      <c r="X241" s="3"/>
    </row>
    <row r="242" spans="1:24" x14ac:dyDescent="0.25">
      <c r="A242" s="8" t="s">
        <v>385</v>
      </c>
      <c r="B242" s="8" t="s">
        <v>388</v>
      </c>
      <c r="C242" s="8" t="s">
        <v>387</v>
      </c>
      <c r="D242" s="8" t="s">
        <v>57</v>
      </c>
      <c r="E242" s="8" t="s">
        <v>14</v>
      </c>
      <c r="F242" s="8" t="s">
        <v>40</v>
      </c>
      <c r="G242" s="10">
        <v>1</v>
      </c>
      <c r="H242" s="3" t="s">
        <v>451</v>
      </c>
      <c r="I242" s="3">
        <v>1</v>
      </c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24" x14ac:dyDescent="0.25">
      <c r="A243" s="8" t="s">
        <v>385</v>
      </c>
      <c r="B243" s="8" t="s">
        <v>388</v>
      </c>
      <c r="C243" s="8" t="s">
        <v>387</v>
      </c>
      <c r="D243" s="8" t="s">
        <v>57</v>
      </c>
      <c r="E243" s="8" t="s">
        <v>14</v>
      </c>
      <c r="F243" s="8" t="s">
        <v>40</v>
      </c>
      <c r="G243" s="10">
        <v>1</v>
      </c>
      <c r="H243" s="3" t="s">
        <v>451</v>
      </c>
      <c r="I243" s="3">
        <v>1</v>
      </c>
      <c r="J243" s="3"/>
      <c r="K243" s="3"/>
      <c r="L243" s="3"/>
      <c r="M243" s="3"/>
      <c r="N243" s="3"/>
      <c r="O243" s="3"/>
      <c r="P243" s="3"/>
      <c r="Q243" s="3"/>
      <c r="R243" s="3"/>
      <c r="S243" s="3">
        <v>1</v>
      </c>
      <c r="T243" s="3"/>
      <c r="U243" s="3"/>
      <c r="V243" s="3"/>
      <c r="W243" s="3"/>
      <c r="X243" s="3"/>
    </row>
    <row r="244" spans="1:24" x14ac:dyDescent="0.25">
      <c r="A244" s="8" t="s">
        <v>385</v>
      </c>
      <c r="B244" s="8" t="s">
        <v>388</v>
      </c>
      <c r="C244" s="8" t="s">
        <v>387</v>
      </c>
      <c r="D244" s="8" t="s">
        <v>57</v>
      </c>
      <c r="E244" s="8" t="s">
        <v>14</v>
      </c>
      <c r="F244" s="8" t="s">
        <v>40</v>
      </c>
      <c r="G244" s="10">
        <v>1</v>
      </c>
      <c r="H244" s="3" t="s">
        <v>451</v>
      </c>
      <c r="I244" s="3">
        <v>1</v>
      </c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24" x14ac:dyDescent="0.25">
      <c r="A245" s="8" t="s">
        <v>385</v>
      </c>
      <c r="B245" s="8" t="s">
        <v>388</v>
      </c>
      <c r="C245" s="8" t="s">
        <v>387</v>
      </c>
      <c r="D245" s="8" t="s">
        <v>57</v>
      </c>
      <c r="E245" s="8" t="s">
        <v>14</v>
      </c>
      <c r="F245" s="8" t="s">
        <v>38</v>
      </c>
      <c r="G245" s="8"/>
      <c r="H245" s="3" t="s">
        <v>451</v>
      </c>
      <c r="I245" s="3"/>
      <c r="J245" s="3"/>
      <c r="K245" s="3"/>
      <c r="L245" s="3"/>
      <c r="M245" s="3"/>
      <c r="N245" s="3">
        <v>1</v>
      </c>
      <c r="O245" s="3"/>
      <c r="P245" s="3">
        <v>1</v>
      </c>
      <c r="Q245" s="3"/>
      <c r="R245" s="3"/>
      <c r="S245" s="3"/>
      <c r="T245" s="3"/>
      <c r="U245" s="3"/>
      <c r="V245" s="3"/>
      <c r="W245" s="3"/>
      <c r="X245" s="3"/>
    </row>
    <row r="246" spans="1:24" x14ac:dyDescent="0.25">
      <c r="A246" s="8" t="s">
        <v>385</v>
      </c>
      <c r="B246" s="8" t="s">
        <v>388</v>
      </c>
      <c r="C246" s="8" t="s">
        <v>387</v>
      </c>
      <c r="D246" s="8" t="s">
        <v>57</v>
      </c>
      <c r="E246" s="8" t="s">
        <v>14</v>
      </c>
      <c r="F246" s="8" t="s">
        <v>40</v>
      </c>
      <c r="G246" s="10">
        <v>1</v>
      </c>
      <c r="H246" s="3" t="s">
        <v>451</v>
      </c>
      <c r="I246" s="3">
        <v>1</v>
      </c>
      <c r="J246" s="3"/>
      <c r="K246" s="3"/>
      <c r="L246" s="3"/>
      <c r="M246" s="3"/>
      <c r="N246" s="3"/>
      <c r="O246" s="3"/>
      <c r="P246" s="3"/>
      <c r="Q246" s="3"/>
      <c r="R246" s="3"/>
      <c r="S246" s="3">
        <v>1</v>
      </c>
      <c r="T246" s="3"/>
      <c r="U246" s="3"/>
      <c r="V246" s="3"/>
      <c r="W246" s="3"/>
      <c r="X246" s="3"/>
    </row>
    <row r="247" spans="1:24" x14ac:dyDescent="0.25">
      <c r="A247" s="8" t="s">
        <v>385</v>
      </c>
      <c r="B247" s="8" t="s">
        <v>388</v>
      </c>
      <c r="C247" s="8" t="s">
        <v>387</v>
      </c>
      <c r="D247" s="8" t="s">
        <v>57</v>
      </c>
      <c r="E247" s="8" t="s">
        <v>14</v>
      </c>
      <c r="F247" s="8" t="s">
        <v>40</v>
      </c>
      <c r="G247" s="10">
        <v>1</v>
      </c>
      <c r="H247" s="3" t="s">
        <v>451</v>
      </c>
      <c r="I247" s="3">
        <v>1</v>
      </c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24" x14ac:dyDescent="0.25">
      <c r="A248" s="8" t="s">
        <v>385</v>
      </c>
      <c r="B248" s="8" t="s">
        <v>388</v>
      </c>
      <c r="C248" s="8" t="s">
        <v>387</v>
      </c>
      <c r="D248" s="8" t="s">
        <v>57</v>
      </c>
      <c r="E248" s="8" t="s">
        <v>14</v>
      </c>
      <c r="F248" s="8" t="s">
        <v>40</v>
      </c>
      <c r="G248" s="10">
        <v>1</v>
      </c>
      <c r="H248" s="3" t="s">
        <v>451</v>
      </c>
      <c r="I248" s="3">
        <v>1</v>
      </c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24" x14ac:dyDescent="0.25">
      <c r="A249" s="8" t="s">
        <v>385</v>
      </c>
      <c r="B249" s="8" t="s">
        <v>388</v>
      </c>
      <c r="C249" s="8" t="s">
        <v>387</v>
      </c>
      <c r="D249" s="8" t="s">
        <v>57</v>
      </c>
      <c r="E249" s="8" t="s">
        <v>14</v>
      </c>
      <c r="F249" s="8" t="s">
        <v>40</v>
      </c>
      <c r="G249" s="10">
        <v>1</v>
      </c>
      <c r="H249" s="3" t="s">
        <v>451</v>
      </c>
      <c r="I249" s="3">
        <v>1</v>
      </c>
      <c r="J249" s="3"/>
      <c r="K249" s="3"/>
      <c r="L249" s="3"/>
      <c r="M249" s="3"/>
      <c r="N249" s="3"/>
      <c r="O249" s="3"/>
      <c r="P249" s="3"/>
      <c r="Q249" s="3"/>
      <c r="R249" s="3"/>
      <c r="S249" s="3">
        <v>1</v>
      </c>
      <c r="T249" s="3"/>
      <c r="U249" s="3"/>
      <c r="V249" s="3"/>
      <c r="W249" s="3"/>
      <c r="X249" s="3"/>
    </row>
    <row r="250" spans="1:24" x14ac:dyDescent="0.25">
      <c r="A250" s="8" t="s">
        <v>385</v>
      </c>
      <c r="B250" s="8" t="s">
        <v>388</v>
      </c>
      <c r="C250" s="8" t="s">
        <v>387</v>
      </c>
      <c r="D250" s="8" t="s">
        <v>57</v>
      </c>
      <c r="E250" s="8" t="s">
        <v>14</v>
      </c>
      <c r="F250" s="8" t="s">
        <v>40</v>
      </c>
      <c r="G250" s="10">
        <v>1</v>
      </c>
      <c r="H250" s="3" t="s">
        <v>451</v>
      </c>
      <c r="I250" s="3">
        <v>1</v>
      </c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spans="1:24" x14ac:dyDescent="0.25">
      <c r="A251" s="8" t="s">
        <v>385</v>
      </c>
      <c r="B251" s="8" t="s">
        <v>388</v>
      </c>
      <c r="C251" s="8" t="s">
        <v>387</v>
      </c>
      <c r="D251" s="8" t="s">
        <v>57</v>
      </c>
      <c r="E251" s="8" t="s">
        <v>14</v>
      </c>
      <c r="F251" s="8" t="s">
        <v>40</v>
      </c>
      <c r="G251" s="10">
        <v>1</v>
      </c>
      <c r="H251" s="3" t="s">
        <v>451</v>
      </c>
      <c r="I251" s="3">
        <v>1</v>
      </c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24" x14ac:dyDescent="0.25">
      <c r="A252" s="8" t="s">
        <v>385</v>
      </c>
      <c r="B252" s="8" t="s">
        <v>388</v>
      </c>
      <c r="C252" s="8" t="s">
        <v>387</v>
      </c>
      <c r="D252" s="8" t="s">
        <v>57</v>
      </c>
      <c r="E252" s="8" t="s">
        <v>14</v>
      </c>
      <c r="F252" s="8" t="s">
        <v>40</v>
      </c>
      <c r="G252" s="10">
        <v>1</v>
      </c>
      <c r="H252" s="3" t="s">
        <v>451</v>
      </c>
      <c r="I252" s="3">
        <v>1</v>
      </c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spans="1:24" x14ac:dyDescent="0.25">
      <c r="A253" s="8" t="s">
        <v>385</v>
      </c>
      <c r="B253" s="8" t="s">
        <v>388</v>
      </c>
      <c r="C253" s="8" t="s">
        <v>387</v>
      </c>
      <c r="D253" s="8" t="s">
        <v>57</v>
      </c>
      <c r="E253" s="8" t="s">
        <v>14</v>
      </c>
      <c r="F253" s="8" t="s">
        <v>40</v>
      </c>
      <c r="G253" s="10">
        <v>1</v>
      </c>
      <c r="H253" s="3" t="s">
        <v>451</v>
      </c>
      <c r="I253" s="3">
        <v>1</v>
      </c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spans="1:24" x14ac:dyDescent="0.25">
      <c r="A254" s="8" t="s">
        <v>385</v>
      </c>
      <c r="B254" s="8" t="s">
        <v>388</v>
      </c>
      <c r="C254" s="8" t="s">
        <v>387</v>
      </c>
      <c r="D254" s="8" t="s">
        <v>57</v>
      </c>
      <c r="E254" s="8" t="s">
        <v>14</v>
      </c>
      <c r="F254" s="8" t="s">
        <v>40</v>
      </c>
      <c r="G254" s="10">
        <v>1</v>
      </c>
      <c r="H254" s="3" t="s">
        <v>451</v>
      </c>
      <c r="I254" s="3">
        <v>1</v>
      </c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spans="1:24" x14ac:dyDescent="0.25">
      <c r="A255" s="8" t="s">
        <v>385</v>
      </c>
      <c r="B255" s="8" t="s">
        <v>388</v>
      </c>
      <c r="C255" s="8" t="s">
        <v>387</v>
      </c>
      <c r="D255" s="8" t="s">
        <v>57</v>
      </c>
      <c r="E255" s="8" t="s">
        <v>14</v>
      </c>
      <c r="F255" s="8" t="s">
        <v>40</v>
      </c>
      <c r="G255" s="10">
        <v>1</v>
      </c>
      <c r="H255" s="3" t="s">
        <v>451</v>
      </c>
      <c r="I255" s="3">
        <v>1</v>
      </c>
      <c r="J255" s="3"/>
      <c r="K255" s="3"/>
      <c r="L255" s="3"/>
      <c r="M255" s="3"/>
      <c r="N255" s="3"/>
      <c r="O255" s="3"/>
      <c r="P255" s="3"/>
      <c r="Q255" s="3"/>
      <c r="R255" s="3"/>
      <c r="S255" s="3">
        <v>1</v>
      </c>
      <c r="T255" s="3"/>
      <c r="U255" s="3"/>
      <c r="V255" s="3"/>
      <c r="W255" s="3"/>
      <c r="X255" s="3"/>
    </row>
    <row r="256" spans="1:24" x14ac:dyDescent="0.25">
      <c r="A256" s="8" t="s">
        <v>385</v>
      </c>
      <c r="B256" s="8" t="s">
        <v>388</v>
      </c>
      <c r="C256" s="8" t="s">
        <v>387</v>
      </c>
      <c r="D256" s="8" t="s">
        <v>57</v>
      </c>
      <c r="E256" s="8" t="s">
        <v>14</v>
      </c>
      <c r="F256" s="8" t="s">
        <v>40</v>
      </c>
      <c r="G256" s="10">
        <v>1</v>
      </c>
      <c r="H256" s="3" t="s">
        <v>451</v>
      </c>
      <c r="I256" s="3">
        <v>1</v>
      </c>
      <c r="J256" s="3"/>
      <c r="K256" s="3"/>
      <c r="L256" s="3"/>
      <c r="M256" s="3"/>
      <c r="N256" s="3"/>
      <c r="O256" s="3"/>
      <c r="P256" s="3"/>
      <c r="Q256" s="3"/>
      <c r="R256" s="3"/>
      <c r="S256" s="3">
        <v>1</v>
      </c>
      <c r="T256" s="3"/>
      <c r="U256" s="3"/>
      <c r="V256" s="3"/>
      <c r="W256" s="3"/>
      <c r="X256" s="3"/>
    </row>
    <row r="257" spans="1:24" x14ac:dyDescent="0.25">
      <c r="A257" s="8" t="s">
        <v>385</v>
      </c>
      <c r="B257" s="8" t="s">
        <v>388</v>
      </c>
      <c r="C257" s="8" t="s">
        <v>387</v>
      </c>
      <c r="D257" s="8" t="s">
        <v>57</v>
      </c>
      <c r="E257" s="8" t="s">
        <v>14</v>
      </c>
      <c r="F257" s="8" t="s">
        <v>40</v>
      </c>
      <c r="G257" s="10">
        <v>1</v>
      </c>
      <c r="H257" s="3" t="s">
        <v>451</v>
      </c>
      <c r="I257" s="3">
        <v>1</v>
      </c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spans="1:24" x14ac:dyDescent="0.25">
      <c r="A258" s="8" t="s">
        <v>385</v>
      </c>
      <c r="B258" s="8" t="s">
        <v>388</v>
      </c>
      <c r="C258" s="8" t="s">
        <v>387</v>
      </c>
      <c r="D258" s="8" t="s">
        <v>57</v>
      </c>
      <c r="E258" s="8" t="s">
        <v>14</v>
      </c>
      <c r="F258" s="8" t="s">
        <v>40</v>
      </c>
      <c r="G258" s="10">
        <v>1</v>
      </c>
      <c r="H258" s="3" t="s">
        <v>451</v>
      </c>
      <c r="I258" s="3">
        <v>1</v>
      </c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spans="1:24" x14ac:dyDescent="0.25">
      <c r="A259" s="8" t="s">
        <v>385</v>
      </c>
      <c r="B259" s="8" t="s">
        <v>388</v>
      </c>
      <c r="C259" s="8" t="s">
        <v>387</v>
      </c>
      <c r="D259" s="8" t="s">
        <v>57</v>
      </c>
      <c r="E259" s="8" t="s">
        <v>14</v>
      </c>
      <c r="F259" s="8" t="s">
        <v>40</v>
      </c>
      <c r="G259" s="10">
        <v>1</v>
      </c>
      <c r="H259" s="3" t="s">
        <v>451</v>
      </c>
      <c r="I259" s="3">
        <v>1</v>
      </c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spans="1:24" x14ac:dyDescent="0.25">
      <c r="A260" s="8" t="s">
        <v>385</v>
      </c>
      <c r="B260" s="8" t="s">
        <v>388</v>
      </c>
      <c r="C260" s="8" t="s">
        <v>387</v>
      </c>
      <c r="D260" s="8" t="s">
        <v>57</v>
      </c>
      <c r="E260" s="8" t="s">
        <v>14</v>
      </c>
      <c r="F260" s="8" t="s">
        <v>40</v>
      </c>
      <c r="G260" s="10">
        <v>1</v>
      </c>
      <c r="H260" s="3" t="s">
        <v>451</v>
      </c>
      <c r="I260" s="3">
        <v>1</v>
      </c>
      <c r="J260" s="3"/>
      <c r="K260" s="3"/>
      <c r="L260" s="3"/>
      <c r="M260" s="3"/>
      <c r="N260" s="3"/>
      <c r="O260" s="3"/>
      <c r="P260" s="3"/>
      <c r="Q260" s="3"/>
      <c r="R260" s="3"/>
      <c r="S260" s="3">
        <v>1</v>
      </c>
      <c r="T260" s="3"/>
      <c r="U260" s="3"/>
      <c r="V260" s="3"/>
      <c r="W260" s="3"/>
      <c r="X260" s="3"/>
    </row>
    <row r="261" spans="1:24" x14ac:dyDescent="0.25">
      <c r="A261" s="8" t="s">
        <v>385</v>
      </c>
      <c r="B261" s="8" t="s">
        <v>388</v>
      </c>
      <c r="C261" s="8" t="s">
        <v>387</v>
      </c>
      <c r="D261" s="8" t="s">
        <v>57</v>
      </c>
      <c r="E261" s="8" t="s">
        <v>14</v>
      </c>
      <c r="F261" s="8" t="s">
        <v>40</v>
      </c>
      <c r="G261" s="10">
        <v>1</v>
      </c>
      <c r="H261" s="3" t="s">
        <v>451</v>
      </c>
      <c r="I261" s="3">
        <v>1</v>
      </c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spans="1:24" x14ac:dyDescent="0.25">
      <c r="A262" s="8" t="s">
        <v>385</v>
      </c>
      <c r="B262" s="8" t="s">
        <v>388</v>
      </c>
      <c r="C262" s="8" t="s">
        <v>387</v>
      </c>
      <c r="D262" s="8" t="s">
        <v>57</v>
      </c>
      <c r="E262" s="8" t="s">
        <v>14</v>
      </c>
      <c r="F262" s="8" t="s">
        <v>40</v>
      </c>
      <c r="G262" s="10">
        <v>1</v>
      </c>
      <c r="H262" s="3" t="s">
        <v>451</v>
      </c>
      <c r="I262" s="3">
        <v>1</v>
      </c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spans="1:24" x14ac:dyDescent="0.25">
      <c r="A263" s="8" t="s">
        <v>385</v>
      </c>
      <c r="B263" s="8" t="s">
        <v>388</v>
      </c>
      <c r="C263" s="8" t="s">
        <v>387</v>
      </c>
      <c r="D263" s="8" t="s">
        <v>57</v>
      </c>
      <c r="E263" s="8" t="s">
        <v>14</v>
      </c>
      <c r="F263" s="8" t="s">
        <v>40</v>
      </c>
      <c r="G263" s="10">
        <v>1</v>
      </c>
      <c r="H263" s="3" t="s">
        <v>451</v>
      </c>
      <c r="I263" s="3">
        <v>1</v>
      </c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>
        <v>1</v>
      </c>
      <c r="V263" s="3"/>
      <c r="W263" s="3"/>
      <c r="X263" s="3"/>
    </row>
    <row r="264" spans="1:24" x14ac:dyDescent="0.25">
      <c r="A264" s="8" t="s">
        <v>385</v>
      </c>
      <c r="B264" s="8" t="s">
        <v>388</v>
      </c>
      <c r="C264" s="8" t="s">
        <v>387</v>
      </c>
      <c r="D264" s="8" t="s">
        <v>57</v>
      </c>
      <c r="E264" s="8" t="s">
        <v>14</v>
      </c>
      <c r="F264" s="8" t="s">
        <v>40</v>
      </c>
      <c r="G264" s="10">
        <v>1</v>
      </c>
      <c r="H264" s="3" t="s">
        <v>451</v>
      </c>
      <c r="I264" s="3">
        <v>1</v>
      </c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spans="1:24" x14ac:dyDescent="0.25">
      <c r="A265" s="8" t="s">
        <v>385</v>
      </c>
      <c r="B265" s="8" t="s">
        <v>388</v>
      </c>
      <c r="C265" s="8" t="s">
        <v>387</v>
      </c>
      <c r="D265" s="8" t="s">
        <v>57</v>
      </c>
      <c r="E265" s="8" t="s">
        <v>14</v>
      </c>
      <c r="F265" s="8" t="s">
        <v>40</v>
      </c>
      <c r="G265" s="10">
        <v>1</v>
      </c>
      <c r="H265" s="3" t="s">
        <v>451</v>
      </c>
      <c r="I265" s="3">
        <v>1</v>
      </c>
      <c r="J265" s="3"/>
      <c r="K265" s="3"/>
      <c r="L265" s="3"/>
      <c r="M265" s="3"/>
      <c r="N265" s="3"/>
      <c r="O265" s="3"/>
      <c r="P265" s="3"/>
      <c r="Q265" s="3"/>
      <c r="R265" s="3"/>
      <c r="S265" s="3">
        <v>1</v>
      </c>
      <c r="T265" s="3"/>
      <c r="U265" s="3"/>
      <c r="V265" s="3"/>
      <c r="W265" s="3"/>
      <c r="X265" s="3"/>
    </row>
    <row r="266" spans="1:24" x14ac:dyDescent="0.25">
      <c r="A266" s="8" t="s">
        <v>385</v>
      </c>
      <c r="B266" s="8" t="s">
        <v>388</v>
      </c>
      <c r="C266" s="8" t="s">
        <v>387</v>
      </c>
      <c r="D266" s="8" t="s">
        <v>57</v>
      </c>
      <c r="E266" s="8" t="s">
        <v>14</v>
      </c>
      <c r="F266" s="8" t="s">
        <v>40</v>
      </c>
      <c r="G266" s="10">
        <v>1</v>
      </c>
      <c r="H266" s="3" t="s">
        <v>451</v>
      </c>
      <c r="I266" s="3">
        <v>1</v>
      </c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spans="1:24" x14ac:dyDescent="0.25">
      <c r="A267" s="8" t="s">
        <v>385</v>
      </c>
      <c r="B267" s="8" t="s">
        <v>388</v>
      </c>
      <c r="C267" s="8" t="s">
        <v>387</v>
      </c>
      <c r="D267" s="8" t="s">
        <v>57</v>
      </c>
      <c r="E267" s="8" t="s">
        <v>14</v>
      </c>
      <c r="F267" s="8" t="s">
        <v>40</v>
      </c>
      <c r="G267" s="10">
        <v>1</v>
      </c>
      <c r="H267" s="3" t="s">
        <v>451</v>
      </c>
      <c r="I267" s="3">
        <v>1</v>
      </c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spans="1:24" x14ac:dyDescent="0.25">
      <c r="A268" s="8" t="s">
        <v>385</v>
      </c>
      <c r="B268" s="8" t="s">
        <v>388</v>
      </c>
      <c r="C268" s="8" t="s">
        <v>387</v>
      </c>
      <c r="D268" s="8" t="s">
        <v>57</v>
      </c>
      <c r="E268" s="8" t="s">
        <v>14</v>
      </c>
      <c r="F268" s="8" t="s">
        <v>40</v>
      </c>
      <c r="G268" s="10">
        <v>1</v>
      </c>
      <c r="H268" s="3" t="s">
        <v>451</v>
      </c>
      <c r="I268" s="3">
        <v>1</v>
      </c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spans="1:24" x14ac:dyDescent="0.25">
      <c r="A269" s="8" t="s">
        <v>385</v>
      </c>
      <c r="B269" s="8" t="s">
        <v>388</v>
      </c>
      <c r="C269" s="8" t="s">
        <v>387</v>
      </c>
      <c r="D269" s="8" t="s">
        <v>57</v>
      </c>
      <c r="E269" s="8" t="s">
        <v>14</v>
      </c>
      <c r="F269" s="8" t="s">
        <v>40</v>
      </c>
      <c r="G269" s="10">
        <v>1</v>
      </c>
      <c r="H269" s="3" t="s">
        <v>451</v>
      </c>
      <c r="I269" s="3">
        <v>1</v>
      </c>
      <c r="J269" s="3"/>
      <c r="K269" s="3"/>
      <c r="L269" s="3"/>
      <c r="M269" s="3"/>
      <c r="N269" s="3"/>
      <c r="O269" s="3"/>
      <c r="P269" s="3"/>
      <c r="Q269" s="3"/>
      <c r="R269" s="3"/>
      <c r="S269" s="3">
        <v>1</v>
      </c>
      <c r="T269" s="3"/>
      <c r="U269" s="3"/>
      <c r="V269" s="3"/>
      <c r="W269" s="3"/>
      <c r="X269" s="3"/>
    </row>
    <row r="270" spans="1:24" x14ac:dyDescent="0.25">
      <c r="A270" s="8" t="s">
        <v>385</v>
      </c>
      <c r="B270" s="8" t="s">
        <v>388</v>
      </c>
      <c r="C270" s="8" t="s">
        <v>387</v>
      </c>
      <c r="D270" s="8" t="s">
        <v>57</v>
      </c>
      <c r="E270" s="8" t="s">
        <v>14</v>
      </c>
      <c r="F270" s="8" t="s">
        <v>40</v>
      </c>
      <c r="G270" s="10">
        <v>1</v>
      </c>
      <c r="H270" s="3" t="s">
        <v>451</v>
      </c>
      <c r="I270" s="3">
        <v>1</v>
      </c>
      <c r="J270" s="3"/>
      <c r="K270" s="3"/>
      <c r="L270" s="3"/>
      <c r="M270" s="3"/>
      <c r="N270" s="3"/>
      <c r="O270" s="3"/>
      <c r="P270" s="3"/>
      <c r="Q270" s="3"/>
      <c r="R270" s="3"/>
      <c r="S270" s="3">
        <v>1</v>
      </c>
      <c r="T270" s="3"/>
      <c r="U270" s="3"/>
      <c r="V270" s="3"/>
      <c r="W270" s="3"/>
      <c r="X270" s="3"/>
    </row>
    <row r="271" spans="1:24" x14ac:dyDescent="0.25">
      <c r="A271" s="8" t="s">
        <v>385</v>
      </c>
      <c r="B271" s="8" t="s">
        <v>388</v>
      </c>
      <c r="C271" s="8" t="s">
        <v>387</v>
      </c>
      <c r="D271" s="8" t="s">
        <v>57</v>
      </c>
      <c r="E271" s="8" t="s">
        <v>14</v>
      </c>
      <c r="F271" s="8" t="s">
        <v>40</v>
      </c>
      <c r="G271" s="10">
        <v>1</v>
      </c>
      <c r="H271" s="3" t="s">
        <v>451</v>
      </c>
      <c r="I271" s="3">
        <v>1</v>
      </c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spans="1:24" x14ac:dyDescent="0.25">
      <c r="A272" s="8" t="s">
        <v>385</v>
      </c>
      <c r="B272" s="8" t="s">
        <v>388</v>
      </c>
      <c r="C272" s="8" t="s">
        <v>387</v>
      </c>
      <c r="D272" s="8" t="s">
        <v>57</v>
      </c>
      <c r="E272" s="8" t="s">
        <v>14</v>
      </c>
      <c r="F272" s="8" t="s">
        <v>40</v>
      </c>
      <c r="G272" s="10">
        <v>1</v>
      </c>
      <c r="H272" s="3" t="s">
        <v>451</v>
      </c>
      <c r="I272" s="3">
        <v>1</v>
      </c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>
        <v>1</v>
      </c>
      <c r="V272" s="3"/>
      <c r="W272" s="3"/>
      <c r="X272" s="3"/>
    </row>
    <row r="273" spans="1:24" x14ac:dyDescent="0.25">
      <c r="A273" s="8" t="s">
        <v>385</v>
      </c>
      <c r="B273" s="8" t="s">
        <v>388</v>
      </c>
      <c r="C273" s="8" t="s">
        <v>387</v>
      </c>
      <c r="D273" s="8" t="s">
        <v>57</v>
      </c>
      <c r="E273" s="8" t="s">
        <v>14</v>
      </c>
      <c r="F273" s="8" t="s">
        <v>39</v>
      </c>
      <c r="G273" s="10">
        <v>1</v>
      </c>
      <c r="H273" s="3" t="s">
        <v>451</v>
      </c>
      <c r="I273" s="3"/>
      <c r="J273" s="3">
        <v>1</v>
      </c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spans="1:24" x14ac:dyDescent="0.25">
      <c r="A274" s="8" t="s">
        <v>385</v>
      </c>
      <c r="B274" s="8" t="s">
        <v>388</v>
      </c>
      <c r="C274" s="8" t="s">
        <v>387</v>
      </c>
      <c r="D274" s="8" t="s">
        <v>57</v>
      </c>
      <c r="E274" s="8" t="s">
        <v>14</v>
      </c>
      <c r="F274" s="8" t="s">
        <v>40</v>
      </c>
      <c r="G274" s="10">
        <v>1</v>
      </c>
      <c r="H274" s="3" t="s">
        <v>451</v>
      </c>
      <c r="I274" s="3">
        <v>1</v>
      </c>
      <c r="J274" s="3"/>
      <c r="K274" s="3"/>
      <c r="L274" s="3"/>
      <c r="M274" s="3"/>
      <c r="N274" s="3"/>
      <c r="O274" s="3"/>
      <c r="P274" s="3"/>
      <c r="Q274" s="3"/>
      <c r="R274" s="3"/>
      <c r="S274" s="3">
        <v>1</v>
      </c>
      <c r="T274" s="3"/>
      <c r="U274" s="3"/>
      <c r="V274" s="3"/>
      <c r="W274" s="3"/>
      <c r="X274" s="3"/>
    </row>
    <row r="275" spans="1:24" x14ac:dyDescent="0.25">
      <c r="A275" s="8" t="s">
        <v>385</v>
      </c>
      <c r="B275" s="8" t="s">
        <v>388</v>
      </c>
      <c r="C275" s="8" t="s">
        <v>387</v>
      </c>
      <c r="D275" s="8" t="s">
        <v>58</v>
      </c>
      <c r="E275" s="8" t="s">
        <v>16</v>
      </c>
      <c r="F275" s="8" t="s">
        <v>38</v>
      </c>
      <c r="G275" s="8"/>
      <c r="H275" s="3" t="s">
        <v>451</v>
      </c>
      <c r="I275" s="3"/>
      <c r="J275" s="3"/>
      <c r="K275" s="3"/>
      <c r="L275" s="3"/>
      <c r="M275" s="3"/>
      <c r="N275" s="3">
        <v>1</v>
      </c>
      <c r="O275" s="3"/>
      <c r="P275" s="3">
        <v>1</v>
      </c>
      <c r="Q275" s="3"/>
      <c r="R275" s="3"/>
      <c r="S275" s="3"/>
      <c r="T275" s="3"/>
      <c r="U275" s="3"/>
      <c r="V275" s="3"/>
      <c r="W275" s="3"/>
      <c r="X275" s="3"/>
    </row>
    <row r="276" spans="1:24" x14ac:dyDescent="0.25">
      <c r="A276" s="8" t="s">
        <v>385</v>
      </c>
      <c r="B276" s="8" t="s">
        <v>388</v>
      </c>
      <c r="C276" s="8" t="s">
        <v>387</v>
      </c>
      <c r="D276" s="8" t="s">
        <v>58</v>
      </c>
      <c r="E276" s="8" t="s">
        <v>16</v>
      </c>
      <c r="F276" s="8" t="s">
        <v>40</v>
      </c>
      <c r="G276" s="10">
        <v>1</v>
      </c>
      <c r="H276" s="3" t="s">
        <v>451</v>
      </c>
      <c r="I276" s="3">
        <v>1</v>
      </c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spans="1:24" x14ac:dyDescent="0.25">
      <c r="A277" s="8" t="s">
        <v>385</v>
      </c>
      <c r="B277" s="8" t="s">
        <v>388</v>
      </c>
      <c r="C277" s="8" t="s">
        <v>387</v>
      </c>
      <c r="D277" s="8" t="s">
        <v>58</v>
      </c>
      <c r="E277" s="8" t="s">
        <v>16</v>
      </c>
      <c r="F277" s="8" t="s">
        <v>40</v>
      </c>
      <c r="G277" s="10">
        <v>1</v>
      </c>
      <c r="H277" s="3" t="s">
        <v>451</v>
      </c>
      <c r="I277" s="3">
        <v>1</v>
      </c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spans="1:24" x14ac:dyDescent="0.25">
      <c r="A278" s="8" t="s">
        <v>385</v>
      </c>
      <c r="B278" s="8" t="s">
        <v>388</v>
      </c>
      <c r="C278" s="8" t="s">
        <v>387</v>
      </c>
      <c r="D278" s="8" t="s">
        <v>58</v>
      </c>
      <c r="E278" s="8" t="s">
        <v>16</v>
      </c>
      <c r="F278" s="8" t="s">
        <v>40</v>
      </c>
      <c r="G278" s="10">
        <v>1</v>
      </c>
      <c r="H278" s="3" t="s">
        <v>451</v>
      </c>
      <c r="I278" s="3">
        <v>1</v>
      </c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spans="1:24" x14ac:dyDescent="0.25">
      <c r="A279" s="8" t="s">
        <v>385</v>
      </c>
      <c r="B279" s="8" t="s">
        <v>388</v>
      </c>
      <c r="C279" s="8" t="s">
        <v>387</v>
      </c>
      <c r="D279" s="8" t="s">
        <v>58</v>
      </c>
      <c r="E279" s="8" t="s">
        <v>16</v>
      </c>
      <c r="F279" s="8" t="s">
        <v>40</v>
      </c>
      <c r="G279" s="10">
        <v>1</v>
      </c>
      <c r="H279" s="3" t="s">
        <v>451</v>
      </c>
      <c r="I279" s="3">
        <v>1</v>
      </c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spans="1:24" x14ac:dyDescent="0.25">
      <c r="A280" s="8" t="s">
        <v>385</v>
      </c>
      <c r="B280" s="8" t="s">
        <v>388</v>
      </c>
      <c r="C280" s="8" t="s">
        <v>387</v>
      </c>
      <c r="D280" s="8" t="s">
        <v>58</v>
      </c>
      <c r="E280" s="8" t="s">
        <v>16</v>
      </c>
      <c r="F280" s="8" t="s">
        <v>40</v>
      </c>
      <c r="G280" s="10">
        <v>1</v>
      </c>
      <c r="H280" s="3" t="s">
        <v>451</v>
      </c>
      <c r="I280" s="3">
        <v>1</v>
      </c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spans="1:24" x14ac:dyDescent="0.25">
      <c r="A281" s="8" t="s">
        <v>385</v>
      </c>
      <c r="B281" s="8" t="s">
        <v>388</v>
      </c>
      <c r="C281" s="8" t="s">
        <v>387</v>
      </c>
      <c r="D281" s="8" t="s">
        <v>298</v>
      </c>
      <c r="E281" s="8" t="s">
        <v>230</v>
      </c>
      <c r="F281" s="8" t="s">
        <v>38</v>
      </c>
      <c r="G281" s="8"/>
      <c r="H281" s="3" t="s">
        <v>451</v>
      </c>
      <c r="I281" s="3"/>
      <c r="J281" s="3"/>
      <c r="K281" s="3"/>
      <c r="L281" s="3"/>
      <c r="M281" s="3"/>
      <c r="N281" s="3">
        <v>1</v>
      </c>
      <c r="O281" s="3"/>
      <c r="P281" s="3">
        <v>1</v>
      </c>
      <c r="Q281" s="3"/>
      <c r="R281" s="3"/>
      <c r="S281" s="3"/>
      <c r="T281" s="3"/>
      <c r="U281" s="3"/>
      <c r="V281" s="3"/>
      <c r="W281" s="3"/>
      <c r="X281" s="3"/>
    </row>
    <row r="282" spans="1:24" x14ac:dyDescent="0.25">
      <c r="A282" s="8" t="s">
        <v>385</v>
      </c>
      <c r="B282" s="8" t="s">
        <v>388</v>
      </c>
      <c r="C282" s="8" t="s">
        <v>387</v>
      </c>
      <c r="D282" s="8" t="s">
        <v>298</v>
      </c>
      <c r="E282" s="8" t="s">
        <v>230</v>
      </c>
      <c r="F282" s="8" t="s">
        <v>40</v>
      </c>
      <c r="G282" s="10">
        <v>1</v>
      </c>
      <c r="H282" s="3" t="s">
        <v>451</v>
      </c>
      <c r="I282" s="3">
        <v>1</v>
      </c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spans="1:24" x14ac:dyDescent="0.25">
      <c r="A283" s="8" t="s">
        <v>385</v>
      </c>
      <c r="B283" s="8" t="s">
        <v>388</v>
      </c>
      <c r="C283" s="8" t="s">
        <v>387</v>
      </c>
      <c r="D283" s="8" t="s">
        <v>298</v>
      </c>
      <c r="E283" s="8" t="s">
        <v>230</v>
      </c>
      <c r="F283" s="8" t="s">
        <v>40</v>
      </c>
      <c r="G283" s="10">
        <v>1</v>
      </c>
      <c r="H283" s="3" t="s">
        <v>451</v>
      </c>
      <c r="I283" s="3">
        <v>1</v>
      </c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spans="1:24" x14ac:dyDescent="0.25">
      <c r="A284" s="8" t="s">
        <v>385</v>
      </c>
      <c r="B284" s="8" t="s">
        <v>388</v>
      </c>
      <c r="C284" s="8" t="s">
        <v>387</v>
      </c>
      <c r="D284" s="8" t="s">
        <v>298</v>
      </c>
      <c r="E284" s="8" t="s">
        <v>230</v>
      </c>
      <c r="F284" s="8" t="s">
        <v>40</v>
      </c>
      <c r="G284" s="10">
        <v>1</v>
      </c>
      <c r="H284" s="3" t="s">
        <v>451</v>
      </c>
      <c r="I284" s="3">
        <v>1</v>
      </c>
      <c r="J284" s="3"/>
      <c r="K284" s="3"/>
      <c r="L284" s="3"/>
      <c r="M284" s="3"/>
      <c r="N284" s="3"/>
      <c r="O284" s="3"/>
      <c r="P284" s="3"/>
      <c r="Q284" s="3">
        <v>1</v>
      </c>
      <c r="R284" s="3"/>
      <c r="S284" s="3"/>
      <c r="T284" s="3"/>
      <c r="U284" s="3"/>
      <c r="V284" s="3"/>
      <c r="W284" s="3"/>
      <c r="X284" s="3"/>
    </row>
    <row r="285" spans="1:24" x14ac:dyDescent="0.25">
      <c r="A285" s="8" t="s">
        <v>385</v>
      </c>
      <c r="B285" s="8" t="s">
        <v>388</v>
      </c>
      <c r="C285" s="8" t="s">
        <v>387</v>
      </c>
      <c r="D285" s="8" t="s">
        <v>298</v>
      </c>
      <c r="E285" s="8" t="s">
        <v>230</v>
      </c>
      <c r="F285" s="8" t="s">
        <v>40</v>
      </c>
      <c r="G285" s="10">
        <v>1</v>
      </c>
      <c r="H285" s="3" t="s">
        <v>451</v>
      </c>
      <c r="I285" s="3">
        <v>1</v>
      </c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spans="1:24" x14ac:dyDescent="0.25">
      <c r="A286" s="8" t="s">
        <v>385</v>
      </c>
      <c r="B286" s="8" t="s">
        <v>388</v>
      </c>
      <c r="C286" s="8" t="s">
        <v>387</v>
      </c>
      <c r="D286" s="8" t="s">
        <v>298</v>
      </c>
      <c r="E286" s="8" t="s">
        <v>230</v>
      </c>
      <c r="F286" s="8" t="s">
        <v>40</v>
      </c>
      <c r="G286" s="10">
        <v>1</v>
      </c>
      <c r="H286" s="3" t="s">
        <v>451</v>
      </c>
      <c r="I286" s="3">
        <v>1</v>
      </c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spans="1:24" x14ac:dyDescent="0.25">
      <c r="A287" s="8" t="s">
        <v>385</v>
      </c>
      <c r="B287" s="8" t="s">
        <v>388</v>
      </c>
      <c r="C287" s="8" t="s">
        <v>387</v>
      </c>
      <c r="D287" s="8" t="s">
        <v>298</v>
      </c>
      <c r="E287" s="8" t="s">
        <v>230</v>
      </c>
      <c r="F287" s="8" t="s">
        <v>39</v>
      </c>
      <c r="G287" s="10">
        <v>1</v>
      </c>
      <c r="H287" s="3" t="s">
        <v>451</v>
      </c>
      <c r="I287" s="3"/>
      <c r="J287" s="3">
        <v>1</v>
      </c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spans="1:24" x14ac:dyDescent="0.25">
      <c r="A288" s="8" t="s">
        <v>385</v>
      </c>
      <c r="B288" s="8" t="s">
        <v>386</v>
      </c>
      <c r="C288" s="8" t="s">
        <v>387</v>
      </c>
      <c r="D288" s="8" t="s">
        <v>59</v>
      </c>
      <c r="E288" s="8" t="s">
        <v>231</v>
      </c>
      <c r="F288" s="8" t="s">
        <v>40</v>
      </c>
      <c r="G288" s="10">
        <v>1</v>
      </c>
      <c r="H288" s="3" t="s">
        <v>451</v>
      </c>
      <c r="I288" s="3">
        <v>1</v>
      </c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24" x14ac:dyDescent="0.25">
      <c r="A289" s="8" t="s">
        <v>385</v>
      </c>
      <c r="B289" s="8" t="s">
        <v>386</v>
      </c>
      <c r="C289" s="8" t="s">
        <v>387</v>
      </c>
      <c r="D289" s="8" t="s">
        <v>59</v>
      </c>
      <c r="E289" s="8" t="s">
        <v>231</v>
      </c>
      <c r="F289" s="8" t="s">
        <v>38</v>
      </c>
      <c r="G289" s="8"/>
      <c r="H289" s="3" t="s">
        <v>451</v>
      </c>
      <c r="I289" s="3"/>
      <c r="J289" s="3"/>
      <c r="K289" s="3"/>
      <c r="L289" s="3"/>
      <c r="M289" s="3"/>
      <c r="N289" s="3">
        <v>1</v>
      </c>
      <c r="O289" s="3"/>
      <c r="P289" s="3">
        <v>1</v>
      </c>
      <c r="Q289" s="3"/>
      <c r="R289" s="3"/>
      <c r="S289" s="3"/>
      <c r="T289" s="3"/>
      <c r="U289" s="3"/>
      <c r="V289" s="3"/>
      <c r="W289" s="3"/>
      <c r="X289" s="3"/>
    </row>
    <row r="290" spans="1:24" x14ac:dyDescent="0.25">
      <c r="A290" s="8" t="s">
        <v>385</v>
      </c>
      <c r="B290" s="8" t="s">
        <v>386</v>
      </c>
      <c r="C290" s="8" t="s">
        <v>387</v>
      </c>
      <c r="D290" s="8" t="s">
        <v>59</v>
      </c>
      <c r="E290" s="8" t="s">
        <v>231</v>
      </c>
      <c r="F290" s="8" t="s">
        <v>40</v>
      </c>
      <c r="G290" s="10">
        <v>1</v>
      </c>
      <c r="H290" s="3" t="s">
        <v>451</v>
      </c>
      <c r="I290" s="3">
        <v>1</v>
      </c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24" x14ac:dyDescent="0.25">
      <c r="A291" s="8" t="s">
        <v>385</v>
      </c>
      <c r="B291" s="8" t="s">
        <v>386</v>
      </c>
      <c r="C291" s="8" t="s">
        <v>387</v>
      </c>
      <c r="D291" s="8" t="s">
        <v>59</v>
      </c>
      <c r="E291" s="8" t="s">
        <v>231</v>
      </c>
      <c r="F291" s="8" t="s">
        <v>40</v>
      </c>
      <c r="G291" s="10">
        <v>1</v>
      </c>
      <c r="H291" s="3" t="s">
        <v>451</v>
      </c>
      <c r="I291" s="3">
        <v>1</v>
      </c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24" x14ac:dyDescent="0.25">
      <c r="A292" s="8" t="s">
        <v>385</v>
      </c>
      <c r="B292" s="8" t="s">
        <v>386</v>
      </c>
      <c r="C292" s="8" t="s">
        <v>387</v>
      </c>
      <c r="D292" s="8" t="s">
        <v>59</v>
      </c>
      <c r="E292" s="8" t="s">
        <v>231</v>
      </c>
      <c r="F292" s="8" t="s">
        <v>39</v>
      </c>
      <c r="G292" s="10">
        <v>1</v>
      </c>
      <c r="H292" s="3" t="s">
        <v>451</v>
      </c>
      <c r="I292" s="3"/>
      <c r="J292" s="3">
        <v>1</v>
      </c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24" x14ac:dyDescent="0.25">
      <c r="A293" s="8" t="s">
        <v>385</v>
      </c>
      <c r="B293" s="8" t="s">
        <v>386</v>
      </c>
      <c r="C293" s="8" t="s">
        <v>387</v>
      </c>
      <c r="D293" s="8" t="s">
        <v>59</v>
      </c>
      <c r="E293" s="8" t="s">
        <v>231</v>
      </c>
      <c r="F293" s="8" t="s">
        <v>40</v>
      </c>
      <c r="G293" s="10">
        <v>1</v>
      </c>
      <c r="H293" s="3" t="s">
        <v>451</v>
      </c>
      <c r="I293" s="3">
        <v>1</v>
      </c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spans="1:24" x14ac:dyDescent="0.25">
      <c r="A294" s="8" t="s">
        <v>385</v>
      </c>
      <c r="B294" s="8" t="s">
        <v>386</v>
      </c>
      <c r="C294" s="8" t="s">
        <v>387</v>
      </c>
      <c r="D294" s="8" t="s">
        <v>59</v>
      </c>
      <c r="E294" s="8" t="s">
        <v>231</v>
      </c>
      <c r="F294" s="8" t="s">
        <v>40</v>
      </c>
      <c r="G294" s="10">
        <v>1</v>
      </c>
      <c r="H294" s="3" t="s">
        <v>451</v>
      </c>
      <c r="I294" s="3">
        <v>1</v>
      </c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spans="1:24" x14ac:dyDescent="0.25">
      <c r="A295" s="8" t="s">
        <v>385</v>
      </c>
      <c r="B295" s="8" t="s">
        <v>386</v>
      </c>
      <c r="C295" s="8" t="s">
        <v>387</v>
      </c>
      <c r="D295" s="8" t="s">
        <v>59</v>
      </c>
      <c r="E295" s="8" t="s">
        <v>231</v>
      </c>
      <c r="F295" s="8" t="s">
        <v>40</v>
      </c>
      <c r="G295" s="10">
        <v>1</v>
      </c>
      <c r="H295" s="3" t="s">
        <v>451</v>
      </c>
      <c r="I295" s="3">
        <v>1</v>
      </c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24" x14ac:dyDescent="0.25">
      <c r="A296" s="8" t="s">
        <v>385</v>
      </c>
      <c r="B296" s="8" t="s">
        <v>386</v>
      </c>
      <c r="C296" s="8" t="s">
        <v>387</v>
      </c>
      <c r="D296" s="8" t="s">
        <v>59</v>
      </c>
      <c r="E296" s="8" t="s">
        <v>231</v>
      </c>
      <c r="F296" s="8" t="s">
        <v>40</v>
      </c>
      <c r="G296" s="10">
        <v>1</v>
      </c>
      <c r="H296" s="3" t="s">
        <v>451</v>
      </c>
      <c r="I296" s="3">
        <v>1</v>
      </c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spans="1:24" x14ac:dyDescent="0.25">
      <c r="A297" s="8" t="s">
        <v>385</v>
      </c>
      <c r="B297" s="8" t="s">
        <v>386</v>
      </c>
      <c r="C297" s="8" t="s">
        <v>387</v>
      </c>
      <c r="D297" s="8" t="s">
        <v>59</v>
      </c>
      <c r="E297" s="8" t="s">
        <v>231</v>
      </c>
      <c r="F297" s="8" t="s">
        <v>39</v>
      </c>
      <c r="G297" s="10">
        <v>1</v>
      </c>
      <c r="H297" s="3" t="s">
        <v>451</v>
      </c>
      <c r="I297" s="3"/>
      <c r="J297" s="3">
        <v>1</v>
      </c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spans="1:24" x14ac:dyDescent="0.25">
      <c r="A298" s="8" t="s">
        <v>385</v>
      </c>
      <c r="B298" s="8" t="s">
        <v>386</v>
      </c>
      <c r="C298" s="8" t="s">
        <v>387</v>
      </c>
      <c r="D298" s="8" t="s">
        <v>59</v>
      </c>
      <c r="E298" s="8" t="s">
        <v>231</v>
      </c>
      <c r="F298" s="8" t="s">
        <v>40</v>
      </c>
      <c r="G298" s="10">
        <v>1</v>
      </c>
      <c r="H298" s="3" t="s">
        <v>451</v>
      </c>
      <c r="I298" s="3">
        <v>1</v>
      </c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spans="1:24" x14ac:dyDescent="0.25">
      <c r="A299" s="8" t="s">
        <v>385</v>
      </c>
      <c r="B299" s="8" t="s">
        <v>386</v>
      </c>
      <c r="C299" s="8" t="s">
        <v>387</v>
      </c>
      <c r="D299" s="8" t="s">
        <v>59</v>
      </c>
      <c r="E299" s="8" t="s">
        <v>231</v>
      </c>
      <c r="F299" s="8" t="s">
        <v>40</v>
      </c>
      <c r="G299" s="10">
        <v>1</v>
      </c>
      <c r="H299" s="3" t="s">
        <v>451</v>
      </c>
      <c r="I299" s="3">
        <v>1</v>
      </c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spans="1:24" x14ac:dyDescent="0.25">
      <c r="A300" s="8" t="s">
        <v>385</v>
      </c>
      <c r="B300" s="8" t="s">
        <v>386</v>
      </c>
      <c r="C300" s="8" t="s">
        <v>387</v>
      </c>
      <c r="D300" s="8" t="s">
        <v>59</v>
      </c>
      <c r="E300" s="8" t="s">
        <v>231</v>
      </c>
      <c r="F300" s="8" t="s">
        <v>40</v>
      </c>
      <c r="G300" s="10">
        <v>1</v>
      </c>
      <c r="H300" s="3" t="s">
        <v>451</v>
      </c>
      <c r="I300" s="3">
        <v>1</v>
      </c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spans="1:24" x14ac:dyDescent="0.25">
      <c r="A301" s="8" t="s">
        <v>385</v>
      </c>
      <c r="B301" s="8" t="s">
        <v>386</v>
      </c>
      <c r="C301" s="8" t="s">
        <v>387</v>
      </c>
      <c r="D301" s="8" t="s">
        <v>59</v>
      </c>
      <c r="E301" s="8" t="s">
        <v>231</v>
      </c>
      <c r="F301" s="8" t="s">
        <v>40</v>
      </c>
      <c r="G301" s="10">
        <v>1</v>
      </c>
      <c r="H301" s="3" t="s">
        <v>451</v>
      </c>
      <c r="I301" s="3">
        <v>1</v>
      </c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>
        <v>1</v>
      </c>
      <c r="V301" s="3"/>
      <c r="W301" s="3"/>
      <c r="X301" s="3"/>
    </row>
    <row r="302" spans="1:24" x14ac:dyDescent="0.25">
      <c r="A302" s="8" t="s">
        <v>385</v>
      </c>
      <c r="B302" s="8" t="s">
        <v>386</v>
      </c>
      <c r="C302" s="8" t="s">
        <v>387</v>
      </c>
      <c r="D302" s="8" t="s">
        <v>296</v>
      </c>
      <c r="E302" s="8" t="s">
        <v>228</v>
      </c>
      <c r="F302" s="8" t="s">
        <v>42</v>
      </c>
      <c r="G302" s="10">
        <v>1</v>
      </c>
      <c r="H302" s="3" t="s">
        <v>451</v>
      </c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spans="1:24" x14ac:dyDescent="0.25">
      <c r="A303" s="8" t="s">
        <v>385</v>
      </c>
      <c r="B303" s="8" t="s">
        <v>386</v>
      </c>
      <c r="C303" s="8" t="s">
        <v>387</v>
      </c>
      <c r="D303" s="8" t="s">
        <v>296</v>
      </c>
      <c r="E303" s="8" t="s">
        <v>228</v>
      </c>
      <c r="F303" s="8" t="s">
        <v>40</v>
      </c>
      <c r="G303" s="10">
        <v>1</v>
      </c>
      <c r="H303" s="3" t="s">
        <v>451</v>
      </c>
      <c r="I303" s="3">
        <v>1</v>
      </c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spans="1:24" x14ac:dyDescent="0.25">
      <c r="A304" s="8" t="s">
        <v>385</v>
      </c>
      <c r="B304" s="8" t="s">
        <v>386</v>
      </c>
      <c r="C304" s="8" t="s">
        <v>387</v>
      </c>
      <c r="D304" s="8" t="s">
        <v>296</v>
      </c>
      <c r="E304" s="8" t="s">
        <v>228</v>
      </c>
      <c r="F304" s="8" t="s">
        <v>38</v>
      </c>
      <c r="G304" s="8"/>
      <c r="H304" s="3" t="s">
        <v>451</v>
      </c>
      <c r="I304" s="3"/>
      <c r="J304" s="3"/>
      <c r="K304" s="3"/>
      <c r="L304" s="3"/>
      <c r="M304" s="3"/>
      <c r="N304" s="3">
        <v>1</v>
      </c>
      <c r="O304" s="3"/>
      <c r="P304" s="3"/>
      <c r="Q304" s="3">
        <v>1</v>
      </c>
      <c r="R304" s="3"/>
      <c r="S304" s="3"/>
      <c r="T304" s="3"/>
      <c r="U304" s="3"/>
      <c r="V304" s="3"/>
      <c r="W304" s="3"/>
      <c r="X304" s="3"/>
    </row>
    <row r="305" spans="1:24" x14ac:dyDescent="0.25">
      <c r="A305" s="8" t="s">
        <v>385</v>
      </c>
      <c r="B305" s="8" t="s">
        <v>386</v>
      </c>
      <c r="C305" s="8" t="s">
        <v>387</v>
      </c>
      <c r="D305" s="8" t="s">
        <v>296</v>
      </c>
      <c r="E305" s="8" t="s">
        <v>228</v>
      </c>
      <c r="F305" s="8" t="s">
        <v>40</v>
      </c>
      <c r="G305" s="10">
        <v>1</v>
      </c>
      <c r="H305" s="3" t="s">
        <v>451</v>
      </c>
      <c r="I305" s="3">
        <v>1</v>
      </c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spans="1:24" x14ac:dyDescent="0.25">
      <c r="A306" s="8" t="s">
        <v>385</v>
      </c>
      <c r="B306" s="8" t="s">
        <v>386</v>
      </c>
      <c r="C306" s="8" t="s">
        <v>387</v>
      </c>
      <c r="D306" s="8" t="s">
        <v>296</v>
      </c>
      <c r="E306" s="8" t="s">
        <v>228</v>
      </c>
      <c r="F306" s="8" t="s">
        <v>40</v>
      </c>
      <c r="G306" s="10">
        <v>1</v>
      </c>
      <c r="H306" s="3" t="s">
        <v>451</v>
      </c>
      <c r="I306" s="3">
        <v>1</v>
      </c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spans="1:24" x14ac:dyDescent="0.25">
      <c r="A307" s="8" t="s">
        <v>385</v>
      </c>
      <c r="B307" s="8" t="s">
        <v>386</v>
      </c>
      <c r="C307" s="8" t="s">
        <v>387</v>
      </c>
      <c r="D307" s="8" t="s">
        <v>296</v>
      </c>
      <c r="E307" s="8" t="s">
        <v>228</v>
      </c>
      <c r="F307" s="8" t="s">
        <v>40</v>
      </c>
      <c r="G307" s="10">
        <v>1</v>
      </c>
      <c r="H307" s="3" t="s">
        <v>451</v>
      </c>
      <c r="I307" s="3">
        <v>1</v>
      </c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spans="1:24" x14ac:dyDescent="0.25">
      <c r="A308" s="8" t="s">
        <v>385</v>
      </c>
      <c r="B308" s="8" t="s">
        <v>386</v>
      </c>
      <c r="C308" s="8" t="s">
        <v>387</v>
      </c>
      <c r="D308" s="8" t="s">
        <v>296</v>
      </c>
      <c r="E308" s="8" t="s">
        <v>228</v>
      </c>
      <c r="F308" s="8" t="s">
        <v>43</v>
      </c>
      <c r="G308" s="10">
        <v>1</v>
      </c>
      <c r="H308" s="3" t="s">
        <v>451</v>
      </c>
      <c r="I308" s="3"/>
      <c r="J308" s="3"/>
      <c r="K308" s="3"/>
      <c r="L308" s="3">
        <v>1</v>
      </c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spans="1:24" x14ac:dyDescent="0.25">
      <c r="A309" s="8" t="s">
        <v>385</v>
      </c>
      <c r="B309" s="8" t="s">
        <v>386</v>
      </c>
      <c r="C309" s="8" t="s">
        <v>387</v>
      </c>
      <c r="D309" s="8" t="s">
        <v>296</v>
      </c>
      <c r="E309" s="8" t="s">
        <v>228</v>
      </c>
      <c r="F309" s="8" t="s">
        <v>37</v>
      </c>
      <c r="G309" s="10">
        <v>1</v>
      </c>
      <c r="H309" s="3" t="s">
        <v>451</v>
      </c>
      <c r="I309" s="3"/>
      <c r="J309" s="3"/>
      <c r="K309" s="3">
        <v>1</v>
      </c>
      <c r="L309" s="3"/>
      <c r="M309" s="3"/>
      <c r="N309" s="3"/>
      <c r="O309" s="3"/>
      <c r="P309" s="3"/>
      <c r="Q309" s="3"/>
      <c r="R309" s="3">
        <v>1</v>
      </c>
      <c r="S309" s="3">
        <v>1</v>
      </c>
      <c r="T309" s="3"/>
      <c r="U309" s="3"/>
      <c r="V309" s="3"/>
      <c r="W309" s="3"/>
      <c r="X309" s="3"/>
    </row>
    <row r="310" spans="1:24" x14ac:dyDescent="0.25">
      <c r="A310" s="8" t="s">
        <v>385</v>
      </c>
      <c r="B310" s="8" t="s">
        <v>388</v>
      </c>
      <c r="C310" s="8" t="s">
        <v>387</v>
      </c>
      <c r="D310" s="8" t="s">
        <v>297</v>
      </c>
      <c r="E310" s="8" t="s">
        <v>229</v>
      </c>
      <c r="F310" s="8" t="s">
        <v>39</v>
      </c>
      <c r="G310" s="10">
        <v>1</v>
      </c>
      <c r="H310" s="3" t="s">
        <v>451</v>
      </c>
      <c r="I310" s="3"/>
      <c r="J310" s="3">
        <v>1</v>
      </c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spans="1:24" x14ac:dyDescent="0.25">
      <c r="A311" s="8" t="s">
        <v>385</v>
      </c>
      <c r="B311" s="8" t="s">
        <v>388</v>
      </c>
      <c r="C311" s="8" t="s">
        <v>387</v>
      </c>
      <c r="D311" s="8" t="s">
        <v>297</v>
      </c>
      <c r="E311" s="8" t="s">
        <v>229</v>
      </c>
      <c r="F311" s="8" t="s">
        <v>38</v>
      </c>
      <c r="G311" s="8"/>
      <c r="H311" s="3" t="s">
        <v>451</v>
      </c>
      <c r="I311" s="3"/>
      <c r="J311" s="3"/>
      <c r="K311" s="3"/>
      <c r="L311" s="3"/>
      <c r="M311" s="3"/>
      <c r="N311" s="3">
        <v>1</v>
      </c>
      <c r="O311" s="3"/>
      <c r="P311" s="3"/>
      <c r="Q311" s="3">
        <v>1</v>
      </c>
      <c r="R311" s="3"/>
      <c r="S311" s="3"/>
      <c r="T311" s="3"/>
      <c r="U311" s="3"/>
      <c r="V311" s="3"/>
      <c r="W311" s="3"/>
      <c r="X311" s="3"/>
    </row>
    <row r="312" spans="1:24" x14ac:dyDescent="0.25">
      <c r="A312" s="8" t="s">
        <v>385</v>
      </c>
      <c r="B312" s="8" t="s">
        <v>388</v>
      </c>
      <c r="C312" s="8" t="s">
        <v>387</v>
      </c>
      <c r="D312" s="8" t="s">
        <v>297</v>
      </c>
      <c r="E312" s="8" t="s">
        <v>229</v>
      </c>
      <c r="F312" s="8" t="s">
        <v>40</v>
      </c>
      <c r="G312" s="10">
        <v>1</v>
      </c>
      <c r="H312" s="3" t="s">
        <v>451</v>
      </c>
      <c r="I312" s="3">
        <v>1</v>
      </c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24" x14ac:dyDescent="0.25">
      <c r="A313" s="8" t="s">
        <v>385</v>
      </c>
      <c r="B313" s="8" t="s">
        <v>388</v>
      </c>
      <c r="C313" s="8" t="s">
        <v>387</v>
      </c>
      <c r="D313" s="8" t="s">
        <v>298</v>
      </c>
      <c r="E313" s="8" t="s">
        <v>23</v>
      </c>
      <c r="F313" s="8" t="s">
        <v>38</v>
      </c>
      <c r="G313" s="8"/>
      <c r="H313" s="3" t="s">
        <v>451</v>
      </c>
      <c r="I313" s="3"/>
      <c r="J313" s="3"/>
      <c r="K313" s="3"/>
      <c r="L313" s="3"/>
      <c r="M313" s="3"/>
      <c r="N313" s="3">
        <v>1</v>
      </c>
      <c r="O313" s="3"/>
      <c r="P313" s="3">
        <v>1</v>
      </c>
      <c r="Q313" s="3"/>
      <c r="R313" s="3"/>
      <c r="S313" s="3"/>
      <c r="T313" s="3"/>
      <c r="U313" s="3"/>
      <c r="V313" s="3"/>
      <c r="W313" s="3"/>
      <c r="X313" s="3"/>
    </row>
    <row r="314" spans="1:24" x14ac:dyDescent="0.25">
      <c r="A314" s="8" t="s">
        <v>385</v>
      </c>
      <c r="B314" s="8" t="s">
        <v>388</v>
      </c>
      <c r="C314" s="8" t="s">
        <v>387</v>
      </c>
      <c r="D314" s="8" t="s">
        <v>298</v>
      </c>
      <c r="E314" s="8" t="s">
        <v>23</v>
      </c>
      <c r="F314" s="8" t="s">
        <v>40</v>
      </c>
      <c r="G314" s="10">
        <v>1</v>
      </c>
      <c r="H314" s="3" t="s">
        <v>451</v>
      </c>
      <c r="I314" s="3">
        <v>1</v>
      </c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>
        <v>1</v>
      </c>
      <c r="U314" s="3"/>
      <c r="V314" s="3"/>
      <c r="W314" s="3"/>
      <c r="X314" s="3"/>
    </row>
    <row r="315" spans="1:24" x14ac:dyDescent="0.25">
      <c r="A315" s="8" t="s">
        <v>385</v>
      </c>
      <c r="B315" s="8" t="s">
        <v>388</v>
      </c>
      <c r="C315" s="8" t="s">
        <v>387</v>
      </c>
      <c r="D315" s="8" t="s">
        <v>298</v>
      </c>
      <c r="E315" s="8" t="s">
        <v>23</v>
      </c>
      <c r="F315" s="8" t="s">
        <v>39</v>
      </c>
      <c r="G315" s="10">
        <v>1</v>
      </c>
      <c r="H315" s="3" t="s">
        <v>451</v>
      </c>
      <c r="I315" s="3"/>
      <c r="J315" s="3">
        <v>1</v>
      </c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24" x14ac:dyDescent="0.25">
      <c r="A316" s="8" t="s">
        <v>385</v>
      </c>
      <c r="B316" s="8" t="s">
        <v>388</v>
      </c>
      <c r="C316" s="8" t="s">
        <v>387</v>
      </c>
      <c r="D316" s="8" t="s">
        <v>298</v>
      </c>
      <c r="E316" s="8" t="s">
        <v>23</v>
      </c>
      <c r="F316" s="8" t="s">
        <v>40</v>
      </c>
      <c r="G316" s="10">
        <v>1</v>
      </c>
      <c r="H316" s="3" t="s">
        <v>451</v>
      </c>
      <c r="I316" s="3">
        <v>1</v>
      </c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24" x14ac:dyDescent="0.25">
      <c r="A317" s="8" t="s">
        <v>385</v>
      </c>
      <c r="B317" s="8" t="s">
        <v>388</v>
      </c>
      <c r="C317" s="8" t="s">
        <v>387</v>
      </c>
      <c r="D317" s="8" t="s">
        <v>298</v>
      </c>
      <c r="E317" s="8" t="s">
        <v>23</v>
      </c>
      <c r="F317" s="8" t="s">
        <v>40</v>
      </c>
      <c r="G317" s="10">
        <v>1</v>
      </c>
      <c r="H317" s="3" t="s">
        <v>451</v>
      </c>
      <c r="I317" s="3">
        <v>1</v>
      </c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24" x14ac:dyDescent="0.25">
      <c r="A318" s="8" t="s">
        <v>385</v>
      </c>
      <c r="B318" s="8" t="s">
        <v>388</v>
      </c>
      <c r="C318" s="8" t="s">
        <v>387</v>
      </c>
      <c r="D318" s="8" t="s">
        <v>298</v>
      </c>
      <c r="E318" s="8" t="s">
        <v>23</v>
      </c>
      <c r="F318" s="8" t="s">
        <v>40</v>
      </c>
      <c r="G318" s="10">
        <v>1</v>
      </c>
      <c r="H318" s="3" t="s">
        <v>451</v>
      </c>
      <c r="I318" s="3">
        <v>1</v>
      </c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24" x14ac:dyDescent="0.25">
      <c r="A319" s="8" t="s">
        <v>385</v>
      </c>
      <c r="B319" s="8" t="s">
        <v>388</v>
      </c>
      <c r="C319" s="8" t="s">
        <v>387</v>
      </c>
      <c r="D319" s="8" t="s">
        <v>298</v>
      </c>
      <c r="E319" s="8" t="s">
        <v>23</v>
      </c>
      <c r="F319" s="8" t="s">
        <v>40</v>
      </c>
      <c r="G319" s="10">
        <v>1</v>
      </c>
      <c r="H319" s="3" t="s">
        <v>451</v>
      </c>
      <c r="I319" s="3">
        <v>1</v>
      </c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spans="1:24" x14ac:dyDescent="0.25">
      <c r="A320" s="8" t="s">
        <v>385</v>
      </c>
      <c r="B320" s="8" t="s">
        <v>388</v>
      </c>
      <c r="C320" s="8" t="s">
        <v>387</v>
      </c>
      <c r="D320" s="8" t="s">
        <v>298</v>
      </c>
      <c r="E320" s="8" t="s">
        <v>23</v>
      </c>
      <c r="F320" s="8" t="s">
        <v>40</v>
      </c>
      <c r="G320" s="10">
        <v>1</v>
      </c>
      <c r="H320" s="3" t="s">
        <v>451</v>
      </c>
      <c r="I320" s="3">
        <v>1</v>
      </c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24" x14ac:dyDescent="0.25">
      <c r="A321" s="8" t="s">
        <v>385</v>
      </c>
      <c r="B321" s="8" t="s">
        <v>388</v>
      </c>
      <c r="C321" s="8" t="s">
        <v>387</v>
      </c>
      <c r="D321" s="8" t="s">
        <v>298</v>
      </c>
      <c r="E321" s="8" t="s">
        <v>23</v>
      </c>
      <c r="F321" s="8" t="s">
        <v>40</v>
      </c>
      <c r="G321" s="10">
        <v>1</v>
      </c>
      <c r="H321" s="3" t="s">
        <v>451</v>
      </c>
      <c r="I321" s="3">
        <v>1</v>
      </c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24" x14ac:dyDescent="0.25">
      <c r="A322" s="8" t="s">
        <v>385</v>
      </c>
      <c r="B322" s="8" t="s">
        <v>388</v>
      </c>
      <c r="C322" s="8" t="s">
        <v>387</v>
      </c>
      <c r="D322" s="8" t="s">
        <v>298</v>
      </c>
      <c r="E322" s="8" t="s">
        <v>23</v>
      </c>
      <c r="F322" s="8" t="s">
        <v>40</v>
      </c>
      <c r="G322" s="10">
        <v>1</v>
      </c>
      <c r="H322" s="3" t="s">
        <v>451</v>
      </c>
      <c r="I322" s="3">
        <v>1</v>
      </c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24" x14ac:dyDescent="0.25">
      <c r="A323" s="8" t="s">
        <v>385</v>
      </c>
      <c r="B323" s="8" t="s">
        <v>388</v>
      </c>
      <c r="C323" s="8" t="s">
        <v>387</v>
      </c>
      <c r="D323" s="8" t="s">
        <v>298</v>
      </c>
      <c r="E323" s="8" t="s">
        <v>23</v>
      </c>
      <c r="F323" s="8" t="s">
        <v>40</v>
      </c>
      <c r="G323" s="10">
        <v>1</v>
      </c>
      <c r="H323" s="3" t="s">
        <v>451</v>
      </c>
      <c r="I323" s="3">
        <v>1</v>
      </c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24" x14ac:dyDescent="0.25">
      <c r="A324" s="8" t="s">
        <v>385</v>
      </c>
      <c r="B324" s="8" t="s">
        <v>388</v>
      </c>
      <c r="C324" s="8" t="s">
        <v>387</v>
      </c>
      <c r="D324" s="8" t="s">
        <v>298</v>
      </c>
      <c r="E324" s="8" t="s">
        <v>23</v>
      </c>
      <c r="F324" s="8" t="s">
        <v>40</v>
      </c>
      <c r="G324" s="10">
        <v>1</v>
      </c>
      <c r="H324" s="3" t="s">
        <v>451</v>
      </c>
      <c r="I324" s="3">
        <v>1</v>
      </c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24" x14ac:dyDescent="0.25">
      <c r="A325" s="8" t="s">
        <v>385</v>
      </c>
      <c r="B325" s="8" t="s">
        <v>388</v>
      </c>
      <c r="C325" s="8" t="s">
        <v>387</v>
      </c>
      <c r="D325" s="8" t="s">
        <v>298</v>
      </c>
      <c r="E325" s="8" t="s">
        <v>23</v>
      </c>
      <c r="F325" s="8" t="s">
        <v>40</v>
      </c>
      <c r="G325" s="10">
        <v>1</v>
      </c>
      <c r="H325" s="3" t="s">
        <v>451</v>
      </c>
      <c r="I325" s="3">
        <v>1</v>
      </c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spans="1:24" x14ac:dyDescent="0.25">
      <c r="A326" s="8" t="s">
        <v>385</v>
      </c>
      <c r="B326" s="8" t="s">
        <v>388</v>
      </c>
      <c r="C326" s="8" t="s">
        <v>387</v>
      </c>
      <c r="D326" s="8" t="s">
        <v>298</v>
      </c>
      <c r="E326" s="8" t="s">
        <v>23</v>
      </c>
      <c r="F326" s="8" t="s">
        <v>39</v>
      </c>
      <c r="G326" s="10">
        <v>1</v>
      </c>
      <c r="H326" s="3" t="s">
        <v>451</v>
      </c>
      <c r="I326" s="3"/>
      <c r="J326" s="3">
        <v>1</v>
      </c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24" x14ac:dyDescent="0.25">
      <c r="A327" s="8" t="s">
        <v>385</v>
      </c>
      <c r="B327" s="8" t="s">
        <v>391</v>
      </c>
      <c r="C327" s="8" t="s">
        <v>387</v>
      </c>
      <c r="D327" s="8" t="s">
        <v>305</v>
      </c>
      <c r="E327" s="8" t="s">
        <v>17</v>
      </c>
      <c r="F327" s="8" t="s">
        <v>42</v>
      </c>
      <c r="G327" s="10">
        <v>1</v>
      </c>
      <c r="H327" s="3" t="s">
        <v>451</v>
      </c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spans="1:24" x14ac:dyDescent="0.25">
      <c r="A328" s="8" t="s">
        <v>385</v>
      </c>
      <c r="B328" s="8" t="s">
        <v>391</v>
      </c>
      <c r="C328" s="8" t="s">
        <v>387</v>
      </c>
      <c r="D328" s="8" t="s">
        <v>305</v>
      </c>
      <c r="E328" s="8" t="s">
        <v>17</v>
      </c>
      <c r="F328" s="8" t="s">
        <v>38</v>
      </c>
      <c r="G328" s="8"/>
      <c r="H328" s="3" t="s">
        <v>451</v>
      </c>
      <c r="I328" s="3"/>
      <c r="J328" s="3"/>
      <c r="K328" s="3"/>
      <c r="L328" s="3"/>
      <c r="M328" s="3"/>
      <c r="N328" s="3">
        <v>1</v>
      </c>
      <c r="O328" s="3"/>
      <c r="P328" s="3"/>
      <c r="Q328" s="3">
        <v>1</v>
      </c>
      <c r="R328" s="3"/>
      <c r="S328" s="3"/>
      <c r="T328" s="3"/>
      <c r="U328" s="3"/>
      <c r="V328" s="3"/>
      <c r="W328" s="3"/>
      <c r="X328" s="3"/>
    </row>
    <row r="329" spans="1:24" x14ac:dyDescent="0.25">
      <c r="A329" s="8" t="s">
        <v>385</v>
      </c>
      <c r="B329" s="8" t="s">
        <v>391</v>
      </c>
      <c r="C329" s="8" t="s">
        <v>387</v>
      </c>
      <c r="D329" s="8" t="s">
        <v>305</v>
      </c>
      <c r="E329" s="8" t="s">
        <v>17</v>
      </c>
      <c r="F329" s="8" t="s">
        <v>43</v>
      </c>
      <c r="G329" s="10">
        <v>1</v>
      </c>
      <c r="H329" s="3" t="s">
        <v>451</v>
      </c>
      <c r="I329" s="3"/>
      <c r="J329" s="3"/>
      <c r="K329" s="3"/>
      <c r="L329" s="3">
        <v>1</v>
      </c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24" x14ac:dyDescent="0.25">
      <c r="A330" s="8" t="s">
        <v>350</v>
      </c>
      <c r="B330" s="8" t="s">
        <v>358</v>
      </c>
      <c r="C330" s="8" t="s">
        <v>352</v>
      </c>
      <c r="D330" s="8" t="s">
        <v>276</v>
      </c>
      <c r="E330" s="8" t="s">
        <v>19</v>
      </c>
      <c r="F330" s="8" t="s">
        <v>38</v>
      </c>
      <c r="G330" s="8"/>
      <c r="H330" s="3" t="s">
        <v>451</v>
      </c>
      <c r="I330" s="3"/>
      <c r="J330" s="3"/>
      <c r="K330" s="3"/>
      <c r="L330" s="3"/>
      <c r="M330" s="3"/>
      <c r="N330" s="3">
        <v>1</v>
      </c>
      <c r="O330" s="3"/>
      <c r="P330" s="3"/>
      <c r="Q330" s="3">
        <v>1</v>
      </c>
      <c r="R330" s="3"/>
      <c r="S330" s="3"/>
      <c r="T330" s="3"/>
      <c r="U330" s="3"/>
      <c r="V330" s="3"/>
      <c r="W330" s="3"/>
      <c r="X330" s="3"/>
    </row>
    <row r="331" spans="1:24" x14ac:dyDescent="0.25">
      <c r="A331" s="8" t="s">
        <v>350</v>
      </c>
      <c r="B331" s="8" t="s">
        <v>358</v>
      </c>
      <c r="C331" s="8" t="s">
        <v>352</v>
      </c>
      <c r="D331" s="8" t="s">
        <v>276</v>
      </c>
      <c r="E331" s="8" t="s">
        <v>19</v>
      </c>
      <c r="F331" s="8" t="s">
        <v>42</v>
      </c>
      <c r="G331" s="10">
        <v>1</v>
      </c>
      <c r="H331" s="3" t="s">
        <v>451</v>
      </c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24" x14ac:dyDescent="0.25">
      <c r="A332" s="8" t="s">
        <v>350</v>
      </c>
      <c r="B332" s="8" t="s">
        <v>358</v>
      </c>
      <c r="C332" s="8" t="s">
        <v>352</v>
      </c>
      <c r="D332" s="8" t="s">
        <v>277</v>
      </c>
      <c r="E332" s="8" t="s">
        <v>199</v>
      </c>
      <c r="F332" s="8" t="s">
        <v>37</v>
      </c>
      <c r="G332" s="10">
        <v>1</v>
      </c>
      <c r="H332" s="3" t="s">
        <v>451</v>
      </c>
      <c r="I332" s="3"/>
      <c r="J332" s="3"/>
      <c r="K332" s="3">
        <v>1</v>
      </c>
      <c r="L332" s="3"/>
      <c r="M332" s="3"/>
      <c r="N332" s="3"/>
      <c r="O332" s="3"/>
      <c r="P332" s="3"/>
      <c r="Q332" s="3"/>
      <c r="R332" s="3">
        <v>1</v>
      </c>
      <c r="S332" s="3"/>
      <c r="T332" s="3"/>
      <c r="U332" s="3"/>
      <c r="V332" s="3"/>
      <c r="W332" s="3"/>
      <c r="X332" s="3"/>
    </row>
    <row r="333" spans="1:24" x14ac:dyDescent="0.25">
      <c r="A333" s="8" t="s">
        <v>350</v>
      </c>
      <c r="B333" s="8" t="s">
        <v>358</v>
      </c>
      <c r="C333" s="8" t="s">
        <v>352</v>
      </c>
      <c r="D333" s="8" t="s">
        <v>277</v>
      </c>
      <c r="E333" s="8" t="s">
        <v>199</v>
      </c>
      <c r="F333" s="8" t="s">
        <v>37</v>
      </c>
      <c r="G333" s="10">
        <v>1</v>
      </c>
      <c r="H333" s="3" t="s">
        <v>451</v>
      </c>
      <c r="I333" s="3"/>
      <c r="J333" s="3"/>
      <c r="K333" s="3">
        <v>1</v>
      </c>
      <c r="L333" s="3"/>
      <c r="M333" s="3"/>
      <c r="N333" s="3"/>
      <c r="O333" s="3"/>
      <c r="P333" s="3"/>
      <c r="Q333" s="3"/>
      <c r="R333" s="3">
        <v>1</v>
      </c>
      <c r="S333" s="3"/>
      <c r="T333" s="3"/>
      <c r="U333" s="3"/>
      <c r="V333" s="3"/>
      <c r="W333" s="3"/>
      <c r="X333" s="3"/>
    </row>
    <row r="334" spans="1:24" x14ac:dyDescent="0.25">
      <c r="A334" s="8" t="s">
        <v>350</v>
      </c>
      <c r="B334" s="8" t="s">
        <v>358</v>
      </c>
      <c r="C334" s="8" t="s">
        <v>352</v>
      </c>
      <c r="D334" s="8" t="s">
        <v>277</v>
      </c>
      <c r="E334" s="8" t="s">
        <v>197</v>
      </c>
      <c r="F334" s="8" t="s">
        <v>40</v>
      </c>
      <c r="G334" s="10">
        <v>1</v>
      </c>
      <c r="H334" s="3" t="s">
        <v>451</v>
      </c>
      <c r="I334" s="3">
        <v>1</v>
      </c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24" x14ac:dyDescent="0.25">
      <c r="A335" s="8" t="s">
        <v>350</v>
      </c>
      <c r="B335" s="8" t="s">
        <v>358</v>
      </c>
      <c r="C335" s="8" t="s">
        <v>352</v>
      </c>
      <c r="D335" s="8" t="s">
        <v>277</v>
      </c>
      <c r="E335" s="8" t="s">
        <v>197</v>
      </c>
      <c r="F335" s="8" t="s">
        <v>38</v>
      </c>
      <c r="G335" s="8"/>
      <c r="H335" s="9" t="s">
        <v>451</v>
      </c>
      <c r="I335" s="3"/>
      <c r="J335" s="3"/>
      <c r="K335" s="3"/>
      <c r="L335" s="3"/>
      <c r="M335" s="3"/>
      <c r="N335" s="3">
        <v>1</v>
      </c>
      <c r="O335" s="3"/>
      <c r="P335" s="3">
        <v>1</v>
      </c>
      <c r="Q335" s="3"/>
      <c r="R335" s="3"/>
      <c r="S335" s="3"/>
      <c r="T335" s="3"/>
      <c r="U335" s="3"/>
      <c r="V335" s="3"/>
      <c r="W335" s="3"/>
      <c r="X335" s="3"/>
    </row>
    <row r="336" spans="1:24" x14ac:dyDescent="0.25">
      <c r="A336" s="8" t="s">
        <v>350</v>
      </c>
      <c r="B336" s="8" t="s">
        <v>358</v>
      </c>
      <c r="C336" s="8" t="s">
        <v>352</v>
      </c>
      <c r="D336" s="8" t="s">
        <v>277</v>
      </c>
      <c r="E336" s="8" t="s">
        <v>197</v>
      </c>
      <c r="F336" s="8" t="s">
        <v>40</v>
      </c>
      <c r="G336" s="10">
        <v>1</v>
      </c>
      <c r="H336" s="3" t="s">
        <v>451</v>
      </c>
      <c r="I336" s="3">
        <v>1</v>
      </c>
      <c r="J336" s="3"/>
      <c r="K336" s="3"/>
      <c r="L336" s="3"/>
      <c r="M336" s="3"/>
      <c r="N336" s="3"/>
      <c r="O336" s="3"/>
      <c r="P336" s="3"/>
      <c r="Q336" s="3">
        <v>1</v>
      </c>
      <c r="R336" s="3"/>
      <c r="S336" s="3">
        <v>1</v>
      </c>
      <c r="T336" s="3"/>
      <c r="U336" s="3"/>
      <c r="V336" s="3"/>
      <c r="W336" s="3"/>
      <c r="X336" s="3"/>
    </row>
    <row r="337" spans="1:24" x14ac:dyDescent="0.25">
      <c r="A337" s="8" t="s">
        <v>350</v>
      </c>
      <c r="B337" s="8" t="s">
        <v>358</v>
      </c>
      <c r="C337" s="8" t="s">
        <v>352</v>
      </c>
      <c r="D337" s="8" t="s">
        <v>277</v>
      </c>
      <c r="E337" s="8" t="s">
        <v>197</v>
      </c>
      <c r="F337" s="8" t="s">
        <v>40</v>
      </c>
      <c r="G337" s="10">
        <v>1</v>
      </c>
      <c r="H337" s="3" t="s">
        <v>451</v>
      </c>
      <c r="I337" s="3">
        <v>1</v>
      </c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spans="1:24" x14ac:dyDescent="0.25">
      <c r="A338" s="8" t="s">
        <v>350</v>
      </c>
      <c r="B338" s="8" t="s">
        <v>358</v>
      </c>
      <c r="C338" s="8" t="s">
        <v>352</v>
      </c>
      <c r="D338" s="8" t="s">
        <v>277</v>
      </c>
      <c r="E338" s="8" t="s">
        <v>197</v>
      </c>
      <c r="F338" s="8" t="s">
        <v>40</v>
      </c>
      <c r="G338" s="10">
        <v>1</v>
      </c>
      <c r="H338" s="3" t="s">
        <v>451</v>
      </c>
      <c r="I338" s="3">
        <v>1</v>
      </c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spans="1:24" x14ac:dyDescent="0.25">
      <c r="A339" s="8" t="s">
        <v>350</v>
      </c>
      <c r="B339" s="8" t="s">
        <v>358</v>
      </c>
      <c r="C339" s="8" t="s">
        <v>352</v>
      </c>
      <c r="D339" s="8" t="s">
        <v>277</v>
      </c>
      <c r="E339" s="8" t="s">
        <v>197</v>
      </c>
      <c r="F339" s="8" t="s">
        <v>40</v>
      </c>
      <c r="G339" s="10">
        <v>1</v>
      </c>
      <c r="H339" s="3" t="s">
        <v>451</v>
      </c>
      <c r="I339" s="3">
        <v>1</v>
      </c>
      <c r="J339" s="3"/>
      <c r="K339" s="3"/>
      <c r="L339" s="3"/>
      <c r="M339" s="3"/>
      <c r="N339" s="3"/>
      <c r="O339" s="3"/>
      <c r="P339" s="3"/>
      <c r="Q339" s="3"/>
      <c r="R339" s="3"/>
      <c r="S339" s="3">
        <v>1</v>
      </c>
      <c r="T339" s="3"/>
      <c r="U339" s="3"/>
      <c r="V339" s="3"/>
      <c r="W339" s="3"/>
      <c r="X339" s="3"/>
    </row>
    <row r="340" spans="1:24" x14ac:dyDescent="0.25">
      <c r="A340" s="8" t="s">
        <v>350</v>
      </c>
      <c r="B340" s="8" t="s">
        <v>358</v>
      </c>
      <c r="C340" s="8" t="s">
        <v>352</v>
      </c>
      <c r="D340" s="8" t="s">
        <v>277</v>
      </c>
      <c r="E340" s="8" t="s">
        <v>197</v>
      </c>
      <c r="F340" s="8" t="s">
        <v>40</v>
      </c>
      <c r="G340" s="10">
        <v>1</v>
      </c>
      <c r="H340" s="3" t="s">
        <v>451</v>
      </c>
      <c r="I340" s="3">
        <v>1</v>
      </c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spans="1:24" x14ac:dyDescent="0.25">
      <c r="A341" s="8" t="s">
        <v>350</v>
      </c>
      <c r="B341" s="8" t="s">
        <v>358</v>
      </c>
      <c r="C341" s="8" t="s">
        <v>352</v>
      </c>
      <c r="D341" s="8" t="s">
        <v>277</v>
      </c>
      <c r="E341" s="8" t="s">
        <v>197</v>
      </c>
      <c r="F341" s="8" t="s">
        <v>40</v>
      </c>
      <c r="G341" s="10">
        <v>1</v>
      </c>
      <c r="H341" s="3" t="s">
        <v>451</v>
      </c>
      <c r="I341" s="3">
        <v>1</v>
      </c>
      <c r="J341" s="3"/>
      <c r="K341" s="3"/>
      <c r="L341" s="3"/>
      <c r="M341" s="3"/>
      <c r="N341" s="3"/>
      <c r="O341" s="3"/>
      <c r="P341" s="3"/>
      <c r="Q341" s="3">
        <v>1</v>
      </c>
      <c r="R341" s="3"/>
      <c r="S341" s="3">
        <v>1</v>
      </c>
      <c r="T341" s="3"/>
      <c r="U341" s="3"/>
      <c r="V341" s="3"/>
      <c r="W341" s="3"/>
      <c r="X341" s="3"/>
    </row>
    <row r="342" spans="1:24" x14ac:dyDescent="0.25">
      <c r="A342" s="8" t="s">
        <v>350</v>
      </c>
      <c r="B342" s="8" t="s">
        <v>358</v>
      </c>
      <c r="C342" s="8" t="s">
        <v>352</v>
      </c>
      <c r="D342" s="8" t="s">
        <v>277</v>
      </c>
      <c r="E342" s="8" t="s">
        <v>197</v>
      </c>
      <c r="F342" s="8" t="s">
        <v>40</v>
      </c>
      <c r="G342" s="10">
        <v>1</v>
      </c>
      <c r="H342" s="3" t="s">
        <v>451</v>
      </c>
      <c r="I342" s="3">
        <v>1</v>
      </c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spans="1:24" x14ac:dyDescent="0.25">
      <c r="A343" s="8" t="s">
        <v>350</v>
      </c>
      <c r="B343" s="8" t="s">
        <v>358</v>
      </c>
      <c r="C343" s="8" t="s">
        <v>352</v>
      </c>
      <c r="D343" s="8" t="s">
        <v>277</v>
      </c>
      <c r="E343" s="8" t="s">
        <v>197</v>
      </c>
      <c r="F343" s="8" t="s">
        <v>40</v>
      </c>
      <c r="G343" s="10">
        <v>1</v>
      </c>
      <c r="H343" s="3" t="s">
        <v>451</v>
      </c>
      <c r="I343" s="3">
        <v>1</v>
      </c>
      <c r="J343" s="3"/>
      <c r="K343" s="3"/>
      <c r="L343" s="3"/>
      <c r="M343" s="3"/>
      <c r="N343" s="3"/>
      <c r="O343" s="3"/>
      <c r="P343" s="3"/>
      <c r="Q343" s="3"/>
      <c r="R343" s="3"/>
      <c r="S343" s="3">
        <v>1</v>
      </c>
      <c r="T343" s="3"/>
      <c r="U343" s="3"/>
      <c r="V343" s="3"/>
      <c r="W343" s="3"/>
      <c r="X343" s="3"/>
    </row>
    <row r="344" spans="1:24" x14ac:dyDescent="0.25">
      <c r="A344" s="8" t="s">
        <v>350</v>
      </c>
      <c r="B344" s="8" t="s">
        <v>358</v>
      </c>
      <c r="C344" s="8" t="s">
        <v>352</v>
      </c>
      <c r="D344" s="8" t="s">
        <v>277</v>
      </c>
      <c r="E344" s="8" t="s">
        <v>197</v>
      </c>
      <c r="F344" s="8" t="s">
        <v>40</v>
      </c>
      <c r="G344" s="10">
        <v>1</v>
      </c>
      <c r="H344" s="3" t="s">
        <v>451</v>
      </c>
      <c r="I344" s="3">
        <v>1</v>
      </c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 spans="1:24" x14ac:dyDescent="0.25">
      <c r="A345" s="8" t="s">
        <v>350</v>
      </c>
      <c r="B345" s="8" t="s">
        <v>358</v>
      </c>
      <c r="C345" s="8" t="s">
        <v>352</v>
      </c>
      <c r="D345" s="8" t="s">
        <v>277</v>
      </c>
      <c r="E345" s="8" t="s">
        <v>197</v>
      </c>
      <c r="F345" s="8" t="s">
        <v>40</v>
      </c>
      <c r="G345" s="10">
        <v>1</v>
      </c>
      <c r="H345" s="3" t="s">
        <v>451</v>
      </c>
      <c r="I345" s="3">
        <v>1</v>
      </c>
      <c r="J345" s="3"/>
      <c r="K345" s="3"/>
      <c r="L345" s="3"/>
      <c r="M345" s="3"/>
      <c r="N345" s="3"/>
      <c r="O345" s="3"/>
      <c r="P345" s="3"/>
      <c r="Q345" s="3"/>
      <c r="R345" s="3"/>
      <c r="S345" s="3">
        <v>1</v>
      </c>
      <c r="T345" s="3"/>
      <c r="U345" s="3"/>
      <c r="V345" s="3"/>
      <c r="W345" s="3"/>
      <c r="X345" s="3"/>
    </row>
    <row r="346" spans="1:24" x14ac:dyDescent="0.25">
      <c r="A346" s="8" t="s">
        <v>350</v>
      </c>
      <c r="B346" s="8" t="s">
        <v>358</v>
      </c>
      <c r="C346" s="8" t="s">
        <v>352</v>
      </c>
      <c r="D346" s="8" t="s">
        <v>277</v>
      </c>
      <c r="E346" s="8" t="s">
        <v>197</v>
      </c>
      <c r="F346" s="8" t="s">
        <v>40</v>
      </c>
      <c r="G346" s="10">
        <v>1</v>
      </c>
      <c r="H346" s="3" t="s">
        <v>451</v>
      </c>
      <c r="I346" s="3">
        <v>1</v>
      </c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spans="1:24" x14ac:dyDescent="0.25">
      <c r="A347" s="8" t="s">
        <v>350</v>
      </c>
      <c r="B347" s="8" t="s">
        <v>358</v>
      </c>
      <c r="C347" s="8" t="s">
        <v>352</v>
      </c>
      <c r="D347" s="8" t="s">
        <v>277</v>
      </c>
      <c r="E347" s="8" t="s">
        <v>197</v>
      </c>
      <c r="F347" s="8" t="s">
        <v>40</v>
      </c>
      <c r="G347" s="10">
        <v>1</v>
      </c>
      <c r="H347" s="3" t="s">
        <v>451</v>
      </c>
      <c r="I347" s="3">
        <v>1</v>
      </c>
      <c r="J347" s="3"/>
      <c r="K347" s="3"/>
      <c r="L347" s="3"/>
      <c r="M347" s="3"/>
      <c r="N347" s="3"/>
      <c r="O347" s="3"/>
      <c r="P347" s="3"/>
      <c r="Q347" s="3"/>
      <c r="R347" s="3"/>
      <c r="S347" s="3">
        <v>1</v>
      </c>
      <c r="T347" s="3"/>
      <c r="U347" s="3"/>
      <c r="V347" s="3"/>
      <c r="W347" s="3"/>
      <c r="X347" s="3"/>
    </row>
    <row r="348" spans="1:24" x14ac:dyDescent="0.25">
      <c r="A348" s="8" t="s">
        <v>350</v>
      </c>
      <c r="B348" s="8" t="s">
        <v>358</v>
      </c>
      <c r="C348" s="8" t="s">
        <v>352</v>
      </c>
      <c r="D348" s="8" t="s">
        <v>277</v>
      </c>
      <c r="E348" s="8" t="s">
        <v>197</v>
      </c>
      <c r="F348" s="8" t="s">
        <v>40</v>
      </c>
      <c r="G348" s="10">
        <v>1</v>
      </c>
      <c r="H348" s="3" t="s">
        <v>451</v>
      </c>
      <c r="I348" s="3">
        <v>1</v>
      </c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spans="1:24" x14ac:dyDescent="0.25">
      <c r="A349" s="8" t="s">
        <v>350</v>
      </c>
      <c r="B349" s="8" t="s">
        <v>358</v>
      </c>
      <c r="C349" s="8" t="s">
        <v>352</v>
      </c>
      <c r="D349" s="8" t="s">
        <v>277</v>
      </c>
      <c r="E349" s="8" t="s">
        <v>197</v>
      </c>
      <c r="F349" s="8" t="s">
        <v>40</v>
      </c>
      <c r="G349" s="10">
        <v>1</v>
      </c>
      <c r="H349" s="3" t="s">
        <v>451</v>
      </c>
      <c r="I349" s="3">
        <v>1</v>
      </c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 spans="1:24" x14ac:dyDescent="0.25">
      <c r="A350" s="8" t="s">
        <v>350</v>
      </c>
      <c r="B350" s="8" t="s">
        <v>358</v>
      </c>
      <c r="C350" s="8" t="s">
        <v>352</v>
      </c>
      <c r="D350" s="8" t="s">
        <v>277</v>
      </c>
      <c r="E350" s="8" t="s">
        <v>197</v>
      </c>
      <c r="F350" s="8" t="s">
        <v>40</v>
      </c>
      <c r="G350" s="10">
        <v>1</v>
      </c>
      <c r="H350" s="3" t="s">
        <v>451</v>
      </c>
      <c r="I350" s="3">
        <v>1</v>
      </c>
      <c r="J350" s="3"/>
      <c r="K350" s="3"/>
      <c r="L350" s="3"/>
      <c r="M350" s="3"/>
      <c r="N350" s="3"/>
      <c r="O350" s="3"/>
      <c r="P350" s="3"/>
      <c r="Q350" s="3">
        <v>1</v>
      </c>
      <c r="R350" s="3"/>
      <c r="S350" s="3">
        <v>1</v>
      </c>
      <c r="T350" s="3"/>
      <c r="U350" s="3"/>
      <c r="V350" s="3"/>
      <c r="W350" s="3"/>
      <c r="X350" s="3"/>
    </row>
    <row r="351" spans="1:24" x14ac:dyDescent="0.25">
      <c r="A351" s="8" t="s">
        <v>350</v>
      </c>
      <c r="B351" s="8" t="s">
        <v>358</v>
      </c>
      <c r="C351" s="8" t="s">
        <v>352</v>
      </c>
      <c r="D351" s="8" t="s">
        <v>277</v>
      </c>
      <c r="E351" s="8" t="s">
        <v>197</v>
      </c>
      <c r="F351" s="8" t="s">
        <v>40</v>
      </c>
      <c r="G351" s="10">
        <v>1</v>
      </c>
      <c r="H351" s="3" t="s">
        <v>451</v>
      </c>
      <c r="I351" s="3">
        <v>1</v>
      </c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spans="1:24" x14ac:dyDescent="0.25">
      <c r="A352" s="8" t="s">
        <v>350</v>
      </c>
      <c r="B352" s="8" t="s">
        <v>358</v>
      </c>
      <c r="C352" s="8" t="s">
        <v>352</v>
      </c>
      <c r="D352" s="8" t="s">
        <v>277</v>
      </c>
      <c r="E352" s="8" t="s">
        <v>197</v>
      </c>
      <c r="F352" s="8" t="s">
        <v>40</v>
      </c>
      <c r="G352" s="10">
        <v>1</v>
      </c>
      <c r="H352" s="3" t="s">
        <v>451</v>
      </c>
      <c r="I352" s="3">
        <v>1</v>
      </c>
      <c r="J352" s="3"/>
      <c r="K352" s="3"/>
      <c r="L352" s="3"/>
      <c r="M352" s="3"/>
      <c r="N352" s="3"/>
      <c r="O352" s="3"/>
      <c r="P352" s="3"/>
      <c r="Q352" s="3">
        <v>1</v>
      </c>
      <c r="R352" s="3"/>
      <c r="S352" s="3">
        <v>1</v>
      </c>
      <c r="T352" s="3"/>
      <c r="U352" s="3"/>
      <c r="V352" s="3"/>
      <c r="W352" s="3"/>
      <c r="X352" s="3"/>
    </row>
    <row r="353" spans="1:24" x14ac:dyDescent="0.25">
      <c r="A353" s="8" t="s">
        <v>350</v>
      </c>
      <c r="B353" s="8" t="s">
        <v>358</v>
      </c>
      <c r="C353" s="8" t="s">
        <v>352</v>
      </c>
      <c r="D353" s="8" t="s">
        <v>277</v>
      </c>
      <c r="E353" s="8" t="s">
        <v>197</v>
      </c>
      <c r="F353" s="8" t="s">
        <v>40</v>
      </c>
      <c r="G353" s="10">
        <v>1</v>
      </c>
      <c r="H353" s="3" t="s">
        <v>451</v>
      </c>
      <c r="I353" s="3">
        <v>1</v>
      </c>
      <c r="J353" s="3"/>
      <c r="K353" s="3"/>
      <c r="L353" s="3"/>
      <c r="M353" s="3"/>
      <c r="N353" s="3"/>
      <c r="O353" s="3"/>
      <c r="P353" s="3"/>
      <c r="Q353" s="3"/>
      <c r="R353" s="3"/>
      <c r="S353" s="3">
        <v>1</v>
      </c>
      <c r="T353" s="3"/>
      <c r="U353" s="3"/>
      <c r="V353" s="3"/>
      <c r="W353" s="3"/>
      <c r="X353" s="3"/>
    </row>
    <row r="354" spans="1:24" x14ac:dyDescent="0.25">
      <c r="A354" s="8" t="s">
        <v>350</v>
      </c>
      <c r="B354" s="8" t="s">
        <v>358</v>
      </c>
      <c r="C354" s="8" t="s">
        <v>352</v>
      </c>
      <c r="D354" s="8" t="s">
        <v>277</v>
      </c>
      <c r="E354" s="8" t="s">
        <v>197</v>
      </c>
      <c r="F354" s="8" t="s">
        <v>40</v>
      </c>
      <c r="G354" s="10">
        <v>1</v>
      </c>
      <c r="H354" s="3" t="s">
        <v>451</v>
      </c>
      <c r="I354" s="3">
        <v>1</v>
      </c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spans="1:24" x14ac:dyDescent="0.25">
      <c r="A355" s="8" t="s">
        <v>350</v>
      </c>
      <c r="B355" s="8" t="s">
        <v>358</v>
      </c>
      <c r="C355" s="8" t="s">
        <v>352</v>
      </c>
      <c r="D355" s="8" t="s">
        <v>277</v>
      </c>
      <c r="E355" s="8" t="s">
        <v>197</v>
      </c>
      <c r="F355" s="8" t="s">
        <v>40</v>
      </c>
      <c r="G355" s="10">
        <v>1</v>
      </c>
      <c r="H355" s="3" t="s">
        <v>451</v>
      </c>
      <c r="I355" s="3">
        <v>1</v>
      </c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 spans="1:24" x14ac:dyDescent="0.25">
      <c r="A356" s="8" t="s">
        <v>350</v>
      </c>
      <c r="B356" s="8" t="s">
        <v>358</v>
      </c>
      <c r="C356" s="8" t="s">
        <v>352</v>
      </c>
      <c r="D356" s="8" t="s">
        <v>277</v>
      </c>
      <c r="E356" s="8" t="s">
        <v>197</v>
      </c>
      <c r="F356" s="8" t="s">
        <v>40</v>
      </c>
      <c r="G356" s="10">
        <v>1</v>
      </c>
      <c r="H356" s="3" t="s">
        <v>451</v>
      </c>
      <c r="I356" s="3">
        <v>1</v>
      </c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 spans="1:24" x14ac:dyDescent="0.25">
      <c r="A357" s="8" t="s">
        <v>350</v>
      </c>
      <c r="B357" s="8" t="s">
        <v>358</v>
      </c>
      <c r="C357" s="8" t="s">
        <v>352</v>
      </c>
      <c r="D357" s="8" t="s">
        <v>277</v>
      </c>
      <c r="E357" s="8" t="s">
        <v>197</v>
      </c>
      <c r="F357" s="8" t="s">
        <v>40</v>
      </c>
      <c r="G357" s="10">
        <v>1</v>
      </c>
      <c r="H357" s="3" t="s">
        <v>451</v>
      </c>
      <c r="I357" s="3">
        <v>1</v>
      </c>
      <c r="J357" s="3"/>
      <c r="K357" s="3"/>
      <c r="L357" s="3"/>
      <c r="M357" s="3"/>
      <c r="N357" s="3"/>
      <c r="O357" s="3"/>
      <c r="P357" s="3"/>
      <c r="Q357" s="3">
        <v>1</v>
      </c>
      <c r="R357" s="3"/>
      <c r="S357" s="3">
        <v>1</v>
      </c>
      <c r="T357" s="3"/>
      <c r="U357" s="3"/>
      <c r="V357" s="3"/>
      <c r="W357" s="3"/>
      <c r="X357" s="3"/>
    </row>
    <row r="358" spans="1:24" x14ac:dyDescent="0.25">
      <c r="A358" s="8" t="s">
        <v>350</v>
      </c>
      <c r="B358" s="8" t="s">
        <v>358</v>
      </c>
      <c r="C358" s="8" t="s">
        <v>352</v>
      </c>
      <c r="D358" s="8" t="s">
        <v>277</v>
      </c>
      <c r="E358" s="8" t="s">
        <v>197</v>
      </c>
      <c r="F358" s="8" t="s">
        <v>40</v>
      </c>
      <c r="G358" s="10">
        <v>1</v>
      </c>
      <c r="H358" s="3" t="s">
        <v>451</v>
      </c>
      <c r="I358" s="3">
        <v>1</v>
      </c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 spans="1:24" x14ac:dyDescent="0.25">
      <c r="A359" s="8" t="s">
        <v>350</v>
      </c>
      <c r="B359" s="8" t="s">
        <v>358</v>
      </c>
      <c r="C359" s="8" t="s">
        <v>352</v>
      </c>
      <c r="D359" s="8" t="s">
        <v>277</v>
      </c>
      <c r="E359" s="8" t="s">
        <v>197</v>
      </c>
      <c r="F359" s="8" t="s">
        <v>40</v>
      </c>
      <c r="G359" s="10">
        <v>1</v>
      </c>
      <c r="H359" s="3" t="s">
        <v>451</v>
      </c>
      <c r="I359" s="3">
        <v>1</v>
      </c>
      <c r="J359" s="3"/>
      <c r="K359" s="3"/>
      <c r="L359" s="3"/>
      <c r="M359" s="3"/>
      <c r="N359" s="3"/>
      <c r="O359" s="3"/>
      <c r="P359" s="3"/>
      <c r="Q359" s="3">
        <v>1</v>
      </c>
      <c r="R359" s="3"/>
      <c r="S359" s="3">
        <v>1</v>
      </c>
      <c r="T359" s="3"/>
      <c r="U359" s="3"/>
      <c r="V359" s="3"/>
      <c r="W359" s="3"/>
      <c r="X359" s="3"/>
    </row>
    <row r="360" spans="1:24" x14ac:dyDescent="0.25">
      <c r="A360" s="8" t="s">
        <v>350</v>
      </c>
      <c r="B360" s="8" t="s">
        <v>358</v>
      </c>
      <c r="C360" s="8" t="s">
        <v>352</v>
      </c>
      <c r="D360" s="8" t="s">
        <v>277</v>
      </c>
      <c r="E360" s="8" t="s">
        <v>197</v>
      </c>
      <c r="F360" s="8" t="s">
        <v>40</v>
      </c>
      <c r="G360" s="10">
        <v>1</v>
      </c>
      <c r="H360" s="3" t="s">
        <v>451</v>
      </c>
      <c r="I360" s="3">
        <v>1</v>
      </c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spans="1:24" x14ac:dyDescent="0.25">
      <c r="A361" s="8" t="s">
        <v>350</v>
      </c>
      <c r="B361" s="8" t="s">
        <v>358</v>
      </c>
      <c r="C361" s="8" t="s">
        <v>352</v>
      </c>
      <c r="D361" s="8" t="s">
        <v>277</v>
      </c>
      <c r="E361" s="8" t="s">
        <v>197</v>
      </c>
      <c r="F361" s="8" t="s">
        <v>40</v>
      </c>
      <c r="G361" s="10">
        <v>1</v>
      </c>
      <c r="H361" s="3" t="s">
        <v>451</v>
      </c>
      <c r="I361" s="3">
        <v>1</v>
      </c>
      <c r="J361" s="3"/>
      <c r="K361" s="3"/>
      <c r="L361" s="3"/>
      <c r="M361" s="3"/>
      <c r="N361" s="3"/>
      <c r="O361" s="3"/>
      <c r="P361" s="3"/>
      <c r="Q361" s="3"/>
      <c r="R361" s="3"/>
      <c r="S361" s="3">
        <v>1</v>
      </c>
      <c r="T361" s="3"/>
      <c r="U361" s="3"/>
      <c r="V361" s="3"/>
      <c r="W361" s="3"/>
      <c r="X361" s="3"/>
    </row>
    <row r="362" spans="1:24" x14ac:dyDescent="0.25">
      <c r="A362" s="8" t="s">
        <v>350</v>
      </c>
      <c r="B362" s="8" t="s">
        <v>358</v>
      </c>
      <c r="C362" s="8" t="s">
        <v>352</v>
      </c>
      <c r="D362" s="8" t="s">
        <v>277</v>
      </c>
      <c r="E362" s="8" t="s">
        <v>197</v>
      </c>
      <c r="F362" s="8" t="s">
        <v>40</v>
      </c>
      <c r="G362" s="10">
        <v>1</v>
      </c>
      <c r="H362" s="3" t="s">
        <v>451</v>
      </c>
      <c r="I362" s="3">
        <v>1</v>
      </c>
      <c r="J362" s="3"/>
      <c r="K362" s="3"/>
      <c r="L362" s="3"/>
      <c r="M362" s="3"/>
      <c r="N362" s="3"/>
      <c r="O362" s="3"/>
      <c r="P362" s="3"/>
      <c r="Q362" s="3"/>
      <c r="R362" s="3"/>
      <c r="S362" s="3">
        <v>1</v>
      </c>
      <c r="T362" s="3"/>
      <c r="U362" s="3"/>
      <c r="V362" s="3"/>
      <c r="W362" s="3"/>
      <c r="X362" s="3"/>
    </row>
    <row r="363" spans="1:24" x14ac:dyDescent="0.25">
      <c r="A363" s="8" t="s">
        <v>350</v>
      </c>
      <c r="B363" s="8" t="s">
        <v>358</v>
      </c>
      <c r="C363" s="8" t="s">
        <v>352</v>
      </c>
      <c r="D363" s="8" t="s">
        <v>277</v>
      </c>
      <c r="E363" s="8" t="s">
        <v>197</v>
      </c>
      <c r="F363" s="8" t="s">
        <v>40</v>
      </c>
      <c r="G363" s="10">
        <v>1</v>
      </c>
      <c r="H363" s="3" t="s">
        <v>451</v>
      </c>
      <c r="I363" s="3">
        <v>1</v>
      </c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spans="1:24" x14ac:dyDescent="0.25">
      <c r="A364" s="8" t="s">
        <v>350</v>
      </c>
      <c r="B364" s="8" t="s">
        <v>358</v>
      </c>
      <c r="C364" s="8" t="s">
        <v>352</v>
      </c>
      <c r="D364" s="8" t="s">
        <v>277</v>
      </c>
      <c r="E364" s="8" t="s">
        <v>197</v>
      </c>
      <c r="F364" s="8" t="s">
        <v>40</v>
      </c>
      <c r="G364" s="10">
        <v>1</v>
      </c>
      <c r="H364" s="3" t="s">
        <v>451</v>
      </c>
      <c r="I364" s="3">
        <v>1</v>
      </c>
      <c r="J364" s="3"/>
      <c r="K364" s="3"/>
      <c r="L364" s="3"/>
      <c r="M364" s="3"/>
      <c r="N364" s="3"/>
      <c r="O364" s="3"/>
      <c r="P364" s="3"/>
      <c r="Q364" s="3"/>
      <c r="R364" s="3"/>
      <c r="S364" s="3">
        <v>1</v>
      </c>
      <c r="T364" s="3"/>
      <c r="U364" s="3"/>
      <c r="V364" s="3"/>
      <c r="W364" s="3"/>
      <c r="X364" s="3"/>
    </row>
    <row r="365" spans="1:24" x14ac:dyDescent="0.25">
      <c r="A365" s="8" t="s">
        <v>350</v>
      </c>
      <c r="B365" s="8" t="s">
        <v>358</v>
      </c>
      <c r="C365" s="8" t="s">
        <v>352</v>
      </c>
      <c r="D365" s="8" t="s">
        <v>277</v>
      </c>
      <c r="E365" s="8" t="s">
        <v>197</v>
      </c>
      <c r="F365" s="8" t="s">
        <v>40</v>
      </c>
      <c r="G365" s="10">
        <v>1</v>
      </c>
      <c r="H365" s="3" t="s">
        <v>451</v>
      </c>
      <c r="I365" s="3">
        <v>1</v>
      </c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spans="1:24" x14ac:dyDescent="0.25">
      <c r="A366" s="8" t="s">
        <v>350</v>
      </c>
      <c r="B366" s="8" t="s">
        <v>358</v>
      </c>
      <c r="C366" s="8" t="s">
        <v>352</v>
      </c>
      <c r="D366" s="8" t="s">
        <v>277</v>
      </c>
      <c r="E366" s="8" t="s">
        <v>197</v>
      </c>
      <c r="F366" s="8" t="s">
        <v>38</v>
      </c>
      <c r="G366" s="8"/>
      <c r="H366" s="9" t="s">
        <v>451</v>
      </c>
      <c r="I366" s="3"/>
      <c r="J366" s="3"/>
      <c r="K366" s="3"/>
      <c r="L366" s="3"/>
      <c r="M366" s="3"/>
      <c r="N366" s="3">
        <v>1</v>
      </c>
      <c r="O366" s="3"/>
      <c r="P366" s="3">
        <v>1</v>
      </c>
      <c r="Q366" s="3"/>
      <c r="R366" s="3"/>
      <c r="S366" s="3"/>
      <c r="T366" s="3"/>
      <c r="U366" s="3"/>
      <c r="V366" s="3"/>
      <c r="W366" s="3"/>
      <c r="X366" s="3"/>
    </row>
    <row r="367" spans="1:24" x14ac:dyDescent="0.25">
      <c r="A367" s="8" t="s">
        <v>350</v>
      </c>
      <c r="B367" s="8" t="s">
        <v>358</v>
      </c>
      <c r="C367" s="8" t="s">
        <v>352</v>
      </c>
      <c r="D367" s="8" t="s">
        <v>277</v>
      </c>
      <c r="E367" s="8" t="s">
        <v>197</v>
      </c>
      <c r="F367" s="8" t="s">
        <v>40</v>
      </c>
      <c r="G367" s="10">
        <v>1</v>
      </c>
      <c r="H367" s="3" t="s">
        <v>451</v>
      </c>
      <c r="I367" s="3">
        <v>1</v>
      </c>
      <c r="J367" s="3"/>
      <c r="K367" s="3"/>
      <c r="L367" s="3"/>
      <c r="M367" s="3"/>
      <c r="N367" s="3"/>
      <c r="O367" s="3"/>
      <c r="P367" s="3"/>
      <c r="Q367" s="3"/>
      <c r="R367" s="3"/>
      <c r="S367" s="3">
        <v>1</v>
      </c>
      <c r="T367" s="3"/>
      <c r="U367" s="3"/>
      <c r="V367" s="3"/>
      <c r="W367" s="3"/>
      <c r="X367" s="3"/>
    </row>
    <row r="368" spans="1:24" x14ac:dyDescent="0.25">
      <c r="A368" s="8" t="s">
        <v>350</v>
      </c>
      <c r="B368" s="8" t="s">
        <v>358</v>
      </c>
      <c r="C368" s="8" t="s">
        <v>352</v>
      </c>
      <c r="D368" s="8" t="s">
        <v>277</v>
      </c>
      <c r="E368" s="8" t="s">
        <v>197</v>
      </c>
      <c r="F368" s="8" t="s">
        <v>40</v>
      </c>
      <c r="G368" s="10">
        <v>1</v>
      </c>
      <c r="H368" s="3" t="s">
        <v>451</v>
      </c>
      <c r="I368" s="3">
        <v>1</v>
      </c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 spans="1:24" x14ac:dyDescent="0.25">
      <c r="A369" s="8" t="s">
        <v>350</v>
      </c>
      <c r="B369" s="8" t="s">
        <v>358</v>
      </c>
      <c r="C369" s="8" t="s">
        <v>352</v>
      </c>
      <c r="D369" s="8" t="s">
        <v>277</v>
      </c>
      <c r="E369" s="8" t="s">
        <v>197</v>
      </c>
      <c r="F369" s="8" t="s">
        <v>40</v>
      </c>
      <c r="G369" s="10">
        <v>1</v>
      </c>
      <c r="H369" s="3" t="s">
        <v>451</v>
      </c>
      <c r="I369" s="3">
        <v>1</v>
      </c>
      <c r="J369" s="3"/>
      <c r="K369" s="3"/>
      <c r="L369" s="3"/>
      <c r="M369" s="3"/>
      <c r="N369" s="3"/>
      <c r="O369" s="3"/>
      <c r="P369" s="3"/>
      <c r="Q369" s="3"/>
      <c r="R369" s="3"/>
      <c r="S369" s="3">
        <v>1</v>
      </c>
      <c r="T369" s="3"/>
      <c r="U369" s="3"/>
      <c r="V369" s="3"/>
      <c r="W369" s="3"/>
      <c r="X369" s="3"/>
    </row>
    <row r="370" spans="1:24" x14ac:dyDescent="0.25">
      <c r="A370" s="8" t="s">
        <v>350</v>
      </c>
      <c r="B370" s="8" t="s">
        <v>358</v>
      </c>
      <c r="C370" s="8" t="s">
        <v>352</v>
      </c>
      <c r="D370" s="8" t="s">
        <v>277</v>
      </c>
      <c r="E370" s="8" t="s">
        <v>197</v>
      </c>
      <c r="F370" s="8" t="s">
        <v>40</v>
      </c>
      <c r="G370" s="10">
        <v>1</v>
      </c>
      <c r="H370" s="3" t="s">
        <v>451</v>
      </c>
      <c r="I370" s="3">
        <v>1</v>
      </c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 spans="1:24" x14ac:dyDescent="0.25">
      <c r="A371" s="8" t="s">
        <v>350</v>
      </c>
      <c r="B371" s="8" t="s">
        <v>358</v>
      </c>
      <c r="C371" s="8" t="s">
        <v>352</v>
      </c>
      <c r="D371" s="8" t="s">
        <v>277</v>
      </c>
      <c r="E371" s="8" t="s">
        <v>197</v>
      </c>
      <c r="F371" s="8" t="s">
        <v>40</v>
      </c>
      <c r="G371" s="10">
        <v>1</v>
      </c>
      <c r="H371" s="3" t="s">
        <v>451</v>
      </c>
      <c r="I371" s="3">
        <v>1</v>
      </c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 spans="1:24" x14ac:dyDescent="0.25">
      <c r="A372" s="8" t="s">
        <v>350</v>
      </c>
      <c r="B372" s="8" t="s">
        <v>358</v>
      </c>
      <c r="C372" s="8" t="s">
        <v>352</v>
      </c>
      <c r="D372" s="8" t="s">
        <v>277</v>
      </c>
      <c r="E372" s="8" t="s">
        <v>197</v>
      </c>
      <c r="F372" s="8" t="s">
        <v>40</v>
      </c>
      <c r="G372" s="10">
        <v>1</v>
      </c>
      <c r="H372" s="3" t="s">
        <v>451</v>
      </c>
      <c r="I372" s="3">
        <v>1</v>
      </c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spans="1:24" x14ac:dyDescent="0.25">
      <c r="A373" s="8" t="s">
        <v>350</v>
      </c>
      <c r="B373" s="8" t="s">
        <v>358</v>
      </c>
      <c r="C373" s="8" t="s">
        <v>352</v>
      </c>
      <c r="D373" s="8" t="s">
        <v>277</v>
      </c>
      <c r="E373" s="8" t="s">
        <v>197</v>
      </c>
      <c r="F373" s="8" t="s">
        <v>40</v>
      </c>
      <c r="G373" s="10">
        <v>1</v>
      </c>
      <c r="H373" s="3" t="s">
        <v>451</v>
      </c>
      <c r="I373" s="3">
        <v>1</v>
      </c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 spans="1:24" x14ac:dyDescent="0.25">
      <c r="A374" s="8" t="s">
        <v>350</v>
      </c>
      <c r="B374" s="8" t="s">
        <v>358</v>
      </c>
      <c r="C374" s="8" t="s">
        <v>352</v>
      </c>
      <c r="D374" s="8" t="s">
        <v>277</v>
      </c>
      <c r="E374" s="8" t="s">
        <v>197</v>
      </c>
      <c r="F374" s="8" t="s">
        <v>40</v>
      </c>
      <c r="G374" s="10">
        <v>1</v>
      </c>
      <c r="H374" s="3" t="s">
        <v>451</v>
      </c>
      <c r="I374" s="3">
        <v>1</v>
      </c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 spans="1:24" x14ac:dyDescent="0.25">
      <c r="A375" s="8" t="s">
        <v>350</v>
      </c>
      <c r="B375" s="8" t="s">
        <v>358</v>
      </c>
      <c r="C375" s="8" t="s">
        <v>352</v>
      </c>
      <c r="D375" s="8" t="s">
        <v>277</v>
      </c>
      <c r="E375" s="8" t="s">
        <v>197</v>
      </c>
      <c r="F375" s="8" t="s">
        <v>40</v>
      </c>
      <c r="G375" s="10">
        <v>1</v>
      </c>
      <c r="H375" s="3" t="s">
        <v>451</v>
      </c>
      <c r="I375" s="3">
        <v>1</v>
      </c>
      <c r="J375" s="3"/>
      <c r="K375" s="3"/>
      <c r="L375" s="3"/>
      <c r="M375" s="3"/>
      <c r="N375" s="3"/>
      <c r="O375" s="3"/>
      <c r="P375" s="3"/>
      <c r="Q375" s="3"/>
      <c r="R375" s="3"/>
      <c r="S375" s="3">
        <v>1</v>
      </c>
      <c r="T375" s="3"/>
      <c r="U375" s="3"/>
      <c r="V375" s="3"/>
      <c r="W375" s="3"/>
      <c r="X375" s="3"/>
    </row>
    <row r="376" spans="1:24" x14ac:dyDescent="0.25">
      <c r="A376" s="8" t="s">
        <v>350</v>
      </c>
      <c r="B376" s="8" t="s">
        <v>358</v>
      </c>
      <c r="C376" s="8" t="s">
        <v>352</v>
      </c>
      <c r="D376" s="8" t="s">
        <v>277</v>
      </c>
      <c r="E376" s="8" t="s">
        <v>197</v>
      </c>
      <c r="F376" s="8" t="s">
        <v>40</v>
      </c>
      <c r="G376" s="10">
        <v>1</v>
      </c>
      <c r="H376" s="3" t="s">
        <v>451</v>
      </c>
      <c r="I376" s="3">
        <v>1</v>
      </c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spans="1:24" x14ac:dyDescent="0.25">
      <c r="A377" s="8" t="s">
        <v>350</v>
      </c>
      <c r="B377" s="8" t="s">
        <v>358</v>
      </c>
      <c r="C377" s="8" t="s">
        <v>352</v>
      </c>
      <c r="D377" s="8" t="s">
        <v>277</v>
      </c>
      <c r="E377" s="8" t="s">
        <v>197</v>
      </c>
      <c r="F377" s="8" t="s">
        <v>40</v>
      </c>
      <c r="G377" s="10">
        <v>1</v>
      </c>
      <c r="H377" s="3" t="s">
        <v>451</v>
      </c>
      <c r="I377" s="3">
        <v>1</v>
      </c>
      <c r="J377" s="3"/>
      <c r="K377" s="3"/>
      <c r="L377" s="3"/>
      <c r="M377" s="3"/>
      <c r="N377" s="3"/>
      <c r="O377" s="3"/>
      <c r="P377" s="3"/>
      <c r="Q377" s="3"/>
      <c r="R377" s="3"/>
      <c r="S377" s="3">
        <v>1</v>
      </c>
      <c r="T377" s="3"/>
      <c r="U377" s="3"/>
      <c r="V377" s="3"/>
      <c r="W377" s="3"/>
      <c r="X377" s="3"/>
    </row>
    <row r="378" spans="1:24" x14ac:dyDescent="0.25">
      <c r="A378" s="8" t="s">
        <v>350</v>
      </c>
      <c r="B378" s="8" t="s">
        <v>358</v>
      </c>
      <c r="C378" s="8" t="s">
        <v>352</v>
      </c>
      <c r="D378" s="8" t="s">
        <v>277</v>
      </c>
      <c r="E378" s="8" t="s">
        <v>197</v>
      </c>
      <c r="F378" s="8" t="s">
        <v>40</v>
      </c>
      <c r="G378" s="10">
        <v>1</v>
      </c>
      <c r="H378" s="3" t="s">
        <v>451</v>
      </c>
      <c r="I378" s="3">
        <v>1</v>
      </c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spans="1:24" x14ac:dyDescent="0.25">
      <c r="A379" s="8" t="s">
        <v>350</v>
      </c>
      <c r="B379" s="8" t="s">
        <v>358</v>
      </c>
      <c r="C379" s="8" t="s">
        <v>352</v>
      </c>
      <c r="D379" s="8" t="s">
        <v>277</v>
      </c>
      <c r="E379" s="8" t="s">
        <v>197</v>
      </c>
      <c r="F379" s="8" t="s">
        <v>40</v>
      </c>
      <c r="G379" s="10">
        <v>1</v>
      </c>
      <c r="H379" s="3" t="s">
        <v>451</v>
      </c>
      <c r="I379" s="3">
        <v>1</v>
      </c>
      <c r="J379" s="3"/>
      <c r="K379" s="3"/>
      <c r="L379" s="3"/>
      <c r="M379" s="3"/>
      <c r="N379" s="3"/>
      <c r="O379" s="3"/>
      <c r="P379" s="3"/>
      <c r="Q379" s="3"/>
      <c r="R379" s="3"/>
      <c r="S379" s="3">
        <v>1</v>
      </c>
      <c r="T379" s="3"/>
      <c r="U379" s="3"/>
      <c r="V379" s="3"/>
      <c r="W379" s="3"/>
      <c r="X379" s="3"/>
    </row>
    <row r="380" spans="1:24" x14ac:dyDescent="0.25">
      <c r="A380" s="8" t="s">
        <v>350</v>
      </c>
      <c r="B380" s="8" t="s">
        <v>358</v>
      </c>
      <c r="C380" s="8" t="s">
        <v>352</v>
      </c>
      <c r="D380" s="8" t="s">
        <v>277</v>
      </c>
      <c r="E380" s="8" t="s">
        <v>197</v>
      </c>
      <c r="F380" s="8" t="s">
        <v>40</v>
      </c>
      <c r="G380" s="10">
        <v>1</v>
      </c>
      <c r="H380" s="3" t="s">
        <v>451</v>
      </c>
      <c r="I380" s="3">
        <v>1</v>
      </c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 spans="1:24" x14ac:dyDescent="0.25">
      <c r="A381" s="8" t="s">
        <v>350</v>
      </c>
      <c r="B381" s="8" t="s">
        <v>358</v>
      </c>
      <c r="C381" s="8" t="s">
        <v>352</v>
      </c>
      <c r="D381" s="8" t="s">
        <v>277</v>
      </c>
      <c r="E381" s="8" t="s">
        <v>198</v>
      </c>
      <c r="F381" s="8" t="s">
        <v>40</v>
      </c>
      <c r="G381" s="10">
        <v>1</v>
      </c>
      <c r="H381" s="3" t="s">
        <v>451</v>
      </c>
      <c r="I381" s="3">
        <v>1</v>
      </c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spans="1:24" x14ac:dyDescent="0.25">
      <c r="A382" s="8" t="s">
        <v>350</v>
      </c>
      <c r="B382" s="8" t="s">
        <v>358</v>
      </c>
      <c r="C382" s="8" t="s">
        <v>352</v>
      </c>
      <c r="D382" s="8" t="s">
        <v>277</v>
      </c>
      <c r="E382" s="8" t="s">
        <v>198</v>
      </c>
      <c r="F382" s="8" t="s">
        <v>40</v>
      </c>
      <c r="G382" s="10">
        <v>1</v>
      </c>
      <c r="H382" s="3" t="s">
        <v>451</v>
      </c>
      <c r="I382" s="3">
        <v>1</v>
      </c>
      <c r="J382" s="3"/>
      <c r="K382" s="3"/>
      <c r="L382" s="3"/>
      <c r="M382" s="3"/>
      <c r="N382" s="3"/>
      <c r="O382" s="3"/>
      <c r="P382" s="3"/>
      <c r="Q382" s="3">
        <v>1</v>
      </c>
      <c r="R382" s="3"/>
      <c r="S382" s="3">
        <v>1</v>
      </c>
      <c r="T382" s="3"/>
      <c r="U382" s="3"/>
      <c r="V382" s="3"/>
      <c r="W382" s="3"/>
      <c r="X382" s="3"/>
    </row>
    <row r="383" spans="1:24" x14ac:dyDescent="0.25">
      <c r="A383" s="8" t="s">
        <v>350</v>
      </c>
      <c r="B383" s="8" t="s">
        <v>358</v>
      </c>
      <c r="C383" s="8" t="s">
        <v>352</v>
      </c>
      <c r="D383" s="8" t="s">
        <v>277</v>
      </c>
      <c r="E383" s="8" t="s">
        <v>198</v>
      </c>
      <c r="F383" s="8" t="s">
        <v>40</v>
      </c>
      <c r="G383" s="10">
        <v>1</v>
      </c>
      <c r="H383" s="3" t="s">
        <v>451</v>
      </c>
      <c r="I383" s="3">
        <v>1</v>
      </c>
      <c r="J383" s="3"/>
      <c r="K383" s="3"/>
      <c r="L383" s="3"/>
      <c r="M383" s="3"/>
      <c r="N383" s="3"/>
      <c r="O383" s="3"/>
      <c r="P383" s="3"/>
      <c r="Q383" s="3">
        <v>1</v>
      </c>
      <c r="R383" s="3"/>
      <c r="S383" s="3">
        <v>1</v>
      </c>
      <c r="T383" s="3"/>
      <c r="U383" s="3"/>
      <c r="V383" s="3"/>
      <c r="W383" s="3"/>
      <c r="X383" s="3"/>
    </row>
    <row r="384" spans="1:24" x14ac:dyDescent="0.25">
      <c r="A384" s="8" t="s">
        <v>350</v>
      </c>
      <c r="B384" s="8" t="s">
        <v>358</v>
      </c>
      <c r="C384" s="8" t="s">
        <v>352</v>
      </c>
      <c r="D384" s="8" t="s">
        <v>277</v>
      </c>
      <c r="E384" s="8" t="s">
        <v>198</v>
      </c>
      <c r="F384" s="8" t="s">
        <v>38</v>
      </c>
      <c r="G384" s="8"/>
      <c r="H384" s="9" t="s">
        <v>451</v>
      </c>
      <c r="I384" s="3"/>
      <c r="J384" s="3"/>
      <c r="K384" s="3"/>
      <c r="L384" s="3"/>
      <c r="M384" s="3"/>
      <c r="N384" s="3">
        <v>1</v>
      </c>
      <c r="O384" s="3"/>
      <c r="P384" s="3">
        <v>1</v>
      </c>
      <c r="Q384" s="3"/>
      <c r="R384" s="3"/>
      <c r="S384" s="3"/>
      <c r="T384" s="3"/>
      <c r="U384" s="3"/>
      <c r="V384" s="3"/>
      <c r="W384" s="3"/>
      <c r="X384" s="3"/>
    </row>
    <row r="385" spans="1:24" x14ac:dyDescent="0.25">
      <c r="A385" s="8" t="s">
        <v>350</v>
      </c>
      <c r="B385" s="8" t="s">
        <v>358</v>
      </c>
      <c r="C385" s="8" t="s">
        <v>352</v>
      </c>
      <c r="D385" s="8" t="s">
        <v>277</v>
      </c>
      <c r="E385" s="8" t="s">
        <v>198</v>
      </c>
      <c r="F385" s="8" t="s">
        <v>40</v>
      </c>
      <c r="G385" s="10">
        <v>1</v>
      </c>
      <c r="H385" s="3" t="s">
        <v>451</v>
      </c>
      <c r="I385" s="3">
        <v>1</v>
      </c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spans="1:24" x14ac:dyDescent="0.25">
      <c r="A386" s="8" t="s">
        <v>350</v>
      </c>
      <c r="B386" s="8" t="s">
        <v>358</v>
      </c>
      <c r="C386" s="8" t="s">
        <v>352</v>
      </c>
      <c r="D386" s="8" t="s">
        <v>277</v>
      </c>
      <c r="E386" s="8" t="s">
        <v>198</v>
      </c>
      <c r="F386" s="8" t="s">
        <v>40</v>
      </c>
      <c r="G386" s="10">
        <v>1</v>
      </c>
      <c r="H386" s="3" t="s">
        <v>451</v>
      </c>
      <c r="I386" s="3">
        <v>1</v>
      </c>
      <c r="J386" s="3"/>
      <c r="K386" s="3"/>
      <c r="L386" s="3"/>
      <c r="M386" s="3"/>
      <c r="N386" s="3"/>
      <c r="O386" s="3"/>
      <c r="P386" s="3"/>
      <c r="Q386" s="3"/>
      <c r="R386" s="3"/>
      <c r="S386" s="3">
        <v>1</v>
      </c>
      <c r="T386" s="3"/>
      <c r="U386" s="3"/>
      <c r="V386" s="3"/>
      <c r="W386" s="3"/>
      <c r="X386" s="3"/>
    </row>
    <row r="387" spans="1:24" x14ac:dyDescent="0.25">
      <c r="A387" s="8" t="s">
        <v>350</v>
      </c>
      <c r="B387" s="8" t="s">
        <v>358</v>
      </c>
      <c r="C387" s="8" t="s">
        <v>352</v>
      </c>
      <c r="D387" s="8" t="s">
        <v>277</v>
      </c>
      <c r="E387" s="8" t="s">
        <v>198</v>
      </c>
      <c r="F387" s="8" t="s">
        <v>40</v>
      </c>
      <c r="G387" s="10">
        <v>1</v>
      </c>
      <c r="H387" s="3" t="s">
        <v>451</v>
      </c>
      <c r="I387" s="3">
        <v>1</v>
      </c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 spans="1:24" x14ac:dyDescent="0.25">
      <c r="A388" s="8" t="s">
        <v>350</v>
      </c>
      <c r="B388" s="8" t="s">
        <v>358</v>
      </c>
      <c r="C388" s="8" t="s">
        <v>352</v>
      </c>
      <c r="D388" s="8" t="s">
        <v>277</v>
      </c>
      <c r="E388" s="8" t="s">
        <v>198</v>
      </c>
      <c r="F388" s="8" t="s">
        <v>40</v>
      </c>
      <c r="G388" s="10">
        <v>1</v>
      </c>
      <c r="H388" s="3" t="s">
        <v>451</v>
      </c>
      <c r="I388" s="3">
        <v>1</v>
      </c>
      <c r="J388" s="3"/>
      <c r="K388" s="3"/>
      <c r="L388" s="3"/>
      <c r="M388" s="3"/>
      <c r="N388" s="3"/>
      <c r="O388" s="3"/>
      <c r="P388" s="3"/>
      <c r="Q388" s="3"/>
      <c r="R388" s="3"/>
      <c r="S388" s="3">
        <v>1</v>
      </c>
      <c r="T388" s="3"/>
      <c r="U388" s="3"/>
      <c r="V388" s="3"/>
      <c r="W388" s="3"/>
      <c r="X388" s="3"/>
    </row>
    <row r="389" spans="1:24" x14ac:dyDescent="0.25">
      <c r="A389" s="8" t="s">
        <v>350</v>
      </c>
      <c r="B389" s="8" t="s">
        <v>358</v>
      </c>
      <c r="C389" s="8" t="s">
        <v>352</v>
      </c>
      <c r="D389" s="8" t="s">
        <v>277</v>
      </c>
      <c r="E389" s="8" t="s">
        <v>198</v>
      </c>
      <c r="F389" s="8" t="s">
        <v>44</v>
      </c>
      <c r="G389" s="10">
        <v>1</v>
      </c>
      <c r="H389" s="3" t="s">
        <v>451</v>
      </c>
      <c r="I389" s="3">
        <v>1</v>
      </c>
      <c r="J389" s="3"/>
      <c r="K389" s="3"/>
      <c r="L389" s="3"/>
      <c r="M389" s="3"/>
      <c r="N389" s="3"/>
      <c r="O389" s="3"/>
      <c r="P389" s="3"/>
      <c r="Q389" s="3"/>
      <c r="R389" s="3"/>
      <c r="S389" s="3">
        <v>1</v>
      </c>
      <c r="T389" s="3"/>
      <c r="U389" s="3"/>
      <c r="V389" s="3"/>
      <c r="W389" s="3">
        <v>1</v>
      </c>
      <c r="X389" s="3"/>
    </row>
    <row r="390" spans="1:24" x14ac:dyDescent="0.25">
      <c r="A390" s="8" t="s">
        <v>350</v>
      </c>
      <c r="B390" s="8" t="s">
        <v>358</v>
      </c>
      <c r="C390" s="8" t="s">
        <v>352</v>
      </c>
      <c r="D390" s="8" t="s">
        <v>277</v>
      </c>
      <c r="E390" s="8" t="s">
        <v>198</v>
      </c>
      <c r="F390" s="8" t="s">
        <v>40</v>
      </c>
      <c r="G390" s="10">
        <v>1</v>
      </c>
      <c r="H390" s="3" t="s">
        <v>451</v>
      </c>
      <c r="I390" s="3">
        <v>1</v>
      </c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spans="1:24" x14ac:dyDescent="0.25">
      <c r="A391" s="8" t="s">
        <v>350</v>
      </c>
      <c r="B391" s="8" t="s">
        <v>358</v>
      </c>
      <c r="C391" s="8" t="s">
        <v>352</v>
      </c>
      <c r="D391" s="8" t="s">
        <v>277</v>
      </c>
      <c r="E391" s="8" t="s">
        <v>198</v>
      </c>
      <c r="F391" s="8" t="s">
        <v>40</v>
      </c>
      <c r="G391" s="10">
        <v>1</v>
      </c>
      <c r="H391" s="3" t="s">
        <v>451</v>
      </c>
      <c r="I391" s="3">
        <v>1</v>
      </c>
      <c r="J391" s="3"/>
      <c r="K391" s="3"/>
      <c r="L391" s="3"/>
      <c r="M391" s="3"/>
      <c r="N391" s="3"/>
      <c r="O391" s="3"/>
      <c r="P391" s="3"/>
      <c r="Q391" s="3">
        <v>1</v>
      </c>
      <c r="R391" s="3"/>
      <c r="S391" s="3"/>
      <c r="T391" s="3"/>
      <c r="U391" s="3"/>
      <c r="V391" s="3"/>
      <c r="W391" s="3"/>
      <c r="X391" s="3"/>
    </row>
    <row r="392" spans="1:24" x14ac:dyDescent="0.25">
      <c r="A392" s="8" t="s">
        <v>350</v>
      </c>
      <c r="B392" s="8" t="s">
        <v>358</v>
      </c>
      <c r="C392" s="8" t="s">
        <v>352</v>
      </c>
      <c r="D392" s="8" t="s">
        <v>277</v>
      </c>
      <c r="E392" s="8" t="s">
        <v>198</v>
      </c>
      <c r="F392" s="8" t="s">
        <v>40</v>
      </c>
      <c r="G392" s="10">
        <v>1</v>
      </c>
      <c r="H392" s="3" t="s">
        <v>451</v>
      </c>
      <c r="I392" s="3">
        <v>1</v>
      </c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</row>
    <row r="393" spans="1:24" x14ac:dyDescent="0.25">
      <c r="A393" s="8" t="s">
        <v>350</v>
      </c>
      <c r="B393" s="8" t="s">
        <v>358</v>
      </c>
      <c r="C393" s="8" t="s">
        <v>352</v>
      </c>
      <c r="D393" s="8" t="s">
        <v>277</v>
      </c>
      <c r="E393" s="8" t="s">
        <v>198</v>
      </c>
      <c r="F393" s="8" t="s">
        <v>40</v>
      </c>
      <c r="G393" s="10">
        <v>1</v>
      </c>
      <c r="H393" s="3" t="s">
        <v>451</v>
      </c>
      <c r="I393" s="3">
        <v>1</v>
      </c>
      <c r="J393" s="3"/>
      <c r="K393" s="3"/>
      <c r="L393" s="3"/>
      <c r="M393" s="3"/>
      <c r="N393" s="3"/>
      <c r="O393" s="3"/>
      <c r="P393" s="3"/>
      <c r="Q393" s="3">
        <v>1</v>
      </c>
      <c r="R393" s="3"/>
      <c r="S393" s="3"/>
      <c r="T393" s="3"/>
      <c r="U393" s="3"/>
      <c r="V393" s="3"/>
      <c r="W393" s="3"/>
      <c r="X393" s="3"/>
    </row>
    <row r="394" spans="1:24" x14ac:dyDescent="0.25">
      <c r="A394" s="8" t="s">
        <v>350</v>
      </c>
      <c r="B394" s="8" t="s">
        <v>358</v>
      </c>
      <c r="C394" s="8" t="s">
        <v>352</v>
      </c>
      <c r="D394" s="8" t="s">
        <v>277</v>
      </c>
      <c r="E394" s="8" t="s">
        <v>198</v>
      </c>
      <c r="F394" s="8" t="s">
        <v>44</v>
      </c>
      <c r="G394" s="8"/>
      <c r="H394" s="3" t="s">
        <v>451</v>
      </c>
      <c r="I394" s="3">
        <v>1</v>
      </c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>
        <v>1</v>
      </c>
      <c r="X394" s="3"/>
    </row>
    <row r="395" spans="1:24" x14ac:dyDescent="0.25">
      <c r="A395" s="8" t="s">
        <v>350</v>
      </c>
      <c r="B395" s="8" t="s">
        <v>358</v>
      </c>
      <c r="C395" s="8" t="s">
        <v>352</v>
      </c>
      <c r="D395" s="8" t="s">
        <v>277</v>
      </c>
      <c r="E395" s="8" t="s">
        <v>198</v>
      </c>
      <c r="F395" s="8" t="s">
        <v>40</v>
      </c>
      <c r="G395" s="10">
        <v>1</v>
      </c>
      <c r="H395" s="3" t="s">
        <v>451</v>
      </c>
      <c r="I395" s="3">
        <v>1</v>
      </c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spans="1:24" x14ac:dyDescent="0.25">
      <c r="A396" s="8" t="s">
        <v>350</v>
      </c>
      <c r="B396" s="8" t="s">
        <v>358</v>
      </c>
      <c r="C396" s="8" t="s">
        <v>352</v>
      </c>
      <c r="D396" s="8" t="s">
        <v>277</v>
      </c>
      <c r="E396" s="8" t="s">
        <v>198</v>
      </c>
      <c r="F396" s="8" t="s">
        <v>40</v>
      </c>
      <c r="G396" s="10">
        <v>1</v>
      </c>
      <c r="H396" s="3" t="s">
        <v>451</v>
      </c>
      <c r="I396" s="3">
        <v>1</v>
      </c>
      <c r="J396" s="3"/>
      <c r="K396" s="3"/>
      <c r="L396" s="3"/>
      <c r="M396" s="3"/>
      <c r="N396" s="3"/>
      <c r="O396" s="3"/>
      <c r="P396" s="3"/>
      <c r="Q396" s="3">
        <v>1</v>
      </c>
      <c r="R396" s="3"/>
      <c r="S396" s="3"/>
      <c r="T396" s="3"/>
      <c r="U396" s="3"/>
      <c r="V396" s="3"/>
      <c r="W396" s="3"/>
      <c r="X396" s="3"/>
    </row>
    <row r="397" spans="1:24" x14ac:dyDescent="0.25">
      <c r="A397" s="8" t="s">
        <v>350</v>
      </c>
      <c r="B397" s="8" t="s">
        <v>358</v>
      </c>
      <c r="C397" s="8" t="s">
        <v>352</v>
      </c>
      <c r="D397" s="8" t="s">
        <v>277</v>
      </c>
      <c r="E397" s="8" t="s">
        <v>198</v>
      </c>
      <c r="F397" s="8" t="s">
        <v>40</v>
      </c>
      <c r="G397" s="8"/>
      <c r="H397" s="3" t="s">
        <v>451</v>
      </c>
      <c r="I397" s="3">
        <v>1</v>
      </c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 spans="1:24" x14ac:dyDescent="0.25">
      <c r="A398" s="8" t="s">
        <v>350</v>
      </c>
      <c r="B398" s="8" t="s">
        <v>358</v>
      </c>
      <c r="C398" s="8" t="s">
        <v>352</v>
      </c>
      <c r="D398" s="8" t="s">
        <v>277</v>
      </c>
      <c r="E398" s="8" t="s">
        <v>198</v>
      </c>
      <c r="F398" s="8" t="s">
        <v>40</v>
      </c>
      <c r="G398" s="10">
        <v>1</v>
      </c>
      <c r="H398" s="3" t="s">
        <v>451</v>
      </c>
      <c r="I398" s="3">
        <v>1</v>
      </c>
      <c r="J398" s="3"/>
      <c r="K398" s="3"/>
      <c r="L398" s="3"/>
      <c r="M398" s="3"/>
      <c r="N398" s="3"/>
      <c r="O398" s="3"/>
      <c r="P398" s="3"/>
      <c r="Q398" s="3"/>
      <c r="R398" s="3"/>
      <c r="S398" s="3">
        <v>1</v>
      </c>
      <c r="T398" s="3"/>
      <c r="U398" s="3"/>
      <c r="V398" s="3"/>
      <c r="W398" s="3"/>
      <c r="X398" s="3"/>
    </row>
    <row r="399" spans="1:24" x14ac:dyDescent="0.25">
      <c r="A399" s="8" t="s">
        <v>350</v>
      </c>
      <c r="B399" s="8" t="s">
        <v>358</v>
      </c>
      <c r="C399" s="8" t="s">
        <v>352</v>
      </c>
      <c r="D399" s="8" t="s">
        <v>277</v>
      </c>
      <c r="E399" s="8" t="s">
        <v>198</v>
      </c>
      <c r="F399" s="8" t="s">
        <v>40</v>
      </c>
      <c r="G399" s="10">
        <v>1</v>
      </c>
      <c r="H399" s="3" t="s">
        <v>451</v>
      </c>
      <c r="I399" s="3">
        <v>1</v>
      </c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 spans="1:24" x14ac:dyDescent="0.25">
      <c r="A400" s="8" t="s">
        <v>350</v>
      </c>
      <c r="B400" s="8" t="s">
        <v>358</v>
      </c>
      <c r="C400" s="8" t="s">
        <v>352</v>
      </c>
      <c r="D400" s="8" t="s">
        <v>277</v>
      </c>
      <c r="E400" s="8" t="s">
        <v>198</v>
      </c>
      <c r="F400" s="8" t="s">
        <v>44</v>
      </c>
      <c r="G400" s="8"/>
      <c r="H400" s="3" t="s">
        <v>451</v>
      </c>
      <c r="I400" s="3">
        <v>1</v>
      </c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>
        <v>1</v>
      </c>
      <c r="X400" s="3"/>
    </row>
    <row r="401" spans="1:24" x14ac:dyDescent="0.25">
      <c r="A401" s="8" t="s">
        <v>350</v>
      </c>
      <c r="B401" s="8" t="s">
        <v>358</v>
      </c>
      <c r="C401" s="8" t="s">
        <v>352</v>
      </c>
      <c r="D401" s="8" t="s">
        <v>277</v>
      </c>
      <c r="E401" s="8" t="s">
        <v>198</v>
      </c>
      <c r="F401" s="8" t="s">
        <v>40</v>
      </c>
      <c r="G401" s="10">
        <v>1</v>
      </c>
      <c r="H401" s="3" t="s">
        <v>451</v>
      </c>
      <c r="I401" s="3">
        <v>1</v>
      </c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 spans="1:24" x14ac:dyDescent="0.25">
      <c r="A402" s="8" t="s">
        <v>350</v>
      </c>
      <c r="B402" s="8" t="s">
        <v>358</v>
      </c>
      <c r="C402" s="8" t="s">
        <v>352</v>
      </c>
      <c r="D402" s="8" t="s">
        <v>277</v>
      </c>
      <c r="E402" s="8" t="s">
        <v>198</v>
      </c>
      <c r="F402" s="8" t="s">
        <v>40</v>
      </c>
      <c r="G402" s="10">
        <v>1</v>
      </c>
      <c r="H402" s="3" t="s">
        <v>451</v>
      </c>
      <c r="I402" s="3">
        <v>1</v>
      </c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 spans="1:24" x14ac:dyDescent="0.25">
      <c r="A403" s="8" t="s">
        <v>350</v>
      </c>
      <c r="B403" s="8" t="s">
        <v>358</v>
      </c>
      <c r="C403" s="8" t="s">
        <v>352</v>
      </c>
      <c r="D403" s="8" t="s">
        <v>277</v>
      </c>
      <c r="E403" s="8" t="s">
        <v>198</v>
      </c>
      <c r="F403" s="8" t="s">
        <v>40</v>
      </c>
      <c r="G403" s="10">
        <v>1</v>
      </c>
      <c r="H403" s="3" t="s">
        <v>451</v>
      </c>
      <c r="I403" s="3">
        <v>1</v>
      </c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</row>
    <row r="404" spans="1:24" x14ac:dyDescent="0.25">
      <c r="A404" s="8" t="s">
        <v>350</v>
      </c>
      <c r="B404" s="8" t="s">
        <v>366</v>
      </c>
      <c r="C404" s="8" t="s">
        <v>352</v>
      </c>
      <c r="D404" s="8" t="s">
        <v>280</v>
      </c>
      <c r="E404" s="8" t="s">
        <v>210</v>
      </c>
      <c r="F404" s="8" t="s">
        <v>42</v>
      </c>
      <c r="G404" s="10">
        <v>1</v>
      </c>
      <c r="H404" s="3" t="s">
        <v>451</v>
      </c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</row>
    <row r="405" spans="1:24" x14ac:dyDescent="0.25">
      <c r="A405" s="8" t="s">
        <v>350</v>
      </c>
      <c r="B405" s="8" t="s">
        <v>366</v>
      </c>
      <c r="C405" s="8" t="s">
        <v>352</v>
      </c>
      <c r="D405" s="8" t="s">
        <v>280</v>
      </c>
      <c r="E405" s="8" t="s">
        <v>210</v>
      </c>
      <c r="F405" s="8" t="s">
        <v>38</v>
      </c>
      <c r="G405" s="8"/>
      <c r="H405" s="3" t="s">
        <v>451</v>
      </c>
      <c r="I405" s="3"/>
      <c r="J405" s="3"/>
      <c r="K405" s="3"/>
      <c r="L405" s="3"/>
      <c r="M405" s="3"/>
      <c r="N405" s="3">
        <v>1</v>
      </c>
      <c r="O405" s="3"/>
      <c r="P405" s="3"/>
      <c r="Q405" s="3">
        <v>1</v>
      </c>
      <c r="R405" s="3"/>
      <c r="S405" s="3"/>
      <c r="T405" s="3"/>
      <c r="U405" s="3"/>
      <c r="V405" s="3"/>
      <c r="W405" s="3"/>
      <c r="X405" s="3"/>
    </row>
    <row r="406" spans="1:24" x14ac:dyDescent="0.25">
      <c r="A406" s="8" t="s">
        <v>350</v>
      </c>
      <c r="B406" s="8" t="s">
        <v>366</v>
      </c>
      <c r="C406" s="8" t="s">
        <v>352</v>
      </c>
      <c r="D406" s="8" t="s">
        <v>280</v>
      </c>
      <c r="E406" s="8" t="s">
        <v>211</v>
      </c>
      <c r="F406" s="8" t="s">
        <v>37</v>
      </c>
      <c r="G406" s="10">
        <v>1</v>
      </c>
      <c r="H406" s="3" t="s">
        <v>451</v>
      </c>
      <c r="I406" s="3"/>
      <c r="J406" s="3"/>
      <c r="K406" s="3">
        <v>1</v>
      </c>
      <c r="L406" s="3"/>
      <c r="M406" s="3"/>
      <c r="N406" s="3"/>
      <c r="O406" s="3"/>
      <c r="P406" s="3"/>
      <c r="Q406" s="3"/>
      <c r="R406" s="3">
        <v>1</v>
      </c>
      <c r="S406" s="3"/>
      <c r="T406" s="3"/>
      <c r="U406" s="3"/>
      <c r="V406" s="3">
        <v>1</v>
      </c>
      <c r="W406" s="3"/>
      <c r="X406" s="3"/>
    </row>
    <row r="407" spans="1:24" x14ac:dyDescent="0.25">
      <c r="A407" s="8" t="s">
        <v>350</v>
      </c>
      <c r="B407" s="8" t="s">
        <v>366</v>
      </c>
      <c r="C407" s="8" t="s">
        <v>352</v>
      </c>
      <c r="D407" s="8" t="s">
        <v>280</v>
      </c>
      <c r="E407" s="8" t="s">
        <v>211</v>
      </c>
      <c r="F407" s="8" t="s">
        <v>37</v>
      </c>
      <c r="G407" s="10">
        <v>1</v>
      </c>
      <c r="H407" s="3" t="s">
        <v>451</v>
      </c>
      <c r="I407" s="3"/>
      <c r="J407" s="3"/>
      <c r="K407" s="3">
        <v>1</v>
      </c>
      <c r="L407" s="3"/>
      <c r="M407" s="3"/>
      <c r="N407" s="3"/>
      <c r="O407" s="3"/>
      <c r="P407" s="3"/>
      <c r="Q407" s="3"/>
      <c r="R407" s="3">
        <v>1</v>
      </c>
      <c r="S407" s="3"/>
      <c r="T407" s="3"/>
      <c r="U407" s="3"/>
      <c r="V407" s="3"/>
      <c r="W407" s="3"/>
      <c r="X407" s="3"/>
    </row>
    <row r="408" spans="1:24" x14ac:dyDescent="0.25">
      <c r="A408" s="8" t="s">
        <v>350</v>
      </c>
      <c r="B408" s="8" t="s">
        <v>367</v>
      </c>
      <c r="C408" s="8" t="s">
        <v>352</v>
      </c>
      <c r="D408" s="8" t="s">
        <v>282</v>
      </c>
      <c r="E408" s="8" t="s">
        <v>213</v>
      </c>
      <c r="F408" s="8" t="s">
        <v>37</v>
      </c>
      <c r="G408" s="10">
        <v>1</v>
      </c>
      <c r="H408" s="3" t="s">
        <v>451</v>
      </c>
      <c r="I408" s="3"/>
      <c r="J408" s="3"/>
      <c r="K408" s="3">
        <v>1</v>
      </c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</row>
    <row r="409" spans="1:24" x14ac:dyDescent="0.25">
      <c r="A409" s="8" t="s">
        <v>350</v>
      </c>
      <c r="B409" s="8" t="s">
        <v>365</v>
      </c>
      <c r="C409" s="8" t="s">
        <v>352</v>
      </c>
      <c r="D409" s="8" t="s">
        <v>66</v>
      </c>
      <c r="E409" s="8" t="s">
        <v>209</v>
      </c>
      <c r="F409" s="8" t="s">
        <v>42</v>
      </c>
      <c r="G409" s="10">
        <v>1</v>
      </c>
      <c r="H409" s="3" t="s">
        <v>451</v>
      </c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>
        <v>1</v>
      </c>
      <c r="U409" s="3"/>
      <c r="V409" s="3"/>
      <c r="W409" s="3"/>
      <c r="X409" s="3"/>
    </row>
    <row r="410" spans="1:24" x14ac:dyDescent="0.25">
      <c r="A410" s="8" t="s">
        <v>350</v>
      </c>
      <c r="B410" s="8" t="s">
        <v>365</v>
      </c>
      <c r="C410" s="8" t="s">
        <v>352</v>
      </c>
      <c r="D410" s="8" t="s">
        <v>66</v>
      </c>
      <c r="E410" s="8" t="s">
        <v>209</v>
      </c>
      <c r="F410" s="8" t="s">
        <v>37</v>
      </c>
      <c r="G410" s="10">
        <v>1</v>
      </c>
      <c r="H410" s="9" t="s">
        <v>451</v>
      </c>
      <c r="I410" s="3"/>
      <c r="J410" s="3"/>
      <c r="K410" s="3">
        <v>1</v>
      </c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</row>
    <row r="411" spans="1:24" x14ac:dyDescent="0.25">
      <c r="A411" s="8" t="s">
        <v>350</v>
      </c>
      <c r="B411" s="8" t="s">
        <v>365</v>
      </c>
      <c r="C411" s="8" t="s">
        <v>352</v>
      </c>
      <c r="D411" s="8" t="s">
        <v>66</v>
      </c>
      <c r="E411" s="8" t="s">
        <v>209</v>
      </c>
      <c r="F411" s="8" t="s">
        <v>38</v>
      </c>
      <c r="G411" s="8"/>
      <c r="H411" s="3" t="s">
        <v>451</v>
      </c>
      <c r="I411" s="3"/>
      <c r="J411" s="3"/>
      <c r="K411" s="3"/>
      <c r="L411" s="3"/>
      <c r="M411" s="3"/>
      <c r="N411" s="3">
        <v>1</v>
      </c>
      <c r="O411" s="3"/>
      <c r="P411" s="3"/>
      <c r="Q411" s="3"/>
      <c r="R411" s="3"/>
      <c r="S411" s="3"/>
      <c r="T411" s="3"/>
      <c r="U411" s="3"/>
      <c r="V411" s="3"/>
      <c r="W411" s="3"/>
      <c r="X411" s="3"/>
    </row>
    <row r="412" spans="1:24" x14ac:dyDescent="0.25">
      <c r="A412" s="8" t="s">
        <v>350</v>
      </c>
      <c r="B412" s="8" t="s">
        <v>365</v>
      </c>
      <c r="C412" s="8" t="s">
        <v>352</v>
      </c>
      <c r="D412" s="8" t="s">
        <v>66</v>
      </c>
      <c r="E412" s="8" t="s">
        <v>209</v>
      </c>
      <c r="F412" s="8" t="s">
        <v>43</v>
      </c>
      <c r="G412" s="10">
        <v>1</v>
      </c>
      <c r="H412" s="3" t="s">
        <v>451</v>
      </c>
      <c r="I412" s="3"/>
      <c r="J412" s="3"/>
      <c r="K412" s="3"/>
      <c r="L412" s="3">
        <v>1</v>
      </c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</row>
    <row r="413" spans="1:24" x14ac:dyDescent="0.25">
      <c r="A413" s="8" t="s">
        <v>350</v>
      </c>
      <c r="B413" s="8" t="s">
        <v>366</v>
      </c>
      <c r="C413" s="8" t="s">
        <v>352</v>
      </c>
      <c r="D413" s="8" t="s">
        <v>47</v>
      </c>
      <c r="E413" s="8" t="s">
        <v>25</v>
      </c>
      <c r="F413" s="8" t="s">
        <v>43</v>
      </c>
      <c r="G413" s="10">
        <v>1</v>
      </c>
      <c r="H413" s="9" t="s">
        <v>451</v>
      </c>
      <c r="I413" s="3"/>
      <c r="J413" s="3"/>
      <c r="K413" s="3"/>
      <c r="L413" s="3">
        <v>1</v>
      </c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</row>
    <row r="414" spans="1:24" x14ac:dyDescent="0.25">
      <c r="A414" s="8" t="s">
        <v>350</v>
      </c>
      <c r="B414" s="8" t="s">
        <v>367</v>
      </c>
      <c r="C414" s="8" t="s">
        <v>352</v>
      </c>
      <c r="D414" s="8" t="s">
        <v>281</v>
      </c>
      <c r="E414" s="8" t="s">
        <v>212</v>
      </c>
      <c r="F414" s="8" t="s">
        <v>42</v>
      </c>
      <c r="G414" s="10">
        <v>1</v>
      </c>
      <c r="H414" s="3" t="s">
        <v>451</v>
      </c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</row>
    <row r="415" spans="1:24" x14ac:dyDescent="0.25">
      <c r="A415" s="8" t="s">
        <v>350</v>
      </c>
      <c r="B415" s="8" t="s">
        <v>367</v>
      </c>
      <c r="C415" s="8" t="s">
        <v>352</v>
      </c>
      <c r="D415" s="8" t="s">
        <v>281</v>
      </c>
      <c r="E415" s="8" t="s">
        <v>212</v>
      </c>
      <c r="F415" s="8" t="s">
        <v>38</v>
      </c>
      <c r="G415" s="8"/>
      <c r="H415" s="3" t="s">
        <v>451</v>
      </c>
      <c r="I415" s="3"/>
      <c r="J415" s="3"/>
      <c r="K415" s="3"/>
      <c r="L415" s="3"/>
      <c r="M415" s="3"/>
      <c r="N415" s="3">
        <v>1</v>
      </c>
      <c r="O415" s="3"/>
      <c r="P415" s="3"/>
      <c r="Q415" s="3">
        <v>1</v>
      </c>
      <c r="R415" s="3"/>
      <c r="S415" s="3"/>
      <c r="T415" s="3"/>
      <c r="U415" s="3"/>
      <c r="V415" s="3"/>
      <c r="W415" s="3"/>
      <c r="X415" s="3"/>
    </row>
    <row r="416" spans="1:24" x14ac:dyDescent="0.25">
      <c r="A416" s="8" t="s">
        <v>350</v>
      </c>
      <c r="B416" s="8" t="s">
        <v>367</v>
      </c>
      <c r="C416" s="8" t="s">
        <v>352</v>
      </c>
      <c r="D416" s="8" t="s">
        <v>281</v>
      </c>
      <c r="E416" s="8" t="s">
        <v>212</v>
      </c>
      <c r="F416" s="8" t="s">
        <v>40</v>
      </c>
      <c r="G416" s="10">
        <v>1</v>
      </c>
      <c r="H416" s="3" t="s">
        <v>451</v>
      </c>
      <c r="I416" s="3">
        <v>1</v>
      </c>
      <c r="J416" s="3"/>
      <c r="K416" s="3"/>
      <c r="L416" s="3"/>
      <c r="M416" s="3"/>
      <c r="N416" s="3"/>
      <c r="O416" s="3"/>
      <c r="P416" s="3"/>
      <c r="Q416" s="3"/>
      <c r="R416" s="3"/>
      <c r="S416" s="3">
        <v>1</v>
      </c>
      <c r="T416" s="3"/>
      <c r="U416" s="3"/>
      <c r="V416" s="3"/>
      <c r="W416" s="3"/>
      <c r="X416" s="3"/>
    </row>
    <row r="417" spans="1:24" x14ac:dyDescent="0.25">
      <c r="A417" s="8" t="s">
        <v>350</v>
      </c>
      <c r="B417" s="8" t="s">
        <v>358</v>
      </c>
      <c r="C417" s="8" t="s">
        <v>352</v>
      </c>
      <c r="D417" s="8" t="s">
        <v>278</v>
      </c>
      <c r="E417" s="8" t="s">
        <v>196</v>
      </c>
      <c r="F417" s="8" t="s">
        <v>37</v>
      </c>
      <c r="G417" s="10">
        <v>1</v>
      </c>
      <c r="H417" s="3" t="s">
        <v>451</v>
      </c>
      <c r="I417" s="3"/>
      <c r="J417" s="3"/>
      <c r="K417" s="3">
        <v>1</v>
      </c>
      <c r="L417" s="3"/>
      <c r="M417" s="3"/>
      <c r="N417" s="3"/>
      <c r="O417" s="3"/>
      <c r="P417" s="3"/>
      <c r="Q417" s="3"/>
      <c r="R417" s="3"/>
      <c r="S417" s="3">
        <v>1</v>
      </c>
      <c r="T417" s="3"/>
      <c r="U417" s="3"/>
      <c r="V417" s="3"/>
      <c r="W417" s="3"/>
      <c r="X417" s="3"/>
    </row>
    <row r="418" spans="1:24" x14ac:dyDescent="0.25">
      <c r="A418" s="8" t="s">
        <v>350</v>
      </c>
      <c r="B418" s="8" t="s">
        <v>358</v>
      </c>
      <c r="C418" s="8" t="s">
        <v>352</v>
      </c>
      <c r="D418" s="8" t="s">
        <v>278</v>
      </c>
      <c r="E418" s="8" t="s">
        <v>196</v>
      </c>
      <c r="F418" s="8" t="s">
        <v>43</v>
      </c>
      <c r="G418" s="10">
        <v>1</v>
      </c>
      <c r="H418" s="3" t="s">
        <v>451</v>
      </c>
      <c r="I418" s="3"/>
      <c r="J418" s="3"/>
      <c r="K418" s="3"/>
      <c r="L418" s="3">
        <v>1</v>
      </c>
      <c r="M418" s="3"/>
      <c r="N418" s="3"/>
      <c r="O418" s="3"/>
      <c r="P418" s="3"/>
      <c r="Q418" s="3"/>
      <c r="R418" s="3">
        <v>1</v>
      </c>
      <c r="S418" s="3"/>
      <c r="T418" s="3"/>
      <c r="U418" s="3"/>
      <c r="V418" s="3"/>
      <c r="W418" s="3"/>
      <c r="X418" s="3"/>
    </row>
    <row r="419" spans="1:24" x14ac:dyDescent="0.25">
      <c r="A419" s="8" t="s">
        <v>350</v>
      </c>
      <c r="B419" s="8" t="s">
        <v>358</v>
      </c>
      <c r="C419" s="8" t="s">
        <v>352</v>
      </c>
      <c r="D419" s="8" t="s">
        <v>278</v>
      </c>
      <c r="E419" s="8" t="s">
        <v>196</v>
      </c>
      <c r="F419" s="8" t="s">
        <v>43</v>
      </c>
      <c r="G419" s="10">
        <v>1</v>
      </c>
      <c r="H419" s="9" t="s">
        <v>451</v>
      </c>
      <c r="I419" s="3"/>
      <c r="J419" s="3"/>
      <c r="K419" s="3"/>
      <c r="L419" s="3">
        <v>1</v>
      </c>
      <c r="M419" s="3"/>
      <c r="N419" s="3"/>
      <c r="O419" s="3"/>
      <c r="P419" s="3"/>
      <c r="Q419" s="3"/>
      <c r="R419" s="3">
        <v>1</v>
      </c>
      <c r="S419" s="3"/>
      <c r="T419" s="3"/>
      <c r="U419" s="3"/>
      <c r="V419" s="3"/>
      <c r="W419" s="3"/>
      <c r="X419" s="3"/>
    </row>
    <row r="420" spans="1:24" x14ac:dyDescent="0.25">
      <c r="A420" s="8" t="s">
        <v>350</v>
      </c>
      <c r="B420" s="8" t="s">
        <v>358</v>
      </c>
      <c r="C420" s="8" t="s">
        <v>352</v>
      </c>
      <c r="D420" s="8" t="s">
        <v>278</v>
      </c>
      <c r="E420" s="8" t="s">
        <v>196</v>
      </c>
      <c r="F420" s="8" t="s">
        <v>38</v>
      </c>
      <c r="G420" s="8"/>
      <c r="H420" s="3" t="s">
        <v>451</v>
      </c>
      <c r="I420" s="3"/>
      <c r="J420" s="3"/>
      <c r="K420" s="3"/>
      <c r="L420" s="3"/>
      <c r="M420" s="3"/>
      <c r="N420" s="3">
        <v>1</v>
      </c>
      <c r="O420" s="3"/>
      <c r="P420" s="3"/>
      <c r="Q420" s="3">
        <v>1</v>
      </c>
      <c r="R420" s="3"/>
      <c r="S420" s="3"/>
      <c r="T420" s="3"/>
      <c r="U420" s="3"/>
      <c r="V420" s="3"/>
      <c r="W420" s="3"/>
      <c r="X420" s="3"/>
    </row>
    <row r="421" spans="1:24" x14ac:dyDescent="0.25">
      <c r="A421" s="8" t="s">
        <v>350</v>
      </c>
      <c r="B421" s="8" t="s">
        <v>358</v>
      </c>
      <c r="C421" s="8" t="s">
        <v>352</v>
      </c>
      <c r="D421" s="8" t="s">
        <v>278</v>
      </c>
      <c r="E421" s="8" t="s">
        <v>196</v>
      </c>
      <c r="F421" s="8" t="s">
        <v>37</v>
      </c>
      <c r="G421" s="10">
        <v>1</v>
      </c>
      <c r="H421" s="3" t="s">
        <v>451</v>
      </c>
      <c r="I421" s="3"/>
      <c r="J421" s="3"/>
      <c r="K421" s="3">
        <v>1</v>
      </c>
      <c r="L421" s="3"/>
      <c r="M421" s="3"/>
      <c r="N421" s="3"/>
      <c r="O421" s="3"/>
      <c r="P421" s="3"/>
      <c r="Q421" s="3"/>
      <c r="R421" s="3">
        <v>1</v>
      </c>
      <c r="S421" s="3"/>
      <c r="T421" s="3"/>
      <c r="U421" s="3"/>
      <c r="V421" s="3"/>
      <c r="W421" s="3"/>
      <c r="X421" s="3"/>
    </row>
    <row r="422" spans="1:24" x14ac:dyDescent="0.25">
      <c r="A422" s="8" t="s">
        <v>350</v>
      </c>
      <c r="B422" s="8" t="s">
        <v>358</v>
      </c>
      <c r="C422" s="8" t="s">
        <v>352</v>
      </c>
      <c r="D422" s="8" t="s">
        <v>278</v>
      </c>
      <c r="E422" s="8" t="s">
        <v>196</v>
      </c>
      <c r="F422" s="8" t="s">
        <v>42</v>
      </c>
      <c r="G422" s="10">
        <v>1</v>
      </c>
      <c r="H422" s="3" t="s">
        <v>451</v>
      </c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</row>
    <row r="423" spans="1:24" x14ac:dyDescent="0.25">
      <c r="A423" s="8" t="s">
        <v>350</v>
      </c>
      <c r="B423" s="8" t="s">
        <v>365</v>
      </c>
      <c r="C423" s="8" t="s">
        <v>352</v>
      </c>
      <c r="D423" s="8" t="s">
        <v>45</v>
      </c>
      <c r="E423" s="8" t="s">
        <v>24</v>
      </c>
      <c r="F423" s="8" t="s">
        <v>43</v>
      </c>
      <c r="G423" s="10">
        <v>1</v>
      </c>
      <c r="H423" s="9" t="s">
        <v>451</v>
      </c>
      <c r="I423" s="3"/>
      <c r="J423" s="3"/>
      <c r="K423" s="3"/>
      <c r="L423" s="3">
        <v>1</v>
      </c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spans="1:24" x14ac:dyDescent="0.25">
      <c r="A424" s="8" t="s">
        <v>350</v>
      </c>
      <c r="B424" s="8" t="s">
        <v>351</v>
      </c>
      <c r="C424" s="8" t="s">
        <v>352</v>
      </c>
      <c r="D424" s="8" t="s">
        <v>279</v>
      </c>
      <c r="E424" s="8" t="s">
        <v>1</v>
      </c>
      <c r="F424" s="8" t="s">
        <v>37</v>
      </c>
      <c r="G424" s="10">
        <v>1</v>
      </c>
      <c r="H424" s="3" t="s">
        <v>451</v>
      </c>
      <c r="I424" s="3"/>
      <c r="J424" s="3"/>
      <c r="K424" s="3">
        <v>1</v>
      </c>
      <c r="L424" s="3"/>
      <c r="M424" s="3"/>
      <c r="N424" s="3"/>
      <c r="O424" s="3"/>
      <c r="P424" s="3"/>
      <c r="Q424" s="3"/>
      <c r="R424" s="3"/>
      <c r="S424" s="3">
        <v>1</v>
      </c>
      <c r="T424" s="3"/>
      <c r="U424" s="3"/>
      <c r="V424" s="3"/>
      <c r="W424" s="3"/>
      <c r="X424" s="3"/>
    </row>
    <row r="425" spans="1:24" x14ac:dyDescent="0.25">
      <c r="A425" s="8" t="s">
        <v>350</v>
      </c>
      <c r="B425" s="8" t="s">
        <v>351</v>
      </c>
      <c r="C425" s="8" t="s">
        <v>352</v>
      </c>
      <c r="D425" s="8" t="s">
        <v>279</v>
      </c>
      <c r="E425" s="8" t="s">
        <v>1</v>
      </c>
      <c r="F425" s="8" t="s">
        <v>37</v>
      </c>
      <c r="G425" s="10">
        <v>1</v>
      </c>
      <c r="H425" s="3" t="s">
        <v>451</v>
      </c>
      <c r="I425" s="3"/>
      <c r="J425" s="3"/>
      <c r="K425" s="3">
        <v>1</v>
      </c>
      <c r="L425" s="3"/>
      <c r="M425" s="3"/>
      <c r="N425" s="3"/>
      <c r="O425" s="3"/>
      <c r="P425" s="3"/>
      <c r="Q425" s="3"/>
      <c r="R425" s="3">
        <v>1</v>
      </c>
      <c r="S425" s="3">
        <v>1</v>
      </c>
      <c r="T425" s="3"/>
      <c r="U425" s="3"/>
      <c r="V425" s="3"/>
      <c r="W425" s="3"/>
      <c r="X425" s="3"/>
    </row>
    <row r="426" spans="1:24" x14ac:dyDescent="0.25">
      <c r="A426" s="8" t="s">
        <v>350</v>
      </c>
      <c r="B426" s="8" t="s">
        <v>351</v>
      </c>
      <c r="C426" s="8" t="s">
        <v>352</v>
      </c>
      <c r="D426" s="8" t="s">
        <v>279</v>
      </c>
      <c r="E426" s="8" t="s">
        <v>1</v>
      </c>
      <c r="F426" s="8" t="s">
        <v>37</v>
      </c>
      <c r="G426" s="10">
        <v>1</v>
      </c>
      <c r="H426" s="3" t="s">
        <v>451</v>
      </c>
      <c r="I426" s="3"/>
      <c r="J426" s="3"/>
      <c r="K426" s="3">
        <v>1</v>
      </c>
      <c r="L426" s="3"/>
      <c r="M426" s="3"/>
      <c r="N426" s="3"/>
      <c r="O426" s="3"/>
      <c r="P426" s="3"/>
      <c r="Q426" s="3"/>
      <c r="R426" s="3">
        <v>1</v>
      </c>
      <c r="S426" s="3"/>
      <c r="T426" s="3"/>
      <c r="U426" s="3"/>
      <c r="V426" s="3"/>
      <c r="W426" s="3"/>
      <c r="X426" s="3"/>
    </row>
    <row r="427" spans="1:24" x14ac:dyDescent="0.25">
      <c r="A427" s="8" t="s">
        <v>350</v>
      </c>
      <c r="B427" s="8" t="s">
        <v>351</v>
      </c>
      <c r="C427" s="8" t="s">
        <v>352</v>
      </c>
      <c r="D427" s="8" t="s">
        <v>279</v>
      </c>
      <c r="E427" s="8" t="s">
        <v>1</v>
      </c>
      <c r="F427" s="8" t="s">
        <v>38</v>
      </c>
      <c r="G427" s="8"/>
      <c r="H427" s="3" t="s">
        <v>451</v>
      </c>
      <c r="I427" s="3"/>
      <c r="J427" s="3"/>
      <c r="K427" s="3"/>
      <c r="L427" s="3"/>
      <c r="M427" s="3"/>
      <c r="N427" s="3">
        <v>1</v>
      </c>
      <c r="O427" s="3"/>
      <c r="P427" s="3"/>
      <c r="Q427" s="3">
        <v>1</v>
      </c>
      <c r="R427" s="3"/>
      <c r="S427" s="3"/>
      <c r="T427" s="3"/>
      <c r="U427" s="3"/>
      <c r="V427" s="3"/>
      <c r="W427" s="3"/>
      <c r="X427" s="3"/>
    </row>
    <row r="428" spans="1:24" x14ac:dyDescent="0.25">
      <c r="A428" s="8" t="s">
        <v>350</v>
      </c>
      <c r="B428" s="8" t="s">
        <v>351</v>
      </c>
      <c r="C428" s="8" t="s">
        <v>352</v>
      </c>
      <c r="D428" s="8" t="s">
        <v>279</v>
      </c>
      <c r="E428" s="8" t="s">
        <v>1</v>
      </c>
      <c r="F428" s="8" t="s">
        <v>42</v>
      </c>
      <c r="G428" s="10">
        <v>1</v>
      </c>
      <c r="H428" s="3" t="s">
        <v>451</v>
      </c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>
        <v>1</v>
      </c>
      <c r="U428" s="3"/>
      <c r="V428" s="3"/>
      <c r="W428" s="3"/>
      <c r="X428" s="3"/>
    </row>
    <row r="429" spans="1:24" x14ac:dyDescent="0.25">
      <c r="A429" s="8" t="s">
        <v>350</v>
      </c>
      <c r="B429" s="8" t="s">
        <v>365</v>
      </c>
      <c r="C429" s="8" t="s">
        <v>352</v>
      </c>
      <c r="D429" s="8" t="s">
        <v>46</v>
      </c>
      <c r="E429" s="8" t="s">
        <v>267</v>
      </c>
      <c r="F429" s="8" t="s">
        <v>37</v>
      </c>
      <c r="G429" s="10">
        <v>1</v>
      </c>
      <c r="H429" s="3" t="s">
        <v>451</v>
      </c>
      <c r="I429" s="3"/>
      <c r="J429" s="3"/>
      <c r="K429" s="3">
        <v>1</v>
      </c>
      <c r="L429" s="3"/>
      <c r="M429" s="3"/>
      <c r="N429" s="3"/>
      <c r="O429" s="3"/>
      <c r="P429" s="3"/>
      <c r="Q429" s="3"/>
      <c r="R429" s="3">
        <v>1</v>
      </c>
      <c r="S429" s="3"/>
      <c r="T429" s="3">
        <v>1</v>
      </c>
      <c r="U429" s="3"/>
      <c r="V429" s="3"/>
      <c r="W429" s="3"/>
      <c r="X429" s="3"/>
    </row>
    <row r="430" spans="1:24" x14ac:dyDescent="0.25">
      <c r="A430" s="8" t="s">
        <v>350</v>
      </c>
      <c r="B430" s="8" t="s">
        <v>365</v>
      </c>
      <c r="C430" s="8" t="s">
        <v>352</v>
      </c>
      <c r="D430" s="8" t="s">
        <v>46</v>
      </c>
      <c r="E430" s="8" t="s">
        <v>267</v>
      </c>
      <c r="F430" s="8" t="s">
        <v>37</v>
      </c>
      <c r="G430" s="10">
        <v>1</v>
      </c>
      <c r="H430" s="3" t="s">
        <v>451</v>
      </c>
      <c r="I430" s="3"/>
      <c r="J430" s="3"/>
      <c r="K430" s="3">
        <v>1</v>
      </c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</row>
    <row r="431" spans="1:24" x14ac:dyDescent="0.25">
      <c r="A431" s="8" t="s">
        <v>370</v>
      </c>
      <c r="B431" s="8" t="s">
        <v>375</v>
      </c>
      <c r="C431" s="8" t="s">
        <v>372</v>
      </c>
      <c r="D431" s="8" t="s">
        <v>286</v>
      </c>
      <c r="E431" s="8" t="s">
        <v>222</v>
      </c>
      <c r="F431" s="8" t="s">
        <v>42</v>
      </c>
      <c r="G431" s="3">
        <v>2</v>
      </c>
      <c r="H431" s="9" t="s">
        <v>458</v>
      </c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 spans="1:24" x14ac:dyDescent="0.25">
      <c r="A432" s="8" t="s">
        <v>370</v>
      </c>
      <c r="B432" s="8" t="s">
        <v>375</v>
      </c>
      <c r="C432" s="8" t="s">
        <v>372</v>
      </c>
      <c r="D432" s="8" t="s">
        <v>286</v>
      </c>
      <c r="E432" s="8" t="s">
        <v>222</v>
      </c>
      <c r="F432" s="8" t="s">
        <v>38</v>
      </c>
      <c r="G432" s="10"/>
      <c r="H432" s="3" t="s">
        <v>451</v>
      </c>
      <c r="I432" s="3"/>
      <c r="J432" s="3"/>
      <c r="K432" s="3"/>
      <c r="L432" s="3"/>
      <c r="M432" s="3"/>
      <c r="N432" s="3"/>
      <c r="O432" s="3">
        <v>1</v>
      </c>
      <c r="P432" s="3"/>
      <c r="Q432" s="3"/>
      <c r="R432" s="3"/>
      <c r="S432" s="3"/>
      <c r="T432" s="3"/>
      <c r="U432" s="3"/>
      <c r="V432" s="3"/>
      <c r="W432" s="3"/>
      <c r="X432" s="3"/>
    </row>
    <row r="433" spans="1:24" x14ac:dyDescent="0.25">
      <c r="A433" s="8" t="s">
        <v>370</v>
      </c>
      <c r="B433" s="8" t="s">
        <v>375</v>
      </c>
      <c r="C433" s="8" t="s">
        <v>372</v>
      </c>
      <c r="D433" s="8" t="s">
        <v>286</v>
      </c>
      <c r="E433" s="8" t="s">
        <v>222</v>
      </c>
      <c r="F433" s="8" t="s">
        <v>41</v>
      </c>
      <c r="G433" s="10">
        <v>1</v>
      </c>
      <c r="H433" s="3" t="s">
        <v>451</v>
      </c>
      <c r="I433" s="3"/>
      <c r="J433" s="3"/>
      <c r="K433" s="3"/>
      <c r="L433" s="3"/>
      <c r="M433" s="3">
        <v>1</v>
      </c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 spans="1:24" x14ac:dyDescent="0.25">
      <c r="A434" s="8" t="s">
        <v>370</v>
      </c>
      <c r="B434" s="8" t="s">
        <v>375</v>
      </c>
      <c r="C434" s="8" t="s">
        <v>372</v>
      </c>
      <c r="D434" s="8" t="s">
        <v>286</v>
      </c>
      <c r="E434" s="8" t="s">
        <v>222</v>
      </c>
      <c r="F434" s="8" t="s">
        <v>41</v>
      </c>
      <c r="G434" s="10">
        <v>1</v>
      </c>
      <c r="H434" s="3" t="s">
        <v>451</v>
      </c>
      <c r="I434" s="3"/>
      <c r="J434" s="3"/>
      <c r="K434" s="3"/>
      <c r="L434" s="3"/>
      <c r="M434" s="3">
        <v>1</v>
      </c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spans="1:24" x14ac:dyDescent="0.25">
      <c r="A435" s="8" t="s">
        <v>370</v>
      </c>
      <c r="B435" s="8" t="s">
        <v>375</v>
      </c>
      <c r="C435" s="8" t="s">
        <v>372</v>
      </c>
      <c r="D435" s="8" t="s">
        <v>286</v>
      </c>
      <c r="E435" s="8" t="s">
        <v>222</v>
      </c>
      <c r="F435" s="8" t="s">
        <v>41</v>
      </c>
      <c r="G435" s="10">
        <v>1</v>
      </c>
      <c r="H435" s="3" t="s">
        <v>451</v>
      </c>
      <c r="I435" s="3"/>
      <c r="J435" s="3"/>
      <c r="K435" s="3"/>
      <c r="L435" s="3"/>
      <c r="M435" s="3">
        <v>1</v>
      </c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spans="1:24" x14ac:dyDescent="0.25">
      <c r="A436" s="8" t="s">
        <v>370</v>
      </c>
      <c r="B436" s="8" t="s">
        <v>375</v>
      </c>
      <c r="C436" s="8" t="s">
        <v>372</v>
      </c>
      <c r="D436" s="8" t="s">
        <v>286</v>
      </c>
      <c r="E436" s="8" t="s">
        <v>222</v>
      </c>
      <c r="F436" s="8" t="s">
        <v>41</v>
      </c>
      <c r="G436" s="10">
        <v>1</v>
      </c>
      <c r="H436" s="3" t="s">
        <v>451</v>
      </c>
      <c r="I436" s="3"/>
      <c r="J436" s="3"/>
      <c r="K436" s="3"/>
      <c r="L436" s="3"/>
      <c r="M436" s="3">
        <v>1</v>
      </c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spans="1:24" x14ac:dyDescent="0.25">
      <c r="A437" s="8" t="s">
        <v>370</v>
      </c>
      <c r="B437" s="8" t="s">
        <v>375</v>
      </c>
      <c r="C437" s="8" t="s">
        <v>372</v>
      </c>
      <c r="D437" s="8" t="s">
        <v>286</v>
      </c>
      <c r="E437" s="8" t="s">
        <v>222</v>
      </c>
      <c r="F437" s="8" t="s">
        <v>41</v>
      </c>
      <c r="G437" s="10">
        <v>1</v>
      </c>
      <c r="H437" s="3" t="s">
        <v>451</v>
      </c>
      <c r="I437" s="3"/>
      <c r="J437" s="3"/>
      <c r="K437" s="3"/>
      <c r="L437" s="3"/>
      <c r="M437" s="3">
        <v>1</v>
      </c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 spans="1:24" x14ac:dyDescent="0.25">
      <c r="A438" s="8" t="s">
        <v>370</v>
      </c>
      <c r="B438" s="8" t="s">
        <v>375</v>
      </c>
      <c r="C438" s="8" t="s">
        <v>372</v>
      </c>
      <c r="D438" s="8" t="s">
        <v>286</v>
      </c>
      <c r="E438" s="8" t="s">
        <v>222</v>
      </c>
      <c r="F438" s="8" t="s">
        <v>41</v>
      </c>
      <c r="G438" s="10">
        <v>1</v>
      </c>
      <c r="H438" s="3" t="s">
        <v>451</v>
      </c>
      <c r="I438" s="3"/>
      <c r="J438" s="3"/>
      <c r="K438" s="3"/>
      <c r="L438" s="3"/>
      <c r="M438" s="3">
        <v>1</v>
      </c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spans="1:24" x14ac:dyDescent="0.25">
      <c r="A439" s="8" t="s">
        <v>370</v>
      </c>
      <c r="B439" s="8" t="s">
        <v>375</v>
      </c>
      <c r="C439" s="8" t="s">
        <v>372</v>
      </c>
      <c r="D439" s="8" t="s">
        <v>286</v>
      </c>
      <c r="E439" s="8" t="s">
        <v>222</v>
      </c>
      <c r="F439" s="8" t="s">
        <v>41</v>
      </c>
      <c r="G439" s="10">
        <v>1</v>
      </c>
      <c r="H439" s="3" t="s">
        <v>451</v>
      </c>
      <c r="I439" s="3"/>
      <c r="J439" s="3"/>
      <c r="K439" s="3"/>
      <c r="L439" s="3"/>
      <c r="M439" s="3">
        <v>1</v>
      </c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spans="1:24" x14ac:dyDescent="0.25">
      <c r="A440" s="8" t="s">
        <v>370</v>
      </c>
      <c r="B440" s="8" t="s">
        <v>375</v>
      </c>
      <c r="C440" s="8" t="s">
        <v>372</v>
      </c>
      <c r="D440" s="8" t="s">
        <v>286</v>
      </c>
      <c r="E440" s="8" t="s">
        <v>222</v>
      </c>
      <c r="F440" s="8" t="s">
        <v>41</v>
      </c>
      <c r="G440" s="10">
        <v>1</v>
      </c>
      <c r="H440" s="3" t="s">
        <v>451</v>
      </c>
      <c r="I440" s="3"/>
      <c r="J440" s="3"/>
      <c r="K440" s="3"/>
      <c r="L440" s="3"/>
      <c r="M440" s="3">
        <v>1</v>
      </c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spans="1:24" x14ac:dyDescent="0.25">
      <c r="A441" s="8" t="s">
        <v>370</v>
      </c>
      <c r="B441" s="8" t="s">
        <v>375</v>
      </c>
      <c r="C441" s="8" t="s">
        <v>372</v>
      </c>
      <c r="D441" s="8" t="s">
        <v>286</v>
      </c>
      <c r="E441" s="8" t="s">
        <v>222</v>
      </c>
      <c r="F441" s="8" t="s">
        <v>41</v>
      </c>
      <c r="G441" s="10">
        <v>1</v>
      </c>
      <c r="H441" s="3" t="s">
        <v>451</v>
      </c>
      <c r="I441" s="3"/>
      <c r="J441" s="3"/>
      <c r="K441" s="3"/>
      <c r="L441" s="3"/>
      <c r="M441" s="3">
        <v>1</v>
      </c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spans="1:24" x14ac:dyDescent="0.25">
      <c r="A442" s="8" t="s">
        <v>370</v>
      </c>
      <c r="B442" s="8" t="s">
        <v>375</v>
      </c>
      <c r="C442" s="8" t="s">
        <v>372</v>
      </c>
      <c r="D442" s="8" t="s">
        <v>286</v>
      </c>
      <c r="E442" s="8" t="s">
        <v>222</v>
      </c>
      <c r="F442" s="8" t="s">
        <v>41</v>
      </c>
      <c r="G442" s="10">
        <v>1</v>
      </c>
      <c r="H442" s="3" t="s">
        <v>451</v>
      </c>
      <c r="I442" s="3"/>
      <c r="J442" s="3"/>
      <c r="K442" s="3"/>
      <c r="L442" s="3"/>
      <c r="M442" s="3">
        <v>1</v>
      </c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spans="1:24" x14ac:dyDescent="0.25">
      <c r="A443" s="8" t="s">
        <v>370</v>
      </c>
      <c r="B443" s="8" t="s">
        <v>375</v>
      </c>
      <c r="C443" s="8" t="s">
        <v>372</v>
      </c>
      <c r="D443" s="8" t="s">
        <v>286</v>
      </c>
      <c r="E443" s="8" t="s">
        <v>222</v>
      </c>
      <c r="F443" s="8" t="s">
        <v>41</v>
      </c>
      <c r="G443" s="10">
        <v>1</v>
      </c>
      <c r="H443" s="3" t="s">
        <v>451</v>
      </c>
      <c r="I443" s="3"/>
      <c r="J443" s="3"/>
      <c r="K443" s="3"/>
      <c r="L443" s="3"/>
      <c r="M443" s="3">
        <v>1</v>
      </c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</row>
    <row r="444" spans="1:24" x14ac:dyDescent="0.25">
      <c r="A444" s="8" t="s">
        <v>370</v>
      </c>
      <c r="B444" s="8" t="s">
        <v>375</v>
      </c>
      <c r="C444" s="8" t="s">
        <v>372</v>
      </c>
      <c r="D444" s="8" t="s">
        <v>286</v>
      </c>
      <c r="E444" s="8" t="s">
        <v>222</v>
      </c>
      <c r="F444" s="8" t="s">
        <v>41</v>
      </c>
      <c r="G444" s="10">
        <v>1</v>
      </c>
      <c r="H444" s="3" t="s">
        <v>451</v>
      </c>
      <c r="I444" s="3"/>
      <c r="J444" s="3"/>
      <c r="K444" s="3"/>
      <c r="L444" s="3"/>
      <c r="M444" s="3">
        <v>1</v>
      </c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</row>
    <row r="445" spans="1:24" x14ac:dyDescent="0.25">
      <c r="A445" s="8" t="s">
        <v>370</v>
      </c>
      <c r="B445" s="8" t="s">
        <v>375</v>
      </c>
      <c r="C445" s="8" t="s">
        <v>372</v>
      </c>
      <c r="D445" s="8" t="s">
        <v>286</v>
      </c>
      <c r="E445" s="8" t="s">
        <v>222</v>
      </c>
      <c r="F445" s="8" t="s">
        <v>41</v>
      </c>
      <c r="G445" s="10">
        <v>1</v>
      </c>
      <c r="H445" s="3" t="s">
        <v>451</v>
      </c>
      <c r="I445" s="3"/>
      <c r="J445" s="3"/>
      <c r="K445" s="3"/>
      <c r="L445" s="3"/>
      <c r="M445" s="3">
        <v>1</v>
      </c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</row>
    <row r="446" spans="1:24" x14ac:dyDescent="0.25">
      <c r="A446" s="8" t="s">
        <v>370</v>
      </c>
      <c r="B446" s="8" t="s">
        <v>375</v>
      </c>
      <c r="C446" s="8" t="s">
        <v>372</v>
      </c>
      <c r="D446" s="8" t="s">
        <v>286</v>
      </c>
      <c r="E446" s="8" t="s">
        <v>222</v>
      </c>
      <c r="F446" s="8" t="s">
        <v>41</v>
      </c>
      <c r="G446" s="10">
        <v>1</v>
      </c>
      <c r="H446" s="3" t="s">
        <v>451</v>
      </c>
      <c r="I446" s="3"/>
      <c r="J446" s="3"/>
      <c r="K446" s="3"/>
      <c r="L446" s="3"/>
      <c r="M446" s="3">
        <v>1</v>
      </c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</row>
    <row r="447" spans="1:24" x14ac:dyDescent="0.25">
      <c r="A447" s="8" t="s">
        <v>370</v>
      </c>
      <c r="B447" s="8" t="s">
        <v>375</v>
      </c>
      <c r="C447" s="8" t="s">
        <v>372</v>
      </c>
      <c r="D447" s="8" t="s">
        <v>286</v>
      </c>
      <c r="E447" s="8" t="s">
        <v>222</v>
      </c>
      <c r="F447" s="8" t="s">
        <v>41</v>
      </c>
      <c r="G447" s="10">
        <v>1</v>
      </c>
      <c r="H447" s="3" t="s">
        <v>451</v>
      </c>
      <c r="I447" s="3"/>
      <c r="J447" s="3"/>
      <c r="K447" s="3"/>
      <c r="L447" s="3"/>
      <c r="M447" s="3">
        <v>1</v>
      </c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 spans="1:24" x14ac:dyDescent="0.25">
      <c r="A448" s="8" t="s">
        <v>370</v>
      </c>
      <c r="B448" s="8" t="s">
        <v>375</v>
      </c>
      <c r="C448" s="8" t="s">
        <v>372</v>
      </c>
      <c r="D448" s="8" t="s">
        <v>286</v>
      </c>
      <c r="E448" s="8" t="s">
        <v>222</v>
      </c>
      <c r="F448" s="8" t="s">
        <v>41</v>
      </c>
      <c r="G448" s="10">
        <v>1</v>
      </c>
      <c r="H448" s="3" t="s">
        <v>451</v>
      </c>
      <c r="I448" s="3"/>
      <c r="J448" s="3"/>
      <c r="K448" s="3"/>
      <c r="L448" s="3"/>
      <c r="M448" s="3">
        <v>1</v>
      </c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 spans="1:24" x14ac:dyDescent="0.25">
      <c r="A449" s="8" t="s">
        <v>370</v>
      </c>
      <c r="B449" s="8" t="s">
        <v>375</v>
      </c>
      <c r="C449" s="8" t="s">
        <v>372</v>
      </c>
      <c r="D449" s="8" t="s">
        <v>286</v>
      </c>
      <c r="E449" s="8" t="s">
        <v>222</v>
      </c>
      <c r="F449" s="8" t="s">
        <v>41</v>
      </c>
      <c r="G449" s="10">
        <v>1</v>
      </c>
      <c r="H449" s="3" t="s">
        <v>451</v>
      </c>
      <c r="I449" s="3"/>
      <c r="J449" s="3"/>
      <c r="K449" s="3"/>
      <c r="L449" s="3"/>
      <c r="M449" s="3">
        <v>1</v>
      </c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 spans="1:24" x14ac:dyDescent="0.25">
      <c r="A450" s="8" t="s">
        <v>370</v>
      </c>
      <c r="B450" s="8" t="s">
        <v>375</v>
      </c>
      <c r="C450" s="8" t="s">
        <v>372</v>
      </c>
      <c r="D450" s="8" t="s">
        <v>286</v>
      </c>
      <c r="E450" s="8" t="s">
        <v>222</v>
      </c>
      <c r="F450" s="8" t="s">
        <v>41</v>
      </c>
      <c r="G450" s="10">
        <v>1</v>
      </c>
      <c r="H450" s="3" t="s">
        <v>451</v>
      </c>
      <c r="I450" s="3"/>
      <c r="J450" s="3"/>
      <c r="K450" s="3"/>
      <c r="L450" s="3"/>
      <c r="M450" s="3">
        <v>1</v>
      </c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 spans="1:24" x14ac:dyDescent="0.25">
      <c r="A451" s="8" t="s">
        <v>370</v>
      </c>
      <c r="B451" s="8" t="s">
        <v>375</v>
      </c>
      <c r="C451" s="8" t="s">
        <v>372</v>
      </c>
      <c r="D451" s="8" t="s">
        <v>286</v>
      </c>
      <c r="E451" s="8" t="s">
        <v>222</v>
      </c>
      <c r="F451" s="8" t="s">
        <v>41</v>
      </c>
      <c r="G451" s="10">
        <v>1</v>
      </c>
      <c r="H451" s="3" t="s">
        <v>451</v>
      </c>
      <c r="I451" s="3"/>
      <c r="J451" s="3"/>
      <c r="K451" s="3"/>
      <c r="L451" s="3"/>
      <c r="M451" s="3">
        <v>1</v>
      </c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spans="1:24" x14ac:dyDescent="0.25">
      <c r="A452" s="8" t="s">
        <v>370</v>
      </c>
      <c r="B452" s="8" t="s">
        <v>375</v>
      </c>
      <c r="C452" s="8" t="s">
        <v>372</v>
      </c>
      <c r="D452" s="8" t="s">
        <v>286</v>
      </c>
      <c r="E452" s="8" t="s">
        <v>222</v>
      </c>
      <c r="F452" s="8" t="s">
        <v>41</v>
      </c>
      <c r="G452" s="10">
        <v>1</v>
      </c>
      <c r="H452" s="3" t="s">
        <v>451</v>
      </c>
      <c r="I452" s="3"/>
      <c r="J452" s="3"/>
      <c r="K452" s="3"/>
      <c r="L452" s="3"/>
      <c r="M452" s="3">
        <v>1</v>
      </c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spans="1:24" x14ac:dyDescent="0.25">
      <c r="A453" s="8" t="s">
        <v>370</v>
      </c>
      <c r="B453" s="8" t="s">
        <v>375</v>
      </c>
      <c r="C453" s="8" t="s">
        <v>372</v>
      </c>
      <c r="D453" s="8" t="s">
        <v>286</v>
      </c>
      <c r="E453" s="8" t="s">
        <v>222</v>
      </c>
      <c r="F453" s="8" t="s">
        <v>41</v>
      </c>
      <c r="G453" s="10">
        <v>1</v>
      </c>
      <c r="H453" s="3" t="s">
        <v>451</v>
      </c>
      <c r="I453" s="3"/>
      <c r="J453" s="3"/>
      <c r="K453" s="3"/>
      <c r="L453" s="3"/>
      <c r="M453" s="3">
        <v>1</v>
      </c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 spans="1:24" x14ac:dyDescent="0.25">
      <c r="A454" s="8" t="s">
        <v>370</v>
      </c>
      <c r="B454" s="8" t="s">
        <v>375</v>
      </c>
      <c r="C454" s="8" t="s">
        <v>372</v>
      </c>
      <c r="D454" s="8" t="s">
        <v>286</v>
      </c>
      <c r="E454" s="8" t="s">
        <v>222</v>
      </c>
      <c r="F454" s="8" t="s">
        <v>41</v>
      </c>
      <c r="G454" s="10">
        <v>1</v>
      </c>
      <c r="H454" s="3" t="s">
        <v>451</v>
      </c>
      <c r="I454" s="3"/>
      <c r="J454" s="3"/>
      <c r="K454" s="3"/>
      <c r="L454" s="3"/>
      <c r="M454" s="3">
        <v>1</v>
      </c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spans="1:24" x14ac:dyDescent="0.25">
      <c r="A455" s="8" t="s">
        <v>370</v>
      </c>
      <c r="B455" s="8" t="s">
        <v>375</v>
      </c>
      <c r="C455" s="8" t="s">
        <v>372</v>
      </c>
      <c r="D455" s="8" t="s">
        <v>286</v>
      </c>
      <c r="E455" s="8" t="s">
        <v>222</v>
      </c>
      <c r="F455" s="8" t="s">
        <v>41</v>
      </c>
      <c r="G455" s="10">
        <v>1</v>
      </c>
      <c r="H455" s="3" t="s">
        <v>451</v>
      </c>
      <c r="I455" s="3"/>
      <c r="J455" s="3"/>
      <c r="K455" s="3"/>
      <c r="L455" s="3"/>
      <c r="M455" s="3">
        <v>1</v>
      </c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spans="1:24" x14ac:dyDescent="0.25">
      <c r="A456" s="8" t="s">
        <v>370</v>
      </c>
      <c r="B456" s="8" t="s">
        <v>375</v>
      </c>
      <c r="C456" s="8" t="s">
        <v>372</v>
      </c>
      <c r="D456" s="8" t="s">
        <v>286</v>
      </c>
      <c r="E456" s="8" t="s">
        <v>222</v>
      </c>
      <c r="F456" s="8" t="s">
        <v>41</v>
      </c>
      <c r="G456" s="10">
        <v>1</v>
      </c>
      <c r="H456" s="3" t="s">
        <v>451</v>
      </c>
      <c r="I456" s="3"/>
      <c r="J456" s="3"/>
      <c r="K456" s="3"/>
      <c r="L456" s="3"/>
      <c r="M456" s="3">
        <v>1</v>
      </c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 spans="1:24" x14ac:dyDescent="0.25">
      <c r="A457" s="8" t="s">
        <v>370</v>
      </c>
      <c r="B457" s="8" t="s">
        <v>375</v>
      </c>
      <c r="C457" s="8" t="s">
        <v>372</v>
      </c>
      <c r="D457" s="8" t="s">
        <v>286</v>
      </c>
      <c r="E457" s="8" t="s">
        <v>222</v>
      </c>
      <c r="F457" s="8" t="s">
        <v>41</v>
      </c>
      <c r="G457" s="10">
        <v>1</v>
      </c>
      <c r="H457" s="3" t="s">
        <v>451</v>
      </c>
      <c r="I457" s="3"/>
      <c r="J457" s="3"/>
      <c r="K457" s="3"/>
      <c r="L457" s="3"/>
      <c r="M457" s="3">
        <v>1</v>
      </c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 spans="1:24" x14ac:dyDescent="0.25">
      <c r="A458" s="8" t="s">
        <v>370</v>
      </c>
      <c r="B458" s="8" t="s">
        <v>375</v>
      </c>
      <c r="C458" s="8" t="s">
        <v>372</v>
      </c>
      <c r="D458" s="8" t="s">
        <v>286</v>
      </c>
      <c r="E458" s="8" t="s">
        <v>222</v>
      </c>
      <c r="F458" s="8" t="s">
        <v>41</v>
      </c>
      <c r="G458" s="10">
        <v>1</v>
      </c>
      <c r="H458" s="3" t="s">
        <v>451</v>
      </c>
      <c r="I458" s="3"/>
      <c r="J458" s="3"/>
      <c r="K458" s="3"/>
      <c r="L458" s="3"/>
      <c r="M458" s="3">
        <v>1</v>
      </c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 spans="1:24" x14ac:dyDescent="0.25">
      <c r="A459" s="8" t="s">
        <v>370</v>
      </c>
      <c r="B459" s="8" t="s">
        <v>375</v>
      </c>
      <c r="C459" s="8" t="s">
        <v>372</v>
      </c>
      <c r="D459" s="8" t="s">
        <v>286</v>
      </c>
      <c r="E459" s="8" t="s">
        <v>222</v>
      </c>
      <c r="F459" s="8" t="s">
        <v>41</v>
      </c>
      <c r="G459" s="10">
        <v>1</v>
      </c>
      <c r="H459" s="3" t="s">
        <v>451</v>
      </c>
      <c r="I459" s="3"/>
      <c r="J459" s="3"/>
      <c r="K459" s="3"/>
      <c r="L459" s="3"/>
      <c r="M459" s="3">
        <v>1</v>
      </c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</row>
    <row r="460" spans="1:24" x14ac:dyDescent="0.25">
      <c r="A460" s="8" t="s">
        <v>370</v>
      </c>
      <c r="B460" s="8" t="s">
        <v>375</v>
      </c>
      <c r="C460" s="8" t="s">
        <v>372</v>
      </c>
      <c r="D460" s="8" t="s">
        <v>286</v>
      </c>
      <c r="E460" s="8" t="s">
        <v>222</v>
      </c>
      <c r="F460" s="8" t="s">
        <v>41</v>
      </c>
      <c r="G460" s="10">
        <v>1</v>
      </c>
      <c r="H460" s="3" t="s">
        <v>451</v>
      </c>
      <c r="I460" s="3"/>
      <c r="J460" s="3"/>
      <c r="K460" s="3"/>
      <c r="L460" s="3"/>
      <c r="M460" s="3">
        <v>1</v>
      </c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</row>
    <row r="461" spans="1:24" x14ac:dyDescent="0.25">
      <c r="A461" s="8" t="s">
        <v>370</v>
      </c>
      <c r="B461" s="8" t="s">
        <v>375</v>
      </c>
      <c r="C461" s="8" t="s">
        <v>372</v>
      </c>
      <c r="D461" s="8" t="s">
        <v>286</v>
      </c>
      <c r="E461" s="8" t="s">
        <v>222</v>
      </c>
      <c r="F461" s="8" t="s">
        <v>40</v>
      </c>
      <c r="G461" s="10">
        <v>1</v>
      </c>
      <c r="H461" s="3" t="s">
        <v>451</v>
      </c>
      <c r="I461" s="3">
        <v>1</v>
      </c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</row>
    <row r="462" spans="1:24" x14ac:dyDescent="0.25">
      <c r="A462" s="8" t="s">
        <v>370</v>
      </c>
      <c r="B462" s="8" t="s">
        <v>375</v>
      </c>
      <c r="C462" s="8" t="s">
        <v>372</v>
      </c>
      <c r="D462" s="8" t="s">
        <v>286</v>
      </c>
      <c r="E462" s="8" t="s">
        <v>222</v>
      </c>
      <c r="F462" s="8" t="s">
        <v>40</v>
      </c>
      <c r="G462" s="10">
        <v>1</v>
      </c>
      <c r="H462" s="3" t="s">
        <v>451</v>
      </c>
      <c r="I462" s="3">
        <v>1</v>
      </c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</row>
    <row r="463" spans="1:24" x14ac:dyDescent="0.25">
      <c r="A463" s="8" t="s">
        <v>370</v>
      </c>
      <c r="B463" s="8" t="s">
        <v>375</v>
      </c>
      <c r="C463" s="8" t="s">
        <v>372</v>
      </c>
      <c r="D463" s="8" t="s">
        <v>286</v>
      </c>
      <c r="E463" s="8" t="s">
        <v>222</v>
      </c>
      <c r="F463" s="8" t="s">
        <v>41</v>
      </c>
      <c r="G463" s="10">
        <v>1</v>
      </c>
      <c r="H463" s="3" t="s">
        <v>451</v>
      </c>
      <c r="I463" s="3"/>
      <c r="J463" s="3"/>
      <c r="K463" s="3"/>
      <c r="L463" s="3"/>
      <c r="M463" s="3">
        <v>1</v>
      </c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</row>
    <row r="464" spans="1:24" x14ac:dyDescent="0.25">
      <c r="A464" s="8" t="s">
        <v>370</v>
      </c>
      <c r="B464" s="8" t="s">
        <v>375</v>
      </c>
      <c r="C464" s="8" t="s">
        <v>372</v>
      </c>
      <c r="D464" s="8" t="s">
        <v>286</v>
      </c>
      <c r="E464" s="8" t="s">
        <v>222</v>
      </c>
      <c r="F464" s="8" t="s">
        <v>41</v>
      </c>
      <c r="G464" s="10">
        <v>1</v>
      </c>
      <c r="H464" s="3" t="s">
        <v>451</v>
      </c>
      <c r="I464" s="3"/>
      <c r="J464" s="3"/>
      <c r="K464" s="3"/>
      <c r="L464" s="3"/>
      <c r="M464" s="3">
        <v>1</v>
      </c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</row>
    <row r="465" spans="1:24" x14ac:dyDescent="0.25">
      <c r="A465" s="8" t="s">
        <v>370</v>
      </c>
      <c r="B465" s="8" t="s">
        <v>375</v>
      </c>
      <c r="C465" s="8" t="s">
        <v>372</v>
      </c>
      <c r="D465" s="8" t="s">
        <v>286</v>
      </c>
      <c r="E465" s="8" t="s">
        <v>222</v>
      </c>
      <c r="F465" s="8" t="s">
        <v>41</v>
      </c>
      <c r="G465" s="10">
        <v>1</v>
      </c>
      <c r="H465" s="3" t="s">
        <v>451</v>
      </c>
      <c r="I465" s="3"/>
      <c r="J465" s="3"/>
      <c r="K465" s="3"/>
      <c r="L465" s="3"/>
      <c r="M465" s="3">
        <v>1</v>
      </c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</row>
    <row r="466" spans="1:24" x14ac:dyDescent="0.25">
      <c r="A466" s="8" t="s">
        <v>370</v>
      </c>
      <c r="B466" s="8" t="s">
        <v>375</v>
      </c>
      <c r="C466" s="8" t="s">
        <v>372</v>
      </c>
      <c r="D466" s="8" t="s">
        <v>286</v>
      </c>
      <c r="E466" s="8" t="s">
        <v>222</v>
      </c>
      <c r="F466" s="8" t="s">
        <v>41</v>
      </c>
      <c r="G466" s="10">
        <v>1</v>
      </c>
      <c r="H466" s="3" t="s">
        <v>451</v>
      </c>
      <c r="I466" s="3"/>
      <c r="J466" s="3"/>
      <c r="K466" s="3"/>
      <c r="L466" s="3"/>
      <c r="M466" s="3">
        <v>1</v>
      </c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</row>
    <row r="467" spans="1:24" x14ac:dyDescent="0.25">
      <c r="A467" s="8" t="s">
        <v>370</v>
      </c>
      <c r="B467" s="8" t="s">
        <v>375</v>
      </c>
      <c r="C467" s="8" t="s">
        <v>372</v>
      </c>
      <c r="D467" s="8" t="s">
        <v>286</v>
      </c>
      <c r="E467" s="8" t="s">
        <v>222</v>
      </c>
      <c r="F467" s="8" t="s">
        <v>41</v>
      </c>
      <c r="G467" s="10">
        <v>1</v>
      </c>
      <c r="H467" s="3" t="s">
        <v>451</v>
      </c>
      <c r="I467" s="3"/>
      <c r="J467" s="3"/>
      <c r="K467" s="3"/>
      <c r="L467" s="3"/>
      <c r="M467" s="3">
        <v>1</v>
      </c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</row>
    <row r="468" spans="1:24" x14ac:dyDescent="0.25">
      <c r="A468" s="8" t="s">
        <v>370</v>
      </c>
      <c r="B468" s="8" t="s">
        <v>375</v>
      </c>
      <c r="C468" s="8" t="s">
        <v>372</v>
      </c>
      <c r="D468" s="8" t="s">
        <v>286</v>
      </c>
      <c r="E468" s="8" t="s">
        <v>222</v>
      </c>
      <c r="F468" s="8" t="s">
        <v>41</v>
      </c>
      <c r="G468" s="10">
        <v>1</v>
      </c>
      <c r="H468" s="3" t="s">
        <v>451</v>
      </c>
      <c r="I468" s="3"/>
      <c r="J468" s="3"/>
      <c r="K468" s="3"/>
      <c r="L468" s="3"/>
      <c r="M468" s="3">
        <v>1</v>
      </c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 spans="1:24" x14ac:dyDescent="0.25">
      <c r="A469" s="8" t="s">
        <v>370</v>
      </c>
      <c r="B469" s="8" t="s">
        <v>375</v>
      </c>
      <c r="C469" s="8" t="s">
        <v>372</v>
      </c>
      <c r="D469" s="8" t="s">
        <v>286</v>
      </c>
      <c r="E469" s="8" t="s">
        <v>222</v>
      </c>
      <c r="F469" s="8" t="s">
        <v>41</v>
      </c>
      <c r="G469" s="10">
        <v>1</v>
      </c>
      <c r="H469" s="3" t="s">
        <v>451</v>
      </c>
      <c r="I469" s="3"/>
      <c r="J469" s="3"/>
      <c r="K469" s="3"/>
      <c r="L469" s="3"/>
      <c r="M469" s="3">
        <v>1</v>
      </c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 spans="1:24" x14ac:dyDescent="0.25">
      <c r="A470" s="8" t="s">
        <v>370</v>
      </c>
      <c r="B470" s="8" t="s">
        <v>375</v>
      </c>
      <c r="C470" s="8" t="s">
        <v>372</v>
      </c>
      <c r="D470" s="8" t="s">
        <v>286</v>
      </c>
      <c r="E470" s="8" t="s">
        <v>222</v>
      </c>
      <c r="F470" s="8" t="s">
        <v>41</v>
      </c>
      <c r="G470" s="10">
        <v>1</v>
      </c>
      <c r="H470" s="3" t="s">
        <v>451</v>
      </c>
      <c r="I470" s="3"/>
      <c r="J470" s="3"/>
      <c r="K470" s="3"/>
      <c r="L470" s="3"/>
      <c r="M470" s="3">
        <v>1</v>
      </c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 spans="1:24" x14ac:dyDescent="0.25">
      <c r="A471" s="8" t="s">
        <v>370</v>
      </c>
      <c r="B471" s="8" t="s">
        <v>375</v>
      </c>
      <c r="C471" s="8" t="s">
        <v>372</v>
      </c>
      <c r="D471" s="8" t="s">
        <v>286</v>
      </c>
      <c r="E471" s="8" t="s">
        <v>222</v>
      </c>
      <c r="F471" s="8" t="s">
        <v>41</v>
      </c>
      <c r="G471" s="10">
        <v>1</v>
      </c>
      <c r="H471" s="3" t="s">
        <v>451</v>
      </c>
      <c r="I471" s="3"/>
      <c r="J471" s="3"/>
      <c r="K471" s="3"/>
      <c r="L471" s="3"/>
      <c r="M471" s="3">
        <v>1</v>
      </c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</row>
    <row r="472" spans="1:24" x14ac:dyDescent="0.25">
      <c r="A472" s="8" t="s">
        <v>370</v>
      </c>
      <c r="B472" s="8" t="s">
        <v>375</v>
      </c>
      <c r="C472" s="8" t="s">
        <v>372</v>
      </c>
      <c r="D472" s="8" t="s">
        <v>286</v>
      </c>
      <c r="E472" s="8" t="s">
        <v>222</v>
      </c>
      <c r="F472" s="8" t="s">
        <v>41</v>
      </c>
      <c r="G472" s="10">
        <v>1</v>
      </c>
      <c r="H472" s="3" t="s">
        <v>451</v>
      </c>
      <c r="I472" s="3"/>
      <c r="J472" s="3"/>
      <c r="K472" s="3"/>
      <c r="L472" s="3"/>
      <c r="M472" s="3">
        <v>1</v>
      </c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 spans="1:24" x14ac:dyDescent="0.25">
      <c r="A473" s="8" t="s">
        <v>370</v>
      </c>
      <c r="B473" s="8" t="s">
        <v>375</v>
      </c>
      <c r="C473" s="8" t="s">
        <v>372</v>
      </c>
      <c r="D473" s="8" t="s">
        <v>286</v>
      </c>
      <c r="E473" s="8" t="s">
        <v>222</v>
      </c>
      <c r="F473" s="8" t="s">
        <v>41</v>
      </c>
      <c r="G473" s="10">
        <v>1</v>
      </c>
      <c r="H473" s="3" t="s">
        <v>451</v>
      </c>
      <c r="I473" s="3"/>
      <c r="J473" s="3"/>
      <c r="K473" s="3"/>
      <c r="L473" s="3"/>
      <c r="M473" s="3">
        <v>1</v>
      </c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 spans="1:24" x14ac:dyDescent="0.25">
      <c r="A474" s="8" t="s">
        <v>370</v>
      </c>
      <c r="B474" s="8" t="s">
        <v>375</v>
      </c>
      <c r="C474" s="8" t="s">
        <v>372</v>
      </c>
      <c r="D474" s="8" t="s">
        <v>286</v>
      </c>
      <c r="E474" s="8" t="s">
        <v>222</v>
      </c>
      <c r="F474" s="8" t="s">
        <v>41</v>
      </c>
      <c r="G474" s="10">
        <v>1</v>
      </c>
      <c r="H474" s="3" t="s">
        <v>451</v>
      </c>
      <c r="I474" s="3"/>
      <c r="J474" s="3"/>
      <c r="K474" s="3"/>
      <c r="L474" s="3"/>
      <c r="M474" s="3">
        <v>1</v>
      </c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 spans="1:24" x14ac:dyDescent="0.25">
      <c r="A475" s="8" t="s">
        <v>370</v>
      </c>
      <c r="B475" s="8" t="s">
        <v>375</v>
      </c>
      <c r="C475" s="8" t="s">
        <v>372</v>
      </c>
      <c r="D475" s="8" t="s">
        <v>286</v>
      </c>
      <c r="E475" s="8" t="s">
        <v>222</v>
      </c>
      <c r="F475" s="8" t="s">
        <v>41</v>
      </c>
      <c r="G475" s="10">
        <v>1</v>
      </c>
      <c r="H475" s="3" t="s">
        <v>451</v>
      </c>
      <c r="I475" s="3"/>
      <c r="J475" s="3"/>
      <c r="K475" s="3"/>
      <c r="L475" s="3"/>
      <c r="M475" s="3">
        <v>1</v>
      </c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 spans="1:24" x14ac:dyDescent="0.25">
      <c r="A476" s="8" t="s">
        <v>370</v>
      </c>
      <c r="B476" s="8" t="s">
        <v>375</v>
      </c>
      <c r="C476" s="8" t="s">
        <v>372</v>
      </c>
      <c r="D476" s="8" t="s">
        <v>286</v>
      </c>
      <c r="E476" s="8" t="s">
        <v>222</v>
      </c>
      <c r="F476" s="8" t="s">
        <v>41</v>
      </c>
      <c r="G476" s="10">
        <v>1</v>
      </c>
      <c r="H476" s="3" t="s">
        <v>451</v>
      </c>
      <c r="I476" s="3"/>
      <c r="J476" s="3"/>
      <c r="K476" s="3"/>
      <c r="L476" s="3"/>
      <c r="M476" s="3">
        <v>1</v>
      </c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 spans="1:24" x14ac:dyDescent="0.25">
      <c r="A477" s="8" t="s">
        <v>370</v>
      </c>
      <c r="B477" s="8" t="s">
        <v>375</v>
      </c>
      <c r="C477" s="8" t="s">
        <v>372</v>
      </c>
      <c r="D477" s="8" t="s">
        <v>286</v>
      </c>
      <c r="E477" s="8" t="s">
        <v>222</v>
      </c>
      <c r="F477" s="8" t="s">
        <v>38</v>
      </c>
      <c r="G477" s="8"/>
      <c r="H477" s="3" t="s">
        <v>451</v>
      </c>
      <c r="I477" s="3"/>
      <c r="J477" s="3"/>
      <c r="K477" s="3"/>
      <c r="L477" s="3"/>
      <c r="M477" s="3"/>
      <c r="N477" s="3">
        <v>1</v>
      </c>
      <c r="O477" s="3"/>
      <c r="P477" s="3"/>
      <c r="Q477" s="3">
        <v>1</v>
      </c>
      <c r="R477" s="3"/>
      <c r="S477" s="3"/>
      <c r="T477" s="3"/>
      <c r="U477" s="3"/>
      <c r="V477" s="3"/>
      <c r="W477" s="3"/>
      <c r="X477" s="3"/>
    </row>
    <row r="478" spans="1:24" x14ac:dyDescent="0.25">
      <c r="A478" s="8" t="s">
        <v>370</v>
      </c>
      <c r="B478" s="8" t="s">
        <v>375</v>
      </c>
      <c r="C478" s="8" t="s">
        <v>372</v>
      </c>
      <c r="D478" s="8" t="s">
        <v>286</v>
      </c>
      <c r="E478" s="8" t="s">
        <v>222</v>
      </c>
      <c r="F478" s="8" t="s">
        <v>38</v>
      </c>
      <c r="G478" s="8"/>
      <c r="H478" s="3" t="s">
        <v>451</v>
      </c>
      <c r="I478" s="3"/>
      <c r="J478" s="3"/>
      <c r="K478" s="3"/>
      <c r="L478" s="3"/>
      <c r="M478" s="3"/>
      <c r="N478" s="3">
        <v>1</v>
      </c>
      <c r="O478" s="3"/>
      <c r="P478" s="3"/>
      <c r="Q478" s="3">
        <v>1</v>
      </c>
      <c r="R478" s="3"/>
      <c r="S478" s="3"/>
      <c r="T478" s="3"/>
      <c r="U478" s="3"/>
      <c r="V478" s="3"/>
      <c r="W478" s="3"/>
      <c r="X478" s="3"/>
    </row>
    <row r="479" spans="1:24" x14ac:dyDescent="0.25">
      <c r="A479" s="8" t="s">
        <v>370</v>
      </c>
      <c r="B479" s="8" t="s">
        <v>375</v>
      </c>
      <c r="C479" s="8" t="s">
        <v>372</v>
      </c>
      <c r="D479" s="8" t="s">
        <v>286</v>
      </c>
      <c r="E479" s="8" t="s">
        <v>222</v>
      </c>
      <c r="F479" s="8" t="s">
        <v>40</v>
      </c>
      <c r="G479" s="10">
        <v>1</v>
      </c>
      <c r="H479" s="3" t="s">
        <v>451</v>
      </c>
      <c r="I479" s="3">
        <v>1</v>
      </c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</row>
    <row r="480" spans="1:24" x14ac:dyDescent="0.25">
      <c r="A480" s="8" t="s">
        <v>370</v>
      </c>
      <c r="B480" s="8" t="s">
        <v>375</v>
      </c>
      <c r="C480" s="8" t="s">
        <v>372</v>
      </c>
      <c r="D480" s="8" t="s">
        <v>286</v>
      </c>
      <c r="E480" s="8" t="s">
        <v>222</v>
      </c>
      <c r="F480" s="8" t="s">
        <v>41</v>
      </c>
      <c r="G480" s="10">
        <v>1</v>
      </c>
      <c r="H480" s="3" t="s">
        <v>451</v>
      </c>
      <c r="I480" s="3"/>
      <c r="J480" s="3"/>
      <c r="K480" s="3"/>
      <c r="L480" s="3"/>
      <c r="M480" s="3">
        <v>1</v>
      </c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</row>
    <row r="481" spans="1:24" x14ac:dyDescent="0.25">
      <c r="A481" s="8" t="s">
        <v>370</v>
      </c>
      <c r="B481" s="8" t="s">
        <v>375</v>
      </c>
      <c r="C481" s="8" t="s">
        <v>372</v>
      </c>
      <c r="D481" s="8" t="s">
        <v>286</v>
      </c>
      <c r="E481" s="8" t="s">
        <v>222</v>
      </c>
      <c r="F481" s="8" t="s">
        <v>41</v>
      </c>
      <c r="G481" s="10">
        <v>1</v>
      </c>
      <c r="H481" s="3" t="s">
        <v>451</v>
      </c>
      <c r="I481" s="3"/>
      <c r="J481" s="3"/>
      <c r="K481" s="3"/>
      <c r="L481" s="3"/>
      <c r="M481" s="3">
        <v>1</v>
      </c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</row>
    <row r="482" spans="1:24" x14ac:dyDescent="0.25">
      <c r="A482" s="8" t="s">
        <v>370</v>
      </c>
      <c r="B482" s="8" t="s">
        <v>375</v>
      </c>
      <c r="C482" s="8" t="s">
        <v>372</v>
      </c>
      <c r="D482" s="8" t="s">
        <v>286</v>
      </c>
      <c r="E482" s="8" t="s">
        <v>222</v>
      </c>
      <c r="F482" s="8" t="s">
        <v>38</v>
      </c>
      <c r="G482" s="8"/>
      <c r="H482" s="3" t="s">
        <v>451</v>
      </c>
      <c r="I482" s="3"/>
      <c r="J482" s="3"/>
      <c r="K482" s="3"/>
      <c r="L482" s="3"/>
      <c r="M482" s="3"/>
      <c r="N482" s="3">
        <v>1</v>
      </c>
      <c r="O482" s="3"/>
      <c r="P482" s="3"/>
      <c r="Q482" s="3">
        <v>1</v>
      </c>
      <c r="R482" s="3"/>
      <c r="S482" s="3"/>
      <c r="T482" s="3"/>
      <c r="U482" s="3"/>
      <c r="V482" s="3"/>
      <c r="W482" s="3"/>
      <c r="X482" s="3"/>
    </row>
    <row r="483" spans="1:24" x14ac:dyDescent="0.25">
      <c r="A483" s="8" t="s">
        <v>370</v>
      </c>
      <c r="B483" s="8" t="s">
        <v>375</v>
      </c>
      <c r="C483" s="8" t="s">
        <v>372</v>
      </c>
      <c r="D483" s="8" t="s">
        <v>286</v>
      </c>
      <c r="E483" s="8" t="s">
        <v>222</v>
      </c>
      <c r="F483" s="8" t="s">
        <v>41</v>
      </c>
      <c r="G483" s="10">
        <v>1</v>
      </c>
      <c r="H483" s="3" t="s">
        <v>451</v>
      </c>
      <c r="I483" s="3"/>
      <c r="J483" s="3"/>
      <c r="K483" s="3"/>
      <c r="L483" s="3"/>
      <c r="M483" s="3">
        <v>1</v>
      </c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spans="1:24" x14ac:dyDescent="0.25">
      <c r="A484" s="8" t="s">
        <v>370</v>
      </c>
      <c r="B484" s="8" t="s">
        <v>375</v>
      </c>
      <c r="C484" s="8" t="s">
        <v>372</v>
      </c>
      <c r="D484" s="8" t="s">
        <v>286</v>
      </c>
      <c r="E484" s="8" t="s">
        <v>222</v>
      </c>
      <c r="F484" s="8" t="s">
        <v>41</v>
      </c>
      <c r="G484" s="10">
        <v>1</v>
      </c>
      <c r="H484" s="3" t="s">
        <v>451</v>
      </c>
      <c r="I484" s="3"/>
      <c r="J484" s="3"/>
      <c r="K484" s="3"/>
      <c r="L484" s="3"/>
      <c r="M484" s="3">
        <v>1</v>
      </c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</row>
    <row r="485" spans="1:24" x14ac:dyDescent="0.25">
      <c r="A485" s="8" t="s">
        <v>370</v>
      </c>
      <c r="B485" s="8" t="s">
        <v>375</v>
      </c>
      <c r="C485" s="8" t="s">
        <v>372</v>
      </c>
      <c r="D485" s="8" t="s">
        <v>286</v>
      </c>
      <c r="E485" s="8" t="s">
        <v>222</v>
      </c>
      <c r="F485" s="8" t="s">
        <v>41</v>
      </c>
      <c r="G485" s="10">
        <v>1</v>
      </c>
      <c r="H485" s="3" t="s">
        <v>451</v>
      </c>
      <c r="I485" s="3"/>
      <c r="J485" s="3"/>
      <c r="K485" s="3"/>
      <c r="L485" s="3"/>
      <c r="M485" s="3">
        <v>1</v>
      </c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</row>
    <row r="486" spans="1:24" x14ac:dyDescent="0.25">
      <c r="A486" s="8" t="s">
        <v>370</v>
      </c>
      <c r="B486" s="8" t="s">
        <v>375</v>
      </c>
      <c r="C486" s="8" t="s">
        <v>372</v>
      </c>
      <c r="D486" s="8" t="s">
        <v>286</v>
      </c>
      <c r="E486" s="8" t="s">
        <v>222</v>
      </c>
      <c r="F486" s="8" t="s">
        <v>40</v>
      </c>
      <c r="G486" s="10">
        <v>1</v>
      </c>
      <c r="H486" s="3" t="s">
        <v>451</v>
      </c>
      <c r="I486" s="3">
        <v>1</v>
      </c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</row>
    <row r="487" spans="1:24" x14ac:dyDescent="0.25">
      <c r="A487" s="8" t="s">
        <v>370</v>
      </c>
      <c r="B487" s="8" t="s">
        <v>375</v>
      </c>
      <c r="C487" s="8" t="s">
        <v>372</v>
      </c>
      <c r="D487" s="8" t="s">
        <v>286</v>
      </c>
      <c r="E487" s="8" t="s">
        <v>222</v>
      </c>
      <c r="F487" s="8" t="s">
        <v>40</v>
      </c>
      <c r="G487" s="10">
        <v>1</v>
      </c>
      <c r="H487" s="3" t="s">
        <v>451</v>
      </c>
      <c r="I487" s="3">
        <v>1</v>
      </c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</row>
    <row r="488" spans="1:24" x14ac:dyDescent="0.25">
      <c r="A488" s="8" t="s">
        <v>370</v>
      </c>
      <c r="B488" s="8" t="s">
        <v>375</v>
      </c>
      <c r="C488" s="8" t="s">
        <v>372</v>
      </c>
      <c r="D488" s="8" t="s">
        <v>286</v>
      </c>
      <c r="E488" s="8" t="s">
        <v>222</v>
      </c>
      <c r="F488" s="8" t="s">
        <v>41</v>
      </c>
      <c r="G488" s="10">
        <v>1</v>
      </c>
      <c r="H488" s="3" t="s">
        <v>451</v>
      </c>
      <c r="I488" s="3"/>
      <c r="J488" s="3"/>
      <c r="K488" s="3"/>
      <c r="L488" s="3"/>
      <c r="M488" s="3">
        <v>1</v>
      </c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</row>
    <row r="489" spans="1:24" x14ac:dyDescent="0.25">
      <c r="A489" s="8" t="s">
        <v>370</v>
      </c>
      <c r="B489" s="8" t="s">
        <v>375</v>
      </c>
      <c r="C489" s="8" t="s">
        <v>372</v>
      </c>
      <c r="D489" s="8" t="s">
        <v>286</v>
      </c>
      <c r="E489" s="8" t="s">
        <v>222</v>
      </c>
      <c r="F489" s="8" t="s">
        <v>41</v>
      </c>
      <c r="G489" s="10">
        <v>1</v>
      </c>
      <c r="H489" s="3" t="s">
        <v>451</v>
      </c>
      <c r="I489" s="3"/>
      <c r="J489" s="3"/>
      <c r="K489" s="3"/>
      <c r="L489" s="3"/>
      <c r="M489" s="3">
        <v>1</v>
      </c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</row>
    <row r="490" spans="1:24" x14ac:dyDescent="0.25">
      <c r="A490" s="8" t="s">
        <v>370</v>
      </c>
      <c r="B490" s="8" t="s">
        <v>375</v>
      </c>
      <c r="C490" s="8" t="s">
        <v>372</v>
      </c>
      <c r="D490" s="8" t="s">
        <v>286</v>
      </c>
      <c r="E490" s="8" t="s">
        <v>222</v>
      </c>
      <c r="F490" s="8" t="s">
        <v>41</v>
      </c>
      <c r="G490" s="10">
        <v>2</v>
      </c>
      <c r="H490" s="3" t="s">
        <v>458</v>
      </c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</row>
    <row r="491" spans="1:24" x14ac:dyDescent="0.25">
      <c r="A491" s="8" t="s">
        <v>370</v>
      </c>
      <c r="B491" s="8" t="s">
        <v>375</v>
      </c>
      <c r="C491" s="8" t="s">
        <v>372</v>
      </c>
      <c r="D491" s="8" t="s">
        <v>286</v>
      </c>
      <c r="E491" s="8" t="s">
        <v>222</v>
      </c>
      <c r="F491" s="8" t="s">
        <v>41</v>
      </c>
      <c r="G491" s="10">
        <v>1</v>
      </c>
      <c r="H491" s="3" t="s">
        <v>451</v>
      </c>
      <c r="I491" s="3"/>
      <c r="J491" s="3"/>
      <c r="K491" s="3"/>
      <c r="L491" s="3"/>
      <c r="M491" s="3">
        <v>1</v>
      </c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</row>
    <row r="492" spans="1:24" x14ac:dyDescent="0.25">
      <c r="A492" s="8" t="s">
        <v>370</v>
      </c>
      <c r="B492" s="8" t="s">
        <v>375</v>
      </c>
      <c r="C492" s="8" t="s">
        <v>372</v>
      </c>
      <c r="D492" s="8" t="s">
        <v>286</v>
      </c>
      <c r="E492" s="8" t="s">
        <v>222</v>
      </c>
      <c r="F492" s="8" t="s">
        <v>41</v>
      </c>
      <c r="G492" s="10">
        <v>2</v>
      </c>
      <c r="H492" s="3" t="s">
        <v>458</v>
      </c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</row>
    <row r="493" spans="1:24" x14ac:dyDescent="0.25">
      <c r="A493" s="8" t="s">
        <v>370</v>
      </c>
      <c r="B493" s="8" t="s">
        <v>375</v>
      </c>
      <c r="C493" s="8" t="s">
        <v>372</v>
      </c>
      <c r="D493" s="8" t="s">
        <v>286</v>
      </c>
      <c r="E493" s="8" t="s">
        <v>222</v>
      </c>
      <c r="F493" s="8" t="s">
        <v>40</v>
      </c>
      <c r="G493" s="10">
        <v>1</v>
      </c>
      <c r="H493" s="3" t="s">
        <v>451</v>
      </c>
      <c r="I493" s="3">
        <v>1</v>
      </c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</row>
    <row r="494" spans="1:24" x14ac:dyDescent="0.25">
      <c r="A494" s="8" t="s">
        <v>370</v>
      </c>
      <c r="B494" s="8" t="s">
        <v>375</v>
      </c>
      <c r="C494" s="8" t="s">
        <v>372</v>
      </c>
      <c r="D494" s="8" t="s">
        <v>286</v>
      </c>
      <c r="E494" s="8" t="s">
        <v>222</v>
      </c>
      <c r="F494" s="8" t="s">
        <v>39</v>
      </c>
      <c r="G494" s="10">
        <v>1</v>
      </c>
      <c r="H494" s="3" t="s">
        <v>451</v>
      </c>
      <c r="I494" s="3"/>
      <c r="J494" s="3">
        <v>1</v>
      </c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</row>
    <row r="495" spans="1:24" x14ac:dyDescent="0.25">
      <c r="A495" s="8" t="s">
        <v>370</v>
      </c>
      <c r="B495" s="8" t="s">
        <v>375</v>
      </c>
      <c r="C495" s="8" t="s">
        <v>372</v>
      </c>
      <c r="D495" s="8" t="s">
        <v>286</v>
      </c>
      <c r="E495" s="8" t="s">
        <v>222</v>
      </c>
      <c r="F495" s="8" t="s">
        <v>40</v>
      </c>
      <c r="G495" s="10">
        <v>1</v>
      </c>
      <c r="H495" s="3" t="s">
        <v>451</v>
      </c>
      <c r="I495" s="3">
        <v>1</v>
      </c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</row>
    <row r="496" spans="1:24" x14ac:dyDescent="0.25">
      <c r="A496" s="8" t="s">
        <v>370</v>
      </c>
      <c r="B496" s="8" t="s">
        <v>375</v>
      </c>
      <c r="C496" s="8" t="s">
        <v>372</v>
      </c>
      <c r="D496" s="8" t="s">
        <v>286</v>
      </c>
      <c r="E496" s="8" t="s">
        <v>222</v>
      </c>
      <c r="F496" s="8" t="s">
        <v>40</v>
      </c>
      <c r="G496" s="10">
        <v>1</v>
      </c>
      <c r="H496" s="3" t="s">
        <v>451</v>
      </c>
      <c r="I496" s="3">
        <v>1</v>
      </c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</row>
    <row r="497" spans="1:24" x14ac:dyDescent="0.25">
      <c r="A497" s="8" t="s">
        <v>370</v>
      </c>
      <c r="B497" s="8" t="s">
        <v>375</v>
      </c>
      <c r="C497" s="8" t="s">
        <v>372</v>
      </c>
      <c r="D497" s="8" t="s">
        <v>286</v>
      </c>
      <c r="E497" s="8" t="s">
        <v>222</v>
      </c>
      <c r="F497" s="8" t="s">
        <v>40</v>
      </c>
      <c r="G497" s="10">
        <v>1</v>
      </c>
      <c r="H497" s="3" t="s">
        <v>451</v>
      </c>
      <c r="I497" s="3">
        <v>1</v>
      </c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</row>
    <row r="498" spans="1:24" x14ac:dyDescent="0.25">
      <c r="A498" s="8" t="s">
        <v>370</v>
      </c>
      <c r="B498" s="8" t="s">
        <v>375</v>
      </c>
      <c r="C498" s="8" t="s">
        <v>372</v>
      </c>
      <c r="D498" s="8" t="s">
        <v>286</v>
      </c>
      <c r="E498" s="8" t="s">
        <v>222</v>
      </c>
      <c r="F498" s="8" t="s">
        <v>40</v>
      </c>
      <c r="G498" s="10">
        <v>1</v>
      </c>
      <c r="H498" s="3" t="s">
        <v>451</v>
      </c>
      <c r="I498" s="3">
        <v>1</v>
      </c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</row>
    <row r="499" spans="1:24" x14ac:dyDescent="0.25">
      <c r="A499" s="8" t="s">
        <v>370</v>
      </c>
      <c r="B499" s="8" t="s">
        <v>375</v>
      </c>
      <c r="C499" s="8" t="s">
        <v>372</v>
      </c>
      <c r="D499" s="8" t="s">
        <v>286</v>
      </c>
      <c r="E499" s="8" t="s">
        <v>222</v>
      </c>
      <c r="F499" s="8" t="s">
        <v>40</v>
      </c>
      <c r="G499" s="10">
        <v>1</v>
      </c>
      <c r="H499" s="3" t="s">
        <v>451</v>
      </c>
      <c r="I499" s="3">
        <v>1</v>
      </c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</row>
    <row r="500" spans="1:24" x14ac:dyDescent="0.25">
      <c r="A500" s="8" t="s">
        <v>370</v>
      </c>
      <c r="B500" s="8" t="s">
        <v>375</v>
      </c>
      <c r="C500" s="8" t="s">
        <v>372</v>
      </c>
      <c r="D500" s="8" t="s">
        <v>286</v>
      </c>
      <c r="E500" s="8" t="s">
        <v>222</v>
      </c>
      <c r="F500" s="8" t="s">
        <v>40</v>
      </c>
      <c r="G500" s="10">
        <v>1</v>
      </c>
      <c r="H500" s="3" t="s">
        <v>451</v>
      </c>
      <c r="I500" s="3">
        <v>1</v>
      </c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</row>
    <row r="501" spans="1:24" x14ac:dyDescent="0.25">
      <c r="A501" s="8" t="s">
        <v>370</v>
      </c>
      <c r="B501" s="8" t="s">
        <v>375</v>
      </c>
      <c r="C501" s="8" t="s">
        <v>372</v>
      </c>
      <c r="D501" s="8" t="s">
        <v>286</v>
      </c>
      <c r="E501" s="8" t="s">
        <v>222</v>
      </c>
      <c r="F501" s="8" t="s">
        <v>38</v>
      </c>
      <c r="G501" s="8"/>
      <c r="H501" s="3" t="s">
        <v>451</v>
      </c>
      <c r="I501" s="3"/>
      <c r="J501" s="3"/>
      <c r="K501" s="3"/>
      <c r="L501" s="3"/>
      <c r="M501" s="3"/>
      <c r="N501" s="3">
        <v>1</v>
      </c>
      <c r="O501" s="3"/>
      <c r="P501" s="3"/>
      <c r="Q501" s="3">
        <v>1</v>
      </c>
      <c r="R501" s="3"/>
      <c r="S501" s="3"/>
      <c r="T501" s="3"/>
      <c r="U501" s="3"/>
      <c r="V501" s="3"/>
      <c r="W501" s="3"/>
      <c r="X501" s="3"/>
    </row>
    <row r="502" spans="1:24" x14ac:dyDescent="0.25">
      <c r="A502" s="8" t="s">
        <v>370</v>
      </c>
      <c r="B502" s="8" t="s">
        <v>375</v>
      </c>
      <c r="C502" s="8" t="s">
        <v>372</v>
      </c>
      <c r="D502" s="8" t="s">
        <v>286</v>
      </c>
      <c r="E502" s="8" t="s">
        <v>222</v>
      </c>
      <c r="F502" s="8" t="s">
        <v>40</v>
      </c>
      <c r="G502" s="10">
        <v>1</v>
      </c>
      <c r="H502" s="3" t="s">
        <v>451</v>
      </c>
      <c r="I502" s="3">
        <v>1</v>
      </c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 spans="1:24" x14ac:dyDescent="0.25">
      <c r="A503" s="8" t="s">
        <v>370</v>
      </c>
      <c r="B503" s="8" t="s">
        <v>375</v>
      </c>
      <c r="C503" s="8" t="s">
        <v>372</v>
      </c>
      <c r="D503" s="8" t="s">
        <v>286</v>
      </c>
      <c r="E503" s="8" t="s">
        <v>222</v>
      </c>
      <c r="F503" s="8" t="s">
        <v>40</v>
      </c>
      <c r="G503" s="10">
        <v>1</v>
      </c>
      <c r="H503" s="3" t="s">
        <v>451</v>
      </c>
      <c r="I503" s="3">
        <v>1</v>
      </c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 spans="1:24" x14ac:dyDescent="0.25">
      <c r="A504" s="8" t="s">
        <v>370</v>
      </c>
      <c r="B504" s="8" t="s">
        <v>375</v>
      </c>
      <c r="C504" s="8" t="s">
        <v>372</v>
      </c>
      <c r="D504" s="8" t="s">
        <v>286</v>
      </c>
      <c r="E504" s="8" t="s">
        <v>222</v>
      </c>
      <c r="F504" s="8" t="s">
        <v>40</v>
      </c>
      <c r="G504" s="10">
        <v>1</v>
      </c>
      <c r="H504" s="3" t="s">
        <v>451</v>
      </c>
      <c r="I504" s="3">
        <v>1</v>
      </c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</row>
    <row r="505" spans="1:24" x14ac:dyDescent="0.25">
      <c r="A505" s="8" t="s">
        <v>370</v>
      </c>
      <c r="B505" s="8" t="s">
        <v>375</v>
      </c>
      <c r="C505" s="8" t="s">
        <v>372</v>
      </c>
      <c r="D505" s="8" t="s">
        <v>286</v>
      </c>
      <c r="E505" s="8" t="s">
        <v>222</v>
      </c>
      <c r="F505" s="8" t="s">
        <v>40</v>
      </c>
      <c r="G505" s="10">
        <v>1</v>
      </c>
      <c r="H505" s="3" t="s">
        <v>451</v>
      </c>
      <c r="I505" s="3">
        <v>1</v>
      </c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spans="1:24" x14ac:dyDescent="0.25">
      <c r="A506" s="8" t="s">
        <v>370</v>
      </c>
      <c r="B506" s="8" t="s">
        <v>375</v>
      </c>
      <c r="C506" s="8" t="s">
        <v>372</v>
      </c>
      <c r="D506" s="8" t="s">
        <v>286</v>
      </c>
      <c r="E506" s="8" t="s">
        <v>222</v>
      </c>
      <c r="F506" s="8" t="s">
        <v>40</v>
      </c>
      <c r="G506" s="10">
        <v>1</v>
      </c>
      <c r="H506" s="3" t="s">
        <v>451</v>
      </c>
      <c r="I506" s="3">
        <v>1</v>
      </c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 spans="1:24" x14ac:dyDescent="0.25">
      <c r="A507" s="8" t="s">
        <v>370</v>
      </c>
      <c r="B507" s="8" t="s">
        <v>375</v>
      </c>
      <c r="C507" s="8" t="s">
        <v>372</v>
      </c>
      <c r="D507" s="8" t="s">
        <v>286</v>
      </c>
      <c r="E507" s="8" t="s">
        <v>222</v>
      </c>
      <c r="F507" s="8" t="s">
        <v>40</v>
      </c>
      <c r="G507" s="10">
        <v>1</v>
      </c>
      <c r="H507" s="3" t="s">
        <v>451</v>
      </c>
      <c r="I507" s="3">
        <v>1</v>
      </c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spans="1:24" x14ac:dyDescent="0.25">
      <c r="A508" s="8" t="s">
        <v>370</v>
      </c>
      <c r="B508" s="8" t="s">
        <v>375</v>
      </c>
      <c r="C508" s="8" t="s">
        <v>372</v>
      </c>
      <c r="D508" s="8" t="s">
        <v>286</v>
      </c>
      <c r="E508" s="8" t="s">
        <v>222</v>
      </c>
      <c r="F508" s="8" t="s">
        <v>40</v>
      </c>
      <c r="G508" s="10">
        <v>1</v>
      </c>
      <c r="H508" s="3" t="s">
        <v>451</v>
      </c>
      <c r="I508" s="3">
        <v>1</v>
      </c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spans="1:24" x14ac:dyDescent="0.25">
      <c r="A509" s="8" t="s">
        <v>370</v>
      </c>
      <c r="B509" s="8" t="s">
        <v>375</v>
      </c>
      <c r="C509" s="8" t="s">
        <v>372</v>
      </c>
      <c r="D509" s="8" t="s">
        <v>286</v>
      </c>
      <c r="E509" s="8" t="s">
        <v>222</v>
      </c>
      <c r="F509" s="8" t="s">
        <v>40</v>
      </c>
      <c r="G509" s="10">
        <v>1</v>
      </c>
      <c r="H509" s="3" t="s">
        <v>451</v>
      </c>
      <c r="I509" s="3">
        <v>1</v>
      </c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spans="1:24" x14ac:dyDescent="0.25">
      <c r="A510" s="8" t="s">
        <v>370</v>
      </c>
      <c r="B510" s="8" t="s">
        <v>375</v>
      </c>
      <c r="C510" s="8" t="s">
        <v>372</v>
      </c>
      <c r="D510" s="8" t="s">
        <v>286</v>
      </c>
      <c r="E510" s="8" t="s">
        <v>222</v>
      </c>
      <c r="F510" s="8" t="s">
        <v>40</v>
      </c>
      <c r="G510" s="10">
        <v>1</v>
      </c>
      <c r="H510" s="3" t="s">
        <v>451</v>
      </c>
      <c r="I510" s="3">
        <v>1</v>
      </c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</row>
    <row r="511" spans="1:24" x14ac:dyDescent="0.25">
      <c r="A511" s="8" t="s">
        <v>370</v>
      </c>
      <c r="B511" s="8" t="s">
        <v>375</v>
      </c>
      <c r="C511" s="8" t="s">
        <v>372</v>
      </c>
      <c r="D511" s="8" t="s">
        <v>286</v>
      </c>
      <c r="E511" s="8" t="s">
        <v>222</v>
      </c>
      <c r="F511" s="8" t="s">
        <v>40</v>
      </c>
      <c r="G511" s="10">
        <v>1</v>
      </c>
      <c r="H511" s="3" t="s">
        <v>451</v>
      </c>
      <c r="I511" s="3">
        <v>1</v>
      </c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 spans="1:24" x14ac:dyDescent="0.25">
      <c r="A512" s="8" t="s">
        <v>370</v>
      </c>
      <c r="B512" s="8" t="s">
        <v>375</v>
      </c>
      <c r="C512" s="8" t="s">
        <v>372</v>
      </c>
      <c r="D512" s="8" t="s">
        <v>286</v>
      </c>
      <c r="E512" s="8" t="s">
        <v>222</v>
      </c>
      <c r="F512" s="8" t="s">
        <v>40</v>
      </c>
      <c r="G512" s="10">
        <v>1</v>
      </c>
      <c r="H512" s="3" t="s">
        <v>451</v>
      </c>
      <c r="I512" s="3">
        <v>1</v>
      </c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 spans="1:24" x14ac:dyDescent="0.25">
      <c r="A513" s="8" t="s">
        <v>370</v>
      </c>
      <c r="B513" s="8" t="s">
        <v>375</v>
      </c>
      <c r="C513" s="8" t="s">
        <v>372</v>
      </c>
      <c r="D513" s="8" t="s">
        <v>286</v>
      </c>
      <c r="E513" s="8" t="s">
        <v>222</v>
      </c>
      <c r="F513" s="8" t="s">
        <v>40</v>
      </c>
      <c r="G513" s="10">
        <v>1</v>
      </c>
      <c r="H513" s="3" t="s">
        <v>451</v>
      </c>
      <c r="I513" s="3">
        <v>1</v>
      </c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 spans="1:24" x14ac:dyDescent="0.25">
      <c r="A514" s="8" t="s">
        <v>370</v>
      </c>
      <c r="B514" s="8" t="s">
        <v>375</v>
      </c>
      <c r="C514" s="8" t="s">
        <v>372</v>
      </c>
      <c r="D514" s="8" t="s">
        <v>286</v>
      </c>
      <c r="E514" s="8" t="s">
        <v>222</v>
      </c>
      <c r="F514" s="8" t="s">
        <v>40</v>
      </c>
      <c r="G514" s="10">
        <v>1</v>
      </c>
      <c r="H514" s="3" t="s">
        <v>451</v>
      </c>
      <c r="I514" s="3">
        <v>1</v>
      </c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 spans="1:24" x14ac:dyDescent="0.25">
      <c r="A515" s="8" t="s">
        <v>370</v>
      </c>
      <c r="B515" s="8" t="s">
        <v>375</v>
      </c>
      <c r="C515" s="8" t="s">
        <v>372</v>
      </c>
      <c r="D515" s="8" t="s">
        <v>286</v>
      </c>
      <c r="E515" s="8" t="s">
        <v>222</v>
      </c>
      <c r="F515" s="8" t="s">
        <v>40</v>
      </c>
      <c r="G515" s="10">
        <v>1</v>
      </c>
      <c r="H515" s="3" t="s">
        <v>451</v>
      </c>
      <c r="I515" s="3">
        <v>1</v>
      </c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 spans="1:24" x14ac:dyDescent="0.25">
      <c r="A516" s="8" t="s">
        <v>370</v>
      </c>
      <c r="B516" s="8" t="s">
        <v>375</v>
      </c>
      <c r="C516" s="8" t="s">
        <v>372</v>
      </c>
      <c r="D516" s="8" t="s">
        <v>286</v>
      </c>
      <c r="E516" s="8" t="s">
        <v>222</v>
      </c>
      <c r="F516" s="8" t="s">
        <v>40</v>
      </c>
      <c r="G516" s="10">
        <v>1</v>
      </c>
      <c r="H516" s="3" t="s">
        <v>451</v>
      </c>
      <c r="I516" s="3">
        <v>1</v>
      </c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</row>
    <row r="517" spans="1:24" x14ac:dyDescent="0.25">
      <c r="A517" s="8" t="s">
        <v>370</v>
      </c>
      <c r="B517" s="8" t="s">
        <v>375</v>
      </c>
      <c r="C517" s="8" t="s">
        <v>372</v>
      </c>
      <c r="D517" s="8" t="s">
        <v>286</v>
      </c>
      <c r="E517" s="8" t="s">
        <v>222</v>
      </c>
      <c r="F517" s="8" t="s">
        <v>40</v>
      </c>
      <c r="G517" s="10">
        <v>1</v>
      </c>
      <c r="H517" s="3" t="s">
        <v>451</v>
      </c>
      <c r="I517" s="3">
        <v>1</v>
      </c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</row>
    <row r="518" spans="1:24" x14ac:dyDescent="0.25">
      <c r="A518" s="8" t="s">
        <v>370</v>
      </c>
      <c r="B518" s="8" t="s">
        <v>375</v>
      </c>
      <c r="C518" s="8" t="s">
        <v>372</v>
      </c>
      <c r="D518" s="8" t="s">
        <v>286</v>
      </c>
      <c r="E518" s="8" t="s">
        <v>222</v>
      </c>
      <c r="F518" s="8" t="s">
        <v>40</v>
      </c>
      <c r="G518" s="10">
        <v>1</v>
      </c>
      <c r="H518" s="3" t="s">
        <v>451</v>
      </c>
      <c r="I518" s="3">
        <v>1</v>
      </c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</row>
    <row r="519" spans="1:24" x14ac:dyDescent="0.25">
      <c r="A519" s="8" t="s">
        <v>370</v>
      </c>
      <c r="B519" s="8" t="s">
        <v>375</v>
      </c>
      <c r="C519" s="8" t="s">
        <v>372</v>
      </c>
      <c r="D519" s="8" t="s">
        <v>286</v>
      </c>
      <c r="E519" s="8" t="s">
        <v>222</v>
      </c>
      <c r="F519" s="8" t="s">
        <v>40</v>
      </c>
      <c r="G519" s="10">
        <v>1</v>
      </c>
      <c r="H519" s="3" t="s">
        <v>451</v>
      </c>
      <c r="I519" s="3">
        <v>1</v>
      </c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</row>
    <row r="520" spans="1:24" x14ac:dyDescent="0.25">
      <c r="A520" s="8" t="s">
        <v>370</v>
      </c>
      <c r="B520" s="8" t="s">
        <v>375</v>
      </c>
      <c r="C520" s="8" t="s">
        <v>372</v>
      </c>
      <c r="D520" s="8" t="s">
        <v>286</v>
      </c>
      <c r="E520" s="8" t="s">
        <v>222</v>
      </c>
      <c r="F520" s="8" t="s">
        <v>40</v>
      </c>
      <c r="G520" s="10">
        <v>2</v>
      </c>
      <c r="H520" s="3" t="s">
        <v>458</v>
      </c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 spans="1:24" x14ac:dyDescent="0.25">
      <c r="A521" s="8" t="s">
        <v>370</v>
      </c>
      <c r="B521" s="8" t="s">
        <v>375</v>
      </c>
      <c r="C521" s="8" t="s">
        <v>372</v>
      </c>
      <c r="D521" s="8" t="s">
        <v>286</v>
      </c>
      <c r="E521" s="8" t="s">
        <v>222</v>
      </c>
      <c r="F521" s="8" t="s">
        <v>40</v>
      </c>
      <c r="G521" s="10">
        <v>1</v>
      </c>
      <c r="H521" s="3" t="s">
        <v>451</v>
      </c>
      <c r="I521" s="3">
        <v>1</v>
      </c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 spans="1:24" x14ac:dyDescent="0.25">
      <c r="A522" s="8" t="s">
        <v>370</v>
      </c>
      <c r="B522" s="8" t="s">
        <v>375</v>
      </c>
      <c r="C522" s="8" t="s">
        <v>372</v>
      </c>
      <c r="D522" s="8" t="s">
        <v>286</v>
      </c>
      <c r="E522" s="8" t="s">
        <v>222</v>
      </c>
      <c r="F522" s="8" t="s">
        <v>40</v>
      </c>
      <c r="G522" s="10">
        <v>2</v>
      </c>
      <c r="H522" s="3" t="s">
        <v>458</v>
      </c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 spans="1:24" x14ac:dyDescent="0.25">
      <c r="A523" s="8" t="s">
        <v>370</v>
      </c>
      <c r="B523" s="8" t="s">
        <v>375</v>
      </c>
      <c r="C523" s="8" t="s">
        <v>372</v>
      </c>
      <c r="D523" s="8" t="s">
        <v>286</v>
      </c>
      <c r="E523" s="8" t="s">
        <v>222</v>
      </c>
      <c r="F523" s="8" t="s">
        <v>40</v>
      </c>
      <c r="G523" s="10">
        <v>1</v>
      </c>
      <c r="H523" s="3" t="s">
        <v>451</v>
      </c>
      <c r="I523" s="3">
        <v>1</v>
      </c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</row>
    <row r="524" spans="1:24" x14ac:dyDescent="0.25">
      <c r="A524" s="8" t="s">
        <v>370</v>
      </c>
      <c r="B524" s="8" t="s">
        <v>375</v>
      </c>
      <c r="C524" s="8" t="s">
        <v>372</v>
      </c>
      <c r="D524" s="8" t="s">
        <v>286</v>
      </c>
      <c r="E524" s="8" t="s">
        <v>222</v>
      </c>
      <c r="F524" s="8" t="s">
        <v>40</v>
      </c>
      <c r="G524" s="10">
        <v>2</v>
      </c>
      <c r="H524" s="3" t="s">
        <v>458</v>
      </c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 spans="1:24" x14ac:dyDescent="0.25">
      <c r="A525" s="8" t="s">
        <v>370</v>
      </c>
      <c r="B525" s="8" t="s">
        <v>375</v>
      </c>
      <c r="C525" s="8" t="s">
        <v>372</v>
      </c>
      <c r="D525" s="8" t="s">
        <v>286</v>
      </c>
      <c r="E525" s="8" t="s">
        <v>222</v>
      </c>
      <c r="F525" s="8" t="s">
        <v>40</v>
      </c>
      <c r="G525" s="10">
        <v>1</v>
      </c>
      <c r="H525" s="3" t="s">
        <v>451</v>
      </c>
      <c r="I525" s="3">
        <v>1</v>
      </c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spans="1:24" x14ac:dyDescent="0.25">
      <c r="A526" s="8" t="s">
        <v>370</v>
      </c>
      <c r="B526" s="8" t="s">
        <v>375</v>
      </c>
      <c r="C526" s="8" t="s">
        <v>372</v>
      </c>
      <c r="D526" s="8" t="s">
        <v>286</v>
      </c>
      <c r="E526" s="8" t="s">
        <v>222</v>
      </c>
      <c r="F526" s="8" t="s">
        <v>40</v>
      </c>
      <c r="G526" s="10">
        <v>2</v>
      </c>
      <c r="H526" s="3" t="s">
        <v>458</v>
      </c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spans="1:24" x14ac:dyDescent="0.25">
      <c r="A527" s="8" t="s">
        <v>370</v>
      </c>
      <c r="B527" s="8" t="s">
        <v>375</v>
      </c>
      <c r="C527" s="8" t="s">
        <v>372</v>
      </c>
      <c r="D527" s="8" t="s">
        <v>286</v>
      </c>
      <c r="E527" s="8" t="s">
        <v>222</v>
      </c>
      <c r="F527" s="8" t="s">
        <v>40</v>
      </c>
      <c r="G527" s="10">
        <v>1</v>
      </c>
      <c r="H527" s="3" t="s">
        <v>451</v>
      </c>
      <c r="I527" s="3">
        <v>1</v>
      </c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spans="1:24" x14ac:dyDescent="0.25">
      <c r="A528" s="8" t="s">
        <v>370</v>
      </c>
      <c r="B528" s="8" t="s">
        <v>375</v>
      </c>
      <c r="C528" s="8" t="s">
        <v>372</v>
      </c>
      <c r="D528" s="8" t="s">
        <v>286</v>
      </c>
      <c r="E528" s="8" t="s">
        <v>222</v>
      </c>
      <c r="F528" s="8" t="s">
        <v>40</v>
      </c>
      <c r="G528" s="10">
        <v>2</v>
      </c>
      <c r="H528" s="3" t="s">
        <v>458</v>
      </c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 spans="1:24" x14ac:dyDescent="0.25">
      <c r="A529" s="8" t="s">
        <v>370</v>
      </c>
      <c r="B529" s="8" t="s">
        <v>375</v>
      </c>
      <c r="C529" s="8" t="s">
        <v>372</v>
      </c>
      <c r="D529" s="8" t="s">
        <v>286</v>
      </c>
      <c r="E529" s="8" t="s">
        <v>222</v>
      </c>
      <c r="F529" s="8" t="s">
        <v>40</v>
      </c>
      <c r="G529" s="10">
        <v>1</v>
      </c>
      <c r="H529" s="3" t="s">
        <v>451</v>
      </c>
      <c r="I529" s="3">
        <v>1</v>
      </c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 spans="1:24" x14ac:dyDescent="0.25">
      <c r="A530" s="8" t="s">
        <v>370</v>
      </c>
      <c r="B530" s="8" t="s">
        <v>375</v>
      </c>
      <c r="C530" s="8" t="s">
        <v>372</v>
      </c>
      <c r="D530" s="8" t="s">
        <v>286</v>
      </c>
      <c r="E530" s="8" t="s">
        <v>222</v>
      </c>
      <c r="F530" s="8" t="s">
        <v>40</v>
      </c>
      <c r="G530" s="10">
        <v>2</v>
      </c>
      <c r="H530" s="3" t="s">
        <v>458</v>
      </c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 spans="1:24" x14ac:dyDescent="0.25">
      <c r="A531" s="8" t="s">
        <v>370</v>
      </c>
      <c r="B531" s="8" t="s">
        <v>375</v>
      </c>
      <c r="C531" s="8" t="s">
        <v>372</v>
      </c>
      <c r="D531" s="8" t="s">
        <v>286</v>
      </c>
      <c r="E531" s="8" t="s">
        <v>222</v>
      </c>
      <c r="F531" s="8" t="s">
        <v>40</v>
      </c>
      <c r="G531" s="10">
        <v>1</v>
      </c>
      <c r="H531" s="3" t="s">
        <v>451</v>
      </c>
      <c r="I531" s="3">
        <v>1</v>
      </c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 spans="1:24" x14ac:dyDescent="0.25">
      <c r="A532" s="8" t="s">
        <v>370</v>
      </c>
      <c r="B532" s="8" t="s">
        <v>375</v>
      </c>
      <c r="C532" s="8" t="s">
        <v>372</v>
      </c>
      <c r="D532" s="8" t="s">
        <v>286</v>
      </c>
      <c r="E532" s="8" t="s">
        <v>222</v>
      </c>
      <c r="F532" s="8" t="s">
        <v>40</v>
      </c>
      <c r="G532" s="10">
        <v>2</v>
      </c>
      <c r="H532" s="3" t="s">
        <v>458</v>
      </c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 spans="1:24" x14ac:dyDescent="0.25">
      <c r="A533" s="8" t="s">
        <v>370</v>
      </c>
      <c r="B533" s="8" t="s">
        <v>375</v>
      </c>
      <c r="C533" s="8" t="s">
        <v>372</v>
      </c>
      <c r="D533" s="8" t="s">
        <v>286</v>
      </c>
      <c r="E533" s="8" t="s">
        <v>222</v>
      </c>
      <c r="F533" s="8" t="s">
        <v>40</v>
      </c>
      <c r="G533" s="10">
        <v>1</v>
      </c>
      <c r="H533" s="3" t="s">
        <v>451</v>
      </c>
      <c r="I533" s="3">
        <v>1</v>
      </c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 spans="1:24" x14ac:dyDescent="0.25">
      <c r="A534" s="8" t="s">
        <v>370</v>
      </c>
      <c r="B534" s="8" t="s">
        <v>375</v>
      </c>
      <c r="C534" s="8" t="s">
        <v>372</v>
      </c>
      <c r="D534" s="8" t="s">
        <v>286</v>
      </c>
      <c r="E534" s="8" t="s">
        <v>222</v>
      </c>
      <c r="F534" s="8" t="s">
        <v>40</v>
      </c>
      <c r="G534" s="10">
        <v>2</v>
      </c>
      <c r="H534" s="3" t="s">
        <v>458</v>
      </c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</row>
    <row r="535" spans="1:24" x14ac:dyDescent="0.25">
      <c r="A535" s="8" t="s">
        <v>370</v>
      </c>
      <c r="B535" s="8" t="s">
        <v>375</v>
      </c>
      <c r="C535" s="8" t="s">
        <v>372</v>
      </c>
      <c r="D535" s="8" t="s">
        <v>286</v>
      </c>
      <c r="E535" s="8" t="s">
        <v>222</v>
      </c>
      <c r="F535" s="8" t="s">
        <v>40</v>
      </c>
      <c r="G535" s="10">
        <v>1</v>
      </c>
      <c r="H535" s="3" t="s">
        <v>451</v>
      </c>
      <c r="I535" s="3">
        <v>1</v>
      </c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</row>
    <row r="536" spans="1:24" x14ac:dyDescent="0.25">
      <c r="A536" s="8" t="s">
        <v>370</v>
      </c>
      <c r="B536" s="8" t="s">
        <v>375</v>
      </c>
      <c r="C536" s="8" t="s">
        <v>372</v>
      </c>
      <c r="D536" s="8" t="s">
        <v>286</v>
      </c>
      <c r="E536" s="8" t="s">
        <v>222</v>
      </c>
      <c r="F536" s="8" t="s">
        <v>40</v>
      </c>
      <c r="G536" s="10">
        <v>2</v>
      </c>
      <c r="H536" s="3" t="s">
        <v>458</v>
      </c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</row>
    <row r="537" spans="1:24" x14ac:dyDescent="0.25">
      <c r="A537" s="8" t="s">
        <v>370</v>
      </c>
      <c r="B537" s="8" t="s">
        <v>374</v>
      </c>
      <c r="C537" s="8" t="s">
        <v>372</v>
      </c>
      <c r="D537" s="8" t="s">
        <v>285</v>
      </c>
      <c r="E537" s="8" t="s">
        <v>220</v>
      </c>
      <c r="F537" s="8" t="s">
        <v>43</v>
      </c>
      <c r="G537" s="10">
        <v>1</v>
      </c>
      <c r="H537" s="9" t="s">
        <v>451</v>
      </c>
      <c r="I537" s="3"/>
      <c r="J537" s="3"/>
      <c r="K537" s="3"/>
      <c r="L537" s="3">
        <v>1</v>
      </c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</row>
    <row r="538" spans="1:24" x14ac:dyDescent="0.25">
      <c r="A538" s="8" t="s">
        <v>370</v>
      </c>
      <c r="B538" s="8" t="s">
        <v>374</v>
      </c>
      <c r="C538" s="8" t="s">
        <v>372</v>
      </c>
      <c r="D538" s="8" t="s">
        <v>52</v>
      </c>
      <c r="E538" s="8" t="s">
        <v>27</v>
      </c>
      <c r="F538" s="8" t="s">
        <v>40</v>
      </c>
      <c r="G538" s="10">
        <v>1</v>
      </c>
      <c r="H538" s="3" t="s">
        <v>451</v>
      </c>
      <c r="I538" s="3">
        <v>1</v>
      </c>
      <c r="J538" s="3"/>
      <c r="K538" s="3"/>
      <c r="L538" s="3"/>
      <c r="M538" s="3"/>
      <c r="N538" s="3"/>
      <c r="O538" s="3"/>
      <c r="P538" s="3"/>
      <c r="Q538" s="3"/>
      <c r="R538" s="3"/>
      <c r="S538" s="3">
        <v>1</v>
      </c>
      <c r="T538" s="3"/>
      <c r="U538" s="3"/>
      <c r="V538" s="3"/>
      <c r="W538" s="3"/>
      <c r="X538" s="3"/>
    </row>
    <row r="539" spans="1:24" x14ac:dyDescent="0.25">
      <c r="A539" s="8" t="s">
        <v>370</v>
      </c>
      <c r="B539" s="8" t="s">
        <v>374</v>
      </c>
      <c r="C539" s="8" t="s">
        <v>372</v>
      </c>
      <c r="D539" s="8" t="s">
        <v>52</v>
      </c>
      <c r="E539" s="8" t="s">
        <v>27</v>
      </c>
      <c r="F539" s="8" t="s">
        <v>40</v>
      </c>
      <c r="G539" s="10">
        <v>1</v>
      </c>
      <c r="H539" s="3" t="s">
        <v>451</v>
      </c>
      <c r="I539" s="3">
        <v>1</v>
      </c>
      <c r="J539" s="3"/>
      <c r="K539" s="3"/>
      <c r="L539" s="3"/>
      <c r="M539" s="3"/>
      <c r="N539" s="3"/>
      <c r="O539" s="3"/>
      <c r="P539" s="3"/>
      <c r="Q539" s="3"/>
      <c r="R539" s="3"/>
      <c r="S539" s="3">
        <v>1</v>
      </c>
      <c r="T539" s="3"/>
      <c r="U539" s="3"/>
      <c r="V539" s="3"/>
      <c r="W539" s="3"/>
      <c r="X539" s="3"/>
    </row>
    <row r="540" spans="1:24" x14ac:dyDescent="0.25">
      <c r="A540" s="8" t="s">
        <v>370</v>
      </c>
      <c r="B540" s="8" t="s">
        <v>374</v>
      </c>
      <c r="C540" s="8" t="s">
        <v>372</v>
      </c>
      <c r="D540" s="8" t="s">
        <v>52</v>
      </c>
      <c r="E540" s="8" t="s">
        <v>27</v>
      </c>
      <c r="F540" s="8" t="s">
        <v>40</v>
      </c>
      <c r="G540" s="10">
        <v>1</v>
      </c>
      <c r="H540" s="3" t="s">
        <v>451</v>
      </c>
      <c r="I540" s="3">
        <v>1</v>
      </c>
      <c r="J540" s="3"/>
      <c r="K540" s="3"/>
      <c r="L540" s="3"/>
      <c r="M540" s="3"/>
      <c r="N540" s="3"/>
      <c r="O540" s="3"/>
      <c r="P540" s="3"/>
      <c r="Q540" s="3"/>
      <c r="R540" s="3"/>
      <c r="S540" s="3">
        <v>1</v>
      </c>
      <c r="T540" s="3"/>
      <c r="U540" s="3"/>
      <c r="V540" s="3"/>
      <c r="W540" s="3"/>
      <c r="X540" s="3"/>
    </row>
    <row r="541" spans="1:24" x14ac:dyDescent="0.25">
      <c r="A541" s="8" t="s">
        <v>370</v>
      </c>
      <c r="B541" s="8" t="s">
        <v>374</v>
      </c>
      <c r="C541" s="8" t="s">
        <v>372</v>
      </c>
      <c r="D541" s="8" t="s">
        <v>52</v>
      </c>
      <c r="E541" s="8" t="s">
        <v>27</v>
      </c>
      <c r="F541" s="8" t="s">
        <v>40</v>
      </c>
      <c r="G541" s="3">
        <v>2</v>
      </c>
      <c r="H541" s="3" t="s">
        <v>458</v>
      </c>
      <c r="I541" s="3">
        <v>1</v>
      </c>
      <c r="J541" s="3"/>
      <c r="K541" s="3"/>
      <c r="L541" s="3"/>
      <c r="M541" s="3"/>
      <c r="N541" s="3"/>
      <c r="O541" s="3"/>
      <c r="P541" s="3"/>
      <c r="Q541" s="3"/>
      <c r="R541" s="3"/>
      <c r="S541" s="3">
        <v>1</v>
      </c>
      <c r="T541" s="3"/>
      <c r="U541" s="3"/>
      <c r="V541" s="3"/>
      <c r="W541" s="3"/>
      <c r="X541" s="3"/>
    </row>
    <row r="542" spans="1:24" x14ac:dyDescent="0.25">
      <c r="A542" s="8" t="s">
        <v>370</v>
      </c>
      <c r="B542" s="8" t="s">
        <v>374</v>
      </c>
      <c r="C542" s="8" t="s">
        <v>372</v>
      </c>
      <c r="D542" s="8" t="s">
        <v>52</v>
      </c>
      <c r="E542" s="8" t="s">
        <v>27</v>
      </c>
      <c r="F542" s="8" t="s">
        <v>40</v>
      </c>
      <c r="G542" s="10">
        <v>1</v>
      </c>
      <c r="H542" s="3" t="s">
        <v>451</v>
      </c>
      <c r="I542" s="3">
        <v>1</v>
      </c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>
        <v>1</v>
      </c>
      <c r="V542" s="3"/>
      <c r="W542" s="3"/>
      <c r="X542" s="3"/>
    </row>
    <row r="543" spans="1:24" x14ac:dyDescent="0.25">
      <c r="A543" s="8" t="s">
        <v>370</v>
      </c>
      <c r="B543" s="8" t="s">
        <v>373</v>
      </c>
      <c r="C543" s="8" t="s">
        <v>372</v>
      </c>
      <c r="D543" s="8" t="s">
        <v>50</v>
      </c>
      <c r="E543" s="8" t="s">
        <v>26</v>
      </c>
      <c r="F543" s="8" t="s">
        <v>38</v>
      </c>
      <c r="G543" s="8"/>
      <c r="H543" s="9" t="s">
        <v>451</v>
      </c>
      <c r="I543" s="3"/>
      <c r="J543" s="3"/>
      <c r="K543" s="3"/>
      <c r="L543" s="3"/>
      <c r="M543" s="3"/>
      <c r="N543" s="3">
        <v>1</v>
      </c>
      <c r="O543" s="3"/>
      <c r="P543" s="3">
        <v>1</v>
      </c>
      <c r="Q543" s="3"/>
      <c r="R543" s="3"/>
      <c r="S543" s="3"/>
      <c r="T543" s="3"/>
      <c r="U543" s="3"/>
      <c r="V543" s="3"/>
      <c r="W543" s="3"/>
      <c r="X543" s="3"/>
    </row>
    <row r="544" spans="1:24" x14ac:dyDescent="0.25">
      <c r="A544" s="8" t="s">
        <v>370</v>
      </c>
      <c r="B544" s="8" t="s">
        <v>373</v>
      </c>
      <c r="C544" s="8" t="s">
        <v>372</v>
      </c>
      <c r="D544" s="8" t="s">
        <v>50</v>
      </c>
      <c r="E544" s="8" t="s">
        <v>26</v>
      </c>
      <c r="F544" s="8" t="s">
        <v>40</v>
      </c>
      <c r="G544" s="10">
        <v>1</v>
      </c>
      <c r="H544" s="3" t="s">
        <v>451</v>
      </c>
      <c r="I544" s="3">
        <v>1</v>
      </c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>
        <v>1</v>
      </c>
      <c r="U544" s="3"/>
      <c r="V544" s="3"/>
      <c r="W544" s="3"/>
      <c r="X544" s="3"/>
    </row>
    <row r="545" spans="1:24" x14ac:dyDescent="0.25">
      <c r="A545" s="8" t="s">
        <v>370</v>
      </c>
      <c r="B545" s="8" t="s">
        <v>373</v>
      </c>
      <c r="C545" s="8" t="s">
        <v>372</v>
      </c>
      <c r="D545" s="8" t="s">
        <v>50</v>
      </c>
      <c r="E545" s="8" t="s">
        <v>26</v>
      </c>
      <c r="F545" s="8" t="s">
        <v>40</v>
      </c>
      <c r="G545" s="10">
        <v>1</v>
      </c>
      <c r="H545" s="3" t="s">
        <v>451</v>
      </c>
      <c r="I545" s="3">
        <v>1</v>
      </c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 spans="1:24" x14ac:dyDescent="0.25">
      <c r="A546" s="8" t="s">
        <v>370</v>
      </c>
      <c r="B546" s="8" t="s">
        <v>373</v>
      </c>
      <c r="C546" s="8" t="s">
        <v>372</v>
      </c>
      <c r="D546" s="8" t="s">
        <v>50</v>
      </c>
      <c r="E546" s="8" t="s">
        <v>26</v>
      </c>
      <c r="F546" s="8" t="s">
        <v>40</v>
      </c>
      <c r="G546" s="10">
        <v>1</v>
      </c>
      <c r="H546" s="3" t="s">
        <v>451</v>
      </c>
      <c r="I546" s="3">
        <v>1</v>
      </c>
      <c r="J546" s="3"/>
      <c r="K546" s="3"/>
      <c r="L546" s="3"/>
      <c r="M546" s="3"/>
      <c r="N546" s="3"/>
      <c r="O546" s="3"/>
      <c r="P546" s="3"/>
      <c r="Q546" s="3"/>
      <c r="R546" s="3"/>
      <c r="S546" s="3">
        <v>1</v>
      </c>
      <c r="T546" s="3"/>
      <c r="U546" s="3"/>
      <c r="V546" s="3"/>
      <c r="W546" s="3"/>
      <c r="X546" s="3"/>
    </row>
    <row r="547" spans="1:24" x14ac:dyDescent="0.25">
      <c r="A547" s="8" t="s">
        <v>370</v>
      </c>
      <c r="B547" s="8" t="s">
        <v>373</v>
      </c>
      <c r="C547" s="8" t="s">
        <v>372</v>
      </c>
      <c r="D547" s="8" t="s">
        <v>50</v>
      </c>
      <c r="E547" s="8" t="s">
        <v>26</v>
      </c>
      <c r="F547" s="8" t="s">
        <v>40</v>
      </c>
      <c r="G547" s="10">
        <v>1</v>
      </c>
      <c r="H547" s="3" t="s">
        <v>451</v>
      </c>
      <c r="I547" s="3">
        <v>1</v>
      </c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 spans="1:24" x14ac:dyDescent="0.25">
      <c r="A548" s="8" t="s">
        <v>370</v>
      </c>
      <c r="B548" s="8" t="s">
        <v>373</v>
      </c>
      <c r="C548" s="8" t="s">
        <v>372</v>
      </c>
      <c r="D548" s="8" t="s">
        <v>50</v>
      </c>
      <c r="E548" s="8" t="s">
        <v>26</v>
      </c>
      <c r="F548" s="8" t="s">
        <v>39</v>
      </c>
      <c r="G548" s="10">
        <v>1</v>
      </c>
      <c r="H548" s="3" t="s">
        <v>451</v>
      </c>
      <c r="I548" s="3"/>
      <c r="J548" s="3">
        <v>1</v>
      </c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</row>
    <row r="549" spans="1:24" x14ac:dyDescent="0.25">
      <c r="A549" s="8" t="s">
        <v>370</v>
      </c>
      <c r="B549" s="8" t="s">
        <v>373</v>
      </c>
      <c r="C549" s="8" t="s">
        <v>372</v>
      </c>
      <c r="D549" s="8" t="s">
        <v>50</v>
      </c>
      <c r="E549" s="8" t="s">
        <v>26</v>
      </c>
      <c r="F549" s="8" t="s">
        <v>40</v>
      </c>
      <c r="G549" s="10">
        <v>1</v>
      </c>
      <c r="H549" s="3" t="s">
        <v>451</v>
      </c>
      <c r="I549" s="3">
        <v>1</v>
      </c>
      <c r="J549" s="3"/>
      <c r="K549" s="3"/>
      <c r="L549" s="3"/>
      <c r="M549" s="3"/>
      <c r="N549" s="3"/>
      <c r="O549" s="3"/>
      <c r="P549" s="3"/>
      <c r="Q549" s="3"/>
      <c r="R549" s="3"/>
      <c r="S549" s="3">
        <v>1</v>
      </c>
      <c r="T549" s="3"/>
      <c r="U549" s="3"/>
      <c r="V549" s="3"/>
      <c r="W549" s="3"/>
      <c r="X549" s="3"/>
    </row>
    <row r="550" spans="1:24" x14ac:dyDescent="0.25">
      <c r="A550" s="8" t="s">
        <v>370</v>
      </c>
      <c r="B550" s="8" t="s">
        <v>373</v>
      </c>
      <c r="C550" s="8" t="s">
        <v>372</v>
      </c>
      <c r="D550" s="8" t="s">
        <v>50</v>
      </c>
      <c r="E550" s="8" t="s">
        <v>26</v>
      </c>
      <c r="F550" s="8" t="s">
        <v>40</v>
      </c>
      <c r="G550" s="10">
        <v>1</v>
      </c>
      <c r="H550" s="3" t="s">
        <v>451</v>
      </c>
      <c r="I550" s="3">
        <v>1</v>
      </c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>
        <v>1</v>
      </c>
      <c r="V550" s="3"/>
      <c r="W550" s="3"/>
      <c r="X550" s="3"/>
    </row>
    <row r="551" spans="1:24" x14ac:dyDescent="0.25">
      <c r="A551" s="8" t="s">
        <v>370</v>
      </c>
      <c r="B551" s="8" t="s">
        <v>373</v>
      </c>
      <c r="C551" s="8" t="s">
        <v>372</v>
      </c>
      <c r="D551" s="8" t="s">
        <v>50</v>
      </c>
      <c r="E551" s="8" t="s">
        <v>26</v>
      </c>
      <c r="F551" s="8" t="s">
        <v>40</v>
      </c>
      <c r="G551" s="3">
        <v>2</v>
      </c>
      <c r="H551" s="3" t="s">
        <v>458</v>
      </c>
      <c r="I551" s="3">
        <v>1</v>
      </c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>
        <v>1</v>
      </c>
      <c r="V551" s="3"/>
      <c r="W551" s="3"/>
      <c r="X551" s="3"/>
    </row>
    <row r="552" spans="1:24" x14ac:dyDescent="0.25">
      <c r="A552" s="8" t="s">
        <v>370</v>
      </c>
      <c r="B552" s="8" t="s">
        <v>373</v>
      </c>
      <c r="C552" s="8" t="s">
        <v>372</v>
      </c>
      <c r="D552" s="8" t="s">
        <v>50</v>
      </c>
      <c r="E552" s="8" t="s">
        <v>26</v>
      </c>
      <c r="F552" s="8" t="s">
        <v>40</v>
      </c>
      <c r="G552" s="10">
        <v>1</v>
      </c>
      <c r="H552" s="3" t="s">
        <v>451</v>
      </c>
      <c r="I552" s="3">
        <v>1</v>
      </c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>
        <v>1</v>
      </c>
      <c r="V552" s="3"/>
      <c r="W552" s="3"/>
      <c r="X552" s="3"/>
    </row>
    <row r="553" spans="1:24" x14ac:dyDescent="0.25">
      <c r="A553" s="8" t="s">
        <v>370</v>
      </c>
      <c r="B553" s="8" t="s">
        <v>373</v>
      </c>
      <c r="C553" s="8" t="s">
        <v>372</v>
      </c>
      <c r="D553" s="8" t="s">
        <v>50</v>
      </c>
      <c r="E553" s="8" t="s">
        <v>26</v>
      </c>
      <c r="F553" s="8" t="s">
        <v>40</v>
      </c>
      <c r="G553" s="3">
        <v>2</v>
      </c>
      <c r="H553" s="3" t="s">
        <v>458</v>
      </c>
      <c r="I553" s="3">
        <v>1</v>
      </c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>
        <v>1</v>
      </c>
      <c r="V553" s="3"/>
      <c r="W553" s="3"/>
      <c r="X553" s="3"/>
    </row>
    <row r="554" spans="1:24" x14ac:dyDescent="0.25">
      <c r="A554" s="8" t="s">
        <v>370</v>
      </c>
      <c r="B554" s="8" t="s">
        <v>373</v>
      </c>
      <c r="C554" s="8" t="s">
        <v>372</v>
      </c>
      <c r="D554" s="8" t="s">
        <v>50</v>
      </c>
      <c r="E554" s="8" t="s">
        <v>26</v>
      </c>
      <c r="F554" s="8" t="s">
        <v>40</v>
      </c>
      <c r="G554" s="10">
        <v>1</v>
      </c>
      <c r="H554" s="3" t="s">
        <v>451</v>
      </c>
      <c r="I554" s="3">
        <v>1</v>
      </c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>
        <v>1</v>
      </c>
      <c r="V554" s="3"/>
      <c r="W554" s="3"/>
      <c r="X554" s="3"/>
    </row>
    <row r="555" spans="1:24" x14ac:dyDescent="0.25">
      <c r="A555" s="8" t="s">
        <v>370</v>
      </c>
      <c r="B555" s="8" t="s">
        <v>373</v>
      </c>
      <c r="C555" s="8" t="s">
        <v>372</v>
      </c>
      <c r="D555" s="8" t="s">
        <v>50</v>
      </c>
      <c r="E555" s="8" t="s">
        <v>26</v>
      </c>
      <c r="F555" s="8" t="s">
        <v>40</v>
      </c>
      <c r="G555" s="3">
        <v>2</v>
      </c>
      <c r="H555" s="3" t="s">
        <v>458</v>
      </c>
      <c r="I555" s="3">
        <v>1</v>
      </c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>
        <v>1</v>
      </c>
      <c r="V555" s="3"/>
      <c r="W555" s="3"/>
      <c r="X555" s="3"/>
    </row>
    <row r="556" spans="1:24" x14ac:dyDescent="0.25">
      <c r="A556" s="8" t="s">
        <v>370</v>
      </c>
      <c r="B556" s="8" t="s">
        <v>374</v>
      </c>
      <c r="C556" s="8" t="s">
        <v>372</v>
      </c>
      <c r="D556" s="8" t="s">
        <v>284</v>
      </c>
      <c r="E556" s="8" t="s">
        <v>219</v>
      </c>
      <c r="F556" s="8" t="s">
        <v>40</v>
      </c>
      <c r="G556" s="10">
        <v>1</v>
      </c>
      <c r="H556" s="3" t="s">
        <v>451</v>
      </c>
      <c r="I556" s="3">
        <v>1</v>
      </c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</row>
    <row r="557" spans="1:24" x14ac:dyDescent="0.25">
      <c r="A557" s="8" t="s">
        <v>370</v>
      </c>
      <c r="B557" s="8" t="s">
        <v>374</v>
      </c>
      <c r="C557" s="8" t="s">
        <v>372</v>
      </c>
      <c r="D557" s="8" t="s">
        <v>284</v>
      </c>
      <c r="E557" s="8" t="s">
        <v>219</v>
      </c>
      <c r="F557" s="8" t="s">
        <v>40</v>
      </c>
      <c r="G557" s="10">
        <v>1</v>
      </c>
      <c r="H557" s="3" t="s">
        <v>451</v>
      </c>
      <c r="I557" s="3">
        <v>1</v>
      </c>
      <c r="J557" s="3"/>
      <c r="K557" s="3"/>
      <c r="L557" s="3"/>
      <c r="M557" s="3"/>
      <c r="N557" s="3"/>
      <c r="O557" s="3"/>
      <c r="P557" s="3"/>
      <c r="Q557" s="3"/>
      <c r="R557" s="3"/>
      <c r="S557" s="3">
        <v>1</v>
      </c>
      <c r="T557" s="3"/>
      <c r="U557" s="3"/>
      <c r="V557" s="3"/>
      <c r="W557" s="3"/>
      <c r="X557" s="3"/>
    </row>
    <row r="558" spans="1:24" x14ac:dyDescent="0.25">
      <c r="A558" s="8" t="s">
        <v>370</v>
      </c>
      <c r="B558" s="8" t="s">
        <v>374</v>
      </c>
      <c r="C558" s="8" t="s">
        <v>372</v>
      </c>
      <c r="D558" s="8" t="s">
        <v>284</v>
      </c>
      <c r="E558" s="8" t="s">
        <v>219</v>
      </c>
      <c r="F558" s="8" t="s">
        <v>40</v>
      </c>
      <c r="G558" s="10">
        <v>1</v>
      </c>
      <c r="H558" s="3" t="s">
        <v>451</v>
      </c>
      <c r="I558" s="3">
        <v>1</v>
      </c>
      <c r="J558" s="3"/>
      <c r="K558" s="3"/>
      <c r="L558" s="3"/>
      <c r="M558" s="3"/>
      <c r="N558" s="3"/>
      <c r="O558" s="3"/>
      <c r="P558" s="3"/>
      <c r="Q558" s="3"/>
      <c r="R558" s="3"/>
      <c r="S558" s="3">
        <v>1</v>
      </c>
      <c r="T558" s="3"/>
      <c r="U558" s="3"/>
      <c r="V558" s="3"/>
      <c r="W558" s="3"/>
      <c r="X558" s="3"/>
    </row>
    <row r="559" spans="1:24" x14ac:dyDescent="0.25">
      <c r="A559" s="8" t="s">
        <v>370</v>
      </c>
      <c r="B559" s="8" t="s">
        <v>374</v>
      </c>
      <c r="C559" s="8" t="s">
        <v>372</v>
      </c>
      <c r="D559" s="8" t="s">
        <v>284</v>
      </c>
      <c r="E559" s="8" t="s">
        <v>219</v>
      </c>
      <c r="F559" s="8" t="s">
        <v>40</v>
      </c>
      <c r="G559" s="10">
        <v>1</v>
      </c>
      <c r="H559" s="3" t="s">
        <v>451</v>
      </c>
      <c r="I559" s="3">
        <v>1</v>
      </c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</row>
    <row r="560" spans="1:24" x14ac:dyDescent="0.25">
      <c r="A560" s="8" t="s">
        <v>370</v>
      </c>
      <c r="B560" s="8" t="s">
        <v>374</v>
      </c>
      <c r="C560" s="8" t="s">
        <v>372</v>
      </c>
      <c r="D560" s="8" t="s">
        <v>284</v>
      </c>
      <c r="E560" s="8" t="s">
        <v>219</v>
      </c>
      <c r="F560" s="8" t="s">
        <v>40</v>
      </c>
      <c r="G560" s="10">
        <v>1</v>
      </c>
      <c r="H560" s="3" t="s">
        <v>451</v>
      </c>
      <c r="I560" s="3">
        <v>1</v>
      </c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spans="1:24" x14ac:dyDescent="0.25">
      <c r="A561" s="8" t="s">
        <v>370</v>
      </c>
      <c r="B561" s="8" t="s">
        <v>374</v>
      </c>
      <c r="C561" s="8" t="s">
        <v>372</v>
      </c>
      <c r="D561" s="8" t="s">
        <v>284</v>
      </c>
      <c r="E561" s="8" t="s">
        <v>219</v>
      </c>
      <c r="F561" s="8" t="s">
        <v>38</v>
      </c>
      <c r="G561" s="8"/>
      <c r="H561" s="3" t="s">
        <v>451</v>
      </c>
      <c r="I561" s="3"/>
      <c r="J561" s="3"/>
      <c r="K561" s="3"/>
      <c r="L561" s="3"/>
      <c r="M561" s="3"/>
      <c r="N561" s="3">
        <v>1</v>
      </c>
      <c r="O561" s="3"/>
      <c r="P561" s="3">
        <v>1</v>
      </c>
      <c r="Q561" s="3"/>
      <c r="R561" s="3"/>
      <c r="S561" s="3"/>
      <c r="T561" s="3"/>
      <c r="U561" s="3"/>
      <c r="V561" s="3"/>
      <c r="W561" s="3"/>
      <c r="X561" s="3"/>
    </row>
    <row r="562" spans="1:24" x14ac:dyDescent="0.25">
      <c r="A562" s="8" t="s">
        <v>370</v>
      </c>
      <c r="B562" s="8" t="s">
        <v>374</v>
      </c>
      <c r="C562" s="8" t="s">
        <v>372</v>
      </c>
      <c r="D562" s="8" t="s">
        <v>284</v>
      </c>
      <c r="E562" s="8" t="s">
        <v>219</v>
      </c>
      <c r="F562" s="8" t="s">
        <v>40</v>
      </c>
      <c r="G562" s="10">
        <v>1</v>
      </c>
      <c r="H562" s="3" t="s">
        <v>451</v>
      </c>
      <c r="I562" s="3">
        <v>1</v>
      </c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>
        <v>1</v>
      </c>
      <c r="U562" s="3"/>
      <c r="V562" s="3"/>
      <c r="W562" s="3"/>
      <c r="X562" s="3"/>
    </row>
    <row r="563" spans="1:24" x14ac:dyDescent="0.25">
      <c r="A563" s="8" t="s">
        <v>370</v>
      </c>
      <c r="B563" s="8" t="s">
        <v>374</v>
      </c>
      <c r="C563" s="8" t="s">
        <v>372</v>
      </c>
      <c r="D563" s="8" t="s">
        <v>284</v>
      </c>
      <c r="E563" s="8" t="s">
        <v>219</v>
      </c>
      <c r="F563" s="8" t="s">
        <v>40</v>
      </c>
      <c r="G563" s="10">
        <v>1</v>
      </c>
      <c r="H563" s="3" t="s">
        <v>451</v>
      </c>
      <c r="I563" s="3">
        <v>1</v>
      </c>
      <c r="J563" s="3"/>
      <c r="K563" s="3"/>
      <c r="L563" s="3"/>
      <c r="M563" s="3"/>
      <c r="N563" s="3"/>
      <c r="O563" s="3"/>
      <c r="P563" s="3"/>
      <c r="Q563" s="3"/>
      <c r="R563" s="3"/>
      <c r="S563" s="3">
        <v>1</v>
      </c>
      <c r="T563" s="3"/>
      <c r="U563" s="3"/>
      <c r="V563" s="3"/>
      <c r="W563" s="3"/>
      <c r="X563" s="3"/>
    </row>
    <row r="564" spans="1:24" x14ac:dyDescent="0.25">
      <c r="A564" s="8" t="s">
        <v>370</v>
      </c>
      <c r="B564" s="8" t="s">
        <v>374</v>
      </c>
      <c r="C564" s="8" t="s">
        <v>372</v>
      </c>
      <c r="D564" s="8" t="s">
        <v>284</v>
      </c>
      <c r="E564" s="8" t="s">
        <v>219</v>
      </c>
      <c r="F564" s="8" t="s">
        <v>40</v>
      </c>
      <c r="G564" s="10">
        <v>1</v>
      </c>
      <c r="H564" s="3" t="s">
        <v>451</v>
      </c>
      <c r="I564" s="3">
        <v>1</v>
      </c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</row>
    <row r="565" spans="1:24" x14ac:dyDescent="0.25">
      <c r="A565" s="8" t="s">
        <v>370</v>
      </c>
      <c r="B565" s="8" t="s">
        <v>374</v>
      </c>
      <c r="C565" s="8" t="s">
        <v>372</v>
      </c>
      <c r="D565" s="8" t="s">
        <v>284</v>
      </c>
      <c r="E565" s="8" t="s">
        <v>219</v>
      </c>
      <c r="F565" s="8" t="s">
        <v>40</v>
      </c>
      <c r="G565" s="3">
        <v>2</v>
      </c>
      <c r="H565" s="3" t="s">
        <v>458</v>
      </c>
      <c r="I565" s="3">
        <v>1</v>
      </c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</row>
    <row r="566" spans="1:24" x14ac:dyDescent="0.25">
      <c r="A566" s="8" t="s">
        <v>370</v>
      </c>
      <c r="B566" s="8" t="s">
        <v>374</v>
      </c>
      <c r="C566" s="8" t="s">
        <v>372</v>
      </c>
      <c r="D566" s="8" t="s">
        <v>284</v>
      </c>
      <c r="E566" s="8" t="s">
        <v>219</v>
      </c>
      <c r="F566" s="8" t="s">
        <v>40</v>
      </c>
      <c r="G566" s="3">
        <v>2</v>
      </c>
      <c r="H566" s="3" t="s">
        <v>458</v>
      </c>
      <c r="I566" s="3">
        <v>1</v>
      </c>
      <c r="J566" s="3"/>
      <c r="K566" s="3"/>
      <c r="L566" s="3"/>
      <c r="M566" s="3"/>
      <c r="N566" s="3"/>
      <c r="O566" s="3"/>
      <c r="P566" s="3"/>
      <c r="Q566" s="3"/>
      <c r="R566" s="3"/>
      <c r="S566" s="3">
        <v>1</v>
      </c>
      <c r="T566" s="3"/>
      <c r="U566" s="3"/>
      <c r="V566" s="3"/>
      <c r="W566" s="3"/>
      <c r="X566" s="3"/>
    </row>
    <row r="567" spans="1:24" x14ac:dyDescent="0.25">
      <c r="A567" s="8" t="s">
        <v>370</v>
      </c>
      <c r="B567" s="8" t="s">
        <v>374</v>
      </c>
      <c r="C567" s="8" t="s">
        <v>372</v>
      </c>
      <c r="D567" s="8" t="s">
        <v>284</v>
      </c>
      <c r="E567" s="8" t="s">
        <v>219</v>
      </c>
      <c r="F567" s="8" t="s">
        <v>40</v>
      </c>
      <c r="G567" s="10">
        <v>1</v>
      </c>
      <c r="H567" s="3" t="s">
        <v>451</v>
      </c>
      <c r="I567" s="3">
        <v>1</v>
      </c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>
        <v>1</v>
      </c>
      <c r="V567" s="3"/>
      <c r="W567" s="3"/>
      <c r="X567" s="3"/>
    </row>
    <row r="568" spans="1:24" x14ac:dyDescent="0.25">
      <c r="A568" s="8" t="s">
        <v>370</v>
      </c>
      <c r="B568" s="8" t="s">
        <v>374</v>
      </c>
      <c r="C568" s="8" t="s">
        <v>372</v>
      </c>
      <c r="D568" s="8" t="s">
        <v>284</v>
      </c>
      <c r="E568" s="8" t="s">
        <v>219</v>
      </c>
      <c r="F568" s="8" t="s">
        <v>40</v>
      </c>
      <c r="G568" s="3">
        <v>2</v>
      </c>
      <c r="H568" s="3" t="s">
        <v>458</v>
      </c>
      <c r="I568" s="3">
        <v>1</v>
      </c>
      <c r="J568" s="3"/>
      <c r="K568" s="3"/>
      <c r="L568" s="3"/>
      <c r="M568" s="3"/>
      <c r="N568" s="3"/>
      <c r="O568" s="3"/>
      <c r="P568" s="3"/>
      <c r="Q568" s="3"/>
      <c r="R568" s="3"/>
      <c r="S568" s="3">
        <v>1</v>
      </c>
      <c r="T568" s="3"/>
      <c r="U568" s="3"/>
      <c r="V568" s="3"/>
      <c r="W568" s="3"/>
      <c r="X568" s="3"/>
    </row>
    <row r="569" spans="1:24" x14ac:dyDescent="0.25">
      <c r="A569" s="8" t="s">
        <v>370</v>
      </c>
      <c r="B569" s="8" t="s">
        <v>374</v>
      </c>
      <c r="C569" s="8" t="s">
        <v>372</v>
      </c>
      <c r="D569" s="8" t="s">
        <v>284</v>
      </c>
      <c r="E569" s="8" t="s">
        <v>219</v>
      </c>
      <c r="F569" s="8" t="s">
        <v>40</v>
      </c>
      <c r="G569" s="10">
        <v>1</v>
      </c>
      <c r="H569" s="3" t="s">
        <v>451</v>
      </c>
      <c r="I569" s="3">
        <v>1</v>
      </c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>
        <v>1</v>
      </c>
      <c r="V569" s="3"/>
      <c r="W569" s="3"/>
      <c r="X569" s="3"/>
    </row>
    <row r="570" spans="1:24" x14ac:dyDescent="0.25">
      <c r="A570" s="8" t="s">
        <v>370</v>
      </c>
      <c r="B570" s="8" t="s">
        <v>371</v>
      </c>
      <c r="C570" s="8" t="s">
        <v>372</v>
      </c>
      <c r="D570" s="8" t="s">
        <v>56</v>
      </c>
      <c r="E570" s="8" t="s">
        <v>29</v>
      </c>
      <c r="F570" s="8" t="s">
        <v>40</v>
      </c>
      <c r="G570" s="3">
        <v>2</v>
      </c>
      <c r="H570" s="3" t="s">
        <v>458</v>
      </c>
      <c r="I570" s="3">
        <v>1</v>
      </c>
      <c r="J570" s="3"/>
      <c r="K570" s="3"/>
      <c r="L570" s="3"/>
      <c r="M570" s="3"/>
      <c r="N570" s="3"/>
      <c r="O570" s="3"/>
      <c r="P570" s="3"/>
      <c r="Q570" s="3"/>
      <c r="R570" s="3"/>
      <c r="S570" s="3">
        <v>1</v>
      </c>
      <c r="T570" s="3"/>
      <c r="U570" s="3"/>
      <c r="V570" s="3"/>
      <c r="W570" s="3"/>
      <c r="X570" s="3"/>
    </row>
    <row r="571" spans="1:24" x14ac:dyDescent="0.25">
      <c r="A571" s="8" t="s">
        <v>370</v>
      </c>
      <c r="B571" s="8" t="s">
        <v>371</v>
      </c>
      <c r="C571" s="8" t="s">
        <v>372</v>
      </c>
      <c r="D571" s="8" t="s">
        <v>56</v>
      </c>
      <c r="E571" s="8" t="s">
        <v>29</v>
      </c>
      <c r="F571" s="8" t="s">
        <v>40</v>
      </c>
      <c r="G571" s="10">
        <v>1</v>
      </c>
      <c r="H571" s="3" t="s">
        <v>451</v>
      </c>
      <c r="I571" s="3">
        <v>1</v>
      </c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</row>
    <row r="572" spans="1:24" x14ac:dyDescent="0.25">
      <c r="A572" s="8" t="s">
        <v>370</v>
      </c>
      <c r="B572" s="8" t="s">
        <v>371</v>
      </c>
      <c r="C572" s="8" t="s">
        <v>372</v>
      </c>
      <c r="D572" s="8" t="s">
        <v>56</v>
      </c>
      <c r="E572" s="8" t="s">
        <v>29</v>
      </c>
      <c r="F572" s="8" t="s">
        <v>40</v>
      </c>
      <c r="G572" s="10">
        <v>1</v>
      </c>
      <c r="H572" s="3" t="s">
        <v>451</v>
      </c>
      <c r="I572" s="3">
        <v>1</v>
      </c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>
        <v>1</v>
      </c>
      <c r="V572" s="3"/>
      <c r="W572" s="3"/>
      <c r="X572" s="3"/>
    </row>
    <row r="573" spans="1:24" x14ac:dyDescent="0.25">
      <c r="A573" s="8" t="s">
        <v>370</v>
      </c>
      <c r="B573" s="8" t="s">
        <v>371</v>
      </c>
      <c r="C573" s="8" t="s">
        <v>372</v>
      </c>
      <c r="D573" s="8" t="s">
        <v>56</v>
      </c>
      <c r="E573" s="8" t="s">
        <v>29</v>
      </c>
      <c r="F573" s="8" t="s">
        <v>40</v>
      </c>
      <c r="G573" s="10">
        <v>1</v>
      </c>
      <c r="H573" s="3" t="s">
        <v>451</v>
      </c>
      <c r="I573" s="3">
        <v>1</v>
      </c>
      <c r="J573" s="3"/>
      <c r="K573" s="3"/>
      <c r="L573" s="3"/>
      <c r="M573" s="3"/>
      <c r="N573" s="3"/>
      <c r="O573" s="3"/>
      <c r="P573" s="3"/>
      <c r="Q573" s="3"/>
      <c r="R573" s="3"/>
      <c r="S573" s="3">
        <v>1</v>
      </c>
      <c r="T573" s="3"/>
      <c r="U573" s="3"/>
      <c r="V573" s="3"/>
      <c r="W573" s="3"/>
      <c r="X573" s="3"/>
    </row>
    <row r="574" spans="1:24" x14ac:dyDescent="0.25">
      <c r="A574" s="8" t="s">
        <v>370</v>
      </c>
      <c r="B574" s="8" t="s">
        <v>371</v>
      </c>
      <c r="C574" s="8" t="s">
        <v>372</v>
      </c>
      <c r="D574" s="8" t="s">
        <v>56</v>
      </c>
      <c r="E574" s="8" t="s">
        <v>29</v>
      </c>
      <c r="F574" s="8" t="s">
        <v>40</v>
      </c>
      <c r="G574" s="10">
        <v>1</v>
      </c>
      <c r="H574" s="3" t="s">
        <v>451</v>
      </c>
      <c r="I574" s="3">
        <v>1</v>
      </c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</row>
    <row r="575" spans="1:24" x14ac:dyDescent="0.25">
      <c r="A575" s="8" t="s">
        <v>370</v>
      </c>
      <c r="B575" s="8" t="s">
        <v>371</v>
      </c>
      <c r="C575" s="8" t="s">
        <v>372</v>
      </c>
      <c r="D575" s="8" t="s">
        <v>56</v>
      </c>
      <c r="E575" s="8" t="s">
        <v>29</v>
      </c>
      <c r="F575" s="8" t="s">
        <v>40</v>
      </c>
      <c r="G575" s="10">
        <v>1</v>
      </c>
      <c r="H575" s="3" t="s">
        <v>451</v>
      </c>
      <c r="I575" s="3">
        <v>1</v>
      </c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</row>
    <row r="576" spans="1:24" x14ac:dyDescent="0.25">
      <c r="A576" s="8" t="s">
        <v>370</v>
      </c>
      <c r="B576" s="8" t="s">
        <v>371</v>
      </c>
      <c r="C576" s="8" t="s">
        <v>372</v>
      </c>
      <c r="D576" s="8" t="s">
        <v>56</v>
      </c>
      <c r="E576" s="8" t="s">
        <v>29</v>
      </c>
      <c r="F576" s="8" t="s">
        <v>40</v>
      </c>
      <c r="G576" s="10">
        <v>1</v>
      </c>
      <c r="H576" s="3" t="s">
        <v>451</v>
      </c>
      <c r="I576" s="3">
        <v>1</v>
      </c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</row>
    <row r="577" spans="1:24" x14ac:dyDescent="0.25">
      <c r="A577" s="8" t="s">
        <v>370</v>
      </c>
      <c r="B577" s="8" t="s">
        <v>371</v>
      </c>
      <c r="C577" s="8" t="s">
        <v>372</v>
      </c>
      <c r="D577" s="8" t="s">
        <v>56</v>
      </c>
      <c r="E577" s="8" t="s">
        <v>29</v>
      </c>
      <c r="F577" s="8" t="s">
        <v>40</v>
      </c>
      <c r="G577" s="3">
        <v>2</v>
      </c>
      <c r="H577" s="3" t="s">
        <v>458</v>
      </c>
      <c r="I577" s="3">
        <v>1</v>
      </c>
      <c r="J577" s="3"/>
      <c r="K577" s="3"/>
      <c r="L577" s="3"/>
      <c r="M577" s="3"/>
      <c r="N577" s="3"/>
      <c r="O577" s="3"/>
      <c r="P577" s="3"/>
      <c r="Q577" s="3"/>
      <c r="R577" s="3"/>
      <c r="S577" s="3">
        <v>1</v>
      </c>
      <c r="T577" s="3"/>
      <c r="U577" s="3"/>
      <c r="V577" s="3"/>
      <c r="W577" s="3"/>
      <c r="X577" s="3"/>
    </row>
    <row r="578" spans="1:24" x14ac:dyDescent="0.25">
      <c r="A578" s="8" t="s">
        <v>370</v>
      </c>
      <c r="B578" s="8" t="s">
        <v>371</v>
      </c>
      <c r="C578" s="8" t="s">
        <v>372</v>
      </c>
      <c r="D578" s="8" t="s">
        <v>56</v>
      </c>
      <c r="E578" s="8" t="s">
        <v>29</v>
      </c>
      <c r="F578" s="8" t="s">
        <v>40</v>
      </c>
      <c r="G578" s="10">
        <v>1</v>
      </c>
      <c r="H578" s="3" t="s">
        <v>451</v>
      </c>
      <c r="I578" s="3">
        <v>1</v>
      </c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>
        <v>1</v>
      </c>
      <c r="V578" s="3"/>
      <c r="W578" s="3"/>
      <c r="X578" s="3"/>
    </row>
    <row r="579" spans="1:24" x14ac:dyDescent="0.25">
      <c r="A579" s="8" t="s">
        <v>370</v>
      </c>
      <c r="B579" s="8" t="s">
        <v>373</v>
      </c>
      <c r="C579" s="8" t="s">
        <v>372</v>
      </c>
      <c r="D579" s="8" t="s">
        <v>51</v>
      </c>
      <c r="E579" s="8" t="s">
        <v>218</v>
      </c>
      <c r="F579" s="8" t="s">
        <v>42</v>
      </c>
      <c r="G579" s="10">
        <v>1</v>
      </c>
      <c r="H579" s="3" t="s">
        <v>451</v>
      </c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>
        <v>1</v>
      </c>
      <c r="U579" s="3"/>
      <c r="V579" s="3"/>
      <c r="W579" s="3"/>
      <c r="X579" s="3"/>
    </row>
    <row r="580" spans="1:24" x14ac:dyDescent="0.25">
      <c r="A580" s="8" t="s">
        <v>370</v>
      </c>
      <c r="B580" s="8" t="s">
        <v>373</v>
      </c>
      <c r="C580" s="8" t="s">
        <v>372</v>
      </c>
      <c r="D580" s="8" t="s">
        <v>51</v>
      </c>
      <c r="E580" s="8" t="s">
        <v>218</v>
      </c>
      <c r="F580" s="8" t="s">
        <v>43</v>
      </c>
      <c r="G580" s="10">
        <v>1</v>
      </c>
      <c r="H580" s="3" t="s">
        <v>451</v>
      </c>
      <c r="I580" s="3"/>
      <c r="J580" s="3"/>
      <c r="K580" s="3"/>
      <c r="L580" s="3">
        <v>1</v>
      </c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</row>
    <row r="581" spans="1:24" x14ac:dyDescent="0.25">
      <c r="A581" s="8" t="s">
        <v>370</v>
      </c>
      <c r="B581" s="8" t="s">
        <v>373</v>
      </c>
      <c r="C581" s="8" t="s">
        <v>372</v>
      </c>
      <c r="D581" s="8" t="s">
        <v>51</v>
      </c>
      <c r="E581" s="8" t="s">
        <v>218</v>
      </c>
      <c r="F581" s="8" t="s">
        <v>38</v>
      </c>
      <c r="G581" s="8"/>
      <c r="H581" s="9" t="s">
        <v>451</v>
      </c>
      <c r="I581" s="3"/>
      <c r="J581" s="3"/>
      <c r="K581" s="3"/>
      <c r="L581" s="3"/>
      <c r="M581" s="3"/>
      <c r="N581" s="3">
        <v>1</v>
      </c>
      <c r="O581" s="3"/>
      <c r="P581" s="3"/>
      <c r="Q581" s="3"/>
      <c r="R581" s="3"/>
      <c r="S581" s="3"/>
      <c r="T581" s="3"/>
      <c r="U581" s="3"/>
      <c r="V581" s="3"/>
      <c r="W581" s="3"/>
      <c r="X581" s="3"/>
    </row>
    <row r="582" spans="1:24" x14ac:dyDescent="0.25">
      <c r="A582" s="8" t="s">
        <v>370</v>
      </c>
      <c r="B582" s="8" t="s">
        <v>373</v>
      </c>
      <c r="C582" s="8" t="s">
        <v>372</v>
      </c>
      <c r="D582" s="8" t="s">
        <v>51</v>
      </c>
      <c r="E582" s="8" t="s">
        <v>218</v>
      </c>
      <c r="F582" s="8" t="s">
        <v>38</v>
      </c>
      <c r="G582" s="8"/>
      <c r="H582" s="3" t="s">
        <v>451</v>
      </c>
      <c r="I582" s="3"/>
      <c r="J582" s="3"/>
      <c r="K582" s="3"/>
      <c r="L582" s="3"/>
      <c r="M582" s="3"/>
      <c r="N582" s="3">
        <v>1</v>
      </c>
      <c r="O582" s="3"/>
      <c r="P582" s="3"/>
      <c r="Q582" s="3">
        <v>1</v>
      </c>
      <c r="R582" s="3"/>
      <c r="S582" s="3"/>
      <c r="T582" s="3"/>
      <c r="U582" s="3"/>
      <c r="V582" s="3"/>
      <c r="W582" s="3"/>
      <c r="X582" s="3"/>
    </row>
    <row r="583" spans="1:24" x14ac:dyDescent="0.25">
      <c r="A583" s="8" t="s">
        <v>370</v>
      </c>
      <c r="B583" s="8" t="s">
        <v>373</v>
      </c>
      <c r="C583" s="8" t="s">
        <v>372</v>
      </c>
      <c r="D583" s="8" t="s">
        <v>51</v>
      </c>
      <c r="E583" s="8" t="s">
        <v>218</v>
      </c>
      <c r="F583" s="8" t="s">
        <v>40</v>
      </c>
      <c r="G583" s="3">
        <v>2</v>
      </c>
      <c r="H583" s="3" t="s">
        <v>458</v>
      </c>
      <c r="I583" s="3">
        <v>1</v>
      </c>
      <c r="J583" s="3"/>
      <c r="K583" s="3"/>
      <c r="L583" s="3"/>
      <c r="M583" s="3"/>
      <c r="N583" s="3"/>
      <c r="O583" s="3"/>
      <c r="P583" s="3"/>
      <c r="Q583" s="3"/>
      <c r="R583" s="3"/>
      <c r="S583" s="3">
        <v>1</v>
      </c>
      <c r="T583" s="3"/>
      <c r="U583" s="3"/>
      <c r="V583" s="3"/>
      <c r="W583" s="3"/>
      <c r="X583" s="3"/>
    </row>
    <row r="584" spans="1:24" x14ac:dyDescent="0.25">
      <c r="A584" s="8" t="s">
        <v>370</v>
      </c>
      <c r="B584" s="8" t="s">
        <v>373</v>
      </c>
      <c r="C584" s="8" t="s">
        <v>372</v>
      </c>
      <c r="D584" s="8" t="s">
        <v>51</v>
      </c>
      <c r="E584" s="8" t="s">
        <v>218</v>
      </c>
      <c r="F584" s="8" t="s">
        <v>40</v>
      </c>
      <c r="G584" s="10">
        <v>1</v>
      </c>
      <c r="H584" s="3" t="s">
        <v>451</v>
      </c>
      <c r="I584" s="3">
        <v>1</v>
      </c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</row>
    <row r="585" spans="1:24" x14ac:dyDescent="0.25">
      <c r="A585" s="8" t="s">
        <v>370</v>
      </c>
      <c r="B585" s="8" t="s">
        <v>374</v>
      </c>
      <c r="C585" s="8" t="s">
        <v>372</v>
      </c>
      <c r="D585" s="8" t="s">
        <v>54</v>
      </c>
      <c r="E585" s="8" t="s">
        <v>221</v>
      </c>
      <c r="F585" s="8" t="s">
        <v>43</v>
      </c>
      <c r="G585" s="10">
        <v>1</v>
      </c>
      <c r="H585" s="9" t="s">
        <v>451</v>
      </c>
      <c r="I585" s="3"/>
      <c r="J585" s="3"/>
      <c r="K585" s="3"/>
      <c r="L585" s="3">
        <v>1</v>
      </c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</row>
    <row r="586" spans="1:24" x14ac:dyDescent="0.25">
      <c r="A586" s="8" t="s">
        <v>370</v>
      </c>
      <c r="B586" s="8" t="s">
        <v>374</v>
      </c>
      <c r="C586" s="8" t="s">
        <v>372</v>
      </c>
      <c r="D586" s="8" t="s">
        <v>54</v>
      </c>
      <c r="E586" s="8" t="s">
        <v>221</v>
      </c>
      <c r="F586" s="8" t="s">
        <v>37</v>
      </c>
      <c r="G586" s="10">
        <v>1</v>
      </c>
      <c r="H586" s="9" t="s">
        <v>451</v>
      </c>
      <c r="I586" s="3"/>
      <c r="J586" s="3"/>
      <c r="K586" s="3">
        <v>1</v>
      </c>
      <c r="L586" s="3"/>
      <c r="M586" s="3"/>
      <c r="N586" s="3"/>
      <c r="O586" s="3"/>
      <c r="P586" s="3"/>
      <c r="Q586" s="3"/>
      <c r="R586" s="3"/>
      <c r="S586" s="3"/>
      <c r="T586" s="3">
        <v>1</v>
      </c>
      <c r="U586" s="3"/>
      <c r="V586" s="3"/>
      <c r="W586" s="3"/>
      <c r="X586" s="3"/>
    </row>
    <row r="587" spans="1:24" x14ac:dyDescent="0.25">
      <c r="A587" s="8" t="s">
        <v>370</v>
      </c>
      <c r="B587" s="8" t="s">
        <v>374</v>
      </c>
      <c r="C587" s="8" t="s">
        <v>372</v>
      </c>
      <c r="D587" s="8" t="s">
        <v>53</v>
      </c>
      <c r="E587" s="8" t="s">
        <v>28</v>
      </c>
      <c r="F587" s="8" t="s">
        <v>40</v>
      </c>
      <c r="G587" s="10">
        <v>1</v>
      </c>
      <c r="H587" s="3" t="s">
        <v>451</v>
      </c>
      <c r="I587" s="3">
        <v>1</v>
      </c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</row>
    <row r="588" spans="1:24" x14ac:dyDescent="0.25">
      <c r="A588" s="8" t="s">
        <v>370</v>
      </c>
      <c r="B588" s="8" t="s">
        <v>374</v>
      </c>
      <c r="C588" s="8" t="s">
        <v>372</v>
      </c>
      <c r="D588" s="8" t="s">
        <v>53</v>
      </c>
      <c r="E588" s="8" t="s">
        <v>28</v>
      </c>
      <c r="F588" s="8" t="s">
        <v>40</v>
      </c>
      <c r="G588" s="10">
        <v>1</v>
      </c>
      <c r="H588" s="3" t="s">
        <v>451</v>
      </c>
      <c r="I588" s="3">
        <v>1</v>
      </c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spans="1:24" x14ac:dyDescent="0.25">
      <c r="A589" s="8" t="s">
        <v>370</v>
      </c>
      <c r="B589" s="8" t="s">
        <v>374</v>
      </c>
      <c r="C589" s="8" t="s">
        <v>372</v>
      </c>
      <c r="D589" s="8" t="s">
        <v>53</v>
      </c>
      <c r="E589" s="8" t="s">
        <v>28</v>
      </c>
      <c r="F589" s="8" t="s">
        <v>40</v>
      </c>
      <c r="G589" s="10">
        <v>1</v>
      </c>
      <c r="H589" s="3" t="s">
        <v>451</v>
      </c>
      <c r="I589" s="3">
        <v>1</v>
      </c>
      <c r="J589" s="3"/>
      <c r="K589" s="3"/>
      <c r="L589" s="3"/>
      <c r="M589" s="3"/>
      <c r="N589" s="3"/>
      <c r="O589" s="3"/>
      <c r="P589" s="3"/>
      <c r="Q589" s="3"/>
      <c r="R589" s="3"/>
      <c r="S589" s="3">
        <v>1</v>
      </c>
      <c r="T589" s="3"/>
      <c r="U589" s="3"/>
      <c r="V589" s="3"/>
      <c r="W589" s="3"/>
      <c r="X589" s="3"/>
    </row>
    <row r="590" spans="1:24" x14ac:dyDescent="0.25">
      <c r="A590" s="8" t="s">
        <v>370</v>
      </c>
      <c r="B590" s="8" t="s">
        <v>374</v>
      </c>
      <c r="C590" s="8" t="s">
        <v>372</v>
      </c>
      <c r="D590" s="8" t="s">
        <v>53</v>
      </c>
      <c r="E590" s="8" t="s">
        <v>28</v>
      </c>
      <c r="F590" s="8" t="s">
        <v>40</v>
      </c>
      <c r="G590" s="10">
        <v>1</v>
      </c>
      <c r="H590" s="3" t="s">
        <v>451</v>
      </c>
      <c r="I590" s="3">
        <v>1</v>
      </c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>
        <v>1</v>
      </c>
      <c r="V590" s="3"/>
      <c r="W590" s="3"/>
      <c r="X590" s="3"/>
    </row>
    <row r="591" spans="1:24" x14ac:dyDescent="0.25">
      <c r="A591" s="8" t="s">
        <v>370</v>
      </c>
      <c r="B591" s="8" t="s">
        <v>374</v>
      </c>
      <c r="C591" s="8" t="s">
        <v>372</v>
      </c>
      <c r="D591" s="8" t="s">
        <v>53</v>
      </c>
      <c r="E591" s="8" t="s">
        <v>28</v>
      </c>
      <c r="F591" s="8" t="s">
        <v>38</v>
      </c>
      <c r="G591" s="8"/>
      <c r="H591" s="9" t="s">
        <v>451</v>
      </c>
      <c r="I591" s="3"/>
      <c r="J591" s="3"/>
      <c r="K591" s="3"/>
      <c r="L591" s="3"/>
      <c r="M591" s="3"/>
      <c r="N591" s="3">
        <v>1</v>
      </c>
      <c r="O591" s="3"/>
      <c r="P591" s="3"/>
      <c r="Q591" s="3"/>
      <c r="R591" s="3"/>
      <c r="S591" s="3"/>
      <c r="T591" s="3"/>
      <c r="U591" s="3"/>
      <c r="V591" s="3"/>
      <c r="W591" s="3"/>
      <c r="X591" s="3"/>
    </row>
    <row r="592" spans="1:24" x14ac:dyDescent="0.25">
      <c r="A592" s="8" t="s">
        <v>370</v>
      </c>
      <c r="B592" s="8" t="s">
        <v>374</v>
      </c>
      <c r="C592" s="8" t="s">
        <v>372</v>
      </c>
      <c r="D592" s="8" t="s">
        <v>53</v>
      </c>
      <c r="E592" s="8" t="s">
        <v>28</v>
      </c>
      <c r="F592" s="8" t="s">
        <v>40</v>
      </c>
      <c r="G592" s="10">
        <v>1</v>
      </c>
      <c r="H592" s="3" t="s">
        <v>451</v>
      </c>
      <c r="I592" s="3">
        <v>1</v>
      </c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</row>
    <row r="593" spans="1:24" x14ac:dyDescent="0.25">
      <c r="A593" s="8" t="s">
        <v>370</v>
      </c>
      <c r="B593" s="8" t="s">
        <v>374</v>
      </c>
      <c r="C593" s="8" t="s">
        <v>372</v>
      </c>
      <c r="D593" s="8" t="s">
        <v>53</v>
      </c>
      <c r="E593" s="8" t="s">
        <v>28</v>
      </c>
      <c r="F593" s="8" t="s">
        <v>40</v>
      </c>
      <c r="G593" s="10">
        <v>1</v>
      </c>
      <c r="H593" s="3" t="s">
        <v>451</v>
      </c>
      <c r="I593" s="3">
        <v>1</v>
      </c>
      <c r="J593" s="3"/>
      <c r="K593" s="3"/>
      <c r="L593" s="3"/>
      <c r="M593" s="3"/>
      <c r="N593" s="3"/>
      <c r="O593" s="3"/>
      <c r="P593" s="3"/>
      <c r="Q593" s="3"/>
      <c r="R593" s="3"/>
      <c r="S593" s="3">
        <v>1</v>
      </c>
      <c r="T593" s="3"/>
      <c r="U593" s="3"/>
      <c r="V593" s="3"/>
      <c r="W593" s="3"/>
      <c r="X593" s="3"/>
    </row>
    <row r="594" spans="1:24" x14ac:dyDescent="0.25">
      <c r="A594" s="8" t="s">
        <v>370</v>
      </c>
      <c r="B594" s="8" t="s">
        <v>374</v>
      </c>
      <c r="C594" s="8" t="s">
        <v>372</v>
      </c>
      <c r="D594" s="8" t="s">
        <v>53</v>
      </c>
      <c r="E594" s="8" t="s">
        <v>28</v>
      </c>
      <c r="F594" s="8" t="s">
        <v>40</v>
      </c>
      <c r="G594" s="10">
        <v>1</v>
      </c>
      <c r="H594" s="3" t="s">
        <v>451</v>
      </c>
      <c r="I594" s="3">
        <v>1</v>
      </c>
      <c r="J594" s="3"/>
      <c r="K594" s="3"/>
      <c r="L594" s="3"/>
      <c r="M594" s="3"/>
      <c r="N594" s="3"/>
      <c r="O594" s="3"/>
      <c r="P594" s="3"/>
      <c r="Q594" s="3"/>
      <c r="R594" s="3"/>
      <c r="S594" s="3">
        <v>1</v>
      </c>
      <c r="T594" s="3"/>
      <c r="U594" s="3"/>
      <c r="V594" s="3"/>
      <c r="W594" s="3"/>
      <c r="X594" s="3"/>
    </row>
    <row r="595" spans="1:24" x14ac:dyDescent="0.25">
      <c r="A595" s="8" t="s">
        <v>370</v>
      </c>
      <c r="B595" s="8" t="s">
        <v>374</v>
      </c>
      <c r="C595" s="8" t="s">
        <v>372</v>
      </c>
      <c r="D595" s="8" t="s">
        <v>53</v>
      </c>
      <c r="E595" s="8" t="s">
        <v>28</v>
      </c>
      <c r="F595" s="8" t="s">
        <v>40</v>
      </c>
      <c r="G595" s="10">
        <v>1</v>
      </c>
      <c r="H595" s="3" t="s">
        <v>451</v>
      </c>
      <c r="I595" s="3">
        <v>1</v>
      </c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>
        <v>1</v>
      </c>
      <c r="V595" s="3"/>
      <c r="W595" s="3"/>
      <c r="X595" s="3"/>
    </row>
    <row r="596" spans="1:24" x14ac:dyDescent="0.25">
      <c r="A596" s="8" t="s">
        <v>370</v>
      </c>
      <c r="B596" s="8" t="s">
        <v>374</v>
      </c>
      <c r="C596" s="8" t="s">
        <v>372</v>
      </c>
      <c r="D596" s="8" t="s">
        <v>53</v>
      </c>
      <c r="E596" s="8" t="s">
        <v>28</v>
      </c>
      <c r="F596" s="8" t="s">
        <v>40</v>
      </c>
      <c r="G596" s="10">
        <v>1</v>
      </c>
      <c r="H596" s="3" t="s">
        <v>451</v>
      </c>
      <c r="I596" s="3">
        <v>1</v>
      </c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</row>
    <row r="597" spans="1:24" x14ac:dyDescent="0.25">
      <c r="A597" s="8" t="s">
        <v>370</v>
      </c>
      <c r="B597" s="8" t="s">
        <v>374</v>
      </c>
      <c r="C597" s="8" t="s">
        <v>372</v>
      </c>
      <c r="D597" s="8" t="s">
        <v>53</v>
      </c>
      <c r="E597" s="8" t="s">
        <v>28</v>
      </c>
      <c r="F597" s="8" t="s">
        <v>37</v>
      </c>
      <c r="G597" s="10">
        <v>1</v>
      </c>
      <c r="H597" s="3" t="s">
        <v>451</v>
      </c>
      <c r="I597" s="3"/>
      <c r="J597" s="3"/>
      <c r="K597" s="3">
        <v>1</v>
      </c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 spans="1:24" x14ac:dyDescent="0.25">
      <c r="A598" s="8" t="s">
        <v>370</v>
      </c>
      <c r="B598" s="8" t="s">
        <v>374</v>
      </c>
      <c r="C598" s="8" t="s">
        <v>372</v>
      </c>
      <c r="D598" s="8" t="s">
        <v>53</v>
      </c>
      <c r="E598" s="8" t="s">
        <v>28</v>
      </c>
      <c r="F598" s="8" t="s">
        <v>40</v>
      </c>
      <c r="G598" s="10">
        <v>1</v>
      </c>
      <c r="H598" s="3" t="s">
        <v>451</v>
      </c>
      <c r="I598" s="3">
        <v>1</v>
      </c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</row>
    <row r="599" spans="1:24" x14ac:dyDescent="0.25">
      <c r="A599" s="8" t="s">
        <v>370</v>
      </c>
      <c r="B599" s="8" t="s">
        <v>374</v>
      </c>
      <c r="C599" s="8" t="s">
        <v>372</v>
      </c>
      <c r="D599" s="8" t="s">
        <v>53</v>
      </c>
      <c r="E599" s="8" t="s">
        <v>28</v>
      </c>
      <c r="F599" s="8" t="s">
        <v>40</v>
      </c>
      <c r="G599" s="10">
        <v>1</v>
      </c>
      <c r="H599" s="3" t="s">
        <v>451</v>
      </c>
      <c r="I599" s="3">
        <v>1</v>
      </c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>
        <v>1</v>
      </c>
      <c r="V599" s="3"/>
      <c r="W599" s="3"/>
      <c r="X599" s="3"/>
    </row>
    <row r="600" spans="1:24" x14ac:dyDescent="0.25">
      <c r="A600" s="8" t="s">
        <v>370</v>
      </c>
      <c r="B600" s="8" t="s">
        <v>374</v>
      </c>
      <c r="C600" s="8" t="s">
        <v>372</v>
      </c>
      <c r="D600" s="8" t="s">
        <v>53</v>
      </c>
      <c r="E600" s="8" t="s">
        <v>28</v>
      </c>
      <c r="F600" s="8" t="s">
        <v>40</v>
      </c>
      <c r="G600" s="10">
        <v>1</v>
      </c>
      <c r="H600" s="3" t="s">
        <v>451</v>
      </c>
      <c r="I600" s="3">
        <v>1</v>
      </c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>
        <v>1</v>
      </c>
      <c r="U600" s="3"/>
      <c r="V600" s="3"/>
      <c r="W600" s="3"/>
      <c r="X600" s="3"/>
    </row>
    <row r="601" spans="1:24" x14ac:dyDescent="0.25">
      <c r="A601" s="8" t="s">
        <v>370</v>
      </c>
      <c r="B601" s="8" t="s">
        <v>374</v>
      </c>
      <c r="C601" s="8" t="s">
        <v>372</v>
      </c>
      <c r="D601" s="8" t="s">
        <v>53</v>
      </c>
      <c r="E601" s="8" t="s">
        <v>28</v>
      </c>
      <c r="F601" s="8" t="s">
        <v>40</v>
      </c>
      <c r="G601" s="3">
        <v>2</v>
      </c>
      <c r="H601" s="3" t="s">
        <v>458</v>
      </c>
      <c r="I601" s="3">
        <v>1</v>
      </c>
      <c r="J601" s="3"/>
      <c r="K601" s="3"/>
      <c r="L601" s="3"/>
      <c r="M601" s="3"/>
      <c r="N601" s="3"/>
      <c r="O601" s="3"/>
      <c r="P601" s="3"/>
      <c r="Q601" s="3"/>
      <c r="R601" s="3"/>
      <c r="S601" s="3">
        <v>1</v>
      </c>
      <c r="T601" s="3"/>
      <c r="U601" s="3"/>
      <c r="V601" s="3"/>
      <c r="W601" s="3"/>
      <c r="X601" s="3"/>
    </row>
    <row r="602" spans="1:24" x14ac:dyDescent="0.25">
      <c r="A602" s="8" t="s">
        <v>370</v>
      </c>
      <c r="B602" s="8" t="s">
        <v>374</v>
      </c>
      <c r="C602" s="8" t="s">
        <v>372</v>
      </c>
      <c r="D602" s="8" t="s">
        <v>53</v>
      </c>
      <c r="E602" s="8" t="s">
        <v>28</v>
      </c>
      <c r="F602" s="8" t="s">
        <v>40</v>
      </c>
      <c r="G602" s="10">
        <v>1</v>
      </c>
      <c r="H602" s="3" t="s">
        <v>451</v>
      </c>
      <c r="I602" s="3">
        <v>1</v>
      </c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>
        <v>1</v>
      </c>
      <c r="V602" s="3"/>
      <c r="W602" s="3"/>
      <c r="X602" s="3"/>
    </row>
    <row r="603" spans="1:24" x14ac:dyDescent="0.25">
      <c r="A603" s="8" t="s">
        <v>370</v>
      </c>
      <c r="B603" s="8" t="s">
        <v>374</v>
      </c>
      <c r="C603" s="8" t="s">
        <v>372</v>
      </c>
      <c r="D603" s="8" t="s">
        <v>53</v>
      </c>
      <c r="E603" s="8" t="s">
        <v>28</v>
      </c>
      <c r="F603" s="8" t="s">
        <v>40</v>
      </c>
      <c r="G603" s="3">
        <v>2</v>
      </c>
      <c r="H603" s="3" t="s">
        <v>458</v>
      </c>
      <c r="I603" s="3">
        <v>1</v>
      </c>
      <c r="J603" s="3"/>
      <c r="K603" s="3"/>
      <c r="L603" s="3"/>
      <c r="M603" s="3"/>
      <c r="N603" s="3"/>
      <c r="O603" s="3"/>
      <c r="P603" s="3"/>
      <c r="Q603" s="3"/>
      <c r="R603" s="3"/>
      <c r="S603" s="3">
        <v>1</v>
      </c>
      <c r="T603" s="3"/>
      <c r="U603" s="3"/>
      <c r="V603" s="3"/>
      <c r="W603" s="3"/>
      <c r="X603" s="3"/>
    </row>
    <row r="604" spans="1:24" x14ac:dyDescent="0.25">
      <c r="A604" s="8" t="s">
        <v>370</v>
      </c>
      <c r="B604" s="8" t="s">
        <v>374</v>
      </c>
      <c r="C604" s="8" t="s">
        <v>372</v>
      </c>
      <c r="D604" s="8" t="s">
        <v>53</v>
      </c>
      <c r="E604" s="8" t="s">
        <v>28</v>
      </c>
      <c r="F604" s="8" t="s">
        <v>39</v>
      </c>
      <c r="G604" s="10">
        <v>1</v>
      </c>
      <c r="H604" s="3" t="s">
        <v>451</v>
      </c>
      <c r="I604" s="3"/>
      <c r="J604" s="3">
        <v>1</v>
      </c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 spans="1:24" x14ac:dyDescent="0.25">
      <c r="A605" s="8" t="s">
        <v>370</v>
      </c>
      <c r="B605" s="8" t="s">
        <v>371</v>
      </c>
      <c r="C605" s="8" t="s">
        <v>372</v>
      </c>
      <c r="D605" s="8" t="s">
        <v>55</v>
      </c>
      <c r="E605" s="8" t="s">
        <v>223</v>
      </c>
      <c r="F605" s="8" t="s">
        <v>42</v>
      </c>
      <c r="G605" s="10">
        <v>1</v>
      </c>
      <c r="H605" s="3" t="s">
        <v>451</v>
      </c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</row>
    <row r="606" spans="1:24" x14ac:dyDescent="0.25">
      <c r="A606" s="8" t="s">
        <v>370</v>
      </c>
      <c r="B606" s="8" t="s">
        <v>371</v>
      </c>
      <c r="C606" s="8" t="s">
        <v>372</v>
      </c>
      <c r="D606" s="8" t="s">
        <v>55</v>
      </c>
      <c r="E606" s="8" t="s">
        <v>223</v>
      </c>
      <c r="F606" s="8" t="s">
        <v>37</v>
      </c>
      <c r="G606" s="10">
        <v>1</v>
      </c>
      <c r="H606" s="3" t="s">
        <v>451</v>
      </c>
      <c r="I606" s="3"/>
      <c r="J606" s="3"/>
      <c r="K606" s="3">
        <v>1</v>
      </c>
      <c r="L606" s="3"/>
      <c r="M606" s="3"/>
      <c r="N606" s="3"/>
      <c r="O606" s="3"/>
      <c r="P606" s="3"/>
      <c r="Q606" s="3"/>
      <c r="R606" s="3"/>
      <c r="S606" s="3">
        <v>1</v>
      </c>
      <c r="T606" s="3"/>
      <c r="U606" s="3"/>
      <c r="V606" s="3"/>
      <c r="W606" s="3"/>
      <c r="X606" s="3"/>
    </row>
    <row r="607" spans="1:24" x14ac:dyDescent="0.25">
      <c r="A607" s="8" t="s">
        <v>370</v>
      </c>
      <c r="B607" s="8" t="s">
        <v>371</v>
      </c>
      <c r="C607" s="8" t="s">
        <v>372</v>
      </c>
      <c r="D607" s="8" t="s">
        <v>55</v>
      </c>
      <c r="E607" s="8" t="s">
        <v>223</v>
      </c>
      <c r="F607" s="8" t="s">
        <v>43</v>
      </c>
      <c r="G607" s="10">
        <v>1</v>
      </c>
      <c r="H607" s="3" t="s">
        <v>451</v>
      </c>
      <c r="I607" s="3"/>
      <c r="J607" s="3"/>
      <c r="K607" s="3"/>
      <c r="L607" s="3">
        <v>1</v>
      </c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</row>
    <row r="608" spans="1:24" x14ac:dyDescent="0.25">
      <c r="A608" s="8" t="s">
        <v>370</v>
      </c>
      <c r="B608" s="8" t="s">
        <v>371</v>
      </c>
      <c r="C608" s="8" t="s">
        <v>372</v>
      </c>
      <c r="D608" s="8" t="s">
        <v>55</v>
      </c>
      <c r="E608" s="8" t="s">
        <v>223</v>
      </c>
      <c r="F608" s="8" t="s">
        <v>40</v>
      </c>
      <c r="G608" s="10">
        <v>1</v>
      </c>
      <c r="H608" s="3" t="s">
        <v>451</v>
      </c>
      <c r="I608" s="3">
        <v>1</v>
      </c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 spans="1:24" x14ac:dyDescent="0.25">
      <c r="A609" s="8" t="s">
        <v>370</v>
      </c>
      <c r="B609" s="8" t="s">
        <v>371</v>
      </c>
      <c r="C609" s="8" t="s">
        <v>372</v>
      </c>
      <c r="D609" s="8" t="s">
        <v>55</v>
      </c>
      <c r="E609" s="8" t="s">
        <v>223</v>
      </c>
      <c r="F609" s="8" t="s">
        <v>40</v>
      </c>
      <c r="G609" s="10">
        <v>1</v>
      </c>
      <c r="H609" s="3" t="s">
        <v>451</v>
      </c>
      <c r="I609" s="3">
        <v>1</v>
      </c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</row>
    <row r="610" spans="1:24" x14ac:dyDescent="0.25">
      <c r="A610" s="8" t="s">
        <v>370</v>
      </c>
      <c r="B610" s="8" t="s">
        <v>371</v>
      </c>
      <c r="C610" s="8" t="s">
        <v>372</v>
      </c>
      <c r="D610" s="8" t="s">
        <v>55</v>
      </c>
      <c r="E610" s="8" t="s">
        <v>223</v>
      </c>
      <c r="F610" s="8" t="s">
        <v>40</v>
      </c>
      <c r="G610" s="10">
        <v>1</v>
      </c>
      <c r="H610" s="3" t="s">
        <v>451</v>
      </c>
      <c r="I610" s="3">
        <v>1</v>
      </c>
      <c r="J610" s="3"/>
      <c r="K610" s="3"/>
      <c r="L610" s="3"/>
      <c r="M610" s="3"/>
      <c r="N610" s="3"/>
      <c r="O610" s="3"/>
      <c r="P610" s="3"/>
      <c r="Q610" s="3"/>
      <c r="R610" s="3"/>
      <c r="S610" s="3">
        <v>1</v>
      </c>
      <c r="T610" s="3"/>
      <c r="U610" s="3"/>
      <c r="V610" s="3"/>
      <c r="W610" s="3"/>
      <c r="X610" s="3"/>
    </row>
    <row r="611" spans="1:24" x14ac:dyDescent="0.25">
      <c r="A611" s="8" t="s">
        <v>370</v>
      </c>
      <c r="B611" s="8" t="s">
        <v>371</v>
      </c>
      <c r="C611" s="8" t="s">
        <v>372</v>
      </c>
      <c r="D611" s="8" t="s">
        <v>55</v>
      </c>
      <c r="E611" s="8" t="s">
        <v>223</v>
      </c>
      <c r="F611" s="8" t="s">
        <v>40</v>
      </c>
      <c r="G611" s="10">
        <v>1</v>
      </c>
      <c r="H611" s="3" t="s">
        <v>451</v>
      </c>
      <c r="I611" s="3">
        <v>1</v>
      </c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>
        <v>1</v>
      </c>
      <c r="V611" s="3"/>
      <c r="W611" s="3"/>
      <c r="X611" s="3"/>
    </row>
    <row r="612" spans="1:24" x14ac:dyDescent="0.25">
      <c r="A612" s="8" t="s">
        <v>370</v>
      </c>
      <c r="B612" s="8" t="s">
        <v>371</v>
      </c>
      <c r="C612" s="8" t="s">
        <v>372</v>
      </c>
      <c r="D612" s="8" t="s">
        <v>55</v>
      </c>
      <c r="E612" s="8" t="s">
        <v>223</v>
      </c>
      <c r="F612" s="8" t="s">
        <v>40</v>
      </c>
      <c r="G612" s="10">
        <v>1</v>
      </c>
      <c r="H612" s="3" t="s">
        <v>451</v>
      </c>
      <c r="I612" s="3">
        <v>1</v>
      </c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</row>
    <row r="613" spans="1:24" x14ac:dyDescent="0.25">
      <c r="A613" s="8" t="s">
        <v>370</v>
      </c>
      <c r="B613" s="8" t="s">
        <v>371</v>
      </c>
      <c r="C613" s="8" t="s">
        <v>372</v>
      </c>
      <c r="D613" s="8" t="s">
        <v>55</v>
      </c>
      <c r="E613" s="8" t="s">
        <v>223</v>
      </c>
      <c r="F613" s="8" t="s">
        <v>40</v>
      </c>
      <c r="G613" s="10">
        <v>1</v>
      </c>
      <c r="H613" s="3" t="s">
        <v>451</v>
      </c>
      <c r="I613" s="3">
        <v>1</v>
      </c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</row>
    <row r="614" spans="1:24" x14ac:dyDescent="0.25">
      <c r="A614" s="8" t="s">
        <v>370</v>
      </c>
      <c r="B614" s="8" t="s">
        <v>371</v>
      </c>
      <c r="C614" s="8" t="s">
        <v>372</v>
      </c>
      <c r="D614" s="8" t="s">
        <v>55</v>
      </c>
      <c r="E614" s="8" t="s">
        <v>223</v>
      </c>
      <c r="F614" s="8" t="s">
        <v>40</v>
      </c>
      <c r="G614" s="10">
        <v>1</v>
      </c>
      <c r="H614" s="3" t="s">
        <v>451</v>
      </c>
      <c r="I614" s="3">
        <v>1</v>
      </c>
      <c r="J614" s="3"/>
      <c r="K614" s="3"/>
      <c r="L614" s="3"/>
      <c r="M614" s="3"/>
      <c r="N614" s="3"/>
      <c r="O614" s="3"/>
      <c r="P614" s="3"/>
      <c r="Q614" s="3"/>
      <c r="R614" s="3"/>
      <c r="S614" s="3">
        <v>1</v>
      </c>
      <c r="T614" s="3"/>
      <c r="U614" s="3"/>
      <c r="V614" s="3"/>
      <c r="W614" s="3"/>
      <c r="X614" s="3"/>
    </row>
    <row r="615" spans="1:24" x14ac:dyDescent="0.25">
      <c r="A615" s="8" t="s">
        <v>370</v>
      </c>
      <c r="B615" s="8" t="s">
        <v>371</v>
      </c>
      <c r="C615" s="8" t="s">
        <v>372</v>
      </c>
      <c r="D615" s="8" t="s">
        <v>55</v>
      </c>
      <c r="E615" s="8" t="s">
        <v>223</v>
      </c>
      <c r="F615" s="8" t="s">
        <v>40</v>
      </c>
      <c r="G615" s="10">
        <v>1</v>
      </c>
      <c r="H615" s="3" t="s">
        <v>451</v>
      </c>
      <c r="I615" s="3">
        <v>1</v>
      </c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>
        <v>1</v>
      </c>
      <c r="V615" s="3"/>
      <c r="W615" s="3"/>
      <c r="X615" s="3"/>
    </row>
    <row r="616" spans="1:24" x14ac:dyDescent="0.25">
      <c r="A616" s="8" t="s">
        <v>370</v>
      </c>
      <c r="B616" s="8" t="s">
        <v>371</v>
      </c>
      <c r="C616" s="8" t="s">
        <v>372</v>
      </c>
      <c r="D616" s="8" t="s">
        <v>55</v>
      </c>
      <c r="E616" s="8" t="s">
        <v>223</v>
      </c>
      <c r="F616" s="8" t="s">
        <v>39</v>
      </c>
      <c r="G616" s="10">
        <v>1</v>
      </c>
      <c r="H616" s="3" t="s">
        <v>451</v>
      </c>
      <c r="I616" s="3"/>
      <c r="J616" s="3">
        <v>1</v>
      </c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</row>
    <row r="617" spans="1:24" x14ac:dyDescent="0.25">
      <c r="A617" s="8" t="s">
        <v>370</v>
      </c>
      <c r="B617" s="8" t="s">
        <v>371</v>
      </c>
      <c r="C617" s="8" t="s">
        <v>372</v>
      </c>
      <c r="D617" s="8" t="s">
        <v>55</v>
      </c>
      <c r="E617" s="8" t="s">
        <v>223</v>
      </c>
      <c r="F617" s="8" t="s">
        <v>40</v>
      </c>
      <c r="G617" s="10">
        <v>1</v>
      </c>
      <c r="H617" s="3" t="s">
        <v>451</v>
      </c>
      <c r="I617" s="3">
        <v>1</v>
      </c>
      <c r="J617" s="3"/>
      <c r="K617" s="3"/>
      <c r="L617" s="3"/>
      <c r="M617" s="3"/>
      <c r="N617" s="3"/>
      <c r="O617" s="3"/>
      <c r="P617" s="3"/>
      <c r="Q617" s="3"/>
      <c r="R617" s="3"/>
      <c r="S617" s="3">
        <v>1</v>
      </c>
      <c r="T617" s="3"/>
      <c r="U617" s="3"/>
      <c r="V617" s="3"/>
      <c r="W617" s="3"/>
      <c r="X617" s="3"/>
    </row>
    <row r="618" spans="1:24" x14ac:dyDescent="0.25">
      <c r="A618" s="8" t="s">
        <v>370</v>
      </c>
      <c r="B618" s="8" t="s">
        <v>371</v>
      </c>
      <c r="C618" s="8" t="s">
        <v>372</v>
      </c>
      <c r="D618" s="8" t="s">
        <v>55</v>
      </c>
      <c r="E618" s="8" t="s">
        <v>223</v>
      </c>
      <c r="F618" s="8" t="s">
        <v>40</v>
      </c>
      <c r="G618" s="10">
        <v>1</v>
      </c>
      <c r="H618" s="3" t="s">
        <v>451</v>
      </c>
      <c r="I618" s="3">
        <v>1</v>
      </c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>
        <v>1</v>
      </c>
      <c r="V618" s="3"/>
      <c r="W618" s="3"/>
      <c r="X618" s="3"/>
    </row>
    <row r="619" spans="1:24" x14ac:dyDescent="0.25">
      <c r="A619" s="8" t="s">
        <v>370</v>
      </c>
      <c r="B619" s="8" t="s">
        <v>371</v>
      </c>
      <c r="C619" s="8" t="s">
        <v>372</v>
      </c>
      <c r="D619" s="8" t="s">
        <v>55</v>
      </c>
      <c r="E619" s="8" t="s">
        <v>223</v>
      </c>
      <c r="F619" s="8" t="s">
        <v>40</v>
      </c>
      <c r="G619" s="10">
        <v>1</v>
      </c>
      <c r="H619" s="3" t="s">
        <v>451</v>
      </c>
      <c r="I619" s="3">
        <v>1</v>
      </c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</row>
    <row r="620" spans="1:24" x14ac:dyDescent="0.25">
      <c r="A620" s="8" t="s">
        <v>370</v>
      </c>
      <c r="B620" s="8" t="s">
        <v>371</v>
      </c>
      <c r="C620" s="8" t="s">
        <v>372</v>
      </c>
      <c r="D620" s="8" t="s">
        <v>55</v>
      </c>
      <c r="E620" s="8" t="s">
        <v>223</v>
      </c>
      <c r="F620" s="8" t="s">
        <v>40</v>
      </c>
      <c r="G620" s="10">
        <v>1</v>
      </c>
      <c r="H620" s="3" t="s">
        <v>451</v>
      </c>
      <c r="I620" s="3">
        <v>1</v>
      </c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</row>
    <row r="621" spans="1:24" x14ac:dyDescent="0.25">
      <c r="A621" s="8" t="s">
        <v>370</v>
      </c>
      <c r="B621" s="8" t="s">
        <v>371</v>
      </c>
      <c r="C621" s="8" t="s">
        <v>372</v>
      </c>
      <c r="D621" s="8" t="s">
        <v>55</v>
      </c>
      <c r="E621" s="8" t="s">
        <v>223</v>
      </c>
      <c r="F621" s="8" t="s">
        <v>40</v>
      </c>
      <c r="G621" s="10">
        <v>1</v>
      </c>
      <c r="H621" s="3" t="s">
        <v>451</v>
      </c>
      <c r="I621" s="3">
        <v>1</v>
      </c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</row>
    <row r="622" spans="1:24" x14ac:dyDescent="0.25">
      <c r="A622" s="8" t="s">
        <v>370</v>
      </c>
      <c r="B622" s="8" t="s">
        <v>371</v>
      </c>
      <c r="C622" s="8" t="s">
        <v>372</v>
      </c>
      <c r="D622" s="8" t="s">
        <v>55</v>
      </c>
      <c r="E622" s="8" t="s">
        <v>223</v>
      </c>
      <c r="F622" s="8" t="s">
        <v>40</v>
      </c>
      <c r="G622" s="3">
        <v>2</v>
      </c>
      <c r="H622" s="3" t="s">
        <v>458</v>
      </c>
      <c r="I622" s="3">
        <v>1</v>
      </c>
      <c r="J622" s="3"/>
      <c r="K622" s="3"/>
      <c r="L622" s="3"/>
      <c r="M622" s="3"/>
      <c r="N622" s="3"/>
      <c r="O622" s="3"/>
      <c r="P622" s="3"/>
      <c r="Q622" s="3"/>
      <c r="R622" s="3"/>
      <c r="S622" s="3">
        <v>1</v>
      </c>
      <c r="T622" s="3"/>
      <c r="U622" s="3"/>
      <c r="V622" s="3"/>
      <c r="W622" s="3"/>
      <c r="X622" s="3"/>
    </row>
    <row r="623" spans="1:24" x14ac:dyDescent="0.25">
      <c r="A623" s="8" t="s">
        <v>370</v>
      </c>
      <c r="B623" s="8" t="s">
        <v>371</v>
      </c>
      <c r="C623" s="8" t="s">
        <v>372</v>
      </c>
      <c r="D623" s="8" t="s">
        <v>55</v>
      </c>
      <c r="E623" s="8" t="s">
        <v>223</v>
      </c>
      <c r="F623" s="8" t="s">
        <v>40</v>
      </c>
      <c r="G623" s="10">
        <v>1</v>
      </c>
      <c r="H623" s="3" t="s">
        <v>451</v>
      </c>
      <c r="I623" s="3">
        <v>1</v>
      </c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>
        <v>1</v>
      </c>
      <c r="V623" s="3"/>
      <c r="W623" s="3"/>
      <c r="X623" s="3"/>
    </row>
    <row r="624" spans="1:24" x14ac:dyDescent="0.25">
      <c r="A624" s="8" t="s">
        <v>370</v>
      </c>
      <c r="B624" s="8" t="s">
        <v>371</v>
      </c>
      <c r="C624" s="8" t="s">
        <v>372</v>
      </c>
      <c r="D624" s="8" t="s">
        <v>55</v>
      </c>
      <c r="E624" s="8" t="s">
        <v>223</v>
      </c>
      <c r="F624" s="8" t="s">
        <v>38</v>
      </c>
      <c r="G624" s="8"/>
      <c r="H624" s="3" t="s">
        <v>451</v>
      </c>
      <c r="I624" s="3"/>
      <c r="J624" s="3"/>
      <c r="K624" s="3"/>
      <c r="L624" s="3"/>
      <c r="M624" s="3"/>
      <c r="N624" s="3">
        <v>1</v>
      </c>
      <c r="O624" s="3"/>
      <c r="P624" s="3"/>
      <c r="Q624" s="3">
        <v>1</v>
      </c>
      <c r="R624" s="3"/>
      <c r="S624" s="3"/>
      <c r="T624" s="3"/>
      <c r="U624" s="3"/>
      <c r="V624" s="3"/>
      <c r="W624" s="3"/>
      <c r="X624" s="3"/>
    </row>
    <row r="625" spans="1:24" x14ac:dyDescent="0.25">
      <c r="A625" s="8" t="s">
        <v>370</v>
      </c>
      <c r="B625" s="8" t="s">
        <v>371</v>
      </c>
      <c r="C625" s="8" t="s">
        <v>372</v>
      </c>
      <c r="D625" s="8" t="s">
        <v>55</v>
      </c>
      <c r="E625" s="8" t="s">
        <v>223</v>
      </c>
      <c r="F625" s="8" t="s">
        <v>40</v>
      </c>
      <c r="G625" s="10">
        <v>1</v>
      </c>
      <c r="H625" s="3" t="s">
        <v>451</v>
      </c>
      <c r="I625" s="3">
        <v>1</v>
      </c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</row>
    <row r="626" spans="1:24" x14ac:dyDescent="0.25">
      <c r="A626" s="8" t="s">
        <v>370</v>
      </c>
      <c r="B626" s="8" t="s">
        <v>371</v>
      </c>
      <c r="C626" s="8" t="s">
        <v>372</v>
      </c>
      <c r="D626" s="8" t="s">
        <v>55</v>
      </c>
      <c r="E626" s="8" t="s">
        <v>223</v>
      </c>
      <c r="F626" s="8" t="s">
        <v>40</v>
      </c>
      <c r="G626" s="3">
        <v>2</v>
      </c>
      <c r="H626" s="3" t="s">
        <v>458</v>
      </c>
      <c r="I626" s="3">
        <v>1</v>
      </c>
      <c r="J626" s="3"/>
      <c r="K626" s="3"/>
      <c r="L626" s="3"/>
      <c r="M626" s="3"/>
      <c r="N626" s="3"/>
      <c r="O626" s="3"/>
      <c r="P626" s="3"/>
      <c r="Q626" s="3"/>
      <c r="R626" s="3"/>
      <c r="S626" s="3">
        <v>1</v>
      </c>
      <c r="T626" s="3"/>
      <c r="U626" s="3"/>
      <c r="V626" s="3"/>
      <c r="W626" s="3"/>
      <c r="X626" s="3"/>
    </row>
    <row r="627" spans="1:24" x14ac:dyDescent="0.25">
      <c r="A627" s="8" t="s">
        <v>370</v>
      </c>
      <c r="B627" s="8" t="s">
        <v>371</v>
      </c>
      <c r="C627" s="8" t="s">
        <v>372</v>
      </c>
      <c r="D627" s="8" t="s">
        <v>55</v>
      </c>
      <c r="E627" s="8" t="s">
        <v>223</v>
      </c>
      <c r="F627" s="8" t="s">
        <v>40</v>
      </c>
      <c r="G627" s="10">
        <v>1</v>
      </c>
      <c r="H627" s="3" t="s">
        <v>451</v>
      </c>
      <c r="I627" s="3">
        <v>1</v>
      </c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>
        <v>1</v>
      </c>
      <c r="V627" s="3"/>
      <c r="W627" s="3"/>
      <c r="X627" s="3"/>
    </row>
    <row r="628" spans="1:24" x14ac:dyDescent="0.25">
      <c r="A628" s="8" t="s">
        <v>370</v>
      </c>
      <c r="B628" s="8" t="s">
        <v>371</v>
      </c>
      <c r="C628" s="8" t="s">
        <v>372</v>
      </c>
      <c r="D628" s="8" t="s">
        <v>55</v>
      </c>
      <c r="E628" s="8" t="s">
        <v>223</v>
      </c>
      <c r="F628" s="8" t="s">
        <v>40</v>
      </c>
      <c r="G628" s="3">
        <v>2</v>
      </c>
      <c r="H628" s="3" t="s">
        <v>458</v>
      </c>
      <c r="I628" s="3">
        <v>1</v>
      </c>
      <c r="J628" s="3"/>
      <c r="K628" s="3"/>
      <c r="L628" s="3"/>
      <c r="M628" s="3"/>
      <c r="N628" s="3"/>
      <c r="O628" s="3"/>
      <c r="P628" s="3"/>
      <c r="Q628" s="3"/>
      <c r="R628" s="3"/>
      <c r="S628" s="3">
        <v>1</v>
      </c>
      <c r="T628" s="3"/>
      <c r="U628" s="3"/>
      <c r="V628" s="3"/>
      <c r="W628" s="3"/>
      <c r="X628" s="3"/>
    </row>
    <row r="629" spans="1:24" x14ac:dyDescent="0.25">
      <c r="A629" s="8" t="s">
        <v>370</v>
      </c>
      <c r="B629" s="8" t="s">
        <v>371</v>
      </c>
      <c r="C629" s="8" t="s">
        <v>372</v>
      </c>
      <c r="D629" s="8" t="s">
        <v>55</v>
      </c>
      <c r="E629" s="8" t="s">
        <v>223</v>
      </c>
      <c r="F629" s="8" t="s">
        <v>40</v>
      </c>
      <c r="G629" s="10">
        <v>1</v>
      </c>
      <c r="H629" s="3" t="s">
        <v>451</v>
      </c>
      <c r="I629" s="3">
        <v>1</v>
      </c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>
        <v>1</v>
      </c>
      <c r="V629" s="3"/>
      <c r="W629" s="3"/>
      <c r="X629" s="3"/>
    </row>
    <row r="630" spans="1:24" x14ac:dyDescent="0.25">
      <c r="A630" s="8" t="s">
        <v>370</v>
      </c>
      <c r="B630" s="8" t="s">
        <v>371</v>
      </c>
      <c r="C630" s="8" t="s">
        <v>372</v>
      </c>
      <c r="D630" s="8" t="s">
        <v>55</v>
      </c>
      <c r="E630" s="8" t="s">
        <v>223</v>
      </c>
      <c r="F630" s="8" t="s">
        <v>40</v>
      </c>
      <c r="G630" s="3">
        <v>2</v>
      </c>
      <c r="H630" s="3" t="s">
        <v>458</v>
      </c>
      <c r="I630" s="3">
        <v>1</v>
      </c>
      <c r="J630" s="3"/>
      <c r="K630" s="3"/>
      <c r="L630" s="3"/>
      <c r="M630" s="3"/>
      <c r="N630" s="3"/>
      <c r="O630" s="3"/>
      <c r="P630" s="3"/>
      <c r="Q630" s="3"/>
      <c r="R630" s="3"/>
      <c r="S630" s="3">
        <v>1</v>
      </c>
      <c r="T630" s="3"/>
      <c r="U630" s="3"/>
      <c r="V630" s="3"/>
      <c r="W630" s="3"/>
      <c r="X630" s="3"/>
    </row>
    <row r="631" spans="1:24" x14ac:dyDescent="0.25">
      <c r="A631" s="8" t="s">
        <v>370</v>
      </c>
      <c r="B631" s="8" t="s">
        <v>371</v>
      </c>
      <c r="C631" s="8" t="s">
        <v>372</v>
      </c>
      <c r="D631" s="8" t="s">
        <v>55</v>
      </c>
      <c r="E631" s="8" t="s">
        <v>223</v>
      </c>
      <c r="F631" s="8" t="s">
        <v>40</v>
      </c>
      <c r="G631" s="10">
        <v>1</v>
      </c>
      <c r="H631" s="3" t="s">
        <v>451</v>
      </c>
      <c r="I631" s="3">
        <v>1</v>
      </c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>
        <v>1</v>
      </c>
      <c r="V631" s="3"/>
      <c r="W631" s="3"/>
      <c r="X631" s="3"/>
    </row>
    <row r="632" spans="1:24" x14ac:dyDescent="0.25">
      <c r="A632" s="8" t="s">
        <v>370</v>
      </c>
      <c r="B632" s="8" t="s">
        <v>373</v>
      </c>
      <c r="C632" s="8" t="s">
        <v>372</v>
      </c>
      <c r="D632" s="8" t="s">
        <v>49</v>
      </c>
      <c r="E632" s="8" t="s">
        <v>217</v>
      </c>
      <c r="F632" s="8" t="s">
        <v>42</v>
      </c>
      <c r="G632" s="3">
        <v>2</v>
      </c>
      <c r="H632" s="3" t="s">
        <v>458</v>
      </c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</row>
    <row r="633" spans="1:24" x14ac:dyDescent="0.25">
      <c r="A633" s="8" t="s">
        <v>370</v>
      </c>
      <c r="B633" s="8" t="s">
        <v>373</v>
      </c>
      <c r="C633" s="8" t="s">
        <v>372</v>
      </c>
      <c r="D633" s="8" t="s">
        <v>49</v>
      </c>
      <c r="E633" s="8" t="s">
        <v>217</v>
      </c>
      <c r="F633" s="8" t="s">
        <v>38</v>
      </c>
      <c r="G633" s="8"/>
      <c r="H633" s="9" t="s">
        <v>451</v>
      </c>
      <c r="I633" s="3"/>
      <c r="J633" s="3"/>
      <c r="K633" s="3"/>
      <c r="L633" s="3"/>
      <c r="M633" s="3"/>
      <c r="N633" s="3">
        <v>1</v>
      </c>
      <c r="O633" s="3"/>
      <c r="P633" s="3"/>
      <c r="Q633" s="3"/>
      <c r="R633" s="3"/>
      <c r="S633" s="3"/>
      <c r="T633" s="3"/>
      <c r="U633" s="3"/>
      <c r="V633" s="3"/>
      <c r="W633" s="3"/>
      <c r="X633" s="3"/>
    </row>
    <row r="634" spans="1:24" x14ac:dyDescent="0.25">
      <c r="A634" s="8" t="s">
        <v>370</v>
      </c>
      <c r="B634" s="8" t="s">
        <v>373</v>
      </c>
      <c r="C634" s="8" t="s">
        <v>372</v>
      </c>
      <c r="D634" s="8" t="s">
        <v>49</v>
      </c>
      <c r="E634" s="8" t="s">
        <v>217</v>
      </c>
      <c r="F634" s="8" t="s">
        <v>40</v>
      </c>
      <c r="G634" s="10">
        <v>1</v>
      </c>
      <c r="H634" s="3" t="s">
        <v>451</v>
      </c>
      <c r="I634" s="3">
        <v>1</v>
      </c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>
        <v>1</v>
      </c>
      <c r="V634" s="3"/>
      <c r="W634" s="3"/>
      <c r="X634" s="3"/>
    </row>
    <row r="635" spans="1:24" x14ac:dyDescent="0.25">
      <c r="A635" s="8" t="s">
        <v>370</v>
      </c>
      <c r="B635" s="8" t="s">
        <v>373</v>
      </c>
      <c r="C635" s="8" t="s">
        <v>372</v>
      </c>
      <c r="D635" s="8" t="s">
        <v>49</v>
      </c>
      <c r="E635" s="8" t="s">
        <v>217</v>
      </c>
      <c r="F635" s="8" t="s">
        <v>40</v>
      </c>
      <c r="G635" s="10">
        <v>1</v>
      </c>
      <c r="H635" s="3" t="s">
        <v>451</v>
      </c>
      <c r="I635" s="3">
        <v>1</v>
      </c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</row>
    <row r="636" spans="1:24" x14ac:dyDescent="0.25">
      <c r="A636" s="8" t="s">
        <v>370</v>
      </c>
      <c r="B636" s="8" t="s">
        <v>373</v>
      </c>
      <c r="C636" s="8" t="s">
        <v>372</v>
      </c>
      <c r="D636" s="8" t="s">
        <v>49</v>
      </c>
      <c r="E636" s="8" t="s">
        <v>217</v>
      </c>
      <c r="F636" s="8" t="s">
        <v>40</v>
      </c>
      <c r="G636" s="10">
        <v>1</v>
      </c>
      <c r="H636" s="3" t="s">
        <v>451</v>
      </c>
      <c r="I636" s="3">
        <v>1</v>
      </c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>
        <v>1</v>
      </c>
      <c r="V636" s="3"/>
      <c r="W636" s="3"/>
      <c r="X636" s="3"/>
    </row>
    <row r="637" spans="1:24" x14ac:dyDescent="0.25">
      <c r="A637" s="8" t="s">
        <v>370</v>
      </c>
      <c r="B637" s="8" t="s">
        <v>373</v>
      </c>
      <c r="C637" s="8" t="s">
        <v>372</v>
      </c>
      <c r="D637" s="8" t="s">
        <v>49</v>
      </c>
      <c r="E637" s="8" t="s">
        <v>217</v>
      </c>
      <c r="F637" s="8" t="s">
        <v>40</v>
      </c>
      <c r="G637" s="10">
        <v>1</v>
      </c>
      <c r="H637" s="3" t="s">
        <v>451</v>
      </c>
      <c r="I637" s="3">
        <v>1</v>
      </c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</row>
    <row r="638" spans="1:24" x14ac:dyDescent="0.25">
      <c r="A638" s="8" t="s">
        <v>370</v>
      </c>
      <c r="B638" s="8" t="s">
        <v>373</v>
      </c>
      <c r="C638" s="8" t="s">
        <v>372</v>
      </c>
      <c r="D638" s="8" t="s">
        <v>49</v>
      </c>
      <c r="E638" s="8" t="s">
        <v>217</v>
      </c>
      <c r="F638" s="8" t="s">
        <v>39</v>
      </c>
      <c r="G638" s="10">
        <v>1</v>
      </c>
      <c r="H638" s="3" t="s">
        <v>451</v>
      </c>
      <c r="I638" s="3"/>
      <c r="J638" s="3">
        <v>1</v>
      </c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</row>
    <row r="639" spans="1:24" x14ac:dyDescent="0.25">
      <c r="A639" s="8" t="s">
        <v>370</v>
      </c>
      <c r="B639" s="8" t="s">
        <v>373</v>
      </c>
      <c r="C639" s="8" t="s">
        <v>372</v>
      </c>
      <c r="D639" s="8" t="s">
        <v>49</v>
      </c>
      <c r="E639" s="8" t="s">
        <v>217</v>
      </c>
      <c r="F639" s="8" t="s">
        <v>40</v>
      </c>
      <c r="G639" s="10">
        <v>1</v>
      </c>
      <c r="H639" s="3" t="s">
        <v>451</v>
      </c>
      <c r="I639" s="3">
        <v>1</v>
      </c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spans="1:24" x14ac:dyDescent="0.25">
      <c r="A640" s="8" t="s">
        <v>370</v>
      </c>
      <c r="B640" s="8" t="s">
        <v>373</v>
      </c>
      <c r="C640" s="8" t="s">
        <v>372</v>
      </c>
      <c r="D640" s="8" t="s">
        <v>49</v>
      </c>
      <c r="E640" s="8" t="s">
        <v>217</v>
      </c>
      <c r="F640" s="8" t="s">
        <v>38</v>
      </c>
      <c r="G640" s="8"/>
      <c r="H640" s="3" t="s">
        <v>451</v>
      </c>
      <c r="I640" s="3"/>
      <c r="J640" s="3"/>
      <c r="K640" s="3"/>
      <c r="L640" s="3"/>
      <c r="M640" s="3"/>
      <c r="N640" s="3">
        <v>1</v>
      </c>
      <c r="O640" s="3"/>
      <c r="P640" s="3"/>
      <c r="Q640" s="3">
        <v>1</v>
      </c>
      <c r="R640" s="3"/>
      <c r="S640" s="3"/>
      <c r="T640" s="3"/>
      <c r="U640" s="3"/>
      <c r="V640" s="3"/>
      <c r="W640" s="3"/>
      <c r="X640" s="3"/>
    </row>
    <row r="641" spans="1:24" x14ac:dyDescent="0.25">
      <c r="A641" s="8" t="s">
        <v>370</v>
      </c>
      <c r="B641" s="8" t="s">
        <v>373</v>
      </c>
      <c r="C641" s="8" t="s">
        <v>372</v>
      </c>
      <c r="D641" s="8" t="s">
        <v>49</v>
      </c>
      <c r="E641" s="8" t="s">
        <v>217</v>
      </c>
      <c r="F641" s="8" t="s">
        <v>40</v>
      </c>
      <c r="G641" s="10">
        <v>1</v>
      </c>
      <c r="H641" s="3" t="s">
        <v>451</v>
      </c>
      <c r="I641" s="3">
        <v>1</v>
      </c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</row>
    <row r="642" spans="1:24" x14ac:dyDescent="0.25">
      <c r="A642" s="8" t="s">
        <v>370</v>
      </c>
      <c r="B642" s="8" t="s">
        <v>373</v>
      </c>
      <c r="C642" s="8" t="s">
        <v>372</v>
      </c>
      <c r="D642" s="8" t="s">
        <v>49</v>
      </c>
      <c r="E642" s="8" t="s">
        <v>217</v>
      </c>
      <c r="F642" s="8" t="s">
        <v>37</v>
      </c>
      <c r="G642" s="10">
        <v>1</v>
      </c>
      <c r="H642" s="3" t="s">
        <v>451</v>
      </c>
      <c r="I642" s="3"/>
      <c r="J642" s="3"/>
      <c r="K642" s="3">
        <v>1</v>
      </c>
      <c r="L642" s="3"/>
      <c r="M642" s="3"/>
      <c r="N642" s="3"/>
      <c r="O642" s="3"/>
      <c r="P642" s="3"/>
      <c r="Q642" s="3"/>
      <c r="R642" s="3"/>
      <c r="S642" s="3">
        <v>1</v>
      </c>
      <c r="T642" s="3"/>
      <c r="U642" s="3"/>
      <c r="V642" s="3"/>
      <c r="W642" s="3"/>
      <c r="X642" s="3"/>
    </row>
    <row r="643" spans="1:24" x14ac:dyDescent="0.25">
      <c r="A643" s="8" t="s">
        <v>370</v>
      </c>
      <c r="B643" s="8" t="s">
        <v>373</v>
      </c>
      <c r="C643" s="8" t="s">
        <v>372</v>
      </c>
      <c r="D643" s="8" t="s">
        <v>49</v>
      </c>
      <c r="E643" s="8" t="s">
        <v>217</v>
      </c>
      <c r="F643" s="8" t="s">
        <v>40</v>
      </c>
      <c r="G643" s="3">
        <v>2</v>
      </c>
      <c r="H643" s="3" t="s">
        <v>458</v>
      </c>
      <c r="I643" s="3">
        <v>1</v>
      </c>
      <c r="J643" s="3"/>
      <c r="K643" s="3"/>
      <c r="L643" s="3"/>
      <c r="M643" s="3"/>
      <c r="N643" s="3"/>
      <c r="O643" s="3"/>
      <c r="P643" s="3"/>
      <c r="Q643" s="3"/>
      <c r="R643" s="3"/>
      <c r="S643" s="3">
        <v>1</v>
      </c>
      <c r="T643" s="3"/>
      <c r="U643" s="3"/>
      <c r="V643" s="3"/>
      <c r="W643" s="3"/>
      <c r="X643" s="3"/>
    </row>
    <row r="644" spans="1:24" x14ac:dyDescent="0.25">
      <c r="A644" s="8" t="s">
        <v>370</v>
      </c>
      <c r="B644" s="8" t="s">
        <v>373</v>
      </c>
      <c r="C644" s="8" t="s">
        <v>372</v>
      </c>
      <c r="D644" s="8" t="s">
        <v>49</v>
      </c>
      <c r="E644" s="8" t="s">
        <v>217</v>
      </c>
      <c r="F644" s="8" t="s">
        <v>40</v>
      </c>
      <c r="G644" s="10">
        <v>1</v>
      </c>
      <c r="H644" s="3" t="s">
        <v>451</v>
      </c>
      <c r="I644" s="3">
        <v>1</v>
      </c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>
        <v>1</v>
      </c>
      <c r="V644" s="3"/>
      <c r="W644" s="3"/>
      <c r="X644" s="3"/>
    </row>
    <row r="645" spans="1:24" x14ac:dyDescent="0.25">
      <c r="A645" s="8" t="s">
        <v>370</v>
      </c>
      <c r="B645" s="8" t="s">
        <v>373</v>
      </c>
      <c r="C645" s="8" t="s">
        <v>372</v>
      </c>
      <c r="D645" s="8" t="s">
        <v>49</v>
      </c>
      <c r="E645" s="8" t="s">
        <v>217</v>
      </c>
      <c r="F645" s="8" t="s">
        <v>40</v>
      </c>
      <c r="G645" s="3">
        <v>2</v>
      </c>
      <c r="H645" s="3" t="s">
        <v>458</v>
      </c>
      <c r="I645" s="3">
        <v>1</v>
      </c>
      <c r="J645" s="3"/>
      <c r="K645" s="3"/>
      <c r="L645" s="3"/>
      <c r="M645" s="3"/>
      <c r="N645" s="3"/>
      <c r="O645" s="3"/>
      <c r="P645" s="3"/>
      <c r="Q645" s="3"/>
      <c r="R645" s="3"/>
      <c r="S645" s="3">
        <v>1</v>
      </c>
      <c r="T645" s="3"/>
      <c r="U645" s="3"/>
      <c r="V645" s="3"/>
      <c r="W645" s="3"/>
      <c r="X645" s="3"/>
    </row>
    <row r="646" spans="1:24" x14ac:dyDescent="0.25">
      <c r="A646" s="8" t="s">
        <v>370</v>
      </c>
      <c r="B646" s="8" t="s">
        <v>373</v>
      </c>
      <c r="C646" s="8" t="s">
        <v>372</v>
      </c>
      <c r="D646" s="8" t="s">
        <v>49</v>
      </c>
      <c r="E646" s="8" t="s">
        <v>217</v>
      </c>
      <c r="F646" s="8" t="s">
        <v>40</v>
      </c>
      <c r="G646" s="10">
        <v>1</v>
      </c>
      <c r="H646" s="3" t="s">
        <v>451</v>
      </c>
      <c r="I646" s="3">
        <v>1</v>
      </c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>
        <v>1</v>
      </c>
      <c r="V646" s="3"/>
      <c r="W646" s="3"/>
      <c r="X646" s="3"/>
    </row>
    <row r="647" spans="1:24" x14ac:dyDescent="0.25">
      <c r="A647" s="8" t="s">
        <v>370</v>
      </c>
      <c r="B647" s="8" t="s">
        <v>373</v>
      </c>
      <c r="C647" s="8" t="s">
        <v>372</v>
      </c>
      <c r="D647" s="8" t="s">
        <v>49</v>
      </c>
      <c r="E647" s="8" t="s">
        <v>217</v>
      </c>
      <c r="F647" s="8" t="s">
        <v>40</v>
      </c>
      <c r="G647" s="3">
        <v>2</v>
      </c>
      <c r="H647" s="3" t="s">
        <v>458</v>
      </c>
      <c r="I647" s="3">
        <v>1</v>
      </c>
      <c r="J647" s="3"/>
      <c r="K647" s="3"/>
      <c r="L647" s="3"/>
      <c r="M647" s="3"/>
      <c r="N647" s="3"/>
      <c r="O647" s="3"/>
      <c r="P647" s="3"/>
      <c r="Q647" s="3"/>
      <c r="R647" s="3"/>
      <c r="S647" s="3">
        <v>1</v>
      </c>
      <c r="T647" s="3"/>
      <c r="U647" s="3"/>
      <c r="V647" s="3"/>
      <c r="W647" s="3"/>
      <c r="X647" s="3"/>
    </row>
    <row r="648" spans="1:24" x14ac:dyDescent="0.25">
      <c r="A648" s="8" t="s">
        <v>370</v>
      </c>
      <c r="B648" s="8" t="s">
        <v>373</v>
      </c>
      <c r="C648" s="8" t="s">
        <v>372</v>
      </c>
      <c r="D648" s="8" t="s">
        <v>49</v>
      </c>
      <c r="E648" s="8" t="s">
        <v>217</v>
      </c>
      <c r="F648" s="8" t="s">
        <v>40</v>
      </c>
      <c r="G648" s="10">
        <v>1</v>
      </c>
      <c r="H648" s="3" t="s">
        <v>451</v>
      </c>
      <c r="I648" s="3">
        <v>1</v>
      </c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</row>
    <row r="649" spans="1:24" x14ac:dyDescent="0.25">
      <c r="A649" s="8" t="s">
        <v>370</v>
      </c>
      <c r="B649" s="8" t="s">
        <v>375</v>
      </c>
      <c r="C649" s="8" t="s">
        <v>372</v>
      </c>
      <c r="D649" s="8" t="s">
        <v>342</v>
      </c>
      <c r="E649" s="8" t="s">
        <v>261</v>
      </c>
      <c r="F649" s="8" t="s">
        <v>37</v>
      </c>
      <c r="G649" s="3">
        <v>2</v>
      </c>
      <c r="H649" s="9" t="s">
        <v>451</v>
      </c>
      <c r="I649" s="3"/>
      <c r="J649" s="3"/>
      <c r="K649" s="3">
        <v>1</v>
      </c>
      <c r="L649" s="3"/>
      <c r="M649" s="3"/>
      <c r="N649" s="3"/>
      <c r="O649" s="3"/>
      <c r="P649" s="3"/>
      <c r="Q649" s="3"/>
      <c r="R649" s="3"/>
      <c r="S649" s="3"/>
      <c r="T649" s="3">
        <v>1</v>
      </c>
      <c r="U649" s="3"/>
      <c r="V649" s="3"/>
      <c r="W649" s="3"/>
      <c r="X649" s="3"/>
    </row>
    <row r="650" spans="1:24" x14ac:dyDescent="0.25">
      <c r="A650" s="8" t="s">
        <v>370</v>
      </c>
      <c r="B650" s="8" t="s">
        <v>375</v>
      </c>
      <c r="C650" s="8" t="s">
        <v>372</v>
      </c>
      <c r="D650" s="8" t="s">
        <v>347</v>
      </c>
      <c r="E650" s="8" t="s">
        <v>262</v>
      </c>
      <c r="F650" s="8" t="s">
        <v>37</v>
      </c>
      <c r="G650" s="3">
        <v>2</v>
      </c>
      <c r="H650" s="9" t="s">
        <v>451</v>
      </c>
      <c r="I650" s="3"/>
      <c r="J650" s="3"/>
      <c r="K650" s="3">
        <v>1</v>
      </c>
      <c r="L650" s="3"/>
      <c r="M650" s="3"/>
      <c r="N650" s="3"/>
      <c r="O650" s="3"/>
      <c r="P650" s="3"/>
      <c r="Q650" s="3"/>
      <c r="R650" s="3"/>
      <c r="S650" s="3"/>
      <c r="T650" s="3">
        <v>1</v>
      </c>
      <c r="U650" s="3"/>
      <c r="V650" s="3"/>
      <c r="W650" s="3"/>
      <c r="X650" s="3"/>
    </row>
    <row r="651" spans="1:24" x14ac:dyDescent="0.25">
      <c r="A651" s="8" t="s">
        <v>381</v>
      </c>
      <c r="B651" s="8" t="s">
        <v>382</v>
      </c>
      <c r="C651" s="8" t="s">
        <v>383</v>
      </c>
      <c r="D651" s="8" t="s">
        <v>293</v>
      </c>
      <c r="E651" s="8" t="s">
        <v>22</v>
      </c>
      <c r="F651" s="8" t="s">
        <v>42</v>
      </c>
      <c r="G651" s="10">
        <v>1</v>
      </c>
      <c r="H651" s="3" t="s">
        <v>451</v>
      </c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>
        <v>1</v>
      </c>
      <c r="U651" s="3"/>
      <c r="V651" s="3"/>
      <c r="W651" s="3"/>
      <c r="X651" s="3"/>
    </row>
    <row r="652" spans="1:24" x14ac:dyDescent="0.25">
      <c r="A652" s="8" t="s">
        <v>381</v>
      </c>
      <c r="B652" s="8" t="s">
        <v>382</v>
      </c>
      <c r="C652" s="8" t="s">
        <v>383</v>
      </c>
      <c r="D652" s="8" t="s">
        <v>293</v>
      </c>
      <c r="E652" s="8" t="s">
        <v>22</v>
      </c>
      <c r="F652" s="8" t="s">
        <v>38</v>
      </c>
      <c r="G652" s="8"/>
      <c r="H652" s="3" t="s">
        <v>451</v>
      </c>
      <c r="I652" s="3"/>
      <c r="J652" s="3"/>
      <c r="K652" s="3"/>
      <c r="L652" s="3"/>
      <c r="M652" s="3"/>
      <c r="N652" s="3">
        <v>1</v>
      </c>
      <c r="O652" s="3"/>
      <c r="P652" s="3"/>
      <c r="Q652" s="3">
        <v>1</v>
      </c>
      <c r="R652" s="3"/>
      <c r="S652" s="3"/>
      <c r="T652" s="3"/>
      <c r="U652" s="3"/>
      <c r="V652" s="3"/>
      <c r="W652" s="3"/>
      <c r="X652" s="3"/>
    </row>
    <row r="653" spans="1:24" x14ac:dyDescent="0.25">
      <c r="A653" s="8" t="s">
        <v>381</v>
      </c>
      <c r="B653" s="8" t="s">
        <v>382</v>
      </c>
      <c r="C653" s="8" t="s">
        <v>383</v>
      </c>
      <c r="D653" s="8" t="s">
        <v>293</v>
      </c>
      <c r="E653" s="8" t="s">
        <v>22</v>
      </c>
      <c r="F653" s="8" t="s">
        <v>43</v>
      </c>
      <c r="G653" s="10">
        <v>1</v>
      </c>
      <c r="H653" s="3" t="s">
        <v>451</v>
      </c>
      <c r="I653" s="3"/>
      <c r="J653" s="3"/>
      <c r="K653" s="3"/>
      <c r="L653" s="3">
        <v>1</v>
      </c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</row>
    <row r="654" spans="1:24" x14ac:dyDescent="0.25">
      <c r="A654" s="8" t="s">
        <v>381</v>
      </c>
      <c r="B654" s="8" t="s">
        <v>382</v>
      </c>
      <c r="C654" s="8" t="s">
        <v>383</v>
      </c>
      <c r="D654" s="8" t="s">
        <v>293</v>
      </c>
      <c r="E654" s="8" t="s">
        <v>22</v>
      </c>
      <c r="F654" s="8" t="s">
        <v>37</v>
      </c>
      <c r="G654" s="10">
        <v>1</v>
      </c>
      <c r="H654" s="3" t="s">
        <v>451</v>
      </c>
      <c r="I654" s="3"/>
      <c r="J654" s="3"/>
      <c r="K654" s="3">
        <v>1</v>
      </c>
      <c r="L654" s="3"/>
      <c r="M654" s="3"/>
      <c r="N654" s="3"/>
      <c r="O654" s="3"/>
      <c r="P654" s="3"/>
      <c r="Q654" s="3"/>
      <c r="R654" s="3"/>
      <c r="S654" s="3">
        <v>1</v>
      </c>
      <c r="T654" s="3"/>
      <c r="U654" s="3"/>
      <c r="V654" s="3"/>
      <c r="W654" s="3"/>
      <c r="X654" s="3"/>
    </row>
    <row r="655" spans="1:24" x14ac:dyDescent="0.25">
      <c r="A655" s="8" t="s">
        <v>381</v>
      </c>
      <c r="B655" s="8" t="s">
        <v>382</v>
      </c>
      <c r="C655" s="8" t="s">
        <v>383</v>
      </c>
      <c r="D655" s="8" t="s">
        <v>294</v>
      </c>
      <c r="E655" s="8" t="s">
        <v>227</v>
      </c>
      <c r="F655" s="8" t="s">
        <v>42</v>
      </c>
      <c r="G655" s="10">
        <v>1</v>
      </c>
      <c r="H655" s="3" t="s">
        <v>451</v>
      </c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</row>
    <row r="656" spans="1:24" x14ac:dyDescent="0.25">
      <c r="A656" s="8" t="s">
        <v>381</v>
      </c>
      <c r="B656" s="8" t="s">
        <v>382</v>
      </c>
      <c r="C656" s="8" t="s">
        <v>383</v>
      </c>
      <c r="D656" s="8" t="s">
        <v>294</v>
      </c>
      <c r="E656" s="8" t="s">
        <v>227</v>
      </c>
      <c r="F656" s="8" t="s">
        <v>42</v>
      </c>
      <c r="G656" s="10">
        <v>1</v>
      </c>
      <c r="H656" s="3" t="s">
        <v>451</v>
      </c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</row>
    <row r="657" spans="1:24" x14ac:dyDescent="0.25">
      <c r="A657" s="8" t="s">
        <v>381</v>
      </c>
      <c r="B657" s="8" t="s">
        <v>382</v>
      </c>
      <c r="C657" s="8" t="s">
        <v>383</v>
      </c>
      <c r="D657" s="8" t="s">
        <v>294</v>
      </c>
      <c r="E657" s="8" t="s">
        <v>227</v>
      </c>
      <c r="F657" s="8" t="s">
        <v>38</v>
      </c>
      <c r="G657" s="8"/>
      <c r="H657" s="3" t="s">
        <v>451</v>
      </c>
      <c r="I657" s="3"/>
      <c r="J657" s="3"/>
      <c r="K657" s="3"/>
      <c r="L657" s="3"/>
      <c r="M657" s="3"/>
      <c r="N657" s="3">
        <v>1</v>
      </c>
      <c r="O657" s="3"/>
      <c r="P657" s="3"/>
      <c r="Q657" s="3">
        <v>1</v>
      </c>
      <c r="R657" s="3"/>
      <c r="S657" s="3"/>
      <c r="T657" s="3"/>
      <c r="U657" s="3"/>
      <c r="V657" s="3"/>
      <c r="W657" s="3"/>
      <c r="X657" s="3"/>
    </row>
    <row r="658" spans="1:24" x14ac:dyDescent="0.25">
      <c r="A658" s="8" t="s">
        <v>381</v>
      </c>
      <c r="B658" s="8" t="s">
        <v>382</v>
      </c>
      <c r="C658" s="8" t="s">
        <v>383</v>
      </c>
      <c r="D658" s="8" t="s">
        <v>294</v>
      </c>
      <c r="E658" s="8" t="s">
        <v>227</v>
      </c>
      <c r="F658" s="8" t="s">
        <v>40</v>
      </c>
      <c r="G658" s="10">
        <v>1</v>
      </c>
      <c r="H658" s="3" t="s">
        <v>451</v>
      </c>
      <c r="I658" s="3">
        <v>1</v>
      </c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</row>
    <row r="659" spans="1:24" x14ac:dyDescent="0.25">
      <c r="A659" s="8" t="s">
        <v>381</v>
      </c>
      <c r="B659" s="8" t="s">
        <v>382</v>
      </c>
      <c r="C659" s="8" t="s">
        <v>383</v>
      </c>
      <c r="D659" s="8" t="s">
        <v>294</v>
      </c>
      <c r="E659" s="8" t="s">
        <v>227</v>
      </c>
      <c r="F659" s="8" t="s">
        <v>40</v>
      </c>
      <c r="G659" s="10">
        <v>1</v>
      </c>
      <c r="H659" s="3" t="s">
        <v>451</v>
      </c>
      <c r="I659" s="3">
        <v>1</v>
      </c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spans="1:24" x14ac:dyDescent="0.25">
      <c r="A660" s="8" t="s">
        <v>381</v>
      </c>
      <c r="B660" s="8" t="s">
        <v>382</v>
      </c>
      <c r="C660" s="8" t="s">
        <v>383</v>
      </c>
      <c r="D660" s="8" t="s">
        <v>294</v>
      </c>
      <c r="E660" s="8" t="s">
        <v>227</v>
      </c>
      <c r="F660" s="8" t="s">
        <v>40</v>
      </c>
      <c r="G660" s="10">
        <v>1</v>
      </c>
      <c r="H660" s="3" t="s">
        <v>451</v>
      </c>
      <c r="I660" s="3">
        <v>1</v>
      </c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</row>
    <row r="661" spans="1:24" x14ac:dyDescent="0.25">
      <c r="A661" s="8" t="s">
        <v>381</v>
      </c>
      <c r="B661" s="8" t="s">
        <v>382</v>
      </c>
      <c r="C661" s="8" t="s">
        <v>383</v>
      </c>
      <c r="D661" s="8" t="s">
        <v>294</v>
      </c>
      <c r="E661" s="8" t="s">
        <v>227</v>
      </c>
      <c r="F661" s="8" t="s">
        <v>40</v>
      </c>
      <c r="G661" s="10">
        <v>1</v>
      </c>
      <c r="H661" s="3" t="s">
        <v>451</v>
      </c>
      <c r="I661" s="3">
        <v>1</v>
      </c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</row>
    <row r="662" spans="1:24" x14ac:dyDescent="0.25">
      <c r="A662" s="8" t="s">
        <v>381</v>
      </c>
      <c r="B662" s="8" t="s">
        <v>382</v>
      </c>
      <c r="C662" s="8" t="s">
        <v>383</v>
      </c>
      <c r="D662" s="8" t="s">
        <v>294</v>
      </c>
      <c r="E662" s="8" t="s">
        <v>227</v>
      </c>
      <c r="F662" s="8" t="s">
        <v>40</v>
      </c>
      <c r="G662" s="10">
        <v>1</v>
      </c>
      <c r="H662" s="3" t="s">
        <v>451</v>
      </c>
      <c r="I662" s="3">
        <v>1</v>
      </c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</row>
    <row r="663" spans="1:24" x14ac:dyDescent="0.25">
      <c r="A663" s="8" t="s">
        <v>381</v>
      </c>
      <c r="B663" s="8" t="s">
        <v>382</v>
      </c>
      <c r="C663" s="8" t="s">
        <v>383</v>
      </c>
      <c r="D663" s="8" t="s">
        <v>294</v>
      </c>
      <c r="E663" s="8" t="s">
        <v>227</v>
      </c>
      <c r="F663" s="8" t="s">
        <v>40</v>
      </c>
      <c r="G663" s="10">
        <v>1</v>
      </c>
      <c r="H663" s="3" t="s">
        <v>451</v>
      </c>
      <c r="I663" s="3">
        <v>1</v>
      </c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 spans="1:24" x14ac:dyDescent="0.25">
      <c r="A664" s="8" t="s">
        <v>381</v>
      </c>
      <c r="B664" s="8" t="s">
        <v>382</v>
      </c>
      <c r="C664" s="8" t="s">
        <v>383</v>
      </c>
      <c r="D664" s="8" t="s">
        <v>294</v>
      </c>
      <c r="E664" s="8" t="s">
        <v>227</v>
      </c>
      <c r="F664" s="8" t="s">
        <v>40</v>
      </c>
      <c r="G664" s="10">
        <v>1</v>
      </c>
      <c r="H664" s="3" t="s">
        <v>451</v>
      </c>
      <c r="I664" s="3">
        <v>1</v>
      </c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</row>
    <row r="665" spans="1:24" x14ac:dyDescent="0.25">
      <c r="A665" s="8" t="s">
        <v>381</v>
      </c>
      <c r="B665" s="8" t="s">
        <v>382</v>
      </c>
      <c r="C665" s="8" t="s">
        <v>383</v>
      </c>
      <c r="D665" s="8" t="s">
        <v>294</v>
      </c>
      <c r="E665" s="8" t="s">
        <v>227</v>
      </c>
      <c r="F665" s="8" t="s">
        <v>40</v>
      </c>
      <c r="G665" s="10">
        <v>1</v>
      </c>
      <c r="H665" s="3" t="s">
        <v>451</v>
      </c>
      <c r="I665" s="3">
        <v>1</v>
      </c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</row>
    <row r="666" spans="1:24" x14ac:dyDescent="0.25">
      <c r="A666" s="8" t="s">
        <v>381</v>
      </c>
      <c r="B666" s="8" t="s">
        <v>382</v>
      </c>
      <c r="C666" s="8" t="s">
        <v>383</v>
      </c>
      <c r="D666" s="8" t="s">
        <v>294</v>
      </c>
      <c r="E666" s="8" t="s">
        <v>227</v>
      </c>
      <c r="F666" s="8" t="s">
        <v>40</v>
      </c>
      <c r="G666" s="10">
        <v>1</v>
      </c>
      <c r="H666" s="3" t="s">
        <v>451</v>
      </c>
      <c r="I666" s="3">
        <v>1</v>
      </c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 spans="1:24" x14ac:dyDescent="0.25">
      <c r="A667" s="8" t="s">
        <v>381</v>
      </c>
      <c r="B667" s="8" t="s">
        <v>382</v>
      </c>
      <c r="C667" s="8" t="s">
        <v>383</v>
      </c>
      <c r="D667" s="8" t="s">
        <v>294</v>
      </c>
      <c r="E667" s="8" t="s">
        <v>227</v>
      </c>
      <c r="F667" s="8" t="s">
        <v>40</v>
      </c>
      <c r="G667" s="10">
        <v>1</v>
      </c>
      <c r="H667" s="3" t="s">
        <v>451</v>
      </c>
      <c r="I667" s="3">
        <v>1</v>
      </c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spans="1:24" x14ac:dyDescent="0.25">
      <c r="A668" s="8" t="s">
        <v>381</v>
      </c>
      <c r="B668" s="8" t="s">
        <v>382</v>
      </c>
      <c r="C668" s="8" t="s">
        <v>383</v>
      </c>
      <c r="D668" s="8" t="s">
        <v>294</v>
      </c>
      <c r="E668" s="8" t="s">
        <v>227</v>
      </c>
      <c r="F668" s="8" t="s">
        <v>38</v>
      </c>
      <c r="G668" s="8"/>
      <c r="H668" s="3" t="s">
        <v>451</v>
      </c>
      <c r="I668" s="3"/>
      <c r="J668" s="3"/>
      <c r="K668" s="3"/>
      <c r="L668" s="3"/>
      <c r="M668" s="3"/>
      <c r="N668" s="3">
        <v>1</v>
      </c>
      <c r="O668" s="3"/>
      <c r="P668" s="3"/>
      <c r="Q668" s="3">
        <v>1</v>
      </c>
      <c r="R668" s="3"/>
      <c r="S668" s="3"/>
      <c r="T668" s="3"/>
      <c r="U668" s="3"/>
      <c r="V668" s="3"/>
      <c r="W668" s="3"/>
      <c r="X668" s="3"/>
    </row>
    <row r="669" spans="1:24" x14ac:dyDescent="0.25">
      <c r="A669" s="8" t="s">
        <v>381</v>
      </c>
      <c r="B669" s="8" t="s">
        <v>382</v>
      </c>
      <c r="C669" s="8" t="s">
        <v>383</v>
      </c>
      <c r="D669" s="8" t="s">
        <v>294</v>
      </c>
      <c r="E669" s="8" t="s">
        <v>227</v>
      </c>
      <c r="F669" s="8" t="s">
        <v>40</v>
      </c>
      <c r="G669" s="10">
        <v>1</v>
      </c>
      <c r="H669" s="3" t="s">
        <v>451</v>
      </c>
      <c r="I669" s="3">
        <v>1</v>
      </c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 spans="1:24" x14ac:dyDescent="0.25">
      <c r="A670" s="8" t="s">
        <v>381</v>
      </c>
      <c r="B670" s="8" t="s">
        <v>382</v>
      </c>
      <c r="C670" s="8" t="s">
        <v>383</v>
      </c>
      <c r="D670" s="8" t="s">
        <v>294</v>
      </c>
      <c r="E670" s="8" t="s">
        <v>227</v>
      </c>
      <c r="F670" s="8" t="s">
        <v>40</v>
      </c>
      <c r="G670" s="10">
        <v>1</v>
      </c>
      <c r="H670" s="3" t="s">
        <v>451</v>
      </c>
      <c r="I670" s="3">
        <v>1</v>
      </c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spans="1:24" x14ac:dyDescent="0.25">
      <c r="A671" s="8" t="s">
        <v>381</v>
      </c>
      <c r="B671" s="8" t="s">
        <v>382</v>
      </c>
      <c r="C671" s="8" t="s">
        <v>383</v>
      </c>
      <c r="D671" s="8" t="s">
        <v>294</v>
      </c>
      <c r="E671" s="8" t="s">
        <v>227</v>
      </c>
      <c r="F671" s="8" t="s">
        <v>40</v>
      </c>
      <c r="G671" s="10">
        <v>1</v>
      </c>
      <c r="H671" s="3" t="s">
        <v>451</v>
      </c>
      <c r="I671" s="3">
        <v>1</v>
      </c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 spans="1:24" x14ac:dyDescent="0.25">
      <c r="A672" s="8" t="s">
        <v>381</v>
      </c>
      <c r="B672" s="8" t="s">
        <v>390</v>
      </c>
      <c r="C672" s="8" t="s">
        <v>383</v>
      </c>
      <c r="D672" s="8" t="s">
        <v>301</v>
      </c>
      <c r="E672" s="8" t="s">
        <v>233</v>
      </c>
      <c r="F672" s="8" t="s">
        <v>42</v>
      </c>
      <c r="G672" s="10">
        <v>1</v>
      </c>
      <c r="H672" s="3" t="s">
        <v>451</v>
      </c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spans="1:24" x14ac:dyDescent="0.25">
      <c r="A673" s="8" t="s">
        <v>381</v>
      </c>
      <c r="B673" s="8" t="s">
        <v>390</v>
      </c>
      <c r="C673" s="8" t="s">
        <v>383</v>
      </c>
      <c r="D673" s="8" t="s">
        <v>301</v>
      </c>
      <c r="E673" s="8" t="s">
        <v>233</v>
      </c>
      <c r="F673" s="8" t="s">
        <v>38</v>
      </c>
      <c r="G673" s="8"/>
      <c r="H673" s="3" t="s">
        <v>451</v>
      </c>
      <c r="I673" s="3"/>
      <c r="J673" s="3"/>
      <c r="K673" s="3"/>
      <c r="L673" s="3"/>
      <c r="M673" s="3"/>
      <c r="N673" s="3">
        <v>1</v>
      </c>
      <c r="O673" s="3"/>
      <c r="P673" s="3"/>
      <c r="Q673" s="3">
        <v>1</v>
      </c>
      <c r="R673" s="3"/>
      <c r="S673" s="3"/>
      <c r="T673" s="3"/>
      <c r="U673" s="3"/>
      <c r="V673" s="3"/>
      <c r="W673" s="3"/>
      <c r="X673" s="3"/>
    </row>
    <row r="674" spans="1:24" x14ac:dyDescent="0.25">
      <c r="A674" s="8" t="s">
        <v>381</v>
      </c>
      <c r="B674" s="8" t="s">
        <v>390</v>
      </c>
      <c r="C674" s="8" t="s">
        <v>383</v>
      </c>
      <c r="D674" s="8" t="s">
        <v>303</v>
      </c>
      <c r="E674" s="8" t="s">
        <v>11</v>
      </c>
      <c r="F674" s="8" t="s">
        <v>42</v>
      </c>
      <c r="G674" s="10">
        <v>1</v>
      </c>
      <c r="H674" s="3" t="s">
        <v>451</v>
      </c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spans="1:24" x14ac:dyDescent="0.25">
      <c r="A675" s="8" t="s">
        <v>381</v>
      </c>
      <c r="B675" s="8" t="s">
        <v>390</v>
      </c>
      <c r="C675" s="8" t="s">
        <v>383</v>
      </c>
      <c r="D675" s="8" t="s">
        <v>303</v>
      </c>
      <c r="E675" s="8" t="s">
        <v>11</v>
      </c>
      <c r="F675" s="8" t="s">
        <v>38</v>
      </c>
      <c r="G675" s="8"/>
      <c r="H675" s="3" t="s">
        <v>451</v>
      </c>
      <c r="I675" s="3"/>
      <c r="J675" s="3"/>
      <c r="K675" s="3"/>
      <c r="L675" s="3"/>
      <c r="M675" s="3"/>
      <c r="N675" s="3">
        <v>1</v>
      </c>
      <c r="O675" s="3"/>
      <c r="P675" s="3"/>
      <c r="Q675" s="3">
        <v>1</v>
      </c>
      <c r="R675" s="3"/>
      <c r="S675" s="3"/>
      <c r="T675" s="3"/>
      <c r="U675" s="3"/>
      <c r="V675" s="3"/>
      <c r="W675" s="3"/>
      <c r="X675" s="3"/>
    </row>
    <row r="676" spans="1:24" x14ac:dyDescent="0.25">
      <c r="A676" s="8" t="s">
        <v>381</v>
      </c>
      <c r="B676" s="8" t="s">
        <v>390</v>
      </c>
      <c r="C676" s="8" t="s">
        <v>383</v>
      </c>
      <c r="D676" s="8" t="s">
        <v>302</v>
      </c>
      <c r="E676" s="8" t="s">
        <v>9</v>
      </c>
      <c r="F676" s="8" t="s">
        <v>42</v>
      </c>
      <c r="G676" s="10">
        <v>1</v>
      </c>
      <c r="H676" s="3" t="s">
        <v>451</v>
      </c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spans="1:24" x14ac:dyDescent="0.25">
      <c r="A677" s="8" t="s">
        <v>381</v>
      </c>
      <c r="B677" s="8" t="s">
        <v>390</v>
      </c>
      <c r="C677" s="8" t="s">
        <v>383</v>
      </c>
      <c r="D677" s="8" t="s">
        <v>302</v>
      </c>
      <c r="E677" s="8" t="s">
        <v>9</v>
      </c>
      <c r="F677" s="8" t="s">
        <v>43</v>
      </c>
      <c r="G677" s="10">
        <v>1</v>
      </c>
      <c r="H677" s="3" t="s">
        <v>451</v>
      </c>
      <c r="I677" s="3"/>
      <c r="J677" s="3"/>
      <c r="K677" s="3"/>
      <c r="L677" s="3">
        <v>1</v>
      </c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 spans="1:24" x14ac:dyDescent="0.25">
      <c r="A678" s="8" t="s">
        <v>381</v>
      </c>
      <c r="B678" s="8" t="s">
        <v>390</v>
      </c>
      <c r="C678" s="8" t="s">
        <v>383</v>
      </c>
      <c r="D678" s="8" t="s">
        <v>302</v>
      </c>
      <c r="E678" s="8" t="s">
        <v>9</v>
      </c>
      <c r="F678" s="8" t="s">
        <v>38</v>
      </c>
      <c r="G678" s="8"/>
      <c r="H678" s="3" t="s">
        <v>451</v>
      </c>
      <c r="I678" s="3"/>
      <c r="J678" s="3"/>
      <c r="K678" s="3"/>
      <c r="L678" s="3"/>
      <c r="M678" s="3"/>
      <c r="N678" s="3">
        <v>1</v>
      </c>
      <c r="O678" s="3"/>
      <c r="P678" s="3"/>
      <c r="Q678" s="3">
        <v>1</v>
      </c>
      <c r="R678" s="3"/>
      <c r="S678" s="3"/>
      <c r="T678" s="3"/>
      <c r="U678" s="3"/>
      <c r="V678" s="3"/>
      <c r="W678" s="3"/>
      <c r="X678" s="3"/>
    </row>
    <row r="679" spans="1:24" x14ac:dyDescent="0.25">
      <c r="A679" s="8" t="s">
        <v>381</v>
      </c>
      <c r="B679" s="8" t="s">
        <v>389</v>
      </c>
      <c r="C679" s="8" t="s">
        <v>383</v>
      </c>
      <c r="D679" s="8" t="s">
        <v>299</v>
      </c>
      <c r="E679" s="8" t="s">
        <v>8</v>
      </c>
      <c r="F679" s="8" t="s">
        <v>42</v>
      </c>
      <c r="G679" s="10">
        <v>1</v>
      </c>
      <c r="H679" s="3" t="s">
        <v>451</v>
      </c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 spans="1:24" x14ac:dyDescent="0.25">
      <c r="A680" s="8" t="s">
        <v>381</v>
      </c>
      <c r="B680" s="8" t="s">
        <v>389</v>
      </c>
      <c r="C680" s="8" t="s">
        <v>383</v>
      </c>
      <c r="D680" s="8" t="s">
        <v>299</v>
      </c>
      <c r="E680" s="8" t="s">
        <v>8</v>
      </c>
      <c r="F680" s="8" t="s">
        <v>40</v>
      </c>
      <c r="G680" s="10">
        <v>1</v>
      </c>
      <c r="H680" s="3" t="s">
        <v>451</v>
      </c>
      <c r="I680" s="3">
        <v>1</v>
      </c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spans="1:24" x14ac:dyDescent="0.25">
      <c r="A681" s="8" t="s">
        <v>381</v>
      </c>
      <c r="B681" s="8" t="s">
        <v>389</v>
      </c>
      <c r="C681" s="8" t="s">
        <v>383</v>
      </c>
      <c r="D681" s="8" t="s">
        <v>299</v>
      </c>
      <c r="E681" s="8" t="s">
        <v>8</v>
      </c>
      <c r="F681" s="8" t="s">
        <v>38</v>
      </c>
      <c r="G681" s="8"/>
      <c r="H681" s="3" t="s">
        <v>451</v>
      </c>
      <c r="I681" s="3"/>
      <c r="J681" s="3"/>
      <c r="K681" s="3"/>
      <c r="L681" s="3"/>
      <c r="M681" s="3"/>
      <c r="N681" s="3">
        <v>1</v>
      </c>
      <c r="O681" s="3"/>
      <c r="P681" s="3"/>
      <c r="Q681" s="3">
        <v>1</v>
      </c>
      <c r="R681" s="3"/>
      <c r="S681" s="3"/>
      <c r="T681" s="3"/>
      <c r="U681" s="3"/>
      <c r="V681" s="3"/>
      <c r="W681" s="3"/>
      <c r="X681" s="3"/>
    </row>
    <row r="682" spans="1:24" x14ac:dyDescent="0.25">
      <c r="A682" s="8" t="s">
        <v>381</v>
      </c>
      <c r="B682" s="8" t="s">
        <v>389</v>
      </c>
      <c r="C682" s="8" t="s">
        <v>383</v>
      </c>
      <c r="D682" s="8" t="s">
        <v>299</v>
      </c>
      <c r="E682" s="8" t="s">
        <v>8</v>
      </c>
      <c r="F682" s="8" t="s">
        <v>40</v>
      </c>
      <c r="G682" s="10">
        <v>1</v>
      </c>
      <c r="H682" s="3" t="s">
        <v>451</v>
      </c>
      <c r="I682" s="3">
        <v>1</v>
      </c>
      <c r="J682" s="3"/>
      <c r="K682" s="3"/>
      <c r="L682" s="3"/>
      <c r="M682" s="3"/>
      <c r="N682" s="3"/>
      <c r="O682" s="3"/>
      <c r="P682" s="3"/>
      <c r="Q682" s="3">
        <v>1</v>
      </c>
      <c r="R682" s="3"/>
      <c r="S682" s="3"/>
      <c r="T682" s="3"/>
      <c r="U682" s="3"/>
      <c r="V682" s="3"/>
      <c r="W682" s="3"/>
      <c r="X682" s="3"/>
    </row>
    <row r="683" spans="1:24" x14ac:dyDescent="0.25">
      <c r="A683" s="8" t="s">
        <v>381</v>
      </c>
      <c r="B683" s="8" t="s">
        <v>389</v>
      </c>
      <c r="C683" s="8" t="s">
        <v>383</v>
      </c>
      <c r="D683" s="8" t="s">
        <v>299</v>
      </c>
      <c r="E683" s="8" t="s">
        <v>8</v>
      </c>
      <c r="F683" s="8" t="s">
        <v>40</v>
      </c>
      <c r="G683" s="10">
        <v>1</v>
      </c>
      <c r="H683" s="3" t="s">
        <v>451</v>
      </c>
      <c r="I683" s="3">
        <v>1</v>
      </c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</row>
    <row r="684" spans="1:24" x14ac:dyDescent="0.25">
      <c r="A684" s="8" t="s">
        <v>381</v>
      </c>
      <c r="B684" s="8" t="s">
        <v>389</v>
      </c>
      <c r="C684" s="8" t="s">
        <v>383</v>
      </c>
      <c r="D684" s="8" t="s">
        <v>299</v>
      </c>
      <c r="E684" s="8" t="s">
        <v>8</v>
      </c>
      <c r="F684" s="8" t="s">
        <v>40</v>
      </c>
      <c r="G684" s="10">
        <v>1</v>
      </c>
      <c r="H684" s="3" t="s">
        <v>451</v>
      </c>
      <c r="I684" s="3">
        <v>1</v>
      </c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</row>
    <row r="685" spans="1:24" x14ac:dyDescent="0.25">
      <c r="A685" s="8" t="s">
        <v>381</v>
      </c>
      <c r="B685" s="8" t="s">
        <v>389</v>
      </c>
      <c r="C685" s="8" t="s">
        <v>383</v>
      </c>
      <c r="D685" s="8" t="s">
        <v>299</v>
      </c>
      <c r="E685" s="8" t="s">
        <v>8</v>
      </c>
      <c r="F685" s="8" t="s">
        <v>40</v>
      </c>
      <c r="G685" s="10">
        <v>1</v>
      </c>
      <c r="H685" s="3" t="s">
        <v>451</v>
      </c>
      <c r="I685" s="3">
        <v>1</v>
      </c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</row>
    <row r="686" spans="1:24" x14ac:dyDescent="0.25">
      <c r="A686" s="8" t="s">
        <v>381</v>
      </c>
      <c r="B686" s="8" t="s">
        <v>389</v>
      </c>
      <c r="C686" s="8" t="s">
        <v>383</v>
      </c>
      <c r="D686" s="8" t="s">
        <v>299</v>
      </c>
      <c r="E686" s="8" t="s">
        <v>8</v>
      </c>
      <c r="F686" s="8" t="s">
        <v>38</v>
      </c>
      <c r="G686" s="8"/>
      <c r="H686" s="9" t="s">
        <v>451</v>
      </c>
      <c r="I686" s="3"/>
      <c r="J686" s="3"/>
      <c r="K686" s="3"/>
      <c r="L686" s="3"/>
      <c r="M686" s="3"/>
      <c r="N686" s="3">
        <v>1</v>
      </c>
      <c r="O686" s="3"/>
      <c r="P686" s="3">
        <v>1</v>
      </c>
      <c r="Q686" s="3"/>
      <c r="R686" s="3"/>
      <c r="S686" s="3"/>
      <c r="T686" s="3"/>
      <c r="U686" s="3"/>
      <c r="V686" s="3"/>
      <c r="W686" s="3"/>
      <c r="X686" s="3"/>
    </row>
    <row r="687" spans="1:24" x14ac:dyDescent="0.25">
      <c r="A687" s="8" t="s">
        <v>381</v>
      </c>
      <c r="B687" s="8" t="s">
        <v>389</v>
      </c>
      <c r="C687" s="8" t="s">
        <v>383</v>
      </c>
      <c r="D687" s="8" t="s">
        <v>299</v>
      </c>
      <c r="E687" s="8" t="s">
        <v>8</v>
      </c>
      <c r="F687" s="8" t="s">
        <v>40</v>
      </c>
      <c r="G687" s="10">
        <v>1</v>
      </c>
      <c r="H687" s="3" t="s">
        <v>451</v>
      </c>
      <c r="I687" s="3">
        <v>1</v>
      </c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</row>
    <row r="688" spans="1:24" x14ac:dyDescent="0.25">
      <c r="A688" s="8" t="s">
        <v>381</v>
      </c>
      <c r="B688" s="8" t="s">
        <v>389</v>
      </c>
      <c r="C688" s="8" t="s">
        <v>383</v>
      </c>
      <c r="D688" s="8" t="s">
        <v>299</v>
      </c>
      <c r="E688" s="8" t="s">
        <v>8</v>
      </c>
      <c r="F688" s="8" t="s">
        <v>37</v>
      </c>
      <c r="G688" s="10">
        <v>1</v>
      </c>
      <c r="H688" s="3" t="s">
        <v>451</v>
      </c>
      <c r="I688" s="3"/>
      <c r="J688" s="3"/>
      <c r="K688" s="3">
        <v>1</v>
      </c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>
        <v>1</v>
      </c>
      <c r="W688" s="3"/>
      <c r="X688" s="3"/>
    </row>
    <row r="689" spans="1:24" x14ac:dyDescent="0.25">
      <c r="A689" s="8" t="s">
        <v>381</v>
      </c>
      <c r="B689" s="8" t="s">
        <v>389</v>
      </c>
      <c r="C689" s="8" t="s">
        <v>383</v>
      </c>
      <c r="D689" s="8" t="s">
        <v>299</v>
      </c>
      <c r="E689" s="8" t="s">
        <v>8</v>
      </c>
      <c r="F689" s="8" t="s">
        <v>40</v>
      </c>
      <c r="G689" s="10">
        <v>1</v>
      </c>
      <c r="H689" s="3" t="s">
        <v>451</v>
      </c>
      <c r="I689" s="3">
        <v>1</v>
      </c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</row>
    <row r="690" spans="1:24" x14ac:dyDescent="0.25">
      <c r="A690" s="8" t="s">
        <v>381</v>
      </c>
      <c r="B690" s="8" t="s">
        <v>389</v>
      </c>
      <c r="C690" s="8" t="s">
        <v>383</v>
      </c>
      <c r="D690" s="8" t="s">
        <v>299</v>
      </c>
      <c r="E690" s="8" t="s">
        <v>8</v>
      </c>
      <c r="F690" s="8" t="s">
        <v>40</v>
      </c>
      <c r="G690" s="10">
        <v>1</v>
      </c>
      <c r="H690" s="3" t="s">
        <v>451</v>
      </c>
      <c r="I690" s="3">
        <v>1</v>
      </c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</row>
    <row r="691" spans="1:24" x14ac:dyDescent="0.25">
      <c r="A691" s="8" t="s">
        <v>381</v>
      </c>
      <c r="B691" s="8" t="s">
        <v>389</v>
      </c>
      <c r="C691" s="8" t="s">
        <v>383</v>
      </c>
      <c r="D691" s="8" t="s">
        <v>299</v>
      </c>
      <c r="E691" s="8" t="s">
        <v>8</v>
      </c>
      <c r="F691" s="8" t="s">
        <v>40</v>
      </c>
      <c r="G691" s="10">
        <v>1</v>
      </c>
      <c r="H691" s="3" t="s">
        <v>451</v>
      </c>
      <c r="I691" s="3">
        <v>1</v>
      </c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</row>
    <row r="692" spans="1:24" x14ac:dyDescent="0.25">
      <c r="A692" s="8" t="s">
        <v>381</v>
      </c>
      <c r="B692" s="8" t="s">
        <v>389</v>
      </c>
      <c r="C692" s="8" t="s">
        <v>383</v>
      </c>
      <c r="D692" s="8" t="s">
        <v>299</v>
      </c>
      <c r="E692" s="8" t="s">
        <v>8</v>
      </c>
      <c r="F692" s="8" t="s">
        <v>40</v>
      </c>
      <c r="G692" s="10">
        <v>1</v>
      </c>
      <c r="H692" s="3" t="s">
        <v>451</v>
      </c>
      <c r="I692" s="3">
        <v>1</v>
      </c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</row>
    <row r="693" spans="1:24" x14ac:dyDescent="0.25">
      <c r="A693" s="8" t="s">
        <v>381</v>
      </c>
      <c r="B693" s="8" t="s">
        <v>389</v>
      </c>
      <c r="C693" s="8" t="s">
        <v>383</v>
      </c>
      <c r="D693" s="8" t="s">
        <v>299</v>
      </c>
      <c r="E693" s="8" t="s">
        <v>8</v>
      </c>
      <c r="F693" s="8" t="s">
        <v>40</v>
      </c>
      <c r="G693" s="10">
        <v>1</v>
      </c>
      <c r="H693" s="3" t="s">
        <v>451</v>
      </c>
      <c r="I693" s="3">
        <v>1</v>
      </c>
      <c r="J693" s="3"/>
      <c r="K693" s="3"/>
      <c r="L693" s="3"/>
      <c r="M693" s="3"/>
      <c r="N693" s="3"/>
      <c r="O693" s="3"/>
      <c r="P693" s="3"/>
      <c r="Q693" s="3">
        <v>1</v>
      </c>
      <c r="R693" s="3"/>
      <c r="S693" s="3"/>
      <c r="T693" s="3">
        <v>1</v>
      </c>
      <c r="U693" s="3"/>
      <c r="V693" s="3"/>
      <c r="W693" s="3"/>
      <c r="X693" s="3"/>
    </row>
    <row r="694" spans="1:24" x14ac:dyDescent="0.25">
      <c r="A694" s="8" t="s">
        <v>381</v>
      </c>
      <c r="B694" s="8" t="s">
        <v>389</v>
      </c>
      <c r="C694" s="8" t="s">
        <v>383</v>
      </c>
      <c r="D694" s="8" t="s">
        <v>299</v>
      </c>
      <c r="E694" s="8" t="s">
        <v>8</v>
      </c>
      <c r="F694" s="8" t="s">
        <v>40</v>
      </c>
      <c r="G694" s="10">
        <v>1</v>
      </c>
      <c r="H694" s="3" t="s">
        <v>451</v>
      </c>
      <c r="I694" s="3">
        <v>1</v>
      </c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</row>
    <row r="695" spans="1:24" x14ac:dyDescent="0.25">
      <c r="A695" s="8" t="s">
        <v>381</v>
      </c>
      <c r="B695" s="8" t="s">
        <v>389</v>
      </c>
      <c r="C695" s="8" t="s">
        <v>383</v>
      </c>
      <c r="D695" s="8" t="s">
        <v>299</v>
      </c>
      <c r="E695" s="8" t="s">
        <v>8</v>
      </c>
      <c r="F695" s="8" t="s">
        <v>40</v>
      </c>
      <c r="G695" s="10">
        <v>1</v>
      </c>
      <c r="H695" s="3" t="s">
        <v>451</v>
      </c>
      <c r="I695" s="3">
        <v>1</v>
      </c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</row>
    <row r="696" spans="1:24" x14ac:dyDescent="0.25">
      <c r="A696" s="8" t="s">
        <v>381</v>
      </c>
      <c r="B696" s="8" t="s">
        <v>389</v>
      </c>
      <c r="C696" s="8" t="s">
        <v>383</v>
      </c>
      <c r="D696" s="8" t="s">
        <v>299</v>
      </c>
      <c r="E696" s="8" t="s">
        <v>8</v>
      </c>
      <c r="F696" s="8" t="s">
        <v>40</v>
      </c>
      <c r="G696" s="10">
        <v>1</v>
      </c>
      <c r="H696" s="3" t="s">
        <v>451</v>
      </c>
      <c r="I696" s="3">
        <v>1</v>
      </c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</row>
    <row r="697" spans="1:24" x14ac:dyDescent="0.25">
      <c r="A697" s="8" t="s">
        <v>381</v>
      </c>
      <c r="B697" s="8" t="s">
        <v>389</v>
      </c>
      <c r="C697" s="8" t="s">
        <v>383</v>
      </c>
      <c r="D697" s="8" t="s">
        <v>299</v>
      </c>
      <c r="E697" s="8" t="s">
        <v>8</v>
      </c>
      <c r="F697" s="8" t="s">
        <v>40</v>
      </c>
      <c r="G697" s="10">
        <v>1</v>
      </c>
      <c r="H697" s="3" t="s">
        <v>451</v>
      </c>
      <c r="I697" s="3">
        <v>1</v>
      </c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>
        <v>1</v>
      </c>
      <c r="U697" s="3"/>
      <c r="V697" s="3"/>
      <c r="W697" s="3"/>
      <c r="X697" s="3"/>
    </row>
    <row r="698" spans="1:24" x14ac:dyDescent="0.25">
      <c r="A698" s="8" t="s">
        <v>381</v>
      </c>
      <c r="B698" s="8" t="s">
        <v>389</v>
      </c>
      <c r="C698" s="8" t="s">
        <v>383</v>
      </c>
      <c r="D698" s="8" t="s">
        <v>299</v>
      </c>
      <c r="E698" s="8" t="s">
        <v>8</v>
      </c>
      <c r="F698" s="8" t="s">
        <v>38</v>
      </c>
      <c r="G698" s="8"/>
      <c r="H698" s="9" t="s">
        <v>451</v>
      </c>
      <c r="I698" s="3"/>
      <c r="J698" s="3"/>
      <c r="K698" s="3"/>
      <c r="L698" s="3"/>
      <c r="M698" s="3"/>
      <c r="N698" s="3">
        <v>1</v>
      </c>
      <c r="O698" s="3"/>
      <c r="P698" s="3">
        <v>1</v>
      </c>
      <c r="Q698" s="3"/>
      <c r="R698" s="3"/>
      <c r="S698" s="3"/>
      <c r="T698" s="3"/>
      <c r="U698" s="3"/>
      <c r="V698" s="3"/>
      <c r="W698" s="3"/>
      <c r="X698" s="3"/>
    </row>
    <row r="699" spans="1:24" x14ac:dyDescent="0.25">
      <c r="A699" s="8" t="s">
        <v>381</v>
      </c>
      <c r="B699" s="8" t="s">
        <v>389</v>
      </c>
      <c r="C699" s="8" t="s">
        <v>383</v>
      </c>
      <c r="D699" s="8" t="s">
        <v>299</v>
      </c>
      <c r="E699" s="8" t="s">
        <v>8</v>
      </c>
      <c r="F699" s="8" t="s">
        <v>40</v>
      </c>
      <c r="G699" s="3">
        <v>2</v>
      </c>
      <c r="H699" s="3" t="s">
        <v>458</v>
      </c>
      <c r="I699" s="3">
        <v>1</v>
      </c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</row>
    <row r="700" spans="1:24" x14ac:dyDescent="0.25">
      <c r="A700" s="49"/>
      <c r="B700" s="8" t="s">
        <v>389</v>
      </c>
      <c r="C700" s="8" t="s">
        <v>383</v>
      </c>
      <c r="D700" s="8" t="s">
        <v>299</v>
      </c>
      <c r="E700" s="8" t="s">
        <v>8</v>
      </c>
      <c r="F700" s="8" t="s">
        <v>40</v>
      </c>
      <c r="G700" s="10">
        <v>1</v>
      </c>
      <c r="H700" s="3" t="s">
        <v>451</v>
      </c>
      <c r="I700" s="3">
        <v>1</v>
      </c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</row>
    <row r="701" spans="1:24" x14ac:dyDescent="0.25">
      <c r="A701" s="49"/>
      <c r="B701" s="8" t="s">
        <v>389</v>
      </c>
      <c r="C701" s="8" t="s">
        <v>383</v>
      </c>
      <c r="D701" s="8" t="s">
        <v>299</v>
      </c>
      <c r="E701" s="8" t="s">
        <v>8</v>
      </c>
      <c r="F701" s="8" t="s">
        <v>40</v>
      </c>
      <c r="G701" s="10">
        <v>1</v>
      </c>
      <c r="H701" s="3" t="s">
        <v>451</v>
      </c>
      <c r="I701" s="3">
        <v>1</v>
      </c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</row>
    <row r="702" spans="1:24" x14ac:dyDescent="0.25">
      <c r="A702" s="8" t="s">
        <v>381</v>
      </c>
      <c r="B702" s="8" t="s">
        <v>389</v>
      </c>
      <c r="C702" s="8" t="s">
        <v>383</v>
      </c>
      <c r="D702" s="8" t="s">
        <v>299</v>
      </c>
      <c r="E702" s="8" t="s">
        <v>8</v>
      </c>
      <c r="F702" s="8" t="s">
        <v>40</v>
      </c>
      <c r="G702" s="10">
        <v>1</v>
      </c>
      <c r="H702" s="3" t="s">
        <v>451</v>
      </c>
      <c r="I702" s="3">
        <v>1</v>
      </c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</row>
    <row r="703" spans="1:24" x14ac:dyDescent="0.25">
      <c r="A703" s="8" t="s">
        <v>381</v>
      </c>
      <c r="B703" s="8" t="s">
        <v>384</v>
      </c>
      <c r="C703" s="8" t="s">
        <v>383</v>
      </c>
      <c r="D703" s="8" t="s">
        <v>295</v>
      </c>
      <c r="E703" s="8" t="s">
        <v>31</v>
      </c>
      <c r="F703" s="8" t="s">
        <v>43</v>
      </c>
      <c r="G703" s="10">
        <v>1</v>
      </c>
      <c r="H703" s="3" t="s">
        <v>451</v>
      </c>
      <c r="I703" s="3"/>
      <c r="J703" s="3"/>
      <c r="K703" s="3"/>
      <c r="L703" s="3">
        <v>1</v>
      </c>
      <c r="M703" s="3"/>
      <c r="N703" s="3"/>
      <c r="O703" s="3"/>
      <c r="P703" s="3"/>
      <c r="Q703" s="3"/>
      <c r="R703" s="3">
        <v>1</v>
      </c>
      <c r="S703" s="3"/>
      <c r="T703" s="3"/>
      <c r="U703" s="3"/>
      <c r="V703" s="3"/>
      <c r="W703" s="3"/>
      <c r="X703" s="3"/>
    </row>
    <row r="704" spans="1:24" x14ac:dyDescent="0.25">
      <c r="A704" s="8" t="s">
        <v>355</v>
      </c>
      <c r="B704" s="8" t="s">
        <v>369</v>
      </c>
      <c r="C704" s="8" t="s">
        <v>357</v>
      </c>
      <c r="D704" s="8" t="s">
        <v>283</v>
      </c>
      <c r="E704" s="8" t="s">
        <v>215</v>
      </c>
      <c r="F704" s="8" t="s">
        <v>37</v>
      </c>
      <c r="G704" s="10">
        <v>1</v>
      </c>
      <c r="H704" s="3" t="s">
        <v>451</v>
      </c>
      <c r="I704" s="3"/>
      <c r="J704" s="3"/>
      <c r="K704" s="3">
        <v>1</v>
      </c>
      <c r="L704" s="3"/>
      <c r="M704" s="3"/>
      <c r="N704" s="3"/>
      <c r="O704" s="3"/>
      <c r="P704" s="3"/>
      <c r="Q704" s="3"/>
      <c r="R704" s="3">
        <v>1</v>
      </c>
      <c r="S704" s="3"/>
      <c r="T704" s="3">
        <v>1</v>
      </c>
      <c r="U704" s="3"/>
      <c r="V704" s="3"/>
      <c r="W704" s="3"/>
      <c r="X704" s="3"/>
    </row>
    <row r="705" spans="1:24" x14ac:dyDescent="0.25">
      <c r="A705" s="8" t="s">
        <v>355</v>
      </c>
      <c r="B705" s="8" t="s">
        <v>369</v>
      </c>
      <c r="C705" s="8" t="s">
        <v>357</v>
      </c>
      <c r="D705" s="8" t="s">
        <v>283</v>
      </c>
      <c r="E705" s="8" t="s">
        <v>215</v>
      </c>
      <c r="F705" s="8" t="s">
        <v>43</v>
      </c>
      <c r="G705" s="10">
        <v>1</v>
      </c>
      <c r="H705" s="3" t="s">
        <v>451</v>
      </c>
      <c r="I705" s="3"/>
      <c r="J705" s="3"/>
      <c r="K705" s="3"/>
      <c r="L705" s="3">
        <v>1</v>
      </c>
      <c r="M705" s="3"/>
      <c r="N705" s="3"/>
      <c r="O705" s="3"/>
      <c r="P705" s="3"/>
      <c r="Q705" s="3"/>
      <c r="R705" s="3">
        <v>1</v>
      </c>
      <c r="S705" s="3"/>
      <c r="T705" s="3"/>
      <c r="U705" s="3"/>
      <c r="V705" s="3"/>
      <c r="W705" s="3"/>
      <c r="X705" s="3"/>
    </row>
    <row r="706" spans="1:24" x14ac:dyDescent="0.25">
      <c r="A706" s="8" t="s">
        <v>355</v>
      </c>
      <c r="B706" s="8" t="s">
        <v>356</v>
      </c>
      <c r="C706" s="8" t="s">
        <v>357</v>
      </c>
      <c r="D706" s="8" t="s">
        <v>190</v>
      </c>
      <c r="E706" s="8" t="s">
        <v>195</v>
      </c>
      <c r="F706" s="8" t="s">
        <v>43</v>
      </c>
      <c r="G706" s="10">
        <v>1</v>
      </c>
      <c r="H706" s="3" t="s">
        <v>451</v>
      </c>
      <c r="I706" s="3"/>
      <c r="J706" s="3"/>
      <c r="K706" s="3"/>
      <c r="L706" s="3">
        <v>1</v>
      </c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</row>
    <row r="707" spans="1:24" x14ac:dyDescent="0.25">
      <c r="A707" s="8" t="s">
        <v>355</v>
      </c>
      <c r="B707" s="8" t="s">
        <v>356</v>
      </c>
      <c r="C707" s="8" t="s">
        <v>357</v>
      </c>
      <c r="D707" s="8" t="s">
        <v>190</v>
      </c>
      <c r="E707" s="8" t="s">
        <v>194</v>
      </c>
      <c r="F707" s="8" t="s">
        <v>43</v>
      </c>
      <c r="G707" s="10">
        <v>1</v>
      </c>
      <c r="H707" s="3" t="s">
        <v>451</v>
      </c>
      <c r="I707" s="3"/>
      <c r="J707" s="3"/>
      <c r="K707" s="3"/>
      <c r="L707" s="3">
        <v>1</v>
      </c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</row>
    <row r="708" spans="1:24" x14ac:dyDescent="0.25">
      <c r="A708" s="8" t="s">
        <v>355</v>
      </c>
      <c r="B708" s="8" t="s">
        <v>356</v>
      </c>
      <c r="C708" s="8" t="s">
        <v>357</v>
      </c>
      <c r="D708" s="8" t="s">
        <v>190</v>
      </c>
      <c r="E708" s="8" t="s">
        <v>194</v>
      </c>
      <c r="F708" s="8" t="s">
        <v>43</v>
      </c>
      <c r="G708" s="10">
        <v>1</v>
      </c>
      <c r="H708" s="3" t="s">
        <v>451</v>
      </c>
      <c r="I708" s="3"/>
      <c r="J708" s="3"/>
      <c r="K708" s="3"/>
      <c r="L708" s="3">
        <v>1</v>
      </c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</row>
    <row r="709" spans="1:24" x14ac:dyDescent="0.25">
      <c r="A709" s="8" t="s">
        <v>355</v>
      </c>
      <c r="B709" s="8" t="s">
        <v>356</v>
      </c>
      <c r="C709" s="8" t="s">
        <v>357</v>
      </c>
      <c r="D709" s="8" t="s">
        <v>190</v>
      </c>
      <c r="E709" s="8" t="s">
        <v>194</v>
      </c>
      <c r="F709" s="8" t="s">
        <v>38</v>
      </c>
      <c r="G709" s="8"/>
      <c r="H709" s="3" t="s">
        <v>451</v>
      </c>
      <c r="I709" s="3"/>
      <c r="J709" s="3"/>
      <c r="K709" s="3"/>
      <c r="L709" s="3"/>
      <c r="M709" s="3"/>
      <c r="N709" s="3">
        <v>1</v>
      </c>
      <c r="O709" s="3"/>
      <c r="P709" s="3"/>
      <c r="Q709" s="3">
        <v>1</v>
      </c>
      <c r="R709" s="3"/>
      <c r="S709" s="3"/>
      <c r="T709" s="3"/>
      <c r="U709" s="3"/>
      <c r="V709" s="3"/>
      <c r="W709" s="3"/>
      <c r="X709" s="3"/>
    </row>
    <row r="710" spans="1:24" x14ac:dyDescent="0.25">
      <c r="A710" s="8" t="s">
        <v>355</v>
      </c>
      <c r="B710" s="8" t="s">
        <v>356</v>
      </c>
      <c r="C710" s="8" t="s">
        <v>357</v>
      </c>
      <c r="D710" s="8" t="s">
        <v>190</v>
      </c>
      <c r="E710" s="8" t="s">
        <v>194</v>
      </c>
      <c r="F710" s="8" t="s">
        <v>42</v>
      </c>
      <c r="G710" s="10">
        <v>1</v>
      </c>
      <c r="H710" s="3" t="s">
        <v>451</v>
      </c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</row>
    <row r="711" spans="1:24" x14ac:dyDescent="0.25">
      <c r="A711" s="8" t="s">
        <v>355</v>
      </c>
      <c r="B711" s="8" t="s">
        <v>368</v>
      </c>
      <c r="C711" s="8" t="s">
        <v>357</v>
      </c>
      <c r="D711" s="8" t="s">
        <v>268</v>
      </c>
      <c r="E711" s="8" t="s">
        <v>214</v>
      </c>
      <c r="F711" s="8" t="s">
        <v>37</v>
      </c>
      <c r="G711" s="10">
        <v>1</v>
      </c>
      <c r="H711" s="3" t="s">
        <v>451</v>
      </c>
      <c r="I711" s="3"/>
      <c r="J711" s="3"/>
      <c r="K711" s="3">
        <v>1</v>
      </c>
      <c r="L711" s="3"/>
      <c r="M711" s="3"/>
      <c r="N711" s="3"/>
      <c r="O711" s="3"/>
      <c r="P711" s="3"/>
      <c r="Q711" s="3"/>
      <c r="R711" s="3">
        <v>1</v>
      </c>
      <c r="S711" s="3"/>
      <c r="T711" s="3">
        <v>1</v>
      </c>
      <c r="U711" s="3"/>
      <c r="V711" s="3"/>
      <c r="W711" s="3"/>
      <c r="X711" s="3"/>
    </row>
    <row r="712" spans="1:24" x14ac:dyDescent="0.25">
      <c r="A712" s="8" t="s">
        <v>396</v>
      </c>
      <c r="B712" s="8" t="s">
        <v>399</v>
      </c>
      <c r="C712" s="8" t="s">
        <v>398</v>
      </c>
      <c r="D712" s="8" t="s">
        <v>324</v>
      </c>
      <c r="E712" s="8" t="s">
        <v>21</v>
      </c>
      <c r="F712" s="8" t="s">
        <v>42</v>
      </c>
      <c r="G712" s="10">
        <v>1</v>
      </c>
      <c r="H712" s="3" t="s">
        <v>451</v>
      </c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>
        <v>1</v>
      </c>
      <c r="U712" s="3"/>
      <c r="V712" s="3"/>
      <c r="W712" s="3"/>
      <c r="X712" s="3"/>
    </row>
    <row r="713" spans="1:24" x14ac:dyDescent="0.25">
      <c r="A713" s="8" t="s">
        <v>396</v>
      </c>
      <c r="B713" s="8" t="s">
        <v>399</v>
      </c>
      <c r="C713" s="8" t="s">
        <v>398</v>
      </c>
      <c r="D713" s="8" t="s">
        <v>324</v>
      </c>
      <c r="E713" s="8" t="s">
        <v>21</v>
      </c>
      <c r="F713" s="8" t="s">
        <v>39</v>
      </c>
      <c r="G713" s="10">
        <v>1</v>
      </c>
      <c r="H713" s="3" t="s">
        <v>451</v>
      </c>
      <c r="I713" s="3"/>
      <c r="J713" s="3">
        <v>1</v>
      </c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</row>
    <row r="714" spans="1:24" x14ac:dyDescent="0.25">
      <c r="A714" s="8" t="s">
        <v>396</v>
      </c>
      <c r="B714" s="8" t="s">
        <v>399</v>
      </c>
      <c r="C714" s="8" t="s">
        <v>398</v>
      </c>
      <c r="D714" s="8" t="s">
        <v>324</v>
      </c>
      <c r="E714" s="8" t="s">
        <v>21</v>
      </c>
      <c r="F714" s="8" t="s">
        <v>40</v>
      </c>
      <c r="G714" s="3">
        <v>2</v>
      </c>
      <c r="H714" s="3" t="s">
        <v>458</v>
      </c>
      <c r="I714" s="3">
        <v>1</v>
      </c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</row>
    <row r="715" spans="1:24" x14ac:dyDescent="0.25">
      <c r="A715" s="8" t="s">
        <v>396</v>
      </c>
      <c r="B715" s="8" t="s">
        <v>399</v>
      </c>
      <c r="C715" s="8" t="s">
        <v>398</v>
      </c>
      <c r="D715" s="8" t="s">
        <v>324</v>
      </c>
      <c r="E715" s="8" t="s">
        <v>21</v>
      </c>
      <c r="F715" s="8" t="s">
        <v>40</v>
      </c>
      <c r="G715" s="10">
        <v>1</v>
      </c>
      <c r="H715" s="3" t="s">
        <v>451</v>
      </c>
      <c r="I715" s="3">
        <v>1</v>
      </c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</row>
    <row r="716" spans="1:24" x14ac:dyDescent="0.25">
      <c r="A716" s="8" t="s">
        <v>396</v>
      </c>
      <c r="B716" s="8" t="s">
        <v>399</v>
      </c>
      <c r="C716" s="8" t="s">
        <v>398</v>
      </c>
      <c r="D716" s="8" t="s">
        <v>324</v>
      </c>
      <c r="E716" s="8" t="s">
        <v>21</v>
      </c>
      <c r="F716" s="8" t="s">
        <v>40</v>
      </c>
      <c r="G716" s="3">
        <v>2</v>
      </c>
      <c r="H716" s="3" t="s">
        <v>458</v>
      </c>
      <c r="I716" s="3">
        <v>1</v>
      </c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</row>
    <row r="717" spans="1:24" x14ac:dyDescent="0.25">
      <c r="A717" s="8" t="s">
        <v>396</v>
      </c>
      <c r="B717" s="8" t="s">
        <v>399</v>
      </c>
      <c r="C717" s="8" t="s">
        <v>398</v>
      </c>
      <c r="D717" s="8" t="s">
        <v>324</v>
      </c>
      <c r="E717" s="8" t="s">
        <v>21</v>
      </c>
      <c r="F717" s="8" t="s">
        <v>40</v>
      </c>
      <c r="G717" s="10">
        <v>1</v>
      </c>
      <c r="H717" s="3" t="s">
        <v>451</v>
      </c>
      <c r="I717" s="3">
        <v>1</v>
      </c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</row>
    <row r="718" spans="1:24" x14ac:dyDescent="0.25">
      <c r="A718" s="8" t="s">
        <v>396</v>
      </c>
      <c r="B718" s="8" t="s">
        <v>399</v>
      </c>
      <c r="C718" s="8" t="s">
        <v>398</v>
      </c>
      <c r="D718" s="8" t="s">
        <v>324</v>
      </c>
      <c r="E718" s="8" t="s">
        <v>21</v>
      </c>
      <c r="F718" s="8" t="s">
        <v>40</v>
      </c>
      <c r="G718" s="3">
        <v>2</v>
      </c>
      <c r="H718" s="3" t="s">
        <v>458</v>
      </c>
      <c r="I718" s="3">
        <v>1</v>
      </c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</row>
    <row r="719" spans="1:24" x14ac:dyDescent="0.25">
      <c r="A719" s="8" t="s">
        <v>396</v>
      </c>
      <c r="B719" s="8" t="s">
        <v>399</v>
      </c>
      <c r="C719" s="8" t="s">
        <v>398</v>
      </c>
      <c r="D719" s="8" t="s">
        <v>324</v>
      </c>
      <c r="E719" s="8" t="s">
        <v>21</v>
      </c>
      <c r="F719" s="8" t="s">
        <v>37</v>
      </c>
      <c r="G719" s="10">
        <v>1</v>
      </c>
      <c r="H719" s="3" t="s">
        <v>451</v>
      </c>
      <c r="I719" s="3"/>
      <c r="J719" s="3"/>
      <c r="K719" s="3">
        <v>1</v>
      </c>
      <c r="L719" s="3"/>
      <c r="M719" s="3"/>
      <c r="N719" s="3"/>
      <c r="O719" s="3"/>
      <c r="P719" s="3"/>
      <c r="Q719" s="3"/>
      <c r="R719" s="3"/>
      <c r="S719" s="3">
        <v>1</v>
      </c>
      <c r="T719" s="3"/>
      <c r="U719" s="3"/>
      <c r="V719" s="3"/>
      <c r="W719" s="3"/>
      <c r="X719" s="3"/>
    </row>
    <row r="720" spans="1:24" x14ac:dyDescent="0.25">
      <c r="A720" s="8" t="s">
        <v>396</v>
      </c>
      <c r="B720" s="8" t="s">
        <v>399</v>
      </c>
      <c r="C720" s="8" t="s">
        <v>398</v>
      </c>
      <c r="D720" s="8" t="s">
        <v>324</v>
      </c>
      <c r="E720" s="8" t="s">
        <v>21</v>
      </c>
      <c r="F720" s="8" t="s">
        <v>40</v>
      </c>
      <c r="G720" s="10">
        <v>1</v>
      </c>
      <c r="H720" s="3" t="s">
        <v>451</v>
      </c>
      <c r="I720" s="3">
        <v>1</v>
      </c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</row>
    <row r="721" spans="1:24" x14ac:dyDescent="0.25">
      <c r="A721" s="8" t="s">
        <v>396</v>
      </c>
      <c r="B721" s="8" t="s">
        <v>399</v>
      </c>
      <c r="C721" s="8" t="s">
        <v>398</v>
      </c>
      <c r="D721" s="8" t="s">
        <v>324</v>
      </c>
      <c r="E721" s="8" t="s">
        <v>21</v>
      </c>
      <c r="F721" s="8" t="s">
        <v>40</v>
      </c>
      <c r="G721" s="10">
        <v>1</v>
      </c>
      <c r="H721" s="3" t="s">
        <v>451</v>
      </c>
      <c r="I721" s="3">
        <v>1</v>
      </c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>
        <v>1</v>
      </c>
      <c r="W721" s="3"/>
      <c r="X721" s="3"/>
    </row>
    <row r="722" spans="1:24" x14ac:dyDescent="0.25">
      <c r="A722" s="8" t="s">
        <v>396</v>
      </c>
      <c r="B722" s="8" t="s">
        <v>399</v>
      </c>
      <c r="C722" s="8" t="s">
        <v>398</v>
      </c>
      <c r="D722" s="8" t="s">
        <v>324</v>
      </c>
      <c r="E722" s="8" t="s">
        <v>21</v>
      </c>
      <c r="F722" s="8" t="s">
        <v>40</v>
      </c>
      <c r="G722" s="10">
        <v>1</v>
      </c>
      <c r="H722" s="3" t="s">
        <v>451</v>
      </c>
      <c r="I722" s="3">
        <v>1</v>
      </c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</row>
    <row r="723" spans="1:24" x14ac:dyDescent="0.25">
      <c r="A723" s="8" t="s">
        <v>396</v>
      </c>
      <c r="B723" s="8" t="s">
        <v>399</v>
      </c>
      <c r="C723" s="8" t="s">
        <v>398</v>
      </c>
      <c r="D723" s="8" t="s">
        <v>324</v>
      </c>
      <c r="E723" s="8" t="s">
        <v>21</v>
      </c>
      <c r="F723" s="8" t="s">
        <v>40</v>
      </c>
      <c r="G723" s="10">
        <v>1</v>
      </c>
      <c r="H723" s="3" t="s">
        <v>451</v>
      </c>
      <c r="I723" s="3">
        <v>1</v>
      </c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 spans="1:24" x14ac:dyDescent="0.25">
      <c r="A724" s="8" t="s">
        <v>396</v>
      </c>
      <c r="B724" s="8" t="s">
        <v>399</v>
      </c>
      <c r="C724" s="8" t="s">
        <v>398</v>
      </c>
      <c r="D724" s="8" t="s">
        <v>324</v>
      </c>
      <c r="E724" s="8" t="s">
        <v>21</v>
      </c>
      <c r="F724" s="8" t="s">
        <v>40</v>
      </c>
      <c r="G724" s="10">
        <v>1</v>
      </c>
      <c r="H724" s="3" t="s">
        <v>451</v>
      </c>
      <c r="I724" s="3">
        <v>1</v>
      </c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 spans="1:24" x14ac:dyDescent="0.25">
      <c r="A725" s="8" t="s">
        <v>396</v>
      </c>
      <c r="B725" s="8" t="s">
        <v>399</v>
      </c>
      <c r="C725" s="8" t="s">
        <v>398</v>
      </c>
      <c r="D725" s="8" t="s">
        <v>324</v>
      </c>
      <c r="E725" s="8" t="s">
        <v>21</v>
      </c>
      <c r="F725" s="8" t="s">
        <v>40</v>
      </c>
      <c r="G725" s="10">
        <v>1</v>
      </c>
      <c r="H725" s="3" t="s">
        <v>451</v>
      </c>
      <c r="I725" s="3">
        <v>1</v>
      </c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 spans="1:24" x14ac:dyDescent="0.25">
      <c r="A726" s="8" t="s">
        <v>396</v>
      </c>
      <c r="B726" s="8" t="s">
        <v>399</v>
      </c>
      <c r="C726" s="8" t="s">
        <v>398</v>
      </c>
      <c r="D726" s="8" t="s">
        <v>324</v>
      </c>
      <c r="E726" s="8" t="s">
        <v>21</v>
      </c>
      <c r="F726" s="8" t="s">
        <v>40</v>
      </c>
      <c r="G726" s="10">
        <v>1</v>
      </c>
      <c r="H726" s="3" t="s">
        <v>451</v>
      </c>
      <c r="I726" s="3">
        <v>1</v>
      </c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 spans="1:24" x14ac:dyDescent="0.25">
      <c r="A727" s="8" t="s">
        <v>396</v>
      </c>
      <c r="B727" s="8" t="s">
        <v>399</v>
      </c>
      <c r="C727" s="8" t="s">
        <v>398</v>
      </c>
      <c r="D727" s="8" t="s">
        <v>324</v>
      </c>
      <c r="E727" s="8" t="s">
        <v>21</v>
      </c>
      <c r="F727" s="8" t="s">
        <v>40</v>
      </c>
      <c r="G727" s="10">
        <v>1</v>
      </c>
      <c r="H727" s="3" t="s">
        <v>451</v>
      </c>
      <c r="I727" s="3">
        <v>1</v>
      </c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 spans="1:24" x14ac:dyDescent="0.25">
      <c r="A728" s="8" t="s">
        <v>396</v>
      </c>
      <c r="B728" s="8" t="s">
        <v>399</v>
      </c>
      <c r="C728" s="8" t="s">
        <v>398</v>
      </c>
      <c r="D728" s="8" t="s">
        <v>324</v>
      </c>
      <c r="E728" s="8" t="s">
        <v>21</v>
      </c>
      <c r="F728" s="8" t="s">
        <v>40</v>
      </c>
      <c r="G728" s="10">
        <v>1</v>
      </c>
      <c r="H728" s="3" t="s">
        <v>451</v>
      </c>
      <c r="I728" s="3">
        <v>1</v>
      </c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 spans="1:24" x14ac:dyDescent="0.25">
      <c r="A729" s="8" t="s">
        <v>396</v>
      </c>
      <c r="B729" s="8" t="s">
        <v>399</v>
      </c>
      <c r="C729" s="8" t="s">
        <v>398</v>
      </c>
      <c r="D729" s="8" t="s">
        <v>324</v>
      </c>
      <c r="E729" s="8" t="s">
        <v>21</v>
      </c>
      <c r="F729" s="8" t="s">
        <v>40</v>
      </c>
      <c r="G729" s="10">
        <v>1</v>
      </c>
      <c r="H729" s="3" t="s">
        <v>451</v>
      </c>
      <c r="I729" s="3">
        <v>1</v>
      </c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 spans="1:24" x14ac:dyDescent="0.25">
      <c r="A730" s="8" t="s">
        <v>396</v>
      </c>
      <c r="B730" s="8" t="s">
        <v>399</v>
      </c>
      <c r="C730" s="8" t="s">
        <v>398</v>
      </c>
      <c r="D730" s="8" t="s">
        <v>324</v>
      </c>
      <c r="E730" s="8" t="s">
        <v>21</v>
      </c>
      <c r="F730" s="8" t="s">
        <v>40</v>
      </c>
      <c r="G730" s="10">
        <v>1</v>
      </c>
      <c r="H730" s="3" t="s">
        <v>451</v>
      </c>
      <c r="I730" s="3">
        <v>1</v>
      </c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 spans="1:24" x14ac:dyDescent="0.25">
      <c r="A731" s="8" t="s">
        <v>396</v>
      </c>
      <c r="B731" s="8" t="s">
        <v>399</v>
      </c>
      <c r="C731" s="8" t="s">
        <v>398</v>
      </c>
      <c r="D731" s="8" t="s">
        <v>324</v>
      </c>
      <c r="E731" s="8" t="s">
        <v>21</v>
      </c>
      <c r="F731" s="8" t="s">
        <v>40</v>
      </c>
      <c r="G731" s="10">
        <v>1</v>
      </c>
      <c r="H731" s="3" t="s">
        <v>451</v>
      </c>
      <c r="I731" s="3">
        <v>1</v>
      </c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 spans="1:24" x14ac:dyDescent="0.25">
      <c r="A732" s="8" t="s">
        <v>396</v>
      </c>
      <c r="B732" s="8" t="s">
        <v>399</v>
      </c>
      <c r="C732" s="8" t="s">
        <v>398</v>
      </c>
      <c r="D732" s="8" t="s">
        <v>324</v>
      </c>
      <c r="E732" s="8" t="s">
        <v>21</v>
      </c>
      <c r="F732" s="8" t="s">
        <v>40</v>
      </c>
      <c r="G732" s="10">
        <v>1</v>
      </c>
      <c r="H732" s="3" t="s">
        <v>451</v>
      </c>
      <c r="I732" s="3">
        <v>1</v>
      </c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 spans="1:24" x14ac:dyDescent="0.25">
      <c r="A733" s="8" t="s">
        <v>396</v>
      </c>
      <c r="B733" s="8" t="s">
        <v>399</v>
      </c>
      <c r="C733" s="8" t="s">
        <v>398</v>
      </c>
      <c r="D733" s="8" t="s">
        <v>324</v>
      </c>
      <c r="E733" s="8" t="s">
        <v>21</v>
      </c>
      <c r="F733" s="8" t="s">
        <v>40</v>
      </c>
      <c r="G733" s="10">
        <v>1</v>
      </c>
      <c r="H733" s="3" t="s">
        <v>451</v>
      </c>
      <c r="I733" s="3">
        <v>1</v>
      </c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 spans="1:24" x14ac:dyDescent="0.25">
      <c r="A734" s="8" t="s">
        <v>396</v>
      </c>
      <c r="B734" s="8" t="s">
        <v>399</v>
      </c>
      <c r="C734" s="8" t="s">
        <v>398</v>
      </c>
      <c r="D734" s="8" t="s">
        <v>324</v>
      </c>
      <c r="E734" s="8" t="s">
        <v>21</v>
      </c>
      <c r="F734" s="8" t="s">
        <v>40</v>
      </c>
      <c r="G734" s="10">
        <v>1</v>
      </c>
      <c r="H734" s="3" t="s">
        <v>451</v>
      </c>
      <c r="I734" s="3">
        <v>1</v>
      </c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 spans="1:24" x14ac:dyDescent="0.25">
      <c r="A735" s="8" t="s">
        <v>396</v>
      </c>
      <c r="B735" s="8" t="s">
        <v>399</v>
      </c>
      <c r="C735" s="8" t="s">
        <v>398</v>
      </c>
      <c r="D735" s="8" t="s">
        <v>324</v>
      </c>
      <c r="E735" s="8" t="s">
        <v>21</v>
      </c>
      <c r="F735" s="8" t="s">
        <v>43</v>
      </c>
      <c r="G735" s="10">
        <v>1</v>
      </c>
      <c r="H735" s="3" t="s">
        <v>451</v>
      </c>
      <c r="I735" s="3"/>
      <c r="J735" s="3"/>
      <c r="K735" s="3"/>
      <c r="L735" s="3">
        <v>1</v>
      </c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 spans="1:24" x14ac:dyDescent="0.25">
      <c r="A736" s="8" t="s">
        <v>396</v>
      </c>
      <c r="B736" s="8" t="s">
        <v>399</v>
      </c>
      <c r="C736" s="8" t="s">
        <v>398</v>
      </c>
      <c r="D736" s="8" t="s">
        <v>324</v>
      </c>
      <c r="E736" s="8" t="s">
        <v>21</v>
      </c>
      <c r="F736" s="8" t="s">
        <v>40</v>
      </c>
      <c r="G736" s="10">
        <v>1</v>
      </c>
      <c r="H736" s="3" t="s">
        <v>451</v>
      </c>
      <c r="I736" s="3">
        <v>1</v>
      </c>
      <c r="J736" s="3"/>
      <c r="K736" s="3"/>
      <c r="L736" s="3"/>
      <c r="M736" s="3"/>
      <c r="N736" s="3"/>
      <c r="O736" s="3"/>
      <c r="P736" s="3"/>
      <c r="Q736" s="3"/>
      <c r="R736" s="3"/>
      <c r="S736" s="3">
        <v>1</v>
      </c>
      <c r="T736" s="3"/>
      <c r="U736" s="3"/>
      <c r="V736" s="3"/>
      <c r="W736" s="3"/>
      <c r="X736" s="3"/>
    </row>
    <row r="737" spans="1:24" x14ac:dyDescent="0.25">
      <c r="A737" s="8" t="s">
        <v>396</v>
      </c>
      <c r="B737" s="8" t="s">
        <v>399</v>
      </c>
      <c r="C737" s="8" t="s">
        <v>398</v>
      </c>
      <c r="D737" s="8" t="s">
        <v>324</v>
      </c>
      <c r="E737" s="8" t="s">
        <v>21</v>
      </c>
      <c r="F737" s="8" t="s">
        <v>40</v>
      </c>
      <c r="G737" s="10">
        <v>1</v>
      </c>
      <c r="H737" s="3" t="s">
        <v>451</v>
      </c>
      <c r="I737" s="3">
        <v>1</v>
      </c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 spans="1:24" x14ac:dyDescent="0.25">
      <c r="A738" s="8" t="s">
        <v>396</v>
      </c>
      <c r="B738" s="8" t="s">
        <v>399</v>
      </c>
      <c r="C738" s="8" t="s">
        <v>398</v>
      </c>
      <c r="D738" s="8" t="s">
        <v>324</v>
      </c>
      <c r="E738" s="8" t="s">
        <v>21</v>
      </c>
      <c r="F738" s="8" t="s">
        <v>38</v>
      </c>
      <c r="G738" s="8"/>
      <c r="H738" s="3" t="s">
        <v>451</v>
      </c>
      <c r="I738" s="3"/>
      <c r="J738" s="3"/>
      <c r="K738" s="3"/>
      <c r="L738" s="3"/>
      <c r="M738" s="3"/>
      <c r="N738" s="3">
        <v>1</v>
      </c>
      <c r="O738" s="3"/>
      <c r="P738" s="3">
        <v>1</v>
      </c>
      <c r="Q738" s="3"/>
      <c r="R738" s="3"/>
      <c r="S738" s="3"/>
      <c r="T738" s="3"/>
      <c r="U738" s="3"/>
      <c r="V738" s="3"/>
      <c r="W738" s="3"/>
      <c r="X738" s="3"/>
    </row>
    <row r="739" spans="1:24" x14ac:dyDescent="0.25">
      <c r="A739" s="8" t="s">
        <v>396</v>
      </c>
      <c r="B739" s="8" t="s">
        <v>399</v>
      </c>
      <c r="C739" s="8" t="s">
        <v>398</v>
      </c>
      <c r="D739" s="8" t="s">
        <v>324</v>
      </c>
      <c r="E739" s="8" t="s">
        <v>21</v>
      </c>
      <c r="F739" s="8" t="s">
        <v>40</v>
      </c>
      <c r="G739" s="10">
        <v>1</v>
      </c>
      <c r="H739" s="3" t="s">
        <v>451</v>
      </c>
      <c r="I739" s="3">
        <v>1</v>
      </c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 spans="1:24" x14ac:dyDescent="0.25">
      <c r="A740" s="8" t="s">
        <v>396</v>
      </c>
      <c r="B740" s="8" t="s">
        <v>399</v>
      </c>
      <c r="C740" s="8" t="s">
        <v>398</v>
      </c>
      <c r="D740" s="8" t="s">
        <v>324</v>
      </c>
      <c r="E740" s="8" t="s">
        <v>21</v>
      </c>
      <c r="F740" s="8" t="s">
        <v>39</v>
      </c>
      <c r="G740" s="10">
        <v>1</v>
      </c>
      <c r="H740" s="3" t="s">
        <v>451</v>
      </c>
      <c r="I740" s="3"/>
      <c r="J740" s="3">
        <v>1</v>
      </c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 spans="1:24" x14ac:dyDescent="0.25">
      <c r="A741" s="8" t="s">
        <v>396</v>
      </c>
      <c r="B741" s="8" t="s">
        <v>399</v>
      </c>
      <c r="C741" s="8" t="s">
        <v>398</v>
      </c>
      <c r="D741" s="8" t="s">
        <v>324</v>
      </c>
      <c r="E741" s="8" t="s">
        <v>21</v>
      </c>
      <c r="F741" s="8" t="s">
        <v>38</v>
      </c>
      <c r="G741" s="8"/>
      <c r="H741" s="3" t="s">
        <v>451</v>
      </c>
      <c r="I741" s="3"/>
      <c r="J741" s="3"/>
      <c r="K741" s="3"/>
      <c r="L741" s="3"/>
      <c r="M741" s="3"/>
      <c r="N741" s="3">
        <v>1</v>
      </c>
      <c r="O741" s="3"/>
      <c r="P741" s="3"/>
      <c r="Q741" s="3">
        <v>1</v>
      </c>
      <c r="R741" s="3"/>
      <c r="S741" s="3"/>
      <c r="T741" s="3"/>
      <c r="U741" s="3"/>
      <c r="V741" s="3"/>
      <c r="W741" s="3"/>
      <c r="X741" s="3"/>
    </row>
    <row r="742" spans="1:24" x14ac:dyDescent="0.25">
      <c r="A742" s="8" t="s">
        <v>396</v>
      </c>
      <c r="B742" s="8" t="s">
        <v>399</v>
      </c>
      <c r="C742" s="8" t="s">
        <v>398</v>
      </c>
      <c r="D742" s="8" t="s">
        <v>324</v>
      </c>
      <c r="E742" s="8" t="s">
        <v>21</v>
      </c>
      <c r="F742" s="8" t="s">
        <v>40</v>
      </c>
      <c r="G742" s="3">
        <v>2</v>
      </c>
      <c r="H742" s="3" t="s">
        <v>458</v>
      </c>
      <c r="I742" s="3">
        <v>1</v>
      </c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 spans="1:24" x14ac:dyDescent="0.25">
      <c r="A743" s="8" t="s">
        <v>396</v>
      </c>
      <c r="B743" s="8" t="s">
        <v>399</v>
      </c>
      <c r="C743" s="8" t="s">
        <v>398</v>
      </c>
      <c r="D743" s="8" t="s">
        <v>324</v>
      </c>
      <c r="E743" s="8" t="s">
        <v>21</v>
      </c>
      <c r="F743" s="8" t="s">
        <v>40</v>
      </c>
      <c r="G743" s="10">
        <v>1</v>
      </c>
      <c r="H743" s="3" t="s">
        <v>451</v>
      </c>
      <c r="I743" s="3">
        <v>1</v>
      </c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  <row r="744" spans="1:24" x14ac:dyDescent="0.25">
      <c r="A744" s="8" t="s">
        <v>396</v>
      </c>
      <c r="B744" s="8" t="s">
        <v>399</v>
      </c>
      <c r="C744" s="8" t="s">
        <v>398</v>
      </c>
      <c r="D744" s="8" t="s">
        <v>324</v>
      </c>
      <c r="E744" s="8" t="s">
        <v>21</v>
      </c>
      <c r="F744" s="8" t="s">
        <v>40</v>
      </c>
      <c r="G744" s="10">
        <v>1</v>
      </c>
      <c r="H744" s="3" t="s">
        <v>451</v>
      </c>
      <c r="I744" s="3">
        <v>1</v>
      </c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</row>
    <row r="745" spans="1:24" x14ac:dyDescent="0.25">
      <c r="A745" s="8" t="s">
        <v>396</v>
      </c>
      <c r="B745" s="8" t="s">
        <v>399</v>
      </c>
      <c r="C745" s="8" t="s">
        <v>398</v>
      </c>
      <c r="D745" s="8" t="s">
        <v>324</v>
      </c>
      <c r="E745" s="8" t="s">
        <v>21</v>
      </c>
      <c r="F745" s="8" t="s">
        <v>40</v>
      </c>
      <c r="G745" s="3">
        <v>2</v>
      </c>
      <c r="H745" s="3" t="s">
        <v>458</v>
      </c>
      <c r="I745" s="3">
        <v>1</v>
      </c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</row>
    <row r="746" spans="1:24" x14ac:dyDescent="0.25">
      <c r="A746" s="8" t="s">
        <v>396</v>
      </c>
      <c r="B746" s="8" t="s">
        <v>399</v>
      </c>
      <c r="C746" s="8" t="s">
        <v>398</v>
      </c>
      <c r="D746" s="8" t="s">
        <v>324</v>
      </c>
      <c r="E746" s="8" t="s">
        <v>21</v>
      </c>
      <c r="F746" s="8" t="s">
        <v>40</v>
      </c>
      <c r="G746" s="10">
        <v>1</v>
      </c>
      <c r="H746" s="3" t="s">
        <v>451</v>
      </c>
      <c r="I746" s="3">
        <v>1</v>
      </c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</row>
    <row r="747" spans="1:24" x14ac:dyDescent="0.25">
      <c r="A747" s="8" t="s">
        <v>396</v>
      </c>
      <c r="B747" s="8" t="s">
        <v>399</v>
      </c>
      <c r="C747" s="8" t="s">
        <v>398</v>
      </c>
      <c r="D747" s="8" t="s">
        <v>324</v>
      </c>
      <c r="E747" s="8" t="s">
        <v>21</v>
      </c>
      <c r="F747" s="8" t="s">
        <v>40</v>
      </c>
      <c r="G747" s="3">
        <v>2</v>
      </c>
      <c r="H747" s="3" t="s">
        <v>458</v>
      </c>
      <c r="I747" s="3">
        <v>1</v>
      </c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</row>
    <row r="748" spans="1:24" x14ac:dyDescent="0.25">
      <c r="A748" s="8" t="s">
        <v>396</v>
      </c>
      <c r="B748" s="8" t="s">
        <v>399</v>
      </c>
      <c r="C748" s="8" t="s">
        <v>398</v>
      </c>
      <c r="D748" s="8" t="s">
        <v>325</v>
      </c>
      <c r="E748" s="8" t="s">
        <v>3</v>
      </c>
      <c r="F748" s="8" t="s">
        <v>42</v>
      </c>
      <c r="G748" s="10">
        <v>1</v>
      </c>
      <c r="H748" s="3" t="s">
        <v>451</v>
      </c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</row>
    <row r="749" spans="1:24" x14ac:dyDescent="0.25">
      <c r="A749" s="8" t="s">
        <v>396</v>
      </c>
      <c r="B749" s="8" t="s">
        <v>399</v>
      </c>
      <c r="C749" s="8" t="s">
        <v>398</v>
      </c>
      <c r="D749" s="8" t="s">
        <v>325</v>
      </c>
      <c r="E749" s="8" t="s">
        <v>3</v>
      </c>
      <c r="F749" s="8" t="s">
        <v>40</v>
      </c>
      <c r="G749" s="3">
        <v>2</v>
      </c>
      <c r="H749" s="3" t="s">
        <v>458</v>
      </c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>
        <v>1</v>
      </c>
      <c r="T749" s="3"/>
      <c r="U749" s="3"/>
      <c r="V749" s="3"/>
      <c r="W749" s="3"/>
      <c r="X749" s="3"/>
    </row>
    <row r="750" spans="1:24" x14ac:dyDescent="0.25">
      <c r="A750" s="8" t="s">
        <v>396</v>
      </c>
      <c r="B750" s="8" t="s">
        <v>399</v>
      </c>
      <c r="C750" s="8" t="s">
        <v>398</v>
      </c>
      <c r="D750" s="8" t="s">
        <v>325</v>
      </c>
      <c r="E750" s="8" t="s">
        <v>3</v>
      </c>
      <c r="F750" s="8" t="s">
        <v>40</v>
      </c>
      <c r="G750" s="10">
        <v>1</v>
      </c>
      <c r="H750" s="3" t="s">
        <v>451</v>
      </c>
      <c r="I750" s="3">
        <v>1</v>
      </c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</row>
    <row r="751" spans="1:24" x14ac:dyDescent="0.25">
      <c r="A751" s="8" t="s">
        <v>396</v>
      </c>
      <c r="B751" s="8" t="s">
        <v>399</v>
      </c>
      <c r="C751" s="8" t="s">
        <v>398</v>
      </c>
      <c r="D751" s="8" t="s">
        <v>325</v>
      </c>
      <c r="E751" s="8" t="s">
        <v>3</v>
      </c>
      <c r="F751" s="8" t="s">
        <v>40</v>
      </c>
      <c r="G751" s="3">
        <v>2</v>
      </c>
      <c r="H751" s="3" t="s">
        <v>458</v>
      </c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>
        <v>1</v>
      </c>
      <c r="W751" s="3"/>
      <c r="X751" s="3"/>
    </row>
    <row r="752" spans="1:24" x14ac:dyDescent="0.25">
      <c r="A752" s="8" t="s">
        <v>396</v>
      </c>
      <c r="B752" s="8" t="s">
        <v>399</v>
      </c>
      <c r="C752" s="8" t="s">
        <v>398</v>
      </c>
      <c r="D752" s="8" t="s">
        <v>325</v>
      </c>
      <c r="E752" s="8" t="s">
        <v>3</v>
      </c>
      <c r="F752" s="8" t="s">
        <v>40</v>
      </c>
      <c r="G752" s="10">
        <v>1</v>
      </c>
      <c r="H752" s="3" t="s">
        <v>451</v>
      </c>
      <c r="I752" s="3">
        <v>1</v>
      </c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</row>
    <row r="753" spans="1:24" x14ac:dyDescent="0.25">
      <c r="A753" s="8" t="s">
        <v>396</v>
      </c>
      <c r="B753" s="8" t="s">
        <v>399</v>
      </c>
      <c r="C753" s="8" t="s">
        <v>398</v>
      </c>
      <c r="D753" s="8" t="s">
        <v>325</v>
      </c>
      <c r="E753" s="8" t="s">
        <v>3</v>
      </c>
      <c r="F753" s="8" t="s">
        <v>40</v>
      </c>
      <c r="G753" s="10">
        <v>1</v>
      </c>
      <c r="H753" s="3" t="s">
        <v>451</v>
      </c>
      <c r="I753" s="3">
        <v>1</v>
      </c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</row>
    <row r="754" spans="1:24" x14ac:dyDescent="0.25">
      <c r="A754" s="8" t="s">
        <v>396</v>
      </c>
      <c r="B754" s="8" t="s">
        <v>399</v>
      </c>
      <c r="C754" s="8" t="s">
        <v>398</v>
      </c>
      <c r="D754" s="8" t="s">
        <v>325</v>
      </c>
      <c r="E754" s="8" t="s">
        <v>3</v>
      </c>
      <c r="F754" s="8" t="s">
        <v>40</v>
      </c>
      <c r="G754" s="3">
        <v>2</v>
      </c>
      <c r="H754" s="3" t="s">
        <v>458</v>
      </c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</row>
    <row r="755" spans="1:24" x14ac:dyDescent="0.25">
      <c r="A755" s="8" t="s">
        <v>396</v>
      </c>
      <c r="B755" s="8" t="s">
        <v>399</v>
      </c>
      <c r="C755" s="8" t="s">
        <v>398</v>
      </c>
      <c r="D755" s="8" t="s">
        <v>325</v>
      </c>
      <c r="E755" s="8" t="s">
        <v>3</v>
      </c>
      <c r="F755" s="8" t="s">
        <v>40</v>
      </c>
      <c r="G755" s="3">
        <v>2</v>
      </c>
      <c r="H755" s="3" t="s">
        <v>458</v>
      </c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>
        <v>1</v>
      </c>
      <c r="W755" s="3"/>
      <c r="X755" s="3"/>
    </row>
    <row r="756" spans="1:24" x14ac:dyDescent="0.25">
      <c r="A756" s="8" t="s">
        <v>396</v>
      </c>
      <c r="B756" s="8" t="s">
        <v>399</v>
      </c>
      <c r="C756" s="8" t="s">
        <v>398</v>
      </c>
      <c r="D756" s="8" t="s">
        <v>325</v>
      </c>
      <c r="E756" s="8" t="s">
        <v>3</v>
      </c>
      <c r="F756" s="8" t="s">
        <v>40</v>
      </c>
      <c r="G756" s="10">
        <v>1</v>
      </c>
      <c r="H756" s="3" t="s">
        <v>451</v>
      </c>
      <c r="I756" s="3">
        <v>1</v>
      </c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</row>
    <row r="757" spans="1:24" x14ac:dyDescent="0.25">
      <c r="A757" s="8" t="s">
        <v>396</v>
      </c>
      <c r="B757" s="8" t="s">
        <v>399</v>
      </c>
      <c r="C757" s="8" t="s">
        <v>398</v>
      </c>
      <c r="D757" s="8" t="s">
        <v>325</v>
      </c>
      <c r="E757" s="8" t="s">
        <v>3</v>
      </c>
      <c r="F757" s="8" t="s">
        <v>40</v>
      </c>
      <c r="G757" s="3">
        <v>2</v>
      </c>
      <c r="H757" s="3" t="s">
        <v>458</v>
      </c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</row>
    <row r="758" spans="1:24" x14ac:dyDescent="0.25">
      <c r="A758" s="8" t="s">
        <v>396</v>
      </c>
      <c r="B758" s="8" t="s">
        <v>399</v>
      </c>
      <c r="C758" s="8" t="s">
        <v>398</v>
      </c>
      <c r="D758" s="8" t="s">
        <v>325</v>
      </c>
      <c r="E758" s="8" t="s">
        <v>3</v>
      </c>
      <c r="F758" s="8" t="s">
        <v>40</v>
      </c>
      <c r="G758" s="10">
        <v>1</v>
      </c>
      <c r="H758" s="3" t="s">
        <v>451</v>
      </c>
      <c r="I758" s="3">
        <v>1</v>
      </c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</row>
    <row r="759" spans="1:24" x14ac:dyDescent="0.25">
      <c r="A759" s="8" t="s">
        <v>396</v>
      </c>
      <c r="B759" s="8" t="s">
        <v>399</v>
      </c>
      <c r="C759" s="8" t="s">
        <v>398</v>
      </c>
      <c r="D759" s="8" t="s">
        <v>325</v>
      </c>
      <c r="E759" s="8" t="s">
        <v>3</v>
      </c>
      <c r="F759" s="8" t="s">
        <v>40</v>
      </c>
      <c r="G759" s="10">
        <v>1</v>
      </c>
      <c r="H759" s="3" t="s">
        <v>451</v>
      </c>
      <c r="I759" s="3">
        <v>1</v>
      </c>
      <c r="J759" s="3"/>
      <c r="K759" s="3"/>
      <c r="L759" s="3"/>
      <c r="M759" s="3"/>
      <c r="N759" s="3"/>
      <c r="O759" s="3"/>
      <c r="P759" s="3"/>
      <c r="Q759" s="3"/>
      <c r="R759" s="3"/>
      <c r="S759" s="3">
        <v>1</v>
      </c>
      <c r="T759" s="3"/>
      <c r="U759" s="3"/>
      <c r="V759" s="3"/>
      <c r="W759" s="3"/>
      <c r="X759" s="3"/>
    </row>
    <row r="760" spans="1:24" x14ac:dyDescent="0.25">
      <c r="A760" s="8" t="s">
        <v>396</v>
      </c>
      <c r="B760" s="8" t="s">
        <v>399</v>
      </c>
      <c r="C760" s="8" t="s">
        <v>398</v>
      </c>
      <c r="D760" s="8" t="s">
        <v>325</v>
      </c>
      <c r="E760" s="8" t="s">
        <v>3</v>
      </c>
      <c r="F760" s="8" t="s">
        <v>40</v>
      </c>
      <c r="G760" s="10">
        <v>1</v>
      </c>
      <c r="H760" s="3" t="s">
        <v>451</v>
      </c>
      <c r="I760" s="3">
        <v>1</v>
      </c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</row>
    <row r="761" spans="1:24" x14ac:dyDescent="0.25">
      <c r="A761" s="8" t="s">
        <v>396</v>
      </c>
      <c r="B761" s="8" t="s">
        <v>399</v>
      </c>
      <c r="C761" s="8" t="s">
        <v>398</v>
      </c>
      <c r="D761" s="8" t="s">
        <v>325</v>
      </c>
      <c r="E761" s="8" t="s">
        <v>3</v>
      </c>
      <c r="F761" s="8" t="s">
        <v>40</v>
      </c>
      <c r="G761" s="10">
        <v>1</v>
      </c>
      <c r="H761" s="3" t="s">
        <v>451</v>
      </c>
      <c r="I761" s="3">
        <v>1</v>
      </c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</row>
    <row r="762" spans="1:24" x14ac:dyDescent="0.25">
      <c r="A762" s="8" t="s">
        <v>396</v>
      </c>
      <c r="B762" s="8" t="s">
        <v>399</v>
      </c>
      <c r="C762" s="8" t="s">
        <v>398</v>
      </c>
      <c r="D762" s="8" t="s">
        <v>325</v>
      </c>
      <c r="E762" s="8" t="s">
        <v>3</v>
      </c>
      <c r="F762" s="8" t="s">
        <v>40</v>
      </c>
      <c r="G762" s="10">
        <v>1</v>
      </c>
      <c r="H762" s="3" t="s">
        <v>451</v>
      </c>
      <c r="I762" s="3">
        <v>1</v>
      </c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</row>
    <row r="763" spans="1:24" x14ac:dyDescent="0.25">
      <c r="A763" s="8" t="s">
        <v>396</v>
      </c>
      <c r="B763" s="8" t="s">
        <v>399</v>
      </c>
      <c r="C763" s="8" t="s">
        <v>398</v>
      </c>
      <c r="D763" s="8" t="s">
        <v>325</v>
      </c>
      <c r="E763" s="8" t="s">
        <v>3</v>
      </c>
      <c r="F763" s="8" t="s">
        <v>40</v>
      </c>
      <c r="G763" s="10">
        <v>1</v>
      </c>
      <c r="H763" s="3" t="s">
        <v>451</v>
      </c>
      <c r="I763" s="3">
        <v>1</v>
      </c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</row>
    <row r="764" spans="1:24" x14ac:dyDescent="0.25">
      <c r="A764" s="8" t="s">
        <v>396</v>
      </c>
      <c r="B764" s="8" t="s">
        <v>399</v>
      </c>
      <c r="C764" s="8" t="s">
        <v>398</v>
      </c>
      <c r="D764" s="8" t="s">
        <v>325</v>
      </c>
      <c r="E764" s="8" t="s">
        <v>3</v>
      </c>
      <c r="F764" s="8" t="s">
        <v>40</v>
      </c>
      <c r="G764" s="10">
        <v>1</v>
      </c>
      <c r="H764" s="3" t="s">
        <v>451</v>
      </c>
      <c r="I764" s="3">
        <v>1</v>
      </c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</row>
    <row r="765" spans="1:24" x14ac:dyDescent="0.25">
      <c r="A765" s="8" t="s">
        <v>396</v>
      </c>
      <c r="B765" s="8" t="s">
        <v>399</v>
      </c>
      <c r="C765" s="8" t="s">
        <v>398</v>
      </c>
      <c r="D765" s="8" t="s">
        <v>325</v>
      </c>
      <c r="E765" s="8" t="s">
        <v>3</v>
      </c>
      <c r="F765" s="8" t="s">
        <v>40</v>
      </c>
      <c r="G765" s="10">
        <v>1</v>
      </c>
      <c r="H765" s="3" t="s">
        <v>451</v>
      </c>
      <c r="I765" s="3">
        <v>1</v>
      </c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 spans="1:24" x14ac:dyDescent="0.25">
      <c r="A766" s="49"/>
      <c r="B766" s="8" t="s">
        <v>399</v>
      </c>
      <c r="C766" s="8" t="s">
        <v>398</v>
      </c>
      <c r="D766" s="8" t="s">
        <v>325</v>
      </c>
      <c r="E766" s="8" t="s">
        <v>3</v>
      </c>
      <c r="F766" s="8" t="s">
        <v>40</v>
      </c>
      <c r="G766" s="10">
        <v>1</v>
      </c>
      <c r="H766" s="3" t="s">
        <v>451</v>
      </c>
      <c r="I766" s="3">
        <v>1</v>
      </c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 spans="1:24" x14ac:dyDescent="0.25">
      <c r="A767" s="49"/>
      <c r="B767" s="8" t="s">
        <v>399</v>
      </c>
      <c r="C767" s="8" t="s">
        <v>398</v>
      </c>
      <c r="D767" s="8" t="s">
        <v>325</v>
      </c>
      <c r="E767" s="8" t="s">
        <v>3</v>
      </c>
      <c r="F767" s="8" t="s">
        <v>40</v>
      </c>
      <c r="G767" s="10">
        <v>1</v>
      </c>
      <c r="H767" s="3" t="s">
        <v>451</v>
      </c>
      <c r="I767" s="3">
        <v>1</v>
      </c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 spans="1:24" x14ac:dyDescent="0.25">
      <c r="A768" s="8" t="s">
        <v>396</v>
      </c>
      <c r="B768" s="8" t="s">
        <v>399</v>
      </c>
      <c r="C768" s="8" t="s">
        <v>398</v>
      </c>
      <c r="D768" s="8" t="s">
        <v>325</v>
      </c>
      <c r="E768" s="8" t="s">
        <v>3</v>
      </c>
      <c r="F768" s="8" t="s">
        <v>40</v>
      </c>
      <c r="G768" s="10">
        <v>1</v>
      </c>
      <c r="H768" s="3" t="s">
        <v>451</v>
      </c>
      <c r="I768" s="3">
        <v>1</v>
      </c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</row>
    <row r="769" spans="1:24" x14ac:dyDescent="0.25">
      <c r="A769" s="8" t="s">
        <v>396</v>
      </c>
      <c r="B769" s="8" t="s">
        <v>399</v>
      </c>
      <c r="C769" s="8" t="s">
        <v>398</v>
      </c>
      <c r="D769" s="8" t="s">
        <v>325</v>
      </c>
      <c r="E769" s="8" t="s">
        <v>3</v>
      </c>
      <c r="F769" s="8" t="s">
        <v>40</v>
      </c>
      <c r="G769" s="10">
        <v>1</v>
      </c>
      <c r="H769" s="3" t="s">
        <v>451</v>
      </c>
      <c r="I769" s="3">
        <v>1</v>
      </c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 spans="1:24" x14ac:dyDescent="0.25">
      <c r="A770" s="8" t="s">
        <v>396</v>
      </c>
      <c r="B770" s="8" t="s">
        <v>399</v>
      </c>
      <c r="C770" s="8" t="s">
        <v>398</v>
      </c>
      <c r="D770" s="8" t="s">
        <v>325</v>
      </c>
      <c r="E770" s="8" t="s">
        <v>3</v>
      </c>
      <c r="F770" s="8" t="s">
        <v>40</v>
      </c>
      <c r="G770" s="10">
        <v>1</v>
      </c>
      <c r="H770" s="3" t="s">
        <v>451</v>
      </c>
      <c r="I770" s="3">
        <v>1</v>
      </c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 spans="1:24" x14ac:dyDescent="0.25">
      <c r="A771" s="8" t="s">
        <v>396</v>
      </c>
      <c r="B771" s="8" t="s">
        <v>399</v>
      </c>
      <c r="C771" s="8" t="s">
        <v>398</v>
      </c>
      <c r="D771" s="8" t="s">
        <v>325</v>
      </c>
      <c r="E771" s="8" t="s">
        <v>3</v>
      </c>
      <c r="F771" s="8" t="s">
        <v>40</v>
      </c>
      <c r="G771" s="10">
        <v>1</v>
      </c>
      <c r="H771" s="3" t="s">
        <v>451</v>
      </c>
      <c r="I771" s="3">
        <v>1</v>
      </c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 spans="1:24" x14ac:dyDescent="0.25">
      <c r="A772" s="8" t="s">
        <v>396</v>
      </c>
      <c r="B772" s="8" t="s">
        <v>399</v>
      </c>
      <c r="C772" s="8" t="s">
        <v>398</v>
      </c>
      <c r="D772" s="8" t="s">
        <v>325</v>
      </c>
      <c r="E772" s="8" t="s">
        <v>3</v>
      </c>
      <c r="F772" s="8" t="s">
        <v>40</v>
      </c>
      <c r="G772" s="10">
        <v>1</v>
      </c>
      <c r="H772" s="3" t="s">
        <v>451</v>
      </c>
      <c r="I772" s="3">
        <v>1</v>
      </c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 spans="1:24" x14ac:dyDescent="0.25">
      <c r="A773" s="8" t="s">
        <v>396</v>
      </c>
      <c r="B773" s="8" t="s">
        <v>399</v>
      </c>
      <c r="C773" s="8" t="s">
        <v>398</v>
      </c>
      <c r="D773" s="8" t="s">
        <v>325</v>
      </c>
      <c r="E773" s="8" t="s">
        <v>3</v>
      </c>
      <c r="F773" s="8" t="s">
        <v>37</v>
      </c>
      <c r="G773" s="10">
        <v>1</v>
      </c>
      <c r="H773" s="3" t="s">
        <v>451</v>
      </c>
      <c r="I773" s="3"/>
      <c r="J773" s="3"/>
      <c r="K773" s="3">
        <v>1</v>
      </c>
      <c r="L773" s="3"/>
      <c r="M773" s="3"/>
      <c r="N773" s="3"/>
      <c r="O773" s="3"/>
      <c r="P773" s="3"/>
      <c r="Q773" s="3"/>
      <c r="R773" s="3"/>
      <c r="S773" s="3">
        <v>1</v>
      </c>
      <c r="T773" s="3"/>
      <c r="U773" s="3"/>
      <c r="V773" s="3"/>
      <c r="W773" s="3"/>
      <c r="X773" s="3"/>
    </row>
    <row r="774" spans="1:24" x14ac:dyDescent="0.25">
      <c r="A774" s="8" t="s">
        <v>396</v>
      </c>
      <c r="B774" s="8" t="s">
        <v>399</v>
      </c>
      <c r="C774" s="8" t="s">
        <v>398</v>
      </c>
      <c r="D774" s="8" t="s">
        <v>325</v>
      </c>
      <c r="E774" s="8" t="s">
        <v>3</v>
      </c>
      <c r="F774" s="8" t="s">
        <v>40</v>
      </c>
      <c r="G774" s="10">
        <v>1</v>
      </c>
      <c r="H774" s="3" t="s">
        <v>451</v>
      </c>
      <c r="I774" s="3">
        <v>1</v>
      </c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</row>
    <row r="775" spans="1:24" x14ac:dyDescent="0.25">
      <c r="A775" s="8" t="s">
        <v>396</v>
      </c>
      <c r="B775" s="8" t="s">
        <v>399</v>
      </c>
      <c r="C775" s="8" t="s">
        <v>398</v>
      </c>
      <c r="D775" s="8" t="s">
        <v>325</v>
      </c>
      <c r="E775" s="8" t="s">
        <v>3</v>
      </c>
      <c r="F775" s="8" t="s">
        <v>40</v>
      </c>
      <c r="G775" s="10">
        <v>1</v>
      </c>
      <c r="H775" s="3" t="s">
        <v>451</v>
      </c>
      <c r="I775" s="3">
        <v>1</v>
      </c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</row>
    <row r="776" spans="1:24" x14ac:dyDescent="0.25">
      <c r="A776" s="8" t="s">
        <v>396</v>
      </c>
      <c r="B776" s="8" t="s">
        <v>399</v>
      </c>
      <c r="C776" s="8" t="s">
        <v>398</v>
      </c>
      <c r="D776" s="8" t="s">
        <v>325</v>
      </c>
      <c r="E776" s="8" t="s">
        <v>3</v>
      </c>
      <c r="F776" s="8" t="s">
        <v>38</v>
      </c>
      <c r="G776" s="8"/>
      <c r="H776" s="9" t="s">
        <v>451</v>
      </c>
      <c r="I776" s="3"/>
      <c r="J776" s="3"/>
      <c r="K776" s="3"/>
      <c r="L776" s="3"/>
      <c r="M776" s="3"/>
      <c r="N776" s="3">
        <v>1</v>
      </c>
      <c r="O776" s="3"/>
      <c r="P776" s="3"/>
      <c r="Q776" s="3"/>
      <c r="R776" s="3"/>
      <c r="S776" s="3"/>
      <c r="T776" s="3"/>
      <c r="U776" s="3"/>
      <c r="V776" s="3"/>
      <c r="W776" s="3"/>
      <c r="X776" s="3"/>
    </row>
    <row r="777" spans="1:24" x14ac:dyDescent="0.25">
      <c r="A777" s="8" t="s">
        <v>396</v>
      </c>
      <c r="B777" s="8" t="s">
        <v>399</v>
      </c>
      <c r="C777" s="8" t="s">
        <v>398</v>
      </c>
      <c r="D777" s="8" t="s">
        <v>325</v>
      </c>
      <c r="E777" s="8" t="s">
        <v>3</v>
      </c>
      <c r="F777" s="8" t="s">
        <v>40</v>
      </c>
      <c r="G777" s="10">
        <v>1</v>
      </c>
      <c r="H777" s="3" t="s">
        <v>451</v>
      </c>
      <c r="I777" s="3">
        <v>1</v>
      </c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</row>
    <row r="778" spans="1:24" x14ac:dyDescent="0.25">
      <c r="A778" s="8" t="s">
        <v>396</v>
      </c>
      <c r="B778" s="8" t="s">
        <v>399</v>
      </c>
      <c r="C778" s="8" t="s">
        <v>398</v>
      </c>
      <c r="D778" s="8" t="s">
        <v>325</v>
      </c>
      <c r="E778" s="8" t="s">
        <v>3</v>
      </c>
      <c r="F778" s="8" t="s">
        <v>40</v>
      </c>
      <c r="G778" s="10">
        <v>1</v>
      </c>
      <c r="H778" s="3" t="s">
        <v>451</v>
      </c>
      <c r="I778" s="3">
        <v>1</v>
      </c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</row>
    <row r="779" spans="1:24" x14ac:dyDescent="0.25">
      <c r="A779" s="8" t="s">
        <v>396</v>
      </c>
      <c r="B779" s="8" t="s">
        <v>399</v>
      </c>
      <c r="C779" s="8" t="s">
        <v>398</v>
      </c>
      <c r="D779" s="8" t="s">
        <v>325</v>
      </c>
      <c r="E779" s="8" t="s">
        <v>3</v>
      </c>
      <c r="F779" s="8" t="s">
        <v>40</v>
      </c>
      <c r="G779" s="10">
        <v>1</v>
      </c>
      <c r="H779" s="3" t="s">
        <v>451</v>
      </c>
      <c r="I779" s="3">
        <v>1</v>
      </c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</row>
    <row r="780" spans="1:24" x14ac:dyDescent="0.25">
      <c r="A780" s="8" t="s">
        <v>396</v>
      </c>
      <c r="B780" s="8" t="s">
        <v>399</v>
      </c>
      <c r="C780" s="8" t="s">
        <v>398</v>
      </c>
      <c r="D780" s="8" t="s">
        <v>325</v>
      </c>
      <c r="E780" s="8" t="s">
        <v>3</v>
      </c>
      <c r="F780" s="8" t="s">
        <v>40</v>
      </c>
      <c r="G780" s="10">
        <v>1</v>
      </c>
      <c r="H780" s="3" t="s">
        <v>451</v>
      </c>
      <c r="I780" s="3">
        <v>1</v>
      </c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 spans="1:24" x14ac:dyDescent="0.25">
      <c r="A781" s="8" t="s">
        <v>396</v>
      </c>
      <c r="B781" s="8" t="s">
        <v>399</v>
      </c>
      <c r="C781" s="8" t="s">
        <v>398</v>
      </c>
      <c r="D781" s="8" t="s">
        <v>325</v>
      </c>
      <c r="E781" s="8" t="s">
        <v>3</v>
      </c>
      <c r="F781" s="8" t="s">
        <v>40</v>
      </c>
      <c r="G781" s="10">
        <v>1</v>
      </c>
      <c r="H781" s="3" t="s">
        <v>451</v>
      </c>
      <c r="I781" s="3">
        <v>1</v>
      </c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 spans="1:24" x14ac:dyDescent="0.25">
      <c r="A782" s="8" t="s">
        <v>396</v>
      </c>
      <c r="B782" s="8" t="s">
        <v>399</v>
      </c>
      <c r="C782" s="8" t="s">
        <v>398</v>
      </c>
      <c r="D782" s="8" t="s">
        <v>325</v>
      </c>
      <c r="E782" s="8" t="s">
        <v>3</v>
      </c>
      <c r="F782" s="8" t="s">
        <v>40</v>
      </c>
      <c r="G782" s="10">
        <v>1</v>
      </c>
      <c r="H782" s="3" t="s">
        <v>451</v>
      </c>
      <c r="I782" s="3">
        <v>1</v>
      </c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 spans="1:24" x14ac:dyDescent="0.25">
      <c r="A783" s="8" t="s">
        <v>396</v>
      </c>
      <c r="B783" s="8" t="s">
        <v>399</v>
      </c>
      <c r="C783" s="8" t="s">
        <v>398</v>
      </c>
      <c r="D783" s="8" t="s">
        <v>325</v>
      </c>
      <c r="E783" s="8" t="s">
        <v>3</v>
      </c>
      <c r="F783" s="8" t="s">
        <v>40</v>
      </c>
      <c r="G783" s="10">
        <v>1</v>
      </c>
      <c r="H783" s="3" t="s">
        <v>451</v>
      </c>
      <c r="I783" s="3">
        <v>1</v>
      </c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spans="1:24" x14ac:dyDescent="0.25">
      <c r="A784" s="8" t="s">
        <v>396</v>
      </c>
      <c r="B784" s="8" t="s">
        <v>399</v>
      </c>
      <c r="C784" s="8" t="s">
        <v>398</v>
      </c>
      <c r="D784" s="8" t="s">
        <v>325</v>
      </c>
      <c r="E784" s="8" t="s">
        <v>3</v>
      </c>
      <c r="F784" s="8" t="s">
        <v>40</v>
      </c>
      <c r="G784" s="10">
        <v>1</v>
      </c>
      <c r="H784" s="3" t="s">
        <v>451</v>
      </c>
      <c r="I784" s="3">
        <v>1</v>
      </c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 spans="1:24" x14ac:dyDescent="0.25">
      <c r="A785" s="8" t="s">
        <v>396</v>
      </c>
      <c r="B785" s="8" t="s">
        <v>399</v>
      </c>
      <c r="C785" s="8" t="s">
        <v>398</v>
      </c>
      <c r="D785" s="8" t="s">
        <v>325</v>
      </c>
      <c r="E785" s="8" t="s">
        <v>3</v>
      </c>
      <c r="F785" s="8" t="s">
        <v>40</v>
      </c>
      <c r="G785" s="10">
        <v>1</v>
      </c>
      <c r="H785" s="3" t="s">
        <v>451</v>
      </c>
      <c r="I785" s="3">
        <v>1</v>
      </c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 spans="1:24" x14ac:dyDescent="0.25">
      <c r="A786" s="8" t="s">
        <v>396</v>
      </c>
      <c r="B786" s="8" t="s">
        <v>399</v>
      </c>
      <c r="C786" s="8" t="s">
        <v>398</v>
      </c>
      <c r="D786" s="8" t="s">
        <v>325</v>
      </c>
      <c r="E786" s="8" t="s">
        <v>3</v>
      </c>
      <c r="F786" s="8" t="s">
        <v>40</v>
      </c>
      <c r="G786" s="10">
        <v>1</v>
      </c>
      <c r="H786" s="3" t="s">
        <v>451</v>
      </c>
      <c r="I786" s="3">
        <v>1</v>
      </c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>
        <v>1</v>
      </c>
      <c r="W786" s="3"/>
      <c r="X786" s="3"/>
    </row>
    <row r="787" spans="1:24" x14ac:dyDescent="0.25">
      <c r="A787" s="8" t="s">
        <v>396</v>
      </c>
      <c r="B787" s="8" t="s">
        <v>399</v>
      </c>
      <c r="C787" s="8" t="s">
        <v>398</v>
      </c>
      <c r="D787" s="8" t="s">
        <v>325</v>
      </c>
      <c r="E787" s="8" t="s">
        <v>3</v>
      </c>
      <c r="F787" s="8" t="s">
        <v>40</v>
      </c>
      <c r="G787" s="10">
        <v>1</v>
      </c>
      <c r="H787" s="3" t="s">
        <v>451</v>
      </c>
      <c r="I787" s="3">
        <v>1</v>
      </c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 spans="1:24" x14ac:dyDescent="0.25">
      <c r="A788" s="8" t="s">
        <v>396</v>
      </c>
      <c r="B788" s="8" t="s">
        <v>399</v>
      </c>
      <c r="C788" s="8" t="s">
        <v>398</v>
      </c>
      <c r="D788" s="8" t="s">
        <v>325</v>
      </c>
      <c r="E788" s="8" t="s">
        <v>3</v>
      </c>
      <c r="F788" s="8" t="s">
        <v>43</v>
      </c>
      <c r="G788" s="10">
        <v>1</v>
      </c>
      <c r="H788" s="3" t="s">
        <v>451</v>
      </c>
      <c r="I788" s="3"/>
      <c r="J788" s="3"/>
      <c r="K788" s="3"/>
      <c r="L788" s="3">
        <v>1</v>
      </c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 spans="1:24" x14ac:dyDescent="0.25">
      <c r="A789" s="8" t="s">
        <v>396</v>
      </c>
      <c r="B789" s="8" t="s">
        <v>399</v>
      </c>
      <c r="C789" s="8" t="s">
        <v>398</v>
      </c>
      <c r="D789" s="8" t="s">
        <v>325</v>
      </c>
      <c r="E789" s="8" t="s">
        <v>3</v>
      </c>
      <c r="F789" s="8" t="s">
        <v>40</v>
      </c>
      <c r="G789" s="10">
        <v>1</v>
      </c>
      <c r="H789" s="3" t="s">
        <v>451</v>
      </c>
      <c r="I789" s="3">
        <v>1</v>
      </c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</row>
    <row r="790" spans="1:24" x14ac:dyDescent="0.25">
      <c r="A790" s="8" t="s">
        <v>396</v>
      </c>
      <c r="B790" s="8" t="s">
        <v>399</v>
      </c>
      <c r="C790" s="8" t="s">
        <v>398</v>
      </c>
      <c r="D790" s="8" t="s">
        <v>325</v>
      </c>
      <c r="E790" s="8" t="s">
        <v>3</v>
      </c>
      <c r="F790" s="8" t="s">
        <v>40</v>
      </c>
      <c r="G790" s="10">
        <v>1</v>
      </c>
      <c r="H790" s="3" t="s">
        <v>451</v>
      </c>
      <c r="I790" s="3">
        <v>1</v>
      </c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</row>
    <row r="791" spans="1:24" x14ac:dyDescent="0.25">
      <c r="A791" s="8" t="s">
        <v>396</v>
      </c>
      <c r="B791" s="8" t="s">
        <v>399</v>
      </c>
      <c r="C791" s="8" t="s">
        <v>398</v>
      </c>
      <c r="D791" s="8" t="s">
        <v>325</v>
      </c>
      <c r="E791" s="8" t="s">
        <v>3</v>
      </c>
      <c r="F791" s="8" t="s">
        <v>40</v>
      </c>
      <c r="G791" s="10">
        <v>1</v>
      </c>
      <c r="H791" s="3" t="s">
        <v>451</v>
      </c>
      <c r="I791" s="3">
        <v>1</v>
      </c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</row>
    <row r="792" spans="1:24" x14ac:dyDescent="0.25">
      <c r="A792" s="8" t="s">
        <v>396</v>
      </c>
      <c r="B792" s="8" t="s">
        <v>399</v>
      </c>
      <c r="C792" s="8" t="s">
        <v>398</v>
      </c>
      <c r="D792" s="8" t="s">
        <v>325</v>
      </c>
      <c r="E792" s="8" t="s">
        <v>3</v>
      </c>
      <c r="F792" s="8" t="s">
        <v>38</v>
      </c>
      <c r="G792" s="8"/>
      <c r="H792" s="3" t="s">
        <v>451</v>
      </c>
      <c r="I792" s="3"/>
      <c r="J792" s="3"/>
      <c r="K792" s="3"/>
      <c r="L792" s="3"/>
      <c r="M792" s="3"/>
      <c r="N792" s="3">
        <v>1</v>
      </c>
      <c r="O792" s="3"/>
      <c r="P792" s="3"/>
      <c r="Q792" s="3">
        <v>1</v>
      </c>
      <c r="R792" s="3"/>
      <c r="S792" s="3"/>
      <c r="T792" s="3"/>
      <c r="U792" s="3"/>
      <c r="V792" s="3"/>
      <c r="W792" s="3"/>
      <c r="X792" s="3"/>
    </row>
    <row r="793" spans="1:24" x14ac:dyDescent="0.25">
      <c r="A793" s="8" t="s">
        <v>396</v>
      </c>
      <c r="B793" s="8" t="s">
        <v>399</v>
      </c>
      <c r="C793" s="8" t="s">
        <v>398</v>
      </c>
      <c r="D793" s="8" t="s">
        <v>325</v>
      </c>
      <c r="E793" s="8" t="s">
        <v>3</v>
      </c>
      <c r="F793" s="8" t="s">
        <v>40</v>
      </c>
      <c r="G793" s="10">
        <v>1</v>
      </c>
      <c r="H793" s="3" t="s">
        <v>451</v>
      </c>
      <c r="I793" s="3">
        <v>1</v>
      </c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</row>
    <row r="794" spans="1:24" x14ac:dyDescent="0.25">
      <c r="A794" s="8" t="s">
        <v>396</v>
      </c>
      <c r="B794" s="8" t="s">
        <v>399</v>
      </c>
      <c r="C794" s="8" t="s">
        <v>398</v>
      </c>
      <c r="D794" s="8" t="s">
        <v>325</v>
      </c>
      <c r="E794" s="8" t="s">
        <v>3</v>
      </c>
      <c r="F794" s="8" t="s">
        <v>40</v>
      </c>
      <c r="G794" s="3">
        <v>2</v>
      </c>
      <c r="H794" s="3" t="s">
        <v>458</v>
      </c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</row>
    <row r="795" spans="1:24" x14ac:dyDescent="0.25">
      <c r="A795" s="8" t="s">
        <v>396</v>
      </c>
      <c r="B795" s="8" t="s">
        <v>399</v>
      </c>
      <c r="C795" s="8" t="s">
        <v>398</v>
      </c>
      <c r="D795" s="8" t="s">
        <v>325</v>
      </c>
      <c r="E795" s="8" t="s">
        <v>3</v>
      </c>
      <c r="F795" s="8" t="s">
        <v>40</v>
      </c>
      <c r="G795" s="10">
        <v>1</v>
      </c>
      <c r="H795" s="3" t="s">
        <v>451</v>
      </c>
      <c r="I795" s="3">
        <v>1</v>
      </c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</row>
    <row r="796" spans="1:24" x14ac:dyDescent="0.25">
      <c r="A796" s="8" t="s">
        <v>396</v>
      </c>
      <c r="B796" s="8" t="s">
        <v>401</v>
      </c>
      <c r="C796" s="8" t="s">
        <v>398</v>
      </c>
      <c r="D796" s="8" t="s">
        <v>332</v>
      </c>
      <c r="E796" s="8" t="s">
        <v>35</v>
      </c>
      <c r="F796" s="8" t="s">
        <v>37</v>
      </c>
      <c r="G796" s="10">
        <v>1</v>
      </c>
      <c r="H796" s="3" t="s">
        <v>451</v>
      </c>
      <c r="I796" s="3"/>
      <c r="J796" s="3"/>
      <c r="K796" s="3">
        <v>1</v>
      </c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</row>
    <row r="797" spans="1:24" x14ac:dyDescent="0.25">
      <c r="A797" s="8" t="s">
        <v>396</v>
      </c>
      <c r="B797" s="8" t="s">
        <v>400</v>
      </c>
      <c r="C797" s="8" t="s">
        <v>398</v>
      </c>
      <c r="D797" s="8" t="s">
        <v>327</v>
      </c>
      <c r="E797" s="8" t="s">
        <v>2</v>
      </c>
      <c r="F797" s="8" t="s">
        <v>37</v>
      </c>
      <c r="G797" s="10">
        <v>1</v>
      </c>
      <c r="H797" s="3" t="s">
        <v>451</v>
      </c>
      <c r="I797" s="3"/>
      <c r="J797" s="3"/>
      <c r="K797" s="3">
        <v>1</v>
      </c>
      <c r="L797" s="3"/>
      <c r="M797" s="3"/>
      <c r="N797" s="3"/>
      <c r="O797" s="3"/>
      <c r="P797" s="3"/>
      <c r="Q797" s="3"/>
      <c r="R797" s="3"/>
      <c r="S797" s="3">
        <v>1</v>
      </c>
      <c r="T797" s="3"/>
      <c r="U797" s="3"/>
      <c r="V797" s="3"/>
      <c r="W797" s="3"/>
      <c r="X797" s="3"/>
    </row>
    <row r="798" spans="1:24" x14ac:dyDescent="0.25">
      <c r="A798" s="8" t="s">
        <v>396</v>
      </c>
      <c r="B798" s="8" t="s">
        <v>400</v>
      </c>
      <c r="C798" s="8" t="s">
        <v>398</v>
      </c>
      <c r="D798" s="8" t="s">
        <v>327</v>
      </c>
      <c r="E798" s="8" t="s">
        <v>2</v>
      </c>
      <c r="F798" s="8" t="s">
        <v>40</v>
      </c>
      <c r="G798" s="10">
        <v>1</v>
      </c>
      <c r="H798" s="3" t="s">
        <v>451</v>
      </c>
      <c r="I798" s="3">
        <v>1</v>
      </c>
      <c r="J798" s="3"/>
      <c r="K798" s="3"/>
      <c r="L798" s="3"/>
      <c r="M798" s="3"/>
      <c r="N798" s="3"/>
      <c r="O798" s="3"/>
      <c r="P798" s="3"/>
      <c r="Q798" s="3"/>
      <c r="R798" s="3"/>
      <c r="S798" s="3">
        <v>1</v>
      </c>
      <c r="T798" s="3"/>
      <c r="U798" s="3"/>
      <c r="V798" s="3"/>
      <c r="W798" s="3"/>
      <c r="X798" s="3"/>
    </row>
    <row r="799" spans="1:24" x14ac:dyDescent="0.25">
      <c r="A799" s="8" t="s">
        <v>396</v>
      </c>
      <c r="B799" s="8" t="s">
        <v>400</v>
      </c>
      <c r="C799" s="8" t="s">
        <v>398</v>
      </c>
      <c r="D799" s="8" t="s">
        <v>327</v>
      </c>
      <c r="E799" s="8" t="s">
        <v>2</v>
      </c>
      <c r="F799" s="8" t="s">
        <v>37</v>
      </c>
      <c r="G799" s="10">
        <v>1</v>
      </c>
      <c r="H799" s="3" t="s">
        <v>451</v>
      </c>
      <c r="I799" s="3"/>
      <c r="J799" s="3"/>
      <c r="K799" s="3">
        <v>1</v>
      </c>
      <c r="L799" s="3"/>
      <c r="M799" s="3"/>
      <c r="N799" s="3"/>
      <c r="O799" s="3"/>
      <c r="P799" s="3"/>
      <c r="Q799" s="3"/>
      <c r="R799" s="3"/>
      <c r="S799" s="3">
        <v>1</v>
      </c>
      <c r="T799" s="3"/>
      <c r="U799" s="3"/>
      <c r="V799" s="3"/>
      <c r="W799" s="3"/>
      <c r="X799" s="3"/>
    </row>
    <row r="800" spans="1:24" x14ac:dyDescent="0.25">
      <c r="A800" s="8" t="s">
        <v>396</v>
      </c>
      <c r="B800" s="8" t="s">
        <v>400</v>
      </c>
      <c r="C800" s="8" t="s">
        <v>398</v>
      </c>
      <c r="D800" s="8" t="s">
        <v>327</v>
      </c>
      <c r="E800" s="8" t="s">
        <v>2</v>
      </c>
      <c r="F800" s="8" t="s">
        <v>43</v>
      </c>
      <c r="G800" s="10">
        <v>1</v>
      </c>
      <c r="H800" s="3" t="s">
        <v>451</v>
      </c>
      <c r="I800" s="3"/>
      <c r="J800" s="3"/>
      <c r="K800" s="3"/>
      <c r="L800" s="3">
        <v>1</v>
      </c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</row>
    <row r="801" spans="1:24" x14ac:dyDescent="0.25">
      <c r="A801" s="8" t="s">
        <v>396</v>
      </c>
      <c r="B801" s="8" t="s">
        <v>400</v>
      </c>
      <c r="C801" s="8" t="s">
        <v>398</v>
      </c>
      <c r="D801" s="8" t="s">
        <v>327</v>
      </c>
      <c r="E801" s="8" t="s">
        <v>2</v>
      </c>
      <c r="F801" s="8" t="s">
        <v>43</v>
      </c>
      <c r="G801" s="10">
        <v>1</v>
      </c>
      <c r="H801" s="3" t="s">
        <v>451</v>
      </c>
      <c r="I801" s="3"/>
      <c r="J801" s="3"/>
      <c r="K801" s="3"/>
      <c r="L801" s="3">
        <v>1</v>
      </c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</row>
    <row r="802" spans="1:24" x14ac:dyDescent="0.25">
      <c r="A802" s="8" t="s">
        <v>396</v>
      </c>
      <c r="B802" s="8" t="s">
        <v>400</v>
      </c>
      <c r="C802" s="8" t="s">
        <v>398</v>
      </c>
      <c r="D802" s="8" t="s">
        <v>327</v>
      </c>
      <c r="E802" s="8" t="s">
        <v>2</v>
      </c>
      <c r="F802" s="8" t="s">
        <v>43</v>
      </c>
      <c r="G802" s="10">
        <v>1</v>
      </c>
      <c r="H802" s="3" t="s">
        <v>451</v>
      </c>
      <c r="I802" s="3"/>
      <c r="J802" s="3"/>
      <c r="K802" s="3"/>
      <c r="L802" s="3">
        <v>1</v>
      </c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</row>
    <row r="803" spans="1:24" x14ac:dyDescent="0.25">
      <c r="A803" s="8" t="s">
        <v>396</v>
      </c>
      <c r="B803" s="8" t="s">
        <v>400</v>
      </c>
      <c r="C803" s="8" t="s">
        <v>398</v>
      </c>
      <c r="D803" s="8" t="s">
        <v>327</v>
      </c>
      <c r="E803" s="8" t="s">
        <v>2</v>
      </c>
      <c r="F803" s="8" t="s">
        <v>37</v>
      </c>
      <c r="G803" s="10">
        <v>1</v>
      </c>
      <c r="H803" s="3" t="s">
        <v>451</v>
      </c>
      <c r="I803" s="3"/>
      <c r="J803" s="3"/>
      <c r="K803" s="3">
        <v>1</v>
      </c>
      <c r="L803" s="3"/>
      <c r="M803" s="3"/>
      <c r="N803" s="3"/>
      <c r="O803" s="3"/>
      <c r="P803" s="3"/>
      <c r="Q803" s="3"/>
      <c r="R803" s="3"/>
      <c r="S803" s="3"/>
      <c r="T803" s="3">
        <v>1</v>
      </c>
      <c r="U803" s="3"/>
      <c r="V803" s="3"/>
      <c r="W803" s="3"/>
      <c r="X803" s="3"/>
    </row>
    <row r="804" spans="1:24" x14ac:dyDescent="0.25">
      <c r="A804" s="8" t="s">
        <v>396</v>
      </c>
      <c r="B804" s="8" t="s">
        <v>400</v>
      </c>
      <c r="C804" s="8" t="s">
        <v>398</v>
      </c>
      <c r="D804" s="8" t="s">
        <v>327</v>
      </c>
      <c r="E804" s="8" t="s">
        <v>2</v>
      </c>
      <c r="F804" s="8" t="s">
        <v>40</v>
      </c>
      <c r="G804" s="10">
        <v>1</v>
      </c>
      <c r="H804" s="3" t="s">
        <v>451</v>
      </c>
      <c r="I804" s="3">
        <v>1</v>
      </c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>
        <v>1</v>
      </c>
      <c r="U804" s="3"/>
      <c r="V804" s="3"/>
      <c r="W804" s="3"/>
      <c r="X804" s="3"/>
    </row>
    <row r="805" spans="1:24" x14ac:dyDescent="0.25">
      <c r="A805" s="8" t="s">
        <v>396</v>
      </c>
      <c r="B805" s="8" t="s">
        <v>400</v>
      </c>
      <c r="C805" s="8" t="s">
        <v>398</v>
      </c>
      <c r="D805" s="8" t="s">
        <v>327</v>
      </c>
      <c r="E805" s="8" t="s">
        <v>2</v>
      </c>
      <c r="F805" s="8" t="s">
        <v>38</v>
      </c>
      <c r="G805" s="8"/>
      <c r="H805" s="3" t="s">
        <v>451</v>
      </c>
      <c r="I805" s="3"/>
      <c r="J805" s="3"/>
      <c r="K805" s="3"/>
      <c r="L805" s="3"/>
      <c r="M805" s="3"/>
      <c r="N805" s="3">
        <v>1</v>
      </c>
      <c r="O805" s="3"/>
      <c r="P805" s="3"/>
      <c r="Q805" s="3">
        <v>1</v>
      </c>
      <c r="R805" s="3"/>
      <c r="S805" s="3"/>
      <c r="T805" s="3"/>
      <c r="U805" s="3"/>
      <c r="V805" s="3"/>
      <c r="W805" s="3"/>
      <c r="X805" s="3"/>
    </row>
    <row r="806" spans="1:24" x14ac:dyDescent="0.25">
      <c r="A806" s="8" t="s">
        <v>396</v>
      </c>
      <c r="B806" s="8" t="s">
        <v>400</v>
      </c>
      <c r="C806" s="8" t="s">
        <v>398</v>
      </c>
      <c r="D806" s="8" t="s">
        <v>328</v>
      </c>
      <c r="E806" s="8" t="s">
        <v>250</v>
      </c>
      <c r="F806" s="8" t="s">
        <v>40</v>
      </c>
      <c r="G806" s="10">
        <v>1</v>
      </c>
      <c r="H806" s="3" t="s">
        <v>451</v>
      </c>
      <c r="I806" s="3">
        <v>1</v>
      </c>
      <c r="J806" s="3"/>
      <c r="K806" s="3"/>
      <c r="L806" s="3"/>
      <c r="M806" s="3"/>
      <c r="N806" s="3"/>
      <c r="O806" s="3"/>
      <c r="P806" s="3"/>
      <c r="Q806" s="3"/>
      <c r="R806" s="3"/>
      <c r="S806" s="3">
        <v>1</v>
      </c>
      <c r="T806" s="3"/>
      <c r="U806" s="3"/>
      <c r="V806" s="3"/>
      <c r="W806" s="3"/>
      <c r="X806" s="3"/>
    </row>
    <row r="807" spans="1:24" x14ac:dyDescent="0.25">
      <c r="A807" s="8" t="s">
        <v>396</v>
      </c>
      <c r="B807" s="8" t="s">
        <v>400</v>
      </c>
      <c r="C807" s="8" t="s">
        <v>398</v>
      </c>
      <c r="D807" s="8" t="s">
        <v>328</v>
      </c>
      <c r="E807" s="8" t="s">
        <v>250</v>
      </c>
      <c r="F807" s="8" t="s">
        <v>39</v>
      </c>
      <c r="G807" s="3">
        <v>2</v>
      </c>
      <c r="H807" s="3" t="s">
        <v>458</v>
      </c>
      <c r="I807" s="3"/>
      <c r="J807" s="3">
        <v>1</v>
      </c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spans="1:24" x14ac:dyDescent="0.25">
      <c r="A808" s="8" t="s">
        <v>396</v>
      </c>
      <c r="B808" s="8" t="s">
        <v>400</v>
      </c>
      <c r="C808" s="8" t="s">
        <v>398</v>
      </c>
      <c r="D808" s="8" t="s">
        <v>328</v>
      </c>
      <c r="E808" s="8" t="s">
        <v>250</v>
      </c>
      <c r="F808" s="8" t="s">
        <v>40</v>
      </c>
      <c r="G808" s="10">
        <v>1</v>
      </c>
      <c r="H808" s="3" t="s">
        <v>451</v>
      </c>
      <c r="I808" s="3">
        <v>1</v>
      </c>
      <c r="J808" s="3"/>
      <c r="K808" s="3"/>
      <c r="L808" s="3"/>
      <c r="M808" s="3"/>
      <c r="N808" s="3"/>
      <c r="O808" s="3"/>
      <c r="P808" s="3"/>
      <c r="Q808" s="3">
        <v>1</v>
      </c>
      <c r="R808" s="3"/>
      <c r="S808" s="3"/>
      <c r="T808" s="3"/>
      <c r="U808" s="3"/>
      <c r="V808" s="3"/>
      <c r="W808" s="3"/>
      <c r="X808" s="3"/>
    </row>
    <row r="809" spans="1:24" x14ac:dyDescent="0.25">
      <c r="A809" s="8" t="s">
        <v>396</v>
      </c>
      <c r="B809" s="8" t="s">
        <v>400</v>
      </c>
      <c r="C809" s="8" t="s">
        <v>398</v>
      </c>
      <c r="D809" s="8" t="s">
        <v>328</v>
      </c>
      <c r="E809" s="8" t="s">
        <v>250</v>
      </c>
      <c r="F809" s="8" t="s">
        <v>40</v>
      </c>
      <c r="G809" s="10">
        <v>1</v>
      </c>
      <c r="H809" s="3" t="s">
        <v>451</v>
      </c>
      <c r="I809" s="3">
        <v>1</v>
      </c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>
        <v>1</v>
      </c>
      <c r="U809" s="3"/>
      <c r="V809" s="3"/>
      <c r="W809" s="3"/>
      <c r="X809" s="3"/>
    </row>
    <row r="810" spans="1:24" x14ac:dyDescent="0.25">
      <c r="A810" s="8" t="s">
        <v>396</v>
      </c>
      <c r="B810" s="8" t="s">
        <v>400</v>
      </c>
      <c r="C810" s="8" t="s">
        <v>398</v>
      </c>
      <c r="D810" s="8" t="s">
        <v>328</v>
      </c>
      <c r="E810" s="8" t="s">
        <v>250</v>
      </c>
      <c r="F810" s="8" t="s">
        <v>40</v>
      </c>
      <c r="G810" s="10">
        <v>1</v>
      </c>
      <c r="H810" s="3" t="s">
        <v>451</v>
      </c>
      <c r="I810" s="3">
        <v>1</v>
      </c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>
        <v>1</v>
      </c>
      <c r="U810" s="3"/>
      <c r="V810" s="3"/>
      <c r="W810" s="3"/>
      <c r="X810" s="3"/>
    </row>
    <row r="811" spans="1:24" x14ac:dyDescent="0.25">
      <c r="A811" s="8" t="s">
        <v>396</v>
      </c>
      <c r="B811" s="8" t="s">
        <v>400</v>
      </c>
      <c r="C811" s="8" t="s">
        <v>398</v>
      </c>
      <c r="D811" s="8" t="s">
        <v>328</v>
      </c>
      <c r="E811" s="8" t="s">
        <v>250</v>
      </c>
      <c r="F811" s="8" t="s">
        <v>40</v>
      </c>
      <c r="G811" s="10">
        <v>1</v>
      </c>
      <c r="H811" s="3" t="s">
        <v>451</v>
      </c>
      <c r="I811" s="3">
        <v>1</v>
      </c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>
        <v>1</v>
      </c>
      <c r="U811" s="3"/>
      <c r="V811" s="3"/>
      <c r="W811" s="3"/>
      <c r="X811" s="3"/>
    </row>
    <row r="812" spans="1:24" x14ac:dyDescent="0.25">
      <c r="A812" s="8" t="s">
        <v>396</v>
      </c>
      <c r="B812" s="8" t="s">
        <v>400</v>
      </c>
      <c r="C812" s="8" t="s">
        <v>398</v>
      </c>
      <c r="D812" s="8" t="s">
        <v>328</v>
      </c>
      <c r="E812" s="8" t="s">
        <v>250</v>
      </c>
      <c r="F812" s="8" t="s">
        <v>39</v>
      </c>
      <c r="G812" s="10">
        <v>1</v>
      </c>
      <c r="H812" s="3" t="s">
        <v>451</v>
      </c>
      <c r="I812" s="3"/>
      <c r="J812" s="3">
        <v>1</v>
      </c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</row>
    <row r="813" spans="1:24" x14ac:dyDescent="0.25">
      <c r="A813" s="8" t="s">
        <v>396</v>
      </c>
      <c r="B813" s="8" t="s">
        <v>400</v>
      </c>
      <c r="C813" s="8" t="s">
        <v>398</v>
      </c>
      <c r="D813" s="8" t="s">
        <v>328</v>
      </c>
      <c r="E813" s="8" t="s">
        <v>250</v>
      </c>
      <c r="F813" s="8" t="s">
        <v>39</v>
      </c>
      <c r="G813" s="10">
        <v>1</v>
      </c>
      <c r="H813" s="3" t="s">
        <v>451</v>
      </c>
      <c r="I813" s="3"/>
      <c r="J813" s="3">
        <v>1</v>
      </c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</row>
    <row r="814" spans="1:24" x14ac:dyDescent="0.25">
      <c r="A814" s="8" t="s">
        <v>396</v>
      </c>
      <c r="B814" s="8" t="s">
        <v>400</v>
      </c>
      <c r="C814" s="8" t="s">
        <v>398</v>
      </c>
      <c r="D814" s="8" t="s">
        <v>328</v>
      </c>
      <c r="E814" s="8" t="s">
        <v>250</v>
      </c>
      <c r="F814" s="8" t="s">
        <v>38</v>
      </c>
      <c r="G814" s="8"/>
      <c r="H814" s="3" t="s">
        <v>451</v>
      </c>
      <c r="I814" s="3"/>
      <c r="J814" s="3"/>
      <c r="K814" s="3"/>
      <c r="L814" s="3"/>
      <c r="M814" s="3"/>
      <c r="N814" s="3">
        <v>1</v>
      </c>
      <c r="O814" s="3"/>
      <c r="P814" s="3">
        <v>1</v>
      </c>
      <c r="Q814" s="3"/>
      <c r="R814" s="3"/>
      <c r="S814" s="3"/>
      <c r="T814" s="3"/>
      <c r="U814" s="3"/>
      <c r="V814" s="3"/>
      <c r="W814" s="3"/>
      <c r="X814" s="3"/>
    </row>
    <row r="815" spans="1:24" x14ac:dyDescent="0.25">
      <c r="A815" s="8" t="s">
        <v>396</v>
      </c>
      <c r="B815" s="8" t="s">
        <v>397</v>
      </c>
      <c r="C815" s="8" t="s">
        <v>398</v>
      </c>
      <c r="D815" s="8" t="s">
        <v>321</v>
      </c>
      <c r="E815" s="8" t="s">
        <v>247</v>
      </c>
      <c r="F815" s="8" t="s">
        <v>40</v>
      </c>
      <c r="G815" s="10">
        <v>1</v>
      </c>
      <c r="H815" s="3" t="s">
        <v>451</v>
      </c>
      <c r="I815" s="3">
        <v>1</v>
      </c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</row>
    <row r="816" spans="1:24" x14ac:dyDescent="0.25">
      <c r="A816" s="8" t="s">
        <v>396</v>
      </c>
      <c r="B816" s="8" t="s">
        <v>400</v>
      </c>
      <c r="C816" s="8" t="s">
        <v>398</v>
      </c>
      <c r="D816" s="8" t="s">
        <v>329</v>
      </c>
      <c r="E816" s="8" t="s">
        <v>7</v>
      </c>
      <c r="F816" s="8" t="s">
        <v>42</v>
      </c>
      <c r="G816" s="10">
        <v>1</v>
      </c>
      <c r="H816" s="3" t="s">
        <v>451</v>
      </c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>
        <v>1</v>
      </c>
      <c r="U816" s="3"/>
      <c r="V816" s="3"/>
      <c r="W816" s="3"/>
      <c r="X816" s="3"/>
    </row>
    <row r="817" spans="1:24" x14ac:dyDescent="0.25">
      <c r="A817" s="8" t="s">
        <v>396</v>
      </c>
      <c r="B817" s="8" t="s">
        <v>400</v>
      </c>
      <c r="C817" s="8" t="s">
        <v>398</v>
      </c>
      <c r="D817" s="8" t="s">
        <v>329</v>
      </c>
      <c r="E817" s="8" t="s">
        <v>7</v>
      </c>
      <c r="F817" s="8" t="s">
        <v>37</v>
      </c>
      <c r="G817" s="10">
        <v>1</v>
      </c>
      <c r="H817" s="3" t="s">
        <v>451</v>
      </c>
      <c r="I817" s="3"/>
      <c r="J817" s="3"/>
      <c r="K817" s="3">
        <v>1</v>
      </c>
      <c r="L817" s="3"/>
      <c r="M817" s="3"/>
      <c r="N817" s="3"/>
      <c r="O817" s="3"/>
      <c r="P817" s="3"/>
      <c r="Q817" s="3"/>
      <c r="R817" s="3"/>
      <c r="S817" s="3">
        <v>1</v>
      </c>
      <c r="T817" s="3"/>
      <c r="U817" s="3"/>
      <c r="V817" s="3"/>
      <c r="W817" s="3"/>
      <c r="X817" s="3"/>
    </row>
    <row r="818" spans="1:24" x14ac:dyDescent="0.25">
      <c r="A818" s="8" t="s">
        <v>396</v>
      </c>
      <c r="B818" s="8" t="s">
        <v>400</v>
      </c>
      <c r="C818" s="8" t="s">
        <v>398</v>
      </c>
      <c r="D818" s="8" t="s">
        <v>329</v>
      </c>
      <c r="E818" s="8" t="s">
        <v>7</v>
      </c>
      <c r="F818" s="8" t="s">
        <v>43</v>
      </c>
      <c r="G818" s="10">
        <v>1</v>
      </c>
      <c r="H818" s="3" t="s">
        <v>451</v>
      </c>
      <c r="I818" s="3"/>
      <c r="J818" s="3"/>
      <c r="K818" s="3"/>
      <c r="L818" s="3">
        <v>1</v>
      </c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</row>
    <row r="819" spans="1:24" x14ac:dyDescent="0.25">
      <c r="A819" s="8" t="s">
        <v>396</v>
      </c>
      <c r="B819" s="8" t="s">
        <v>400</v>
      </c>
      <c r="C819" s="8" t="s">
        <v>398</v>
      </c>
      <c r="D819" s="8" t="s">
        <v>329</v>
      </c>
      <c r="E819" s="8" t="s">
        <v>7</v>
      </c>
      <c r="F819" s="8" t="s">
        <v>37</v>
      </c>
      <c r="G819" s="10">
        <v>1</v>
      </c>
      <c r="H819" s="3" t="s">
        <v>451</v>
      </c>
      <c r="I819" s="3"/>
      <c r="J819" s="3"/>
      <c r="K819" s="3">
        <v>1</v>
      </c>
      <c r="L819" s="3"/>
      <c r="M819" s="3"/>
      <c r="N819" s="3"/>
      <c r="O819" s="3"/>
      <c r="P819" s="3"/>
      <c r="Q819" s="3"/>
      <c r="R819" s="3"/>
      <c r="S819" s="3"/>
      <c r="T819" s="3">
        <v>1</v>
      </c>
      <c r="U819" s="3"/>
      <c r="V819" s="3"/>
      <c r="W819" s="3"/>
      <c r="X819" s="3"/>
    </row>
    <row r="820" spans="1:24" x14ac:dyDescent="0.25">
      <c r="A820" s="8" t="s">
        <v>396</v>
      </c>
      <c r="B820" s="8" t="s">
        <v>400</v>
      </c>
      <c r="C820" s="8" t="s">
        <v>398</v>
      </c>
      <c r="D820" s="8" t="s">
        <v>329</v>
      </c>
      <c r="E820" s="8" t="s">
        <v>7</v>
      </c>
      <c r="F820" s="8" t="s">
        <v>38</v>
      </c>
      <c r="G820" s="8"/>
      <c r="H820" s="3" t="s">
        <v>451</v>
      </c>
      <c r="I820" s="3"/>
      <c r="J820" s="3"/>
      <c r="K820" s="3"/>
      <c r="L820" s="3"/>
      <c r="M820" s="3"/>
      <c r="N820" s="3">
        <v>1</v>
      </c>
      <c r="O820" s="3"/>
      <c r="P820" s="3"/>
      <c r="Q820" s="3">
        <v>1</v>
      </c>
      <c r="R820" s="3"/>
      <c r="S820" s="3"/>
      <c r="T820" s="3"/>
      <c r="U820" s="3"/>
      <c r="V820" s="3"/>
      <c r="W820" s="3"/>
      <c r="X820" s="3"/>
    </row>
    <row r="821" spans="1:24" x14ac:dyDescent="0.25">
      <c r="A821" s="8" t="s">
        <v>396</v>
      </c>
      <c r="B821" s="8" t="s">
        <v>400</v>
      </c>
      <c r="C821" s="8" t="s">
        <v>398</v>
      </c>
      <c r="D821" s="8" t="s">
        <v>329</v>
      </c>
      <c r="E821" s="8" t="s">
        <v>7</v>
      </c>
      <c r="F821" s="8" t="s">
        <v>37</v>
      </c>
      <c r="G821" s="10">
        <v>1</v>
      </c>
      <c r="H821" s="3" t="s">
        <v>451</v>
      </c>
      <c r="I821" s="3"/>
      <c r="J821" s="3"/>
      <c r="K821" s="3">
        <v>1</v>
      </c>
      <c r="L821" s="3"/>
      <c r="M821" s="3"/>
      <c r="N821" s="3"/>
      <c r="O821" s="3"/>
      <c r="P821" s="3"/>
      <c r="Q821" s="3"/>
      <c r="R821" s="3"/>
      <c r="S821" s="3">
        <v>1</v>
      </c>
      <c r="T821" s="3"/>
      <c r="U821" s="3"/>
      <c r="V821" s="3"/>
      <c r="W821" s="3"/>
      <c r="X821" s="3"/>
    </row>
    <row r="822" spans="1:24" x14ac:dyDescent="0.25">
      <c r="A822" s="8" t="s">
        <v>396</v>
      </c>
      <c r="B822" s="8" t="s">
        <v>400</v>
      </c>
      <c r="C822" s="8" t="s">
        <v>398</v>
      </c>
      <c r="D822" s="8" t="s">
        <v>330</v>
      </c>
      <c r="E822" s="8" t="s">
        <v>251</v>
      </c>
      <c r="F822" s="8" t="s">
        <v>40</v>
      </c>
      <c r="G822" s="10">
        <v>1</v>
      </c>
      <c r="H822" s="3" t="s">
        <v>451</v>
      </c>
      <c r="I822" s="3">
        <v>1</v>
      </c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</row>
    <row r="823" spans="1:24" x14ac:dyDescent="0.25">
      <c r="A823" s="8" t="s">
        <v>396</v>
      </c>
      <c r="B823" s="8" t="s">
        <v>400</v>
      </c>
      <c r="C823" s="8" t="s">
        <v>398</v>
      </c>
      <c r="D823" s="8" t="s">
        <v>330</v>
      </c>
      <c r="E823" s="8" t="s">
        <v>251</v>
      </c>
      <c r="F823" s="8" t="s">
        <v>39</v>
      </c>
      <c r="G823" s="10">
        <v>1</v>
      </c>
      <c r="H823" s="3" t="s">
        <v>451</v>
      </c>
      <c r="I823" s="3"/>
      <c r="J823" s="3">
        <v>1</v>
      </c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</row>
    <row r="824" spans="1:24" x14ac:dyDescent="0.25">
      <c r="A824" s="8" t="s">
        <v>396</v>
      </c>
      <c r="B824" s="8" t="s">
        <v>400</v>
      </c>
      <c r="C824" s="8" t="s">
        <v>398</v>
      </c>
      <c r="D824" s="8" t="s">
        <v>330</v>
      </c>
      <c r="E824" s="8" t="s">
        <v>251</v>
      </c>
      <c r="F824" s="8" t="s">
        <v>40</v>
      </c>
      <c r="G824" s="10">
        <v>1</v>
      </c>
      <c r="H824" s="3" t="s">
        <v>451</v>
      </c>
      <c r="I824" s="3">
        <v>1</v>
      </c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>
        <v>1</v>
      </c>
      <c r="U824" s="3"/>
      <c r="V824" s="3"/>
      <c r="W824" s="3"/>
      <c r="X824" s="3"/>
    </row>
    <row r="825" spans="1:24" x14ac:dyDescent="0.25">
      <c r="A825" s="8" t="s">
        <v>396</v>
      </c>
      <c r="B825" s="8" t="s">
        <v>400</v>
      </c>
      <c r="C825" s="8" t="s">
        <v>398</v>
      </c>
      <c r="D825" s="8" t="s">
        <v>330</v>
      </c>
      <c r="E825" s="8" t="s">
        <v>251</v>
      </c>
      <c r="F825" s="8" t="s">
        <v>40</v>
      </c>
      <c r="G825" s="10">
        <v>1</v>
      </c>
      <c r="H825" s="3" t="s">
        <v>451</v>
      </c>
      <c r="I825" s="3">
        <v>1</v>
      </c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>
        <v>1</v>
      </c>
      <c r="U825" s="3"/>
      <c r="V825" s="3"/>
      <c r="W825" s="3"/>
      <c r="X825" s="3"/>
    </row>
    <row r="826" spans="1:24" x14ac:dyDescent="0.25">
      <c r="A826" s="8" t="s">
        <v>396</v>
      </c>
      <c r="B826" s="8" t="s">
        <v>400</v>
      </c>
      <c r="C826" s="8" t="s">
        <v>398</v>
      </c>
      <c r="D826" s="8" t="s">
        <v>330</v>
      </c>
      <c r="E826" s="8" t="s">
        <v>251</v>
      </c>
      <c r="F826" s="8" t="s">
        <v>39</v>
      </c>
      <c r="G826" s="10">
        <v>1</v>
      </c>
      <c r="H826" s="3" t="s">
        <v>451</v>
      </c>
      <c r="I826" s="3"/>
      <c r="J826" s="3">
        <v>1</v>
      </c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</row>
    <row r="827" spans="1:24" x14ac:dyDescent="0.25">
      <c r="A827" s="8" t="s">
        <v>396</v>
      </c>
      <c r="B827" s="8" t="s">
        <v>397</v>
      </c>
      <c r="C827" s="8" t="s">
        <v>398</v>
      </c>
      <c r="D827" s="8" t="s">
        <v>331</v>
      </c>
      <c r="E827" s="8" t="s">
        <v>252</v>
      </c>
      <c r="F827" s="8" t="s">
        <v>37</v>
      </c>
      <c r="G827" s="10">
        <v>1</v>
      </c>
      <c r="H827" s="3" t="s">
        <v>451</v>
      </c>
      <c r="I827" s="3"/>
      <c r="J827" s="3"/>
      <c r="K827" s="3">
        <v>1</v>
      </c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</row>
    <row r="828" spans="1:24" x14ac:dyDescent="0.25">
      <c r="A828" s="8" t="s">
        <v>396</v>
      </c>
      <c r="B828" s="8" t="s">
        <v>401</v>
      </c>
      <c r="C828" s="8" t="s">
        <v>398</v>
      </c>
      <c r="D828" s="8" t="s">
        <v>341</v>
      </c>
      <c r="E828" s="8" t="s">
        <v>10</v>
      </c>
      <c r="F828" s="8" t="s">
        <v>40</v>
      </c>
      <c r="G828" s="3">
        <v>2</v>
      </c>
      <c r="H828" s="3" t="s">
        <v>458</v>
      </c>
      <c r="I828" s="3">
        <v>1</v>
      </c>
      <c r="J828" s="3"/>
      <c r="K828" s="3"/>
      <c r="L828" s="3"/>
      <c r="M828" s="3"/>
      <c r="N828" s="3"/>
      <c r="O828" s="3"/>
      <c r="P828" s="3"/>
      <c r="Q828" s="3"/>
      <c r="R828" s="3"/>
      <c r="S828" s="3">
        <v>1</v>
      </c>
      <c r="T828" s="3"/>
      <c r="U828" s="3"/>
      <c r="V828" s="3"/>
      <c r="W828" s="3"/>
      <c r="X828" s="3"/>
    </row>
    <row r="829" spans="1:24" x14ac:dyDescent="0.25">
      <c r="A829" s="8" t="s">
        <v>396</v>
      </c>
      <c r="B829" s="8" t="s">
        <v>401</v>
      </c>
      <c r="C829" s="8" t="s">
        <v>398</v>
      </c>
      <c r="D829" s="8" t="s">
        <v>341</v>
      </c>
      <c r="E829" s="8" t="s">
        <v>10</v>
      </c>
      <c r="F829" s="8" t="s">
        <v>40</v>
      </c>
      <c r="G829" s="10">
        <v>1</v>
      </c>
      <c r="H829" s="3" t="s">
        <v>451</v>
      </c>
      <c r="I829" s="3">
        <v>1</v>
      </c>
      <c r="J829" s="3"/>
      <c r="K829" s="3"/>
      <c r="L829" s="3"/>
      <c r="M829" s="3"/>
      <c r="N829" s="3"/>
      <c r="O829" s="3"/>
      <c r="P829" s="3"/>
      <c r="Q829" s="3"/>
      <c r="R829" s="3"/>
      <c r="S829" s="3">
        <v>1</v>
      </c>
      <c r="T829" s="3"/>
      <c r="U829" s="3"/>
      <c r="V829" s="3"/>
      <c r="W829" s="3"/>
      <c r="X829" s="3"/>
    </row>
    <row r="830" spans="1:24" x14ac:dyDescent="0.25">
      <c r="A830" s="8" t="s">
        <v>396</v>
      </c>
      <c r="B830" s="8" t="s">
        <v>401</v>
      </c>
      <c r="C830" s="8" t="s">
        <v>398</v>
      </c>
      <c r="D830" s="8" t="s">
        <v>341</v>
      </c>
      <c r="E830" s="8" t="s">
        <v>10</v>
      </c>
      <c r="F830" s="8" t="s">
        <v>39</v>
      </c>
      <c r="G830" s="10">
        <v>1</v>
      </c>
      <c r="H830" s="3" t="s">
        <v>451</v>
      </c>
      <c r="I830" s="3"/>
      <c r="J830" s="3">
        <v>1</v>
      </c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</row>
    <row r="831" spans="1:24" x14ac:dyDescent="0.25">
      <c r="A831" s="8" t="s">
        <v>396</v>
      </c>
      <c r="B831" s="8" t="s">
        <v>401</v>
      </c>
      <c r="C831" s="8" t="s">
        <v>398</v>
      </c>
      <c r="D831" s="8" t="s">
        <v>341</v>
      </c>
      <c r="E831" s="8" t="s">
        <v>10</v>
      </c>
      <c r="F831" s="8" t="s">
        <v>39</v>
      </c>
      <c r="G831" s="3">
        <v>2</v>
      </c>
      <c r="H831" s="3" t="s">
        <v>458</v>
      </c>
      <c r="I831" s="3"/>
      <c r="J831" s="3">
        <v>1</v>
      </c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</row>
    <row r="832" spans="1:24" x14ac:dyDescent="0.25">
      <c r="A832" s="8" t="s">
        <v>396</v>
      </c>
      <c r="B832" s="8" t="s">
        <v>401</v>
      </c>
      <c r="C832" s="8" t="s">
        <v>398</v>
      </c>
      <c r="D832" s="8" t="s">
        <v>341</v>
      </c>
      <c r="E832" s="8" t="s">
        <v>10</v>
      </c>
      <c r="F832" s="8" t="s">
        <v>40</v>
      </c>
      <c r="G832" s="10">
        <v>1</v>
      </c>
      <c r="H832" s="3" t="s">
        <v>451</v>
      </c>
      <c r="I832" s="3">
        <v>1</v>
      </c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>
        <v>1</v>
      </c>
      <c r="U832" s="3"/>
      <c r="V832" s="3"/>
      <c r="W832" s="3"/>
      <c r="X832" s="3"/>
    </row>
    <row r="833" spans="1:24" x14ac:dyDescent="0.25">
      <c r="A833" s="8" t="s">
        <v>396</v>
      </c>
      <c r="B833" s="8" t="s">
        <v>401</v>
      </c>
      <c r="C833" s="8" t="s">
        <v>398</v>
      </c>
      <c r="D833" s="8" t="s">
        <v>341</v>
      </c>
      <c r="E833" s="8" t="s">
        <v>10</v>
      </c>
      <c r="F833" s="8" t="s">
        <v>40</v>
      </c>
      <c r="G833" s="10">
        <v>1</v>
      </c>
      <c r="H833" s="3" t="s">
        <v>451</v>
      </c>
      <c r="I833" s="3">
        <v>1</v>
      </c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>
        <v>1</v>
      </c>
      <c r="U833" s="3"/>
      <c r="V833" s="3"/>
      <c r="W833" s="3"/>
      <c r="X833" s="3"/>
    </row>
    <row r="834" spans="1:24" x14ac:dyDescent="0.25">
      <c r="A834" s="8" t="s">
        <v>396</v>
      </c>
      <c r="B834" s="8" t="s">
        <v>401</v>
      </c>
      <c r="C834" s="8" t="s">
        <v>398</v>
      </c>
      <c r="D834" s="8" t="s">
        <v>341</v>
      </c>
      <c r="E834" s="8" t="s">
        <v>10</v>
      </c>
      <c r="F834" s="8" t="s">
        <v>39</v>
      </c>
      <c r="G834" s="10">
        <v>1</v>
      </c>
      <c r="H834" s="3" t="s">
        <v>451</v>
      </c>
      <c r="I834" s="3"/>
      <c r="J834" s="3">
        <v>1</v>
      </c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</row>
    <row r="835" spans="1:24" x14ac:dyDescent="0.25">
      <c r="A835" s="8" t="s">
        <v>396</v>
      </c>
      <c r="B835" s="8" t="s">
        <v>401</v>
      </c>
      <c r="C835" s="8" t="s">
        <v>398</v>
      </c>
      <c r="D835" s="8" t="s">
        <v>341</v>
      </c>
      <c r="E835" s="8" t="s">
        <v>10</v>
      </c>
      <c r="F835" s="8" t="s">
        <v>40</v>
      </c>
      <c r="G835" s="10">
        <v>1</v>
      </c>
      <c r="H835" s="3" t="s">
        <v>451</v>
      </c>
      <c r="I835" s="3">
        <v>1</v>
      </c>
      <c r="J835" s="3"/>
      <c r="K835" s="3"/>
      <c r="L835" s="3"/>
      <c r="M835" s="3"/>
      <c r="N835" s="3"/>
      <c r="O835" s="3"/>
      <c r="P835" s="3"/>
      <c r="Q835" s="3"/>
      <c r="R835" s="3"/>
      <c r="S835" s="3">
        <v>1</v>
      </c>
      <c r="T835" s="3"/>
      <c r="U835" s="3"/>
      <c r="V835" s="3"/>
      <c r="W835" s="3"/>
      <c r="X835" s="3"/>
    </row>
    <row r="836" spans="1:24" x14ac:dyDescent="0.25">
      <c r="A836" s="8" t="s">
        <v>396</v>
      </c>
      <c r="B836" s="8" t="s">
        <v>401</v>
      </c>
      <c r="C836" s="8" t="s">
        <v>398</v>
      </c>
      <c r="D836" s="8" t="s">
        <v>341</v>
      </c>
      <c r="E836" s="8" t="s">
        <v>10</v>
      </c>
      <c r="F836" s="8" t="s">
        <v>40</v>
      </c>
      <c r="G836" s="10">
        <v>1</v>
      </c>
      <c r="H836" s="3" t="s">
        <v>451</v>
      </c>
      <c r="I836" s="3">
        <v>1</v>
      </c>
      <c r="J836" s="3"/>
      <c r="K836" s="3"/>
      <c r="L836" s="3"/>
      <c r="M836" s="3"/>
      <c r="N836" s="3"/>
      <c r="O836" s="3"/>
      <c r="P836" s="3"/>
      <c r="Q836" s="3"/>
      <c r="R836" s="3"/>
      <c r="S836" s="3">
        <v>1</v>
      </c>
      <c r="T836" s="3"/>
      <c r="U836" s="3"/>
      <c r="V836" s="3"/>
      <c r="W836" s="3"/>
      <c r="X836" s="3"/>
    </row>
    <row r="837" spans="1:24" x14ac:dyDescent="0.25">
      <c r="A837" s="8" t="s">
        <v>396</v>
      </c>
      <c r="B837" s="8" t="s">
        <v>401</v>
      </c>
      <c r="C837" s="8" t="s">
        <v>398</v>
      </c>
      <c r="D837" s="8" t="s">
        <v>341</v>
      </c>
      <c r="E837" s="8" t="s">
        <v>10</v>
      </c>
      <c r="F837" s="8" t="s">
        <v>40</v>
      </c>
      <c r="G837" s="10">
        <v>1</v>
      </c>
      <c r="H837" s="3" t="s">
        <v>451</v>
      </c>
      <c r="I837" s="3">
        <v>1</v>
      </c>
      <c r="J837" s="3"/>
      <c r="K837" s="3"/>
      <c r="L837" s="3"/>
      <c r="M837" s="3"/>
      <c r="N837" s="3"/>
      <c r="O837" s="3"/>
      <c r="P837" s="3"/>
      <c r="Q837" s="3"/>
      <c r="R837" s="3"/>
      <c r="S837" s="3">
        <v>1</v>
      </c>
      <c r="T837" s="3"/>
      <c r="U837" s="3"/>
      <c r="V837" s="3"/>
      <c r="W837" s="3"/>
      <c r="X837" s="3"/>
    </row>
    <row r="838" spans="1:24" x14ac:dyDescent="0.25">
      <c r="A838" s="8" t="s">
        <v>396</v>
      </c>
      <c r="B838" s="8" t="s">
        <v>401</v>
      </c>
      <c r="C838" s="8" t="s">
        <v>398</v>
      </c>
      <c r="D838" s="8" t="s">
        <v>341</v>
      </c>
      <c r="E838" s="8" t="s">
        <v>10</v>
      </c>
      <c r="F838" s="8" t="s">
        <v>39</v>
      </c>
      <c r="G838" s="10">
        <v>1</v>
      </c>
      <c r="H838" s="3" t="s">
        <v>451</v>
      </c>
      <c r="I838" s="3"/>
      <c r="J838" s="3">
        <v>1</v>
      </c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</row>
    <row r="839" spans="1:24" x14ac:dyDescent="0.25">
      <c r="A839" s="8" t="s">
        <v>396</v>
      </c>
      <c r="B839" s="8" t="s">
        <v>401</v>
      </c>
      <c r="C839" s="8" t="s">
        <v>398</v>
      </c>
      <c r="D839" s="8" t="s">
        <v>341</v>
      </c>
      <c r="E839" s="8" t="s">
        <v>10</v>
      </c>
      <c r="F839" s="8" t="s">
        <v>40</v>
      </c>
      <c r="G839" s="10">
        <v>1</v>
      </c>
      <c r="H839" s="3" t="s">
        <v>451</v>
      </c>
      <c r="I839" s="3">
        <v>1</v>
      </c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>
        <v>1</v>
      </c>
      <c r="U839" s="3"/>
      <c r="V839" s="3"/>
      <c r="W839" s="3"/>
      <c r="X839" s="3"/>
    </row>
    <row r="840" spans="1:24" x14ac:dyDescent="0.25">
      <c r="A840" s="8" t="s">
        <v>396</v>
      </c>
      <c r="B840" s="8" t="s">
        <v>401</v>
      </c>
      <c r="C840" s="8" t="s">
        <v>398</v>
      </c>
      <c r="D840" s="8" t="s">
        <v>341</v>
      </c>
      <c r="E840" s="8" t="s">
        <v>10</v>
      </c>
      <c r="F840" s="8" t="s">
        <v>38</v>
      </c>
      <c r="G840" s="8"/>
      <c r="H840" s="3" t="s">
        <v>451</v>
      </c>
      <c r="I840" s="3"/>
      <c r="J840" s="3"/>
      <c r="K840" s="3"/>
      <c r="L840" s="3"/>
      <c r="M840" s="3"/>
      <c r="N840" s="3">
        <v>1</v>
      </c>
      <c r="O840" s="3"/>
      <c r="P840" s="3"/>
      <c r="Q840" s="3">
        <v>1</v>
      </c>
      <c r="R840" s="3"/>
      <c r="S840" s="3"/>
      <c r="T840" s="3"/>
      <c r="U840" s="3"/>
      <c r="V840" s="3"/>
      <c r="W840" s="3"/>
      <c r="X840" s="3"/>
    </row>
    <row r="841" spans="1:24" x14ac:dyDescent="0.25">
      <c r="A841" s="8" t="s">
        <v>396</v>
      </c>
      <c r="B841" s="8" t="s">
        <v>399</v>
      </c>
      <c r="C841" s="8" t="s">
        <v>398</v>
      </c>
      <c r="D841" s="8" t="s">
        <v>61</v>
      </c>
      <c r="E841" s="8" t="s">
        <v>34</v>
      </c>
      <c r="F841" s="8" t="s">
        <v>37</v>
      </c>
      <c r="G841" s="10">
        <v>1</v>
      </c>
      <c r="H841" s="3" t="s">
        <v>451</v>
      </c>
      <c r="I841" s="3"/>
      <c r="J841" s="3"/>
      <c r="K841" s="3">
        <v>1</v>
      </c>
      <c r="L841" s="3"/>
      <c r="M841" s="3"/>
      <c r="N841" s="3"/>
      <c r="O841" s="3"/>
      <c r="P841" s="3"/>
      <c r="Q841" s="3"/>
      <c r="R841" s="3"/>
      <c r="S841" s="3">
        <v>1</v>
      </c>
      <c r="T841" s="3"/>
      <c r="U841" s="3"/>
      <c r="V841" s="3"/>
      <c r="W841" s="3"/>
      <c r="X841" s="3"/>
    </row>
    <row r="842" spans="1:24" x14ac:dyDescent="0.25">
      <c r="A842" s="8" t="s">
        <v>396</v>
      </c>
      <c r="B842" s="8" t="s">
        <v>399</v>
      </c>
      <c r="C842" s="8" t="s">
        <v>398</v>
      </c>
      <c r="D842" s="8" t="s">
        <v>61</v>
      </c>
      <c r="E842" s="8" t="s">
        <v>34</v>
      </c>
      <c r="F842" s="8" t="s">
        <v>43</v>
      </c>
      <c r="G842" s="10">
        <v>1</v>
      </c>
      <c r="H842" s="3" t="s">
        <v>451</v>
      </c>
      <c r="I842" s="3"/>
      <c r="J842" s="3"/>
      <c r="K842" s="3"/>
      <c r="L842" s="3">
        <v>1</v>
      </c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</row>
    <row r="843" spans="1:24" x14ac:dyDescent="0.25">
      <c r="A843" s="8" t="s">
        <v>396</v>
      </c>
      <c r="B843" s="8" t="s">
        <v>399</v>
      </c>
      <c r="C843" s="8" t="s">
        <v>398</v>
      </c>
      <c r="D843" s="8" t="s">
        <v>61</v>
      </c>
      <c r="E843" s="8" t="s">
        <v>34</v>
      </c>
      <c r="F843" s="8" t="s">
        <v>39</v>
      </c>
      <c r="G843" s="10">
        <v>1</v>
      </c>
      <c r="H843" s="3" t="s">
        <v>451</v>
      </c>
      <c r="I843" s="3"/>
      <c r="J843" s="3">
        <v>1</v>
      </c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</row>
    <row r="844" spans="1:24" x14ac:dyDescent="0.25">
      <c r="A844" s="8" t="s">
        <v>396</v>
      </c>
      <c r="B844" s="8" t="s">
        <v>399</v>
      </c>
      <c r="C844" s="8" t="s">
        <v>398</v>
      </c>
      <c r="D844" s="8" t="s">
        <v>61</v>
      </c>
      <c r="E844" s="8" t="s">
        <v>34</v>
      </c>
      <c r="F844" s="8" t="s">
        <v>39</v>
      </c>
      <c r="G844" s="10">
        <v>1</v>
      </c>
      <c r="H844" s="3" t="s">
        <v>451</v>
      </c>
      <c r="I844" s="3"/>
      <c r="J844" s="3">
        <v>1</v>
      </c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</row>
    <row r="845" spans="1:24" x14ac:dyDescent="0.25">
      <c r="A845" s="8" t="s">
        <v>396</v>
      </c>
      <c r="B845" s="8" t="s">
        <v>399</v>
      </c>
      <c r="C845" s="8" t="s">
        <v>398</v>
      </c>
      <c r="D845" s="8" t="s">
        <v>61</v>
      </c>
      <c r="E845" s="8" t="s">
        <v>34</v>
      </c>
      <c r="F845" s="8" t="s">
        <v>39</v>
      </c>
      <c r="G845" s="10">
        <v>1</v>
      </c>
      <c r="H845" s="3" t="s">
        <v>451</v>
      </c>
      <c r="I845" s="3"/>
      <c r="J845" s="3">
        <v>1</v>
      </c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</row>
    <row r="846" spans="1:24" x14ac:dyDescent="0.25">
      <c r="A846" s="8" t="s">
        <v>396</v>
      </c>
      <c r="B846" s="8" t="s">
        <v>399</v>
      </c>
      <c r="C846" s="8" t="s">
        <v>398</v>
      </c>
      <c r="D846" s="8" t="s">
        <v>61</v>
      </c>
      <c r="E846" s="8" t="s">
        <v>34</v>
      </c>
      <c r="F846" s="8" t="s">
        <v>39</v>
      </c>
      <c r="G846" s="10">
        <v>1</v>
      </c>
      <c r="H846" s="3" t="s">
        <v>451</v>
      </c>
      <c r="I846" s="3"/>
      <c r="J846" s="3">
        <v>1</v>
      </c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</row>
    <row r="847" spans="1:24" x14ac:dyDescent="0.25">
      <c r="A847" s="8" t="s">
        <v>396</v>
      </c>
      <c r="B847" s="8" t="s">
        <v>399</v>
      </c>
      <c r="C847" s="8" t="s">
        <v>398</v>
      </c>
      <c r="D847" s="8" t="s">
        <v>61</v>
      </c>
      <c r="E847" s="8" t="s">
        <v>34</v>
      </c>
      <c r="F847" s="8" t="s">
        <v>39</v>
      </c>
      <c r="G847" s="10">
        <v>1</v>
      </c>
      <c r="H847" s="3" t="s">
        <v>451</v>
      </c>
      <c r="I847" s="3"/>
      <c r="J847" s="3">
        <v>1</v>
      </c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</row>
    <row r="848" spans="1:24" x14ac:dyDescent="0.25">
      <c r="A848" s="8" t="s">
        <v>396</v>
      </c>
      <c r="B848" s="8" t="s">
        <v>399</v>
      </c>
      <c r="C848" s="8" t="s">
        <v>398</v>
      </c>
      <c r="D848" s="8" t="s">
        <v>61</v>
      </c>
      <c r="E848" s="8" t="s">
        <v>34</v>
      </c>
      <c r="F848" s="8" t="s">
        <v>39</v>
      </c>
      <c r="G848" s="10">
        <v>1</v>
      </c>
      <c r="H848" s="3" t="s">
        <v>451</v>
      </c>
      <c r="I848" s="3"/>
      <c r="J848" s="3">
        <v>1</v>
      </c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</row>
    <row r="849" spans="1:24" x14ac:dyDescent="0.25">
      <c r="A849" s="8" t="s">
        <v>396</v>
      </c>
      <c r="B849" s="8" t="s">
        <v>399</v>
      </c>
      <c r="C849" s="8" t="s">
        <v>398</v>
      </c>
      <c r="D849" s="8" t="s">
        <v>61</v>
      </c>
      <c r="E849" s="8" t="s">
        <v>34</v>
      </c>
      <c r="F849" s="8" t="s">
        <v>39</v>
      </c>
      <c r="G849" s="10">
        <v>1</v>
      </c>
      <c r="H849" s="3" t="s">
        <v>451</v>
      </c>
      <c r="I849" s="3"/>
      <c r="J849" s="3">
        <v>1</v>
      </c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</row>
    <row r="850" spans="1:24" x14ac:dyDescent="0.25">
      <c r="A850" s="8" t="s">
        <v>396</v>
      </c>
      <c r="B850" s="8" t="s">
        <v>399</v>
      </c>
      <c r="C850" s="8" t="s">
        <v>398</v>
      </c>
      <c r="D850" s="8" t="s">
        <v>61</v>
      </c>
      <c r="E850" s="8" t="s">
        <v>34</v>
      </c>
      <c r="F850" s="8" t="s">
        <v>39</v>
      </c>
      <c r="G850" s="10">
        <v>1</v>
      </c>
      <c r="H850" s="3" t="s">
        <v>451</v>
      </c>
      <c r="I850" s="3"/>
      <c r="J850" s="3">
        <v>1</v>
      </c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</row>
    <row r="851" spans="1:24" x14ac:dyDescent="0.25">
      <c r="A851" s="8" t="s">
        <v>396</v>
      </c>
      <c r="B851" s="8" t="s">
        <v>399</v>
      </c>
      <c r="C851" s="8" t="s">
        <v>398</v>
      </c>
      <c r="D851" s="8" t="s">
        <v>61</v>
      </c>
      <c r="E851" s="8" t="s">
        <v>34</v>
      </c>
      <c r="F851" s="8" t="s">
        <v>37</v>
      </c>
      <c r="G851" s="10">
        <v>1</v>
      </c>
      <c r="H851" s="3" t="s">
        <v>451</v>
      </c>
      <c r="I851" s="3"/>
      <c r="J851" s="3"/>
      <c r="K851" s="3">
        <v>1</v>
      </c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</row>
    <row r="852" spans="1:24" x14ac:dyDescent="0.25">
      <c r="A852" s="8" t="s">
        <v>396</v>
      </c>
      <c r="B852" s="8" t="s">
        <v>399</v>
      </c>
      <c r="C852" s="8" t="s">
        <v>398</v>
      </c>
      <c r="D852" s="8" t="s">
        <v>61</v>
      </c>
      <c r="E852" s="8" t="s">
        <v>34</v>
      </c>
      <c r="F852" s="8" t="s">
        <v>38</v>
      </c>
      <c r="G852" s="8"/>
      <c r="H852" s="3" t="s">
        <v>451</v>
      </c>
      <c r="I852" s="3"/>
      <c r="J852" s="3"/>
      <c r="K852" s="3"/>
      <c r="L852" s="3"/>
      <c r="M852" s="3"/>
      <c r="N852" s="3">
        <v>1</v>
      </c>
      <c r="O852" s="3"/>
      <c r="P852" s="3">
        <v>1</v>
      </c>
      <c r="Q852" s="3"/>
      <c r="R852" s="3"/>
      <c r="S852" s="3"/>
      <c r="T852" s="3"/>
      <c r="U852" s="3"/>
      <c r="V852" s="3"/>
      <c r="W852" s="3"/>
      <c r="X852" s="3"/>
    </row>
    <row r="853" spans="1:24" x14ac:dyDescent="0.25">
      <c r="A853" s="8" t="s">
        <v>396</v>
      </c>
      <c r="B853" s="8" t="s">
        <v>401</v>
      </c>
      <c r="C853" s="8" t="s">
        <v>398</v>
      </c>
      <c r="D853" s="8" t="s">
        <v>333</v>
      </c>
      <c r="E853" s="8" t="s">
        <v>253</v>
      </c>
      <c r="F853" s="8" t="s">
        <v>42</v>
      </c>
      <c r="G853" s="10">
        <v>1</v>
      </c>
      <c r="H853" s="3" t="s">
        <v>451</v>
      </c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>
        <v>1</v>
      </c>
      <c r="U853" s="3"/>
      <c r="V853" s="3"/>
      <c r="W853" s="3"/>
      <c r="X853" s="3"/>
    </row>
    <row r="854" spans="1:24" x14ac:dyDescent="0.25">
      <c r="A854" s="8" t="s">
        <v>396</v>
      </c>
      <c r="B854" s="8" t="s">
        <v>401</v>
      </c>
      <c r="C854" s="8" t="s">
        <v>398</v>
      </c>
      <c r="D854" s="8" t="s">
        <v>333</v>
      </c>
      <c r="E854" s="8" t="s">
        <v>253</v>
      </c>
      <c r="F854" s="8" t="s">
        <v>38</v>
      </c>
      <c r="G854" s="8"/>
      <c r="H854" s="3" t="s">
        <v>451</v>
      </c>
      <c r="I854" s="3"/>
      <c r="J854" s="3"/>
      <c r="K854" s="3"/>
      <c r="L854" s="3"/>
      <c r="M854" s="3"/>
      <c r="N854" s="3">
        <v>1</v>
      </c>
      <c r="O854" s="3"/>
      <c r="P854" s="3"/>
      <c r="Q854" s="3">
        <v>1</v>
      </c>
      <c r="R854" s="3"/>
      <c r="S854" s="3"/>
      <c r="T854" s="3"/>
      <c r="U854" s="3"/>
      <c r="V854" s="3"/>
      <c r="W854" s="3"/>
      <c r="X854" s="3"/>
    </row>
    <row r="855" spans="1:24" x14ac:dyDescent="0.25">
      <c r="A855" s="8" t="s">
        <v>396</v>
      </c>
      <c r="B855" s="8" t="s">
        <v>401</v>
      </c>
      <c r="C855" s="8" t="s">
        <v>398</v>
      </c>
      <c r="D855" s="8" t="s">
        <v>333</v>
      </c>
      <c r="E855" s="8" t="s">
        <v>253</v>
      </c>
      <c r="F855" s="8" t="s">
        <v>37</v>
      </c>
      <c r="G855" s="10">
        <v>1</v>
      </c>
      <c r="H855" s="3" t="s">
        <v>451</v>
      </c>
      <c r="I855" s="3"/>
      <c r="J855" s="3"/>
      <c r="K855" s="3">
        <v>1</v>
      </c>
      <c r="L855" s="3"/>
      <c r="M855" s="3"/>
      <c r="N855" s="3"/>
      <c r="O855" s="3"/>
      <c r="P855" s="3"/>
      <c r="Q855" s="3"/>
      <c r="R855" s="3">
        <v>1</v>
      </c>
      <c r="S855" s="3">
        <v>1</v>
      </c>
      <c r="T855" s="3"/>
      <c r="U855" s="3"/>
      <c r="V855" s="3"/>
      <c r="W855" s="3"/>
      <c r="X855" s="3"/>
    </row>
    <row r="856" spans="1:24" x14ac:dyDescent="0.25">
      <c r="A856" s="8" t="s">
        <v>396</v>
      </c>
      <c r="B856" s="8" t="s">
        <v>401</v>
      </c>
      <c r="C856" s="8" t="s">
        <v>398</v>
      </c>
      <c r="D856" s="8" t="s">
        <v>333</v>
      </c>
      <c r="E856" s="8" t="s">
        <v>253</v>
      </c>
      <c r="F856" s="8" t="s">
        <v>43</v>
      </c>
      <c r="G856" s="10">
        <v>1</v>
      </c>
      <c r="H856" s="3" t="s">
        <v>451</v>
      </c>
      <c r="I856" s="3"/>
      <c r="J856" s="3"/>
      <c r="K856" s="3"/>
      <c r="L856" s="3">
        <v>1</v>
      </c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</row>
    <row r="857" spans="1:24" x14ac:dyDescent="0.25">
      <c r="A857" s="8" t="s">
        <v>396</v>
      </c>
      <c r="B857" s="8" t="s">
        <v>397</v>
      </c>
      <c r="C857" s="8" t="s">
        <v>398</v>
      </c>
      <c r="D857" s="8" t="s">
        <v>60</v>
      </c>
      <c r="E857" s="8" t="s">
        <v>4</v>
      </c>
      <c r="F857" s="8" t="s">
        <v>42</v>
      </c>
      <c r="G857" s="10">
        <v>1</v>
      </c>
      <c r="H857" s="3" t="s">
        <v>451</v>
      </c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</row>
    <row r="858" spans="1:24" x14ac:dyDescent="0.25">
      <c r="A858" s="8" t="s">
        <v>396</v>
      </c>
      <c r="B858" s="8" t="s">
        <v>397</v>
      </c>
      <c r="C858" s="8" t="s">
        <v>398</v>
      </c>
      <c r="D858" s="8" t="s">
        <v>60</v>
      </c>
      <c r="E858" s="8" t="s">
        <v>4</v>
      </c>
      <c r="F858" s="8" t="s">
        <v>43</v>
      </c>
      <c r="G858" s="10">
        <v>1</v>
      </c>
      <c r="H858" s="9" t="s">
        <v>451</v>
      </c>
      <c r="I858" s="3"/>
      <c r="J858" s="3"/>
      <c r="K858" s="3"/>
      <c r="L858" s="3">
        <v>1</v>
      </c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</row>
    <row r="859" spans="1:24" x14ac:dyDescent="0.25">
      <c r="A859" s="8" t="s">
        <v>396</v>
      </c>
      <c r="B859" s="8" t="s">
        <v>397</v>
      </c>
      <c r="C859" s="8" t="s">
        <v>398</v>
      </c>
      <c r="D859" s="8" t="s">
        <v>60</v>
      </c>
      <c r="E859" s="8" t="s">
        <v>4</v>
      </c>
      <c r="F859" s="8" t="s">
        <v>38</v>
      </c>
      <c r="G859" s="8"/>
      <c r="H859" s="3" t="s">
        <v>451</v>
      </c>
      <c r="I859" s="3"/>
      <c r="J859" s="3"/>
      <c r="K859" s="3"/>
      <c r="L859" s="3"/>
      <c r="M859" s="3"/>
      <c r="N859" s="3">
        <v>1</v>
      </c>
      <c r="O859" s="3"/>
      <c r="P859" s="3"/>
      <c r="Q859" s="3">
        <v>1</v>
      </c>
      <c r="R859" s="3"/>
      <c r="S859" s="3"/>
      <c r="T859" s="3"/>
      <c r="U859" s="3"/>
      <c r="V859" s="3"/>
      <c r="W859" s="3"/>
      <c r="X859" s="3"/>
    </row>
    <row r="860" spans="1:24" x14ac:dyDescent="0.25">
      <c r="A860" s="8" t="s">
        <v>396</v>
      </c>
      <c r="B860" s="8" t="s">
        <v>397</v>
      </c>
      <c r="C860" s="8" t="s">
        <v>398</v>
      </c>
      <c r="D860" s="8" t="s">
        <v>60</v>
      </c>
      <c r="E860" s="8" t="s">
        <v>4</v>
      </c>
      <c r="F860" s="8" t="s">
        <v>43</v>
      </c>
      <c r="G860" s="10">
        <v>1</v>
      </c>
      <c r="H860" s="9" t="s">
        <v>451</v>
      </c>
      <c r="I860" s="3"/>
      <c r="J860" s="3"/>
      <c r="K860" s="3"/>
      <c r="L860" s="3">
        <v>1</v>
      </c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</row>
    <row r="861" spans="1:24" x14ac:dyDescent="0.25">
      <c r="A861" s="8" t="s">
        <v>396</v>
      </c>
      <c r="B861" s="8" t="s">
        <v>397</v>
      </c>
      <c r="C861" s="8" t="s">
        <v>398</v>
      </c>
      <c r="D861" s="8" t="s">
        <v>60</v>
      </c>
      <c r="E861" s="8" t="s">
        <v>4</v>
      </c>
      <c r="F861" s="8" t="s">
        <v>37</v>
      </c>
      <c r="G861" s="10">
        <v>1</v>
      </c>
      <c r="H861" s="3" t="s">
        <v>451</v>
      </c>
      <c r="I861" s="3"/>
      <c r="J861" s="3"/>
      <c r="K861" s="3">
        <v>1</v>
      </c>
      <c r="L861" s="3"/>
      <c r="M861" s="3"/>
      <c r="N861" s="3"/>
      <c r="O861" s="3"/>
      <c r="P861" s="3"/>
      <c r="Q861" s="3"/>
      <c r="R861" s="3"/>
      <c r="S861" s="3">
        <v>1</v>
      </c>
      <c r="T861" s="3"/>
      <c r="U861" s="3"/>
      <c r="V861" s="3"/>
      <c r="W861" s="3"/>
      <c r="X861" s="3"/>
    </row>
    <row r="862" spans="1:24" x14ac:dyDescent="0.25">
      <c r="A862" s="8" t="s">
        <v>396</v>
      </c>
      <c r="B862" s="8" t="s">
        <v>397</v>
      </c>
      <c r="C862" s="8" t="s">
        <v>398</v>
      </c>
      <c r="D862" s="8" t="s">
        <v>60</v>
      </c>
      <c r="E862" s="8" t="s">
        <v>4</v>
      </c>
      <c r="F862" s="8" t="s">
        <v>37</v>
      </c>
      <c r="G862" s="10">
        <v>1</v>
      </c>
      <c r="H862" s="3" t="s">
        <v>451</v>
      </c>
      <c r="I862" s="3"/>
      <c r="J862" s="3"/>
      <c r="K862" s="3">
        <v>1</v>
      </c>
      <c r="L862" s="3"/>
      <c r="M862" s="3"/>
      <c r="N862" s="3"/>
      <c r="O862" s="3"/>
      <c r="P862" s="3"/>
      <c r="Q862" s="3"/>
      <c r="R862" s="3"/>
      <c r="S862" s="3">
        <v>1</v>
      </c>
      <c r="T862" s="3"/>
      <c r="U862" s="3"/>
      <c r="V862" s="3"/>
      <c r="W862" s="3"/>
      <c r="X862" s="3"/>
    </row>
    <row r="863" spans="1:24" x14ac:dyDescent="0.25">
      <c r="A863" s="8" t="s">
        <v>396</v>
      </c>
      <c r="B863" s="8" t="s">
        <v>399</v>
      </c>
      <c r="C863" s="8" t="s">
        <v>398</v>
      </c>
      <c r="D863" s="8" t="s">
        <v>323</v>
      </c>
      <c r="E863" s="8" t="s">
        <v>20</v>
      </c>
      <c r="F863" s="8" t="s">
        <v>42</v>
      </c>
      <c r="G863" s="10">
        <v>1</v>
      </c>
      <c r="H863" s="3" t="s">
        <v>451</v>
      </c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</row>
    <row r="864" spans="1:24" x14ac:dyDescent="0.25">
      <c r="A864" s="8" t="s">
        <v>396</v>
      </c>
      <c r="B864" s="8" t="s">
        <v>399</v>
      </c>
      <c r="C864" s="8" t="s">
        <v>398</v>
      </c>
      <c r="D864" s="8" t="s">
        <v>323</v>
      </c>
      <c r="E864" s="8" t="s">
        <v>20</v>
      </c>
      <c r="F864" s="8" t="s">
        <v>37</v>
      </c>
      <c r="G864" s="10">
        <v>1</v>
      </c>
      <c r="H864" s="9" t="s">
        <v>451</v>
      </c>
      <c r="I864" s="3"/>
      <c r="J864" s="3"/>
      <c r="K864" s="3">
        <v>1</v>
      </c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</row>
    <row r="865" spans="1:24" x14ac:dyDescent="0.25">
      <c r="A865" s="8" t="s">
        <v>396</v>
      </c>
      <c r="B865" s="8" t="s">
        <v>399</v>
      </c>
      <c r="C865" s="8" t="s">
        <v>398</v>
      </c>
      <c r="D865" s="8" t="s">
        <v>323</v>
      </c>
      <c r="E865" s="8" t="s">
        <v>20</v>
      </c>
      <c r="F865" s="8" t="s">
        <v>43</v>
      </c>
      <c r="G865" s="10">
        <v>1</v>
      </c>
      <c r="H865" s="3" t="s">
        <v>451</v>
      </c>
      <c r="I865" s="3"/>
      <c r="J865" s="3"/>
      <c r="K865" s="3"/>
      <c r="L865" s="3">
        <v>1</v>
      </c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</row>
    <row r="866" spans="1:24" x14ac:dyDescent="0.25">
      <c r="A866" s="8" t="s">
        <v>396</v>
      </c>
      <c r="B866" s="8" t="s">
        <v>399</v>
      </c>
      <c r="C866" s="8" t="s">
        <v>398</v>
      </c>
      <c r="D866" s="8" t="s">
        <v>323</v>
      </c>
      <c r="E866" s="8" t="s">
        <v>20</v>
      </c>
      <c r="F866" s="8" t="s">
        <v>43</v>
      </c>
      <c r="G866" s="10">
        <v>1</v>
      </c>
      <c r="H866" s="3" t="s">
        <v>451</v>
      </c>
      <c r="I866" s="3"/>
      <c r="J866" s="3"/>
      <c r="K866" s="3"/>
      <c r="L866" s="3">
        <v>1</v>
      </c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</row>
    <row r="867" spans="1:24" x14ac:dyDescent="0.25">
      <c r="A867" s="8" t="s">
        <v>396</v>
      </c>
      <c r="B867" s="8" t="s">
        <v>399</v>
      </c>
      <c r="C867" s="8" t="s">
        <v>398</v>
      </c>
      <c r="D867" s="8" t="s">
        <v>323</v>
      </c>
      <c r="E867" s="8" t="s">
        <v>20</v>
      </c>
      <c r="F867" s="8" t="s">
        <v>43</v>
      </c>
      <c r="G867" s="10">
        <v>1</v>
      </c>
      <c r="H867" s="3" t="s">
        <v>451</v>
      </c>
      <c r="I867" s="3"/>
      <c r="J867" s="3"/>
      <c r="K867" s="3"/>
      <c r="L867" s="3">
        <v>1</v>
      </c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</row>
    <row r="868" spans="1:24" x14ac:dyDescent="0.25">
      <c r="A868" s="8" t="s">
        <v>396</v>
      </c>
      <c r="B868" s="8" t="s">
        <v>399</v>
      </c>
      <c r="C868" s="8" t="s">
        <v>398</v>
      </c>
      <c r="D868" s="8" t="s">
        <v>323</v>
      </c>
      <c r="E868" s="8" t="s">
        <v>20</v>
      </c>
      <c r="F868" s="8" t="s">
        <v>43</v>
      </c>
      <c r="G868" s="10">
        <v>1</v>
      </c>
      <c r="H868" s="3" t="s">
        <v>451</v>
      </c>
      <c r="I868" s="3"/>
      <c r="J868" s="3"/>
      <c r="K868" s="3"/>
      <c r="L868" s="3">
        <v>1</v>
      </c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</row>
    <row r="869" spans="1:24" x14ac:dyDescent="0.25">
      <c r="A869" s="8" t="s">
        <v>396</v>
      </c>
      <c r="B869" s="8" t="s">
        <v>399</v>
      </c>
      <c r="C869" s="8" t="s">
        <v>398</v>
      </c>
      <c r="D869" s="8" t="s">
        <v>323</v>
      </c>
      <c r="E869" s="8" t="s">
        <v>20</v>
      </c>
      <c r="F869" s="8" t="s">
        <v>43</v>
      </c>
      <c r="G869" s="10">
        <v>1</v>
      </c>
      <c r="H869" s="3" t="s">
        <v>451</v>
      </c>
      <c r="I869" s="3"/>
      <c r="J869" s="3"/>
      <c r="K869" s="3"/>
      <c r="L869" s="3">
        <v>1</v>
      </c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</row>
    <row r="870" spans="1:24" x14ac:dyDescent="0.25">
      <c r="A870" s="8" t="s">
        <v>396</v>
      </c>
      <c r="B870" s="8" t="s">
        <v>399</v>
      </c>
      <c r="C870" s="8" t="s">
        <v>398</v>
      </c>
      <c r="D870" s="8" t="s">
        <v>323</v>
      </c>
      <c r="E870" s="8" t="s">
        <v>20</v>
      </c>
      <c r="F870" s="8" t="s">
        <v>37</v>
      </c>
      <c r="G870" s="10">
        <v>1</v>
      </c>
      <c r="H870" s="3" t="s">
        <v>451</v>
      </c>
      <c r="I870" s="3"/>
      <c r="J870" s="3"/>
      <c r="K870" s="3">
        <v>1</v>
      </c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</row>
    <row r="871" spans="1:24" x14ac:dyDescent="0.25">
      <c r="A871" s="8" t="s">
        <v>396</v>
      </c>
      <c r="B871" s="8" t="s">
        <v>399</v>
      </c>
      <c r="C871" s="8" t="s">
        <v>398</v>
      </c>
      <c r="D871" s="8" t="s">
        <v>323</v>
      </c>
      <c r="E871" s="8" t="s">
        <v>20</v>
      </c>
      <c r="F871" s="8" t="s">
        <v>38</v>
      </c>
      <c r="G871" s="8"/>
      <c r="H871" s="3" t="s">
        <v>451</v>
      </c>
      <c r="I871" s="3"/>
      <c r="J871" s="3"/>
      <c r="K871" s="3"/>
      <c r="L871" s="3"/>
      <c r="M871" s="3"/>
      <c r="N871" s="3">
        <v>1</v>
      </c>
      <c r="O871" s="3"/>
      <c r="P871" s="3"/>
      <c r="Q871" s="3">
        <v>1</v>
      </c>
      <c r="R871" s="3"/>
      <c r="S871" s="3"/>
      <c r="T871" s="3"/>
      <c r="U871" s="3"/>
      <c r="V871" s="3"/>
      <c r="W871" s="3"/>
      <c r="X871" s="3"/>
    </row>
    <row r="872" spans="1:24" x14ac:dyDescent="0.25">
      <c r="A872" s="8" t="s">
        <v>396</v>
      </c>
      <c r="B872" s="8" t="s">
        <v>401</v>
      </c>
      <c r="C872" s="8" t="s">
        <v>398</v>
      </c>
      <c r="D872" s="8" t="s">
        <v>341</v>
      </c>
      <c r="E872" s="8" t="s">
        <v>13</v>
      </c>
      <c r="F872" s="8" t="s">
        <v>40</v>
      </c>
      <c r="G872" s="10">
        <v>1</v>
      </c>
      <c r="H872" s="3" t="s">
        <v>451</v>
      </c>
      <c r="I872" s="3">
        <v>1</v>
      </c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</row>
    <row r="873" spans="1:24" x14ac:dyDescent="0.25">
      <c r="A873" s="8" t="s">
        <v>396</v>
      </c>
      <c r="B873" s="8" t="s">
        <v>401</v>
      </c>
      <c r="C873" s="8" t="s">
        <v>398</v>
      </c>
      <c r="D873" s="8" t="s">
        <v>341</v>
      </c>
      <c r="E873" s="8" t="s">
        <v>13</v>
      </c>
      <c r="F873" s="8" t="s">
        <v>40</v>
      </c>
      <c r="G873" s="3">
        <v>2</v>
      </c>
      <c r="H873" s="3" t="s">
        <v>458</v>
      </c>
      <c r="I873" s="3">
        <v>1</v>
      </c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</row>
    <row r="874" spans="1:24" x14ac:dyDescent="0.25">
      <c r="A874" s="8" t="s">
        <v>396</v>
      </c>
      <c r="B874" s="8" t="s">
        <v>401</v>
      </c>
      <c r="C874" s="8" t="s">
        <v>398</v>
      </c>
      <c r="D874" s="8" t="s">
        <v>341</v>
      </c>
      <c r="E874" s="8" t="s">
        <v>13</v>
      </c>
      <c r="F874" s="8" t="s">
        <v>39</v>
      </c>
      <c r="G874" s="10">
        <v>1</v>
      </c>
      <c r="H874" s="3" t="s">
        <v>451</v>
      </c>
      <c r="I874" s="3"/>
      <c r="J874" s="3">
        <v>1</v>
      </c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</row>
    <row r="875" spans="1:24" x14ac:dyDescent="0.25">
      <c r="A875" s="8" t="s">
        <v>396</v>
      </c>
      <c r="B875" s="8" t="s">
        <v>401</v>
      </c>
      <c r="C875" s="8" t="s">
        <v>398</v>
      </c>
      <c r="D875" s="8" t="s">
        <v>341</v>
      </c>
      <c r="E875" s="8" t="s">
        <v>13</v>
      </c>
      <c r="F875" s="8" t="s">
        <v>40</v>
      </c>
      <c r="G875" s="10">
        <v>1</v>
      </c>
      <c r="H875" s="3" t="s">
        <v>451</v>
      </c>
      <c r="I875" s="3">
        <v>1</v>
      </c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>
        <v>1</v>
      </c>
      <c r="W875" s="3"/>
      <c r="X875" s="3"/>
    </row>
    <row r="876" spans="1:24" x14ac:dyDescent="0.25">
      <c r="A876" s="8" t="s">
        <v>396</v>
      </c>
      <c r="B876" s="8" t="s">
        <v>401</v>
      </c>
      <c r="C876" s="8" t="s">
        <v>398</v>
      </c>
      <c r="D876" s="8" t="s">
        <v>341</v>
      </c>
      <c r="E876" s="8" t="s">
        <v>13</v>
      </c>
      <c r="F876" s="8" t="s">
        <v>40</v>
      </c>
      <c r="G876" s="10">
        <v>1</v>
      </c>
      <c r="H876" s="3" t="s">
        <v>451</v>
      </c>
      <c r="I876" s="3">
        <v>1</v>
      </c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</row>
    <row r="877" spans="1:24" x14ac:dyDescent="0.25">
      <c r="A877" s="8" t="s">
        <v>396</v>
      </c>
      <c r="B877" s="8" t="s">
        <v>401</v>
      </c>
      <c r="C877" s="8" t="s">
        <v>398</v>
      </c>
      <c r="D877" s="8" t="s">
        <v>341</v>
      </c>
      <c r="E877" s="8" t="s">
        <v>13</v>
      </c>
      <c r="F877" s="8" t="s">
        <v>40</v>
      </c>
      <c r="G877" s="10">
        <v>1</v>
      </c>
      <c r="H877" s="3" t="s">
        <v>451</v>
      </c>
      <c r="I877" s="3">
        <v>1</v>
      </c>
      <c r="J877" s="3"/>
      <c r="K877" s="3"/>
      <c r="L877" s="3"/>
      <c r="M877" s="3"/>
      <c r="N877" s="3"/>
      <c r="O877" s="3"/>
      <c r="P877" s="3"/>
      <c r="Q877" s="3"/>
      <c r="R877" s="3"/>
      <c r="S877" s="3">
        <v>1</v>
      </c>
      <c r="T877" s="3"/>
      <c r="U877" s="3"/>
      <c r="V877" s="3"/>
      <c r="W877" s="3"/>
      <c r="X877" s="3"/>
    </row>
    <row r="878" spans="1:24" x14ac:dyDescent="0.25">
      <c r="A878" s="8" t="s">
        <v>396</v>
      </c>
      <c r="B878" s="8" t="s">
        <v>401</v>
      </c>
      <c r="C878" s="8" t="s">
        <v>398</v>
      </c>
      <c r="D878" s="8" t="s">
        <v>341</v>
      </c>
      <c r="E878" s="8" t="s">
        <v>13</v>
      </c>
      <c r="F878" s="8" t="s">
        <v>40</v>
      </c>
      <c r="G878" s="10">
        <v>1</v>
      </c>
      <c r="H878" s="3" t="s">
        <v>451</v>
      </c>
      <c r="I878" s="3">
        <v>1</v>
      </c>
      <c r="J878" s="3"/>
      <c r="K878" s="3"/>
      <c r="L878" s="3"/>
      <c r="M878" s="3"/>
      <c r="N878" s="3"/>
      <c r="O878" s="3"/>
      <c r="P878" s="3"/>
      <c r="Q878" s="3"/>
      <c r="R878" s="3"/>
      <c r="S878" s="3">
        <v>1</v>
      </c>
      <c r="T878" s="3"/>
      <c r="U878" s="3"/>
      <c r="V878" s="3"/>
      <c r="W878" s="3"/>
      <c r="X878" s="3"/>
    </row>
    <row r="879" spans="1:24" x14ac:dyDescent="0.25">
      <c r="A879" s="8" t="s">
        <v>396</v>
      </c>
      <c r="B879" s="8" t="s">
        <v>401</v>
      </c>
      <c r="C879" s="8" t="s">
        <v>398</v>
      </c>
      <c r="D879" s="8" t="s">
        <v>341</v>
      </c>
      <c r="E879" s="8" t="s">
        <v>13</v>
      </c>
      <c r="F879" s="8" t="s">
        <v>40</v>
      </c>
      <c r="G879" s="10">
        <v>1</v>
      </c>
      <c r="H879" s="3" t="s">
        <v>451</v>
      </c>
      <c r="I879" s="3">
        <v>1</v>
      </c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</row>
    <row r="880" spans="1:24" x14ac:dyDescent="0.25">
      <c r="A880" s="8" t="s">
        <v>396</v>
      </c>
      <c r="B880" s="8" t="s">
        <v>401</v>
      </c>
      <c r="C880" s="8" t="s">
        <v>398</v>
      </c>
      <c r="D880" s="8" t="s">
        <v>341</v>
      </c>
      <c r="E880" s="8" t="s">
        <v>13</v>
      </c>
      <c r="F880" s="8" t="s">
        <v>38</v>
      </c>
      <c r="G880" s="8"/>
      <c r="H880" s="3" t="s">
        <v>451</v>
      </c>
      <c r="I880" s="3"/>
      <c r="J880" s="3"/>
      <c r="K880" s="3"/>
      <c r="L880" s="3"/>
      <c r="M880" s="3"/>
      <c r="N880" s="3">
        <v>1</v>
      </c>
      <c r="O880" s="3"/>
      <c r="P880" s="3">
        <v>1</v>
      </c>
      <c r="Q880" s="3"/>
      <c r="R880" s="3"/>
      <c r="S880" s="3"/>
      <c r="T880" s="3"/>
      <c r="U880" s="3"/>
      <c r="V880" s="3"/>
      <c r="W880" s="3"/>
      <c r="X880" s="3"/>
    </row>
    <row r="881" spans="1:24" x14ac:dyDescent="0.25">
      <c r="A881" s="8" t="s">
        <v>396</v>
      </c>
      <c r="B881" s="8" t="s">
        <v>401</v>
      </c>
      <c r="C881" s="8" t="s">
        <v>398</v>
      </c>
      <c r="D881" s="8" t="s">
        <v>341</v>
      </c>
      <c r="E881" s="8" t="s">
        <v>13</v>
      </c>
      <c r="F881" s="8" t="s">
        <v>40</v>
      </c>
      <c r="G881" s="10">
        <v>1</v>
      </c>
      <c r="H881" s="3" t="s">
        <v>451</v>
      </c>
      <c r="I881" s="3">
        <v>1</v>
      </c>
      <c r="J881" s="3"/>
      <c r="K881" s="3"/>
      <c r="L881" s="3"/>
      <c r="M881" s="3"/>
      <c r="N881" s="3"/>
      <c r="O881" s="3"/>
      <c r="P881" s="3"/>
      <c r="Q881" s="3"/>
      <c r="R881" s="3"/>
      <c r="S881" s="3">
        <v>1</v>
      </c>
      <c r="T881" s="3"/>
      <c r="U881" s="3"/>
      <c r="V881" s="3"/>
      <c r="W881" s="3"/>
      <c r="X881" s="3"/>
    </row>
    <row r="882" spans="1:24" x14ac:dyDescent="0.25">
      <c r="A882" s="8" t="s">
        <v>396</v>
      </c>
      <c r="B882" s="8" t="s">
        <v>401</v>
      </c>
      <c r="C882" s="8" t="s">
        <v>398</v>
      </c>
      <c r="D882" s="8" t="s">
        <v>341</v>
      </c>
      <c r="E882" s="8" t="s">
        <v>13</v>
      </c>
      <c r="F882" s="8" t="s">
        <v>40</v>
      </c>
      <c r="G882" s="10">
        <v>1</v>
      </c>
      <c r="H882" s="3" t="s">
        <v>451</v>
      </c>
      <c r="I882" s="3">
        <v>1</v>
      </c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</row>
    <row r="883" spans="1:24" x14ac:dyDescent="0.25">
      <c r="A883" s="8" t="s">
        <v>396</v>
      </c>
      <c r="B883" s="8" t="s">
        <v>401</v>
      </c>
      <c r="C883" s="8" t="s">
        <v>398</v>
      </c>
      <c r="D883" s="8" t="s">
        <v>341</v>
      </c>
      <c r="E883" s="8" t="s">
        <v>13</v>
      </c>
      <c r="F883" s="8" t="s">
        <v>40</v>
      </c>
      <c r="G883" s="10">
        <v>1</v>
      </c>
      <c r="H883" s="3" t="s">
        <v>451</v>
      </c>
      <c r="I883" s="3">
        <v>1</v>
      </c>
      <c r="J883" s="3"/>
      <c r="K883" s="3"/>
      <c r="L883" s="3"/>
      <c r="M883" s="3"/>
      <c r="N883" s="3"/>
      <c r="O883" s="3"/>
      <c r="P883" s="3"/>
      <c r="Q883" s="3"/>
      <c r="R883" s="3"/>
      <c r="S883" s="3">
        <v>1</v>
      </c>
      <c r="T883" s="3"/>
      <c r="U883" s="3"/>
      <c r="V883" s="3"/>
      <c r="W883" s="3"/>
      <c r="X883" s="3"/>
    </row>
    <row r="884" spans="1:24" x14ac:dyDescent="0.25">
      <c r="A884" s="8" t="s">
        <v>396</v>
      </c>
      <c r="B884" s="8" t="s">
        <v>401</v>
      </c>
      <c r="C884" s="8" t="s">
        <v>398</v>
      </c>
      <c r="D884" s="8" t="s">
        <v>341</v>
      </c>
      <c r="E884" s="8" t="s">
        <v>13</v>
      </c>
      <c r="F884" s="8" t="s">
        <v>39</v>
      </c>
      <c r="G884" s="10">
        <v>1</v>
      </c>
      <c r="H884" s="3" t="s">
        <v>451</v>
      </c>
      <c r="I884" s="3"/>
      <c r="J884" s="3">
        <v>1</v>
      </c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</row>
    <row r="885" spans="1:24" x14ac:dyDescent="0.25">
      <c r="A885" s="8" t="s">
        <v>396</v>
      </c>
      <c r="B885" s="8" t="s">
        <v>401</v>
      </c>
      <c r="C885" s="8" t="s">
        <v>398</v>
      </c>
      <c r="D885" s="8" t="s">
        <v>341</v>
      </c>
      <c r="E885" s="8" t="s">
        <v>13</v>
      </c>
      <c r="F885" s="8" t="s">
        <v>40</v>
      </c>
      <c r="G885" s="10">
        <v>1</v>
      </c>
      <c r="H885" s="3" t="s">
        <v>451</v>
      </c>
      <c r="I885" s="3">
        <v>1</v>
      </c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>
        <v>1</v>
      </c>
      <c r="U885" s="3"/>
      <c r="V885" s="3"/>
      <c r="W885" s="3"/>
      <c r="X885" s="3"/>
    </row>
    <row r="886" spans="1:24" x14ac:dyDescent="0.25">
      <c r="A886" s="8" t="s">
        <v>396</v>
      </c>
      <c r="B886" s="8" t="s">
        <v>401</v>
      </c>
      <c r="C886" s="8" t="s">
        <v>398</v>
      </c>
      <c r="D886" s="8" t="s">
        <v>341</v>
      </c>
      <c r="E886" s="8" t="s">
        <v>13</v>
      </c>
      <c r="F886" s="8" t="s">
        <v>40</v>
      </c>
      <c r="G886" s="10">
        <v>1</v>
      </c>
      <c r="H886" s="3" t="s">
        <v>451</v>
      </c>
      <c r="I886" s="3">
        <v>1</v>
      </c>
      <c r="J886" s="3"/>
      <c r="K886" s="3"/>
      <c r="L886" s="3"/>
      <c r="M886" s="3"/>
      <c r="N886" s="3"/>
      <c r="O886" s="3"/>
      <c r="P886" s="3"/>
      <c r="Q886" s="3"/>
      <c r="R886" s="3"/>
      <c r="S886" s="3">
        <v>1</v>
      </c>
      <c r="T886" s="3"/>
      <c r="U886" s="3"/>
      <c r="V886" s="3">
        <v>1</v>
      </c>
      <c r="W886" s="3"/>
      <c r="X886" s="3"/>
    </row>
    <row r="887" spans="1:24" x14ac:dyDescent="0.25">
      <c r="A887" s="8" t="s">
        <v>396</v>
      </c>
      <c r="B887" s="8" t="s">
        <v>401</v>
      </c>
      <c r="C887" s="8" t="s">
        <v>398</v>
      </c>
      <c r="D887" s="8" t="s">
        <v>341</v>
      </c>
      <c r="E887" s="8" t="s">
        <v>13</v>
      </c>
      <c r="F887" s="8" t="s">
        <v>40</v>
      </c>
      <c r="G887" s="10">
        <v>1</v>
      </c>
      <c r="H887" s="3" t="s">
        <v>451</v>
      </c>
      <c r="I887" s="3">
        <v>1</v>
      </c>
      <c r="J887" s="3"/>
      <c r="K887" s="3"/>
      <c r="L887" s="3"/>
      <c r="M887" s="3"/>
      <c r="N887" s="3"/>
      <c r="O887" s="3"/>
      <c r="P887" s="3"/>
      <c r="Q887" s="3"/>
      <c r="R887" s="3"/>
      <c r="S887" s="3">
        <v>1</v>
      </c>
      <c r="T887" s="3"/>
      <c r="U887" s="3"/>
      <c r="V887" s="3"/>
      <c r="W887" s="3"/>
      <c r="X887" s="3"/>
    </row>
    <row r="888" spans="1:24" x14ac:dyDescent="0.25">
      <c r="A888" s="8" t="s">
        <v>376</v>
      </c>
      <c r="B888" s="8" t="s">
        <v>377</v>
      </c>
      <c r="C888" s="8" t="s">
        <v>378</v>
      </c>
      <c r="D888" s="8" t="s">
        <v>287</v>
      </c>
      <c r="E888" s="8" t="s">
        <v>224</v>
      </c>
      <c r="F888" s="8" t="s">
        <v>42</v>
      </c>
      <c r="G888" s="10">
        <v>1</v>
      </c>
      <c r="H888" s="3" t="s">
        <v>451</v>
      </c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</row>
    <row r="889" spans="1:24" x14ac:dyDescent="0.25">
      <c r="A889" s="8" t="s">
        <v>376</v>
      </c>
      <c r="B889" s="8" t="s">
        <v>377</v>
      </c>
      <c r="C889" s="8" t="s">
        <v>378</v>
      </c>
      <c r="D889" s="8" t="s">
        <v>287</v>
      </c>
      <c r="E889" s="8" t="s">
        <v>224</v>
      </c>
      <c r="F889" s="8" t="s">
        <v>38</v>
      </c>
      <c r="G889" s="8"/>
      <c r="H889" s="3" t="s">
        <v>451</v>
      </c>
      <c r="I889" s="3"/>
      <c r="J889" s="3"/>
      <c r="K889" s="3"/>
      <c r="L889" s="3"/>
      <c r="M889" s="3"/>
      <c r="N889" s="3">
        <v>1</v>
      </c>
      <c r="O889" s="3"/>
      <c r="P889" s="3">
        <v>1</v>
      </c>
      <c r="Q889" s="3"/>
      <c r="R889" s="3">
        <v>1</v>
      </c>
      <c r="S889" s="3"/>
      <c r="T889" s="3"/>
      <c r="U889" s="3"/>
      <c r="V889" s="3"/>
      <c r="W889" s="3"/>
      <c r="X889" s="3"/>
    </row>
    <row r="890" spans="1:24" x14ac:dyDescent="0.25">
      <c r="A890" s="49"/>
      <c r="B890" s="8" t="s">
        <v>377</v>
      </c>
      <c r="C890" s="8" t="s">
        <v>378</v>
      </c>
      <c r="D890" s="8" t="s">
        <v>287</v>
      </c>
      <c r="E890" s="8" t="s">
        <v>224</v>
      </c>
      <c r="F890" s="8" t="s">
        <v>40</v>
      </c>
      <c r="G890" s="10">
        <v>1</v>
      </c>
      <c r="H890" s="3" t="s">
        <v>451</v>
      </c>
      <c r="I890" s="3">
        <v>1</v>
      </c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</row>
    <row r="891" spans="1:24" x14ac:dyDescent="0.25">
      <c r="A891" s="8" t="s">
        <v>376</v>
      </c>
      <c r="B891" s="8" t="s">
        <v>377</v>
      </c>
      <c r="C891" s="8" t="s">
        <v>378</v>
      </c>
      <c r="D891" s="8" t="s">
        <v>287</v>
      </c>
      <c r="E891" s="8" t="s">
        <v>224</v>
      </c>
      <c r="F891" s="8" t="s">
        <v>40</v>
      </c>
      <c r="G891" s="10">
        <v>1</v>
      </c>
      <c r="H891" s="3" t="s">
        <v>451</v>
      </c>
      <c r="I891" s="3">
        <v>1</v>
      </c>
      <c r="J891" s="3"/>
      <c r="K891" s="3"/>
      <c r="L891" s="3"/>
      <c r="M891" s="3"/>
      <c r="N891" s="3"/>
      <c r="O891" s="3"/>
      <c r="P891" s="3"/>
      <c r="Q891" s="3"/>
      <c r="R891" s="3">
        <v>1</v>
      </c>
      <c r="S891" s="3">
        <v>1</v>
      </c>
      <c r="T891" s="3"/>
      <c r="U891" s="3"/>
      <c r="V891" s="3"/>
      <c r="W891" s="3"/>
      <c r="X891" s="3"/>
    </row>
    <row r="892" spans="1:24" x14ac:dyDescent="0.25">
      <c r="A892" s="8" t="s">
        <v>376</v>
      </c>
      <c r="B892" s="8" t="s">
        <v>379</v>
      </c>
      <c r="C892" s="8" t="s">
        <v>378</v>
      </c>
      <c r="D892" s="8" t="s">
        <v>292</v>
      </c>
      <c r="E892" s="8" t="s">
        <v>226</v>
      </c>
      <c r="F892" s="8" t="s">
        <v>43</v>
      </c>
      <c r="G892" s="10">
        <v>1</v>
      </c>
      <c r="H892" s="3" t="s">
        <v>451</v>
      </c>
      <c r="I892" s="3"/>
      <c r="J892" s="3"/>
      <c r="K892" s="3"/>
      <c r="L892" s="3">
        <v>1</v>
      </c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</row>
    <row r="893" spans="1:24" x14ac:dyDescent="0.25">
      <c r="A893" s="8" t="s">
        <v>376</v>
      </c>
      <c r="B893" s="8" t="s">
        <v>379</v>
      </c>
      <c r="C893" s="8" t="s">
        <v>378</v>
      </c>
      <c r="D893" s="8" t="s">
        <v>288</v>
      </c>
      <c r="E893" s="8" t="s">
        <v>6</v>
      </c>
      <c r="F893" s="8" t="s">
        <v>42</v>
      </c>
      <c r="G893" s="10">
        <v>1</v>
      </c>
      <c r="H893" s="3" t="s">
        <v>451</v>
      </c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</row>
    <row r="894" spans="1:24" x14ac:dyDescent="0.25">
      <c r="A894" s="8" t="s">
        <v>376</v>
      </c>
      <c r="B894" s="8" t="s">
        <v>379</v>
      </c>
      <c r="C894" s="8" t="s">
        <v>378</v>
      </c>
      <c r="D894" s="8" t="s">
        <v>288</v>
      </c>
      <c r="E894" s="8" t="s">
        <v>6</v>
      </c>
      <c r="F894" s="8" t="s">
        <v>43</v>
      </c>
      <c r="G894" s="10">
        <v>1</v>
      </c>
      <c r="H894" s="3" t="s">
        <v>451</v>
      </c>
      <c r="I894" s="3"/>
      <c r="J894" s="3"/>
      <c r="K894" s="3"/>
      <c r="L894" s="3">
        <v>1</v>
      </c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</row>
    <row r="895" spans="1:24" x14ac:dyDescent="0.25">
      <c r="A895" s="8" t="s">
        <v>376</v>
      </c>
      <c r="B895" s="8" t="s">
        <v>379</v>
      </c>
      <c r="C895" s="8" t="s">
        <v>378</v>
      </c>
      <c r="D895" s="8" t="s">
        <v>288</v>
      </c>
      <c r="E895" s="8" t="s">
        <v>6</v>
      </c>
      <c r="F895" s="8" t="s">
        <v>37</v>
      </c>
      <c r="G895" s="10">
        <v>1</v>
      </c>
      <c r="H895" s="3" t="s">
        <v>451</v>
      </c>
      <c r="I895" s="3"/>
      <c r="J895" s="3"/>
      <c r="K895" s="3">
        <v>1</v>
      </c>
      <c r="L895" s="3"/>
      <c r="M895" s="3"/>
      <c r="N895" s="3"/>
      <c r="O895" s="3"/>
      <c r="P895" s="3"/>
      <c r="Q895" s="3"/>
      <c r="R895" s="3"/>
      <c r="S895" s="3">
        <v>1</v>
      </c>
      <c r="T895" s="3"/>
      <c r="U895" s="3"/>
      <c r="V895" s="3"/>
      <c r="W895" s="3"/>
      <c r="X895" s="3"/>
    </row>
    <row r="896" spans="1:24" x14ac:dyDescent="0.25">
      <c r="A896" s="8" t="s">
        <v>376</v>
      </c>
      <c r="B896" s="8" t="s">
        <v>379</v>
      </c>
      <c r="C896" s="8" t="s">
        <v>378</v>
      </c>
      <c r="D896" s="8" t="s">
        <v>288</v>
      </c>
      <c r="E896" s="8" t="s">
        <v>6</v>
      </c>
      <c r="F896" s="8" t="s">
        <v>38</v>
      </c>
      <c r="G896" s="8"/>
      <c r="H896" s="3" t="s">
        <v>451</v>
      </c>
      <c r="I896" s="3"/>
      <c r="J896" s="3"/>
      <c r="K896" s="3"/>
      <c r="L896" s="3"/>
      <c r="M896" s="3"/>
      <c r="N896" s="3">
        <v>1</v>
      </c>
      <c r="O896" s="3"/>
      <c r="P896" s="3"/>
      <c r="Q896" s="3">
        <v>1</v>
      </c>
      <c r="R896" s="3"/>
      <c r="S896" s="3"/>
      <c r="T896" s="3"/>
      <c r="U896" s="3"/>
      <c r="V896" s="3"/>
      <c r="W896" s="3"/>
      <c r="X896" s="3"/>
    </row>
    <row r="897" spans="1:24" x14ac:dyDescent="0.25">
      <c r="A897" s="8" t="s">
        <v>376</v>
      </c>
      <c r="B897" s="8" t="s">
        <v>380</v>
      </c>
      <c r="C897" s="8" t="s">
        <v>378</v>
      </c>
      <c r="D897" s="8" t="s">
        <v>290</v>
      </c>
      <c r="E897" s="8" t="s">
        <v>225</v>
      </c>
      <c r="F897" s="8" t="s">
        <v>37</v>
      </c>
      <c r="G897" s="10">
        <v>1</v>
      </c>
      <c r="H897" s="3" t="s">
        <v>451</v>
      </c>
      <c r="I897" s="3"/>
      <c r="J897" s="3"/>
      <c r="K897" s="3">
        <v>1</v>
      </c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</row>
    <row r="898" spans="1:24" x14ac:dyDescent="0.25">
      <c r="A898" s="8" t="s">
        <v>376</v>
      </c>
      <c r="B898" s="8" t="s">
        <v>379</v>
      </c>
      <c r="C898" s="8" t="s">
        <v>378</v>
      </c>
      <c r="D898" s="8" t="s">
        <v>289</v>
      </c>
      <c r="E898" s="8" t="s">
        <v>18</v>
      </c>
      <c r="F898" s="8" t="s">
        <v>43</v>
      </c>
      <c r="G898" s="10">
        <v>1</v>
      </c>
      <c r="H898" s="3" t="s">
        <v>451</v>
      </c>
      <c r="I898" s="3"/>
      <c r="J898" s="3"/>
      <c r="K898" s="3"/>
      <c r="L898" s="3">
        <v>1</v>
      </c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</row>
    <row r="899" spans="1:24" x14ac:dyDescent="0.25">
      <c r="A899" s="8" t="s">
        <v>376</v>
      </c>
      <c r="B899" s="8" t="s">
        <v>380</v>
      </c>
      <c r="C899" s="8" t="s">
        <v>378</v>
      </c>
      <c r="D899" s="8" t="s">
        <v>291</v>
      </c>
      <c r="E899" s="8" t="s">
        <v>30</v>
      </c>
      <c r="F899" s="8" t="s">
        <v>37</v>
      </c>
      <c r="G899" s="10">
        <v>1</v>
      </c>
      <c r="H899" s="3" t="s">
        <v>451</v>
      </c>
      <c r="I899" s="3"/>
      <c r="J899" s="3"/>
      <c r="K899" s="3">
        <v>1</v>
      </c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</row>
  </sheetData>
  <mergeCells count="3">
    <mergeCell ref="I2:O2"/>
    <mergeCell ref="P2:R2"/>
    <mergeCell ref="S2:X2"/>
  </mergeCells>
  <phoneticPr fontId="1" type="noConversion"/>
  <conditionalFormatting sqref="G4:G899">
    <cfRule type="expression" dxfId="76" priority="9">
      <formula>IF($F4="Concentrateur",TRUE,FALSE)</formula>
    </cfRule>
  </conditionalFormatting>
  <conditionalFormatting sqref="P4:P32 P34:P214 P216:P899">
    <cfRule type="expression" dxfId="75" priority="8">
      <formula>IF($F4="Concentrateur",FALSE,TRUE)</formula>
    </cfRule>
  </conditionalFormatting>
  <conditionalFormatting sqref="S4:S32 S34:S214 S216:S899">
    <cfRule type="expression" dxfId="74" priority="4">
      <formula>IF(OR(MID(#REF!,23,3)="CEA",MID(#REF!,23,3)="CET"),FALSE,TRUE)</formula>
    </cfRule>
  </conditionalFormatting>
  <conditionalFormatting sqref="T4:T32 T34:T214 T216:T899">
    <cfRule type="expression" dxfId="73" priority="3">
      <formula>IF(MID(#REF!,23,3)="CEL",FALSE,TRUE)</formula>
    </cfRule>
  </conditionalFormatting>
  <conditionalFormatting sqref="U4:U32 U34:U214 U216:U899">
    <cfRule type="expression" dxfId="72" priority="2">
      <formula>IF(MID(#REF!,23,3)="CTH",FALSE,TRUE)</formula>
    </cfRule>
  </conditionalFormatting>
  <conditionalFormatting sqref="I4:R32 I34:R214 I216:R899">
    <cfRule type="expression" dxfId="71" priority="13">
      <formula>IF(OR($F4="Entrée_Concentrateur",AND($F4&lt;&gt;"Entrée_Concentrateur",$H4="Oui")),TRUE,FALSE)</formula>
    </cfRule>
  </conditionalFormatting>
  <conditionalFormatting sqref="R4:R32 R34:R214 R216:R899">
    <cfRule type="expression" dxfId="70" priority="14">
      <formula>IF(OR($H4="Oui",AND(LEFT($F4,6)&lt;&gt;"PEGAZ2",$F4&lt;&gt;"Concentrateur")),TRUE,FALSE)</formula>
    </cfRule>
  </conditionalFormatting>
  <pageMargins left="0.23622047244094491" right="0.23622047244094491" top="0.74803149606299213" bottom="0.74803149606299213" header="0.31496062992125984" footer="0.31496062992125984"/>
  <pageSetup paperSize="8" scale="54" fitToHeight="0" orientation="landscape" r:id="rId1"/>
  <headerFooter>
    <oddHeader>&amp;LCCTP&amp;CAnnexe 1 - Liste des points et équipements existants&amp;RProjet 20-DIVGP-04</oddHeader>
    <oddFooter>&amp;RPage &amp;P de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2:P31"/>
  <sheetViews>
    <sheetView workbookViewId="0">
      <selection activeCell="F31" sqref="F31"/>
    </sheetView>
  </sheetViews>
  <sheetFormatPr baseColWidth="10" defaultRowHeight="15" x14ac:dyDescent="0.25"/>
  <cols>
    <col min="1" max="1" width="36.85546875" bestFit="1" customWidth="1"/>
    <col min="2" max="2" width="13.7109375" style="3" bestFit="1" customWidth="1"/>
    <col min="3" max="3" width="13" style="3" bestFit="1" customWidth="1"/>
    <col min="4" max="4" width="13.7109375" style="3" bestFit="1" customWidth="1"/>
    <col min="5" max="5" width="13" style="3" bestFit="1" customWidth="1"/>
    <col min="6" max="6" width="14.5703125" style="3" bestFit="1" customWidth="1"/>
    <col min="7" max="7" width="11" style="3" bestFit="1" customWidth="1"/>
    <col min="8" max="8" width="13" style="3" bestFit="1" customWidth="1"/>
    <col min="9" max="11" width="13.140625" style="3" bestFit="1" customWidth="1"/>
    <col min="12" max="12" width="19.28515625" bestFit="1" customWidth="1"/>
    <col min="13" max="13" width="17.5703125" bestFit="1" customWidth="1"/>
    <col min="14" max="16" width="19.28515625" bestFit="1" customWidth="1"/>
    <col min="17" max="17" width="38.85546875" bestFit="1" customWidth="1"/>
    <col min="18" max="18" width="38.5703125" bestFit="1" customWidth="1"/>
    <col min="19" max="19" width="43.85546875" bestFit="1" customWidth="1"/>
  </cols>
  <sheetData>
    <row r="2" spans="1:16" x14ac:dyDescent="0.25">
      <c r="A2" s="34" t="s">
        <v>423</v>
      </c>
      <c r="B2" s="3" t="s">
        <v>451</v>
      </c>
    </row>
    <row r="4" spans="1:16" s="7" customFormat="1" ht="60" x14ac:dyDescent="0.25">
      <c r="A4" s="35" t="s">
        <v>63</v>
      </c>
      <c r="B4" s="36" t="s">
        <v>450</v>
      </c>
      <c r="C4" s="36" t="s">
        <v>448</v>
      </c>
      <c r="D4" s="36" t="s">
        <v>449</v>
      </c>
      <c r="E4" s="36" t="s">
        <v>444</v>
      </c>
      <c r="F4" s="36" t="s">
        <v>445</v>
      </c>
      <c r="G4" s="36" t="s">
        <v>446</v>
      </c>
      <c r="H4" s="36" t="s">
        <v>447</v>
      </c>
      <c r="I4" s="36" t="s">
        <v>414</v>
      </c>
      <c r="J4" s="36" t="s">
        <v>415</v>
      </c>
      <c r="K4" s="36" t="s">
        <v>416</v>
      </c>
      <c r="L4"/>
      <c r="M4"/>
      <c r="N4"/>
      <c r="O4"/>
      <c r="P4"/>
    </row>
    <row r="5" spans="1:16" x14ac:dyDescent="0.25">
      <c r="A5" s="1" t="s">
        <v>359</v>
      </c>
      <c r="B5" s="10"/>
      <c r="C5" s="10"/>
      <c r="D5" s="10">
        <v>11</v>
      </c>
      <c r="E5" s="10">
        <v>50</v>
      </c>
      <c r="F5" s="10">
        <v>3</v>
      </c>
      <c r="G5" s="10">
        <v>15</v>
      </c>
      <c r="H5" s="10">
        <v>14</v>
      </c>
      <c r="I5" s="10">
        <v>9</v>
      </c>
      <c r="J5" s="10">
        <v>6</v>
      </c>
      <c r="K5" s="10">
        <v>2</v>
      </c>
    </row>
    <row r="6" spans="1:16" x14ac:dyDescent="0.25">
      <c r="A6" s="6" t="s">
        <v>409</v>
      </c>
      <c r="B6" s="10"/>
      <c r="C6" s="10"/>
      <c r="D6" s="10">
        <v>3</v>
      </c>
      <c r="E6" s="10">
        <v>4</v>
      </c>
      <c r="F6" s="10">
        <v>1</v>
      </c>
      <c r="G6" s="10">
        <v>2</v>
      </c>
      <c r="H6" s="10">
        <v>2</v>
      </c>
      <c r="I6" s="10">
        <v>3</v>
      </c>
      <c r="J6" s="10">
        <v>1</v>
      </c>
      <c r="K6" s="10"/>
    </row>
    <row r="7" spans="1:16" x14ac:dyDescent="0.25">
      <c r="A7" s="6" t="s">
        <v>361</v>
      </c>
      <c r="B7" s="10"/>
      <c r="C7" s="10"/>
      <c r="D7" s="10">
        <v>8</v>
      </c>
      <c r="E7" s="10">
        <v>46</v>
      </c>
      <c r="F7" s="10">
        <v>2</v>
      </c>
      <c r="G7" s="10">
        <v>13</v>
      </c>
      <c r="H7" s="10">
        <v>12</v>
      </c>
      <c r="I7" s="10">
        <v>6</v>
      </c>
      <c r="J7" s="10">
        <v>5</v>
      </c>
      <c r="K7" s="10">
        <v>2</v>
      </c>
    </row>
    <row r="8" spans="1:16" x14ac:dyDescent="0.25">
      <c r="A8" s="1" t="s">
        <v>350</v>
      </c>
      <c r="B8" s="10"/>
      <c r="C8" s="10"/>
      <c r="D8" s="10">
        <v>11</v>
      </c>
      <c r="E8" s="10">
        <v>73</v>
      </c>
      <c r="F8" s="10">
        <v>3</v>
      </c>
      <c r="G8" s="10">
        <v>16</v>
      </c>
      <c r="H8" s="10">
        <v>5</v>
      </c>
      <c r="I8" s="10">
        <v>4</v>
      </c>
      <c r="J8" s="10">
        <v>19</v>
      </c>
      <c r="K8" s="10">
        <v>11</v>
      </c>
    </row>
    <row r="9" spans="1:16" x14ac:dyDescent="0.25">
      <c r="A9" s="6" t="s">
        <v>354</v>
      </c>
      <c r="B9" s="10"/>
      <c r="C9" s="10"/>
      <c r="D9" s="10">
        <v>2</v>
      </c>
      <c r="E9" s="10">
        <v>5</v>
      </c>
      <c r="F9" s="10">
        <v>3</v>
      </c>
      <c r="G9" s="10">
        <v>3</v>
      </c>
      <c r="H9" s="10"/>
      <c r="I9" s="10">
        <v>1</v>
      </c>
      <c r="J9" s="10">
        <v>3</v>
      </c>
      <c r="K9" s="10">
        <v>1</v>
      </c>
    </row>
    <row r="10" spans="1:16" x14ac:dyDescent="0.25">
      <c r="A10" s="6" t="s">
        <v>352</v>
      </c>
      <c r="B10" s="10"/>
      <c r="C10" s="10"/>
      <c r="D10" s="10">
        <v>9</v>
      </c>
      <c r="E10" s="10">
        <v>68</v>
      </c>
      <c r="F10" s="10"/>
      <c r="G10" s="10">
        <v>13</v>
      </c>
      <c r="H10" s="10">
        <v>5</v>
      </c>
      <c r="I10" s="10">
        <v>3</v>
      </c>
      <c r="J10" s="10">
        <v>16</v>
      </c>
      <c r="K10" s="10">
        <v>10</v>
      </c>
    </row>
    <row r="11" spans="1:16" x14ac:dyDescent="0.25">
      <c r="A11" s="1" t="s">
        <v>392</v>
      </c>
      <c r="B11" s="10"/>
      <c r="C11" s="10"/>
      <c r="D11" s="10">
        <v>6</v>
      </c>
      <c r="E11" s="10">
        <v>21</v>
      </c>
      <c r="F11" s="10">
        <v>9</v>
      </c>
      <c r="G11" s="10">
        <v>13</v>
      </c>
      <c r="H11" s="10">
        <v>11</v>
      </c>
      <c r="I11" s="10"/>
      <c r="J11" s="10">
        <v>6</v>
      </c>
      <c r="K11" s="10">
        <v>1</v>
      </c>
    </row>
    <row r="12" spans="1:16" x14ac:dyDescent="0.25">
      <c r="A12" s="6" t="s">
        <v>394</v>
      </c>
      <c r="B12" s="10"/>
      <c r="C12" s="10"/>
      <c r="D12" s="10">
        <v>6</v>
      </c>
      <c r="E12" s="10">
        <v>21</v>
      </c>
      <c r="F12" s="10">
        <v>9</v>
      </c>
      <c r="G12" s="10">
        <v>13</v>
      </c>
      <c r="H12" s="10">
        <v>11</v>
      </c>
      <c r="I12" s="10"/>
      <c r="J12" s="10">
        <v>6</v>
      </c>
      <c r="K12" s="10">
        <v>1</v>
      </c>
    </row>
    <row r="13" spans="1:16" x14ac:dyDescent="0.25">
      <c r="A13" s="1" t="s">
        <v>402</v>
      </c>
      <c r="B13" s="10"/>
      <c r="C13" s="10"/>
      <c r="D13" s="10">
        <v>2</v>
      </c>
      <c r="E13" s="10">
        <v>4</v>
      </c>
      <c r="F13" s="10">
        <v>1</v>
      </c>
      <c r="G13" s="10">
        <v>3</v>
      </c>
      <c r="H13" s="10">
        <v>4</v>
      </c>
      <c r="I13" s="10">
        <v>1</v>
      </c>
      <c r="J13" s="10">
        <v>1</v>
      </c>
      <c r="K13" s="10"/>
    </row>
    <row r="14" spans="1:16" x14ac:dyDescent="0.25">
      <c r="A14" s="6" t="s">
        <v>404</v>
      </c>
      <c r="B14" s="10"/>
      <c r="C14" s="10"/>
      <c r="D14" s="10">
        <v>2</v>
      </c>
      <c r="E14" s="10">
        <v>4</v>
      </c>
      <c r="F14" s="10">
        <v>1</v>
      </c>
      <c r="G14" s="10">
        <v>3</v>
      </c>
      <c r="H14" s="10">
        <v>4</v>
      </c>
      <c r="I14" s="10">
        <v>1</v>
      </c>
      <c r="J14" s="10">
        <v>1</v>
      </c>
      <c r="K14" s="10"/>
    </row>
    <row r="15" spans="1:16" x14ac:dyDescent="0.25">
      <c r="A15" s="1" t="s">
        <v>385</v>
      </c>
      <c r="B15" s="10"/>
      <c r="C15" s="10"/>
      <c r="D15" s="10">
        <v>9</v>
      </c>
      <c r="E15" s="10">
        <v>80</v>
      </c>
      <c r="F15" s="10">
        <v>7</v>
      </c>
      <c r="G15" s="10">
        <v>2</v>
      </c>
      <c r="H15" s="10">
        <v>3</v>
      </c>
      <c r="I15" s="10">
        <v>5</v>
      </c>
      <c r="J15" s="10">
        <v>5</v>
      </c>
      <c r="K15" s="10">
        <v>2</v>
      </c>
    </row>
    <row r="16" spans="1:16" x14ac:dyDescent="0.25">
      <c r="A16" s="6" t="s">
        <v>387</v>
      </c>
      <c r="B16" s="10"/>
      <c r="C16" s="10"/>
      <c r="D16" s="10">
        <v>9</v>
      </c>
      <c r="E16" s="10">
        <v>80</v>
      </c>
      <c r="F16" s="10">
        <v>7</v>
      </c>
      <c r="G16" s="10">
        <v>2</v>
      </c>
      <c r="H16" s="10">
        <v>3</v>
      </c>
      <c r="I16" s="10">
        <v>5</v>
      </c>
      <c r="J16" s="10">
        <v>5</v>
      </c>
      <c r="K16" s="10">
        <v>2</v>
      </c>
    </row>
    <row r="17" spans="1:11" x14ac:dyDescent="0.25">
      <c r="A17" s="1" t="s">
        <v>370</v>
      </c>
      <c r="B17" s="10">
        <v>1</v>
      </c>
      <c r="C17" s="10">
        <v>50</v>
      </c>
      <c r="D17" s="10">
        <v>12</v>
      </c>
      <c r="E17" s="10">
        <v>108</v>
      </c>
      <c r="F17" s="10">
        <v>5</v>
      </c>
      <c r="G17" s="10">
        <v>6</v>
      </c>
      <c r="H17" s="10">
        <v>4</v>
      </c>
      <c r="I17" s="10">
        <v>2</v>
      </c>
      <c r="J17" s="10">
        <v>7</v>
      </c>
      <c r="K17" s="10"/>
    </row>
    <row r="18" spans="1:11" x14ac:dyDescent="0.25">
      <c r="A18" s="6" t="s">
        <v>372</v>
      </c>
      <c r="B18" s="10">
        <v>1</v>
      </c>
      <c r="C18" s="10">
        <v>50</v>
      </c>
      <c r="D18" s="10">
        <v>12</v>
      </c>
      <c r="E18" s="10">
        <v>108</v>
      </c>
      <c r="F18" s="10">
        <v>5</v>
      </c>
      <c r="G18" s="10">
        <v>6</v>
      </c>
      <c r="H18" s="10">
        <v>4</v>
      </c>
      <c r="I18" s="10">
        <v>2</v>
      </c>
      <c r="J18" s="10">
        <v>7</v>
      </c>
      <c r="K18" s="10"/>
    </row>
    <row r="19" spans="1:11" x14ac:dyDescent="0.25">
      <c r="A19" s="1" t="s">
        <v>381</v>
      </c>
      <c r="B19" s="10"/>
      <c r="C19" s="10"/>
      <c r="D19" s="10">
        <v>9</v>
      </c>
      <c r="E19" s="10">
        <v>29</v>
      </c>
      <c r="F19" s="10"/>
      <c r="G19" s="10">
        <v>2</v>
      </c>
      <c r="H19" s="10">
        <v>3</v>
      </c>
      <c r="I19" s="10">
        <v>2</v>
      </c>
      <c r="J19" s="10">
        <v>9</v>
      </c>
      <c r="K19" s="10">
        <v>1</v>
      </c>
    </row>
    <row r="20" spans="1:11" x14ac:dyDescent="0.25">
      <c r="A20" s="6" t="s">
        <v>383</v>
      </c>
      <c r="B20" s="10"/>
      <c r="C20" s="10"/>
      <c r="D20" s="10">
        <v>9</v>
      </c>
      <c r="E20" s="10">
        <v>29</v>
      </c>
      <c r="F20" s="10"/>
      <c r="G20" s="10">
        <v>2</v>
      </c>
      <c r="H20" s="10">
        <v>3</v>
      </c>
      <c r="I20" s="10">
        <v>2</v>
      </c>
      <c r="J20" s="10">
        <v>9</v>
      </c>
      <c r="K20" s="10">
        <v>1</v>
      </c>
    </row>
    <row r="21" spans="1:11" x14ac:dyDescent="0.25">
      <c r="A21" s="1" t="s">
        <v>355</v>
      </c>
      <c r="B21" s="10"/>
      <c r="C21" s="10"/>
      <c r="D21" s="10">
        <v>1</v>
      </c>
      <c r="E21" s="10"/>
      <c r="F21" s="10"/>
      <c r="G21" s="10">
        <v>2</v>
      </c>
      <c r="H21" s="10">
        <v>4</v>
      </c>
      <c r="I21" s="10"/>
      <c r="J21" s="10">
        <v>1</v>
      </c>
      <c r="K21" s="10">
        <v>3</v>
      </c>
    </row>
    <row r="22" spans="1:11" x14ac:dyDescent="0.25">
      <c r="A22" s="6" t="s">
        <v>357</v>
      </c>
      <c r="B22" s="10"/>
      <c r="C22" s="10"/>
      <c r="D22" s="10">
        <v>1</v>
      </c>
      <c r="E22" s="10"/>
      <c r="F22" s="10"/>
      <c r="G22" s="10">
        <v>2</v>
      </c>
      <c r="H22" s="10">
        <v>4</v>
      </c>
      <c r="I22" s="10"/>
      <c r="J22" s="10">
        <v>1</v>
      </c>
      <c r="K22" s="10">
        <v>3</v>
      </c>
    </row>
    <row r="23" spans="1:11" x14ac:dyDescent="0.25">
      <c r="A23" s="1" t="s">
        <v>396</v>
      </c>
      <c r="B23" s="10"/>
      <c r="C23" s="10"/>
      <c r="D23" s="10">
        <v>13</v>
      </c>
      <c r="E23" s="10">
        <v>88</v>
      </c>
      <c r="F23" s="10">
        <v>19</v>
      </c>
      <c r="G23" s="10">
        <v>17</v>
      </c>
      <c r="H23" s="10">
        <v>15</v>
      </c>
      <c r="I23" s="10">
        <v>4</v>
      </c>
      <c r="J23" s="10">
        <v>9</v>
      </c>
      <c r="K23" s="10">
        <v>1</v>
      </c>
    </row>
    <row r="24" spans="1:11" x14ac:dyDescent="0.25">
      <c r="A24" s="6" t="s">
        <v>398</v>
      </c>
      <c r="B24" s="10"/>
      <c r="C24" s="10"/>
      <c r="D24" s="10">
        <v>13</v>
      </c>
      <c r="E24" s="10">
        <v>88</v>
      </c>
      <c r="F24" s="10">
        <v>19</v>
      </c>
      <c r="G24" s="10">
        <v>17</v>
      </c>
      <c r="H24" s="10">
        <v>15</v>
      </c>
      <c r="I24" s="10">
        <v>4</v>
      </c>
      <c r="J24" s="10">
        <v>9</v>
      </c>
      <c r="K24" s="10">
        <v>1</v>
      </c>
    </row>
    <row r="25" spans="1:11" x14ac:dyDescent="0.25">
      <c r="A25" s="1" t="s">
        <v>376</v>
      </c>
      <c r="B25" s="10"/>
      <c r="C25" s="10"/>
      <c r="D25" s="10">
        <v>2</v>
      </c>
      <c r="E25" s="10">
        <v>1</v>
      </c>
      <c r="F25" s="10"/>
      <c r="G25" s="10">
        <v>3</v>
      </c>
      <c r="H25" s="10">
        <v>3</v>
      </c>
      <c r="I25" s="10">
        <v>1</v>
      </c>
      <c r="J25" s="10">
        <v>1</v>
      </c>
      <c r="K25" s="10">
        <v>2</v>
      </c>
    </row>
    <row r="26" spans="1:11" x14ac:dyDescent="0.25">
      <c r="A26" s="6" t="s">
        <v>378</v>
      </c>
      <c r="B26" s="10"/>
      <c r="C26" s="10"/>
      <c r="D26" s="10">
        <v>2</v>
      </c>
      <c r="E26" s="10">
        <v>1</v>
      </c>
      <c r="F26" s="10"/>
      <c r="G26" s="10">
        <v>3</v>
      </c>
      <c r="H26" s="10">
        <v>3</v>
      </c>
      <c r="I26" s="10">
        <v>1</v>
      </c>
      <c r="J26" s="10">
        <v>1</v>
      </c>
      <c r="K26" s="10">
        <v>2</v>
      </c>
    </row>
    <row r="27" spans="1:11" x14ac:dyDescent="0.25">
      <c r="A27" s="1" t="s">
        <v>460</v>
      </c>
      <c r="B27" s="10"/>
      <c r="C27" s="10"/>
      <c r="D27" s="10"/>
      <c r="E27" s="10">
        <v>5</v>
      </c>
      <c r="F27" s="10"/>
      <c r="G27" s="10"/>
      <c r="H27" s="10"/>
      <c r="I27" s="10"/>
      <c r="J27" s="10"/>
      <c r="K27" s="10"/>
    </row>
    <row r="28" spans="1:11" x14ac:dyDescent="0.25">
      <c r="A28" s="6" t="s">
        <v>383</v>
      </c>
      <c r="B28" s="10"/>
      <c r="C28" s="10"/>
      <c r="D28" s="10"/>
      <c r="E28" s="10">
        <v>2</v>
      </c>
      <c r="F28" s="10"/>
      <c r="G28" s="10"/>
      <c r="H28" s="10"/>
      <c r="I28" s="10"/>
      <c r="J28" s="10"/>
      <c r="K28" s="10"/>
    </row>
    <row r="29" spans="1:11" x14ac:dyDescent="0.25">
      <c r="A29" s="6" t="s">
        <v>398</v>
      </c>
      <c r="B29" s="10"/>
      <c r="C29" s="10"/>
      <c r="D29" s="10"/>
      <c r="E29" s="10">
        <v>2</v>
      </c>
      <c r="F29" s="10"/>
      <c r="G29" s="10"/>
      <c r="H29" s="10"/>
      <c r="I29" s="10"/>
      <c r="J29" s="10"/>
      <c r="K29" s="10"/>
    </row>
    <row r="30" spans="1:11" x14ac:dyDescent="0.25">
      <c r="A30" s="6" t="s">
        <v>378</v>
      </c>
      <c r="B30" s="10"/>
      <c r="C30" s="10"/>
      <c r="D30" s="10"/>
      <c r="E30" s="10">
        <v>1</v>
      </c>
      <c r="F30" s="10"/>
      <c r="G30" s="10"/>
      <c r="H30" s="10"/>
      <c r="I30" s="10"/>
      <c r="J30" s="10"/>
      <c r="K30" s="10"/>
    </row>
    <row r="31" spans="1:11" x14ac:dyDescent="0.25">
      <c r="A31" s="1" t="s">
        <v>64</v>
      </c>
      <c r="B31" s="10">
        <v>1</v>
      </c>
      <c r="C31" s="10">
        <v>50</v>
      </c>
      <c r="D31" s="10">
        <v>76</v>
      </c>
      <c r="E31" s="10">
        <v>459</v>
      </c>
      <c r="F31" s="10">
        <v>47</v>
      </c>
      <c r="G31" s="10">
        <v>79</v>
      </c>
      <c r="H31" s="10">
        <v>66</v>
      </c>
      <c r="I31" s="10">
        <v>28</v>
      </c>
      <c r="J31" s="10">
        <v>64</v>
      </c>
      <c r="K31" s="10">
        <v>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4:P31"/>
  <sheetViews>
    <sheetView workbookViewId="0">
      <selection activeCell="E18" sqref="E18"/>
    </sheetView>
  </sheetViews>
  <sheetFormatPr baseColWidth="10" defaultRowHeight="15" x14ac:dyDescent="0.25"/>
  <cols>
    <col min="1" max="1" width="36.85546875" bestFit="1" customWidth="1"/>
    <col min="2" max="2" width="19.85546875" style="2" bestFit="1" customWidth="1"/>
    <col min="3" max="3" width="18.42578125" style="2" bestFit="1" customWidth="1"/>
    <col min="4" max="4" width="19.5703125" style="2" bestFit="1" customWidth="1"/>
    <col min="5" max="5" width="19.85546875" style="2" bestFit="1" customWidth="1"/>
    <col min="6" max="6" width="21.42578125" style="2" bestFit="1" customWidth="1"/>
    <col min="7" max="7" width="18.140625" bestFit="1" customWidth="1"/>
    <col min="8" max="8" width="11" customWidth="1"/>
    <col min="9" max="11" width="13.140625" customWidth="1"/>
    <col min="12" max="12" width="19.28515625" bestFit="1" customWidth="1"/>
    <col min="13" max="13" width="17.5703125" bestFit="1" customWidth="1"/>
    <col min="14" max="16" width="19.28515625" bestFit="1" customWidth="1"/>
    <col min="17" max="17" width="38.85546875" bestFit="1" customWidth="1"/>
    <col min="18" max="18" width="38.5703125" bestFit="1" customWidth="1"/>
    <col min="19" max="19" width="43.85546875" bestFit="1" customWidth="1"/>
  </cols>
  <sheetData>
    <row r="4" spans="1:16" s="7" customFormat="1" ht="60" x14ac:dyDescent="0.25">
      <c r="A4" s="35" t="s">
        <v>63</v>
      </c>
      <c r="B4" s="36" t="s">
        <v>411</v>
      </c>
      <c r="C4" s="36" t="s">
        <v>452</v>
      </c>
      <c r="D4" s="36" t="s">
        <v>412</v>
      </c>
      <c r="E4" s="36" t="s">
        <v>413</v>
      </c>
      <c r="F4" s="36" t="s">
        <v>453</v>
      </c>
      <c r="G4" s="36" t="s">
        <v>455</v>
      </c>
      <c r="H4"/>
      <c r="I4"/>
      <c r="J4"/>
      <c r="K4"/>
      <c r="L4"/>
      <c r="M4"/>
      <c r="N4"/>
      <c r="O4"/>
      <c r="P4"/>
    </row>
    <row r="5" spans="1:16" x14ac:dyDescent="0.25">
      <c r="A5" s="1" t="s">
        <v>359</v>
      </c>
      <c r="B5" s="33">
        <v>8</v>
      </c>
      <c r="C5" s="33">
        <v>10</v>
      </c>
      <c r="D5" s="33">
        <v>1</v>
      </c>
      <c r="E5" s="33"/>
      <c r="F5" s="33"/>
      <c r="G5" s="33"/>
    </row>
    <row r="6" spans="1:16" x14ac:dyDescent="0.25">
      <c r="A6" s="6" t="s">
        <v>409</v>
      </c>
      <c r="B6" s="33"/>
      <c r="C6" s="33"/>
      <c r="D6" s="33"/>
      <c r="E6" s="33"/>
      <c r="F6" s="33"/>
      <c r="G6" s="33"/>
    </row>
    <row r="7" spans="1:16" x14ac:dyDescent="0.25">
      <c r="A7" s="6" t="s">
        <v>361</v>
      </c>
      <c r="B7" s="33">
        <v>8</v>
      </c>
      <c r="C7" s="33">
        <v>10</v>
      </c>
      <c r="D7" s="33">
        <v>1</v>
      </c>
      <c r="E7" s="33"/>
      <c r="F7" s="33"/>
      <c r="G7" s="33"/>
    </row>
    <row r="8" spans="1:16" x14ac:dyDescent="0.25">
      <c r="A8" s="1" t="s">
        <v>350</v>
      </c>
      <c r="B8" s="33">
        <v>29</v>
      </c>
      <c r="C8" s="33">
        <v>5</v>
      </c>
      <c r="D8" s="33"/>
      <c r="E8" s="33">
        <v>1</v>
      </c>
      <c r="F8" s="33">
        <v>3</v>
      </c>
      <c r="G8" s="33"/>
    </row>
    <row r="9" spans="1:16" x14ac:dyDescent="0.25">
      <c r="A9" s="6" t="s">
        <v>354</v>
      </c>
      <c r="B9" s="33"/>
      <c r="C9" s="33">
        <v>2</v>
      </c>
      <c r="D9" s="33"/>
      <c r="E9" s="33"/>
      <c r="F9" s="33"/>
      <c r="G9" s="33"/>
    </row>
    <row r="10" spans="1:16" x14ac:dyDescent="0.25">
      <c r="A10" s="6" t="s">
        <v>352</v>
      </c>
      <c r="B10" s="33">
        <v>29</v>
      </c>
      <c r="C10" s="33">
        <v>3</v>
      </c>
      <c r="D10" s="33"/>
      <c r="E10" s="33">
        <v>1</v>
      </c>
      <c r="F10" s="33">
        <v>3</v>
      </c>
      <c r="G10" s="33"/>
    </row>
    <row r="11" spans="1:16" x14ac:dyDescent="0.25">
      <c r="A11" s="1" t="s">
        <v>392</v>
      </c>
      <c r="B11" s="33">
        <v>11</v>
      </c>
      <c r="C11" s="33">
        <v>10</v>
      </c>
      <c r="D11" s="33"/>
      <c r="E11" s="33">
        <v>1</v>
      </c>
      <c r="F11" s="33"/>
      <c r="G11" s="33"/>
    </row>
    <row r="12" spans="1:16" x14ac:dyDescent="0.25">
      <c r="A12" s="6" t="s">
        <v>394</v>
      </c>
      <c r="B12" s="33">
        <v>11</v>
      </c>
      <c r="C12" s="33">
        <v>10</v>
      </c>
      <c r="D12" s="33"/>
      <c r="E12" s="33">
        <v>1</v>
      </c>
      <c r="F12" s="33"/>
      <c r="G12" s="33"/>
    </row>
    <row r="13" spans="1:16" x14ac:dyDescent="0.25">
      <c r="A13" s="1" t="s">
        <v>402</v>
      </c>
      <c r="B13" s="33">
        <v>2</v>
      </c>
      <c r="C13" s="33"/>
      <c r="D13" s="33"/>
      <c r="E13" s="33"/>
      <c r="F13" s="33"/>
      <c r="G13" s="33"/>
    </row>
    <row r="14" spans="1:16" x14ac:dyDescent="0.25">
      <c r="A14" s="6" t="s">
        <v>404</v>
      </c>
      <c r="B14" s="33">
        <v>2</v>
      </c>
      <c r="C14" s="33"/>
      <c r="D14" s="33"/>
      <c r="E14" s="33"/>
      <c r="F14" s="33"/>
      <c r="G14" s="33"/>
    </row>
    <row r="15" spans="1:16" x14ac:dyDescent="0.25">
      <c r="A15" s="1" t="s">
        <v>385</v>
      </c>
      <c r="B15" s="33">
        <v>14</v>
      </c>
      <c r="C15" s="33">
        <v>2</v>
      </c>
      <c r="D15" s="33">
        <v>3</v>
      </c>
      <c r="E15" s="33"/>
      <c r="F15" s="33"/>
      <c r="G15" s="33"/>
    </row>
    <row r="16" spans="1:16" x14ac:dyDescent="0.25">
      <c r="A16" s="6" t="s">
        <v>387</v>
      </c>
      <c r="B16" s="33">
        <v>14</v>
      </c>
      <c r="C16" s="33">
        <v>2</v>
      </c>
      <c r="D16" s="33">
        <v>3</v>
      </c>
      <c r="E16" s="33"/>
      <c r="F16" s="33"/>
      <c r="G16" s="33"/>
    </row>
    <row r="17" spans="1:7" x14ac:dyDescent="0.25">
      <c r="A17" s="1" t="s">
        <v>370</v>
      </c>
      <c r="B17" s="33">
        <v>32</v>
      </c>
      <c r="C17" s="33">
        <v>7</v>
      </c>
      <c r="D17" s="33">
        <v>26</v>
      </c>
      <c r="E17" s="33"/>
      <c r="F17" s="33"/>
      <c r="G17" s="33"/>
    </row>
    <row r="18" spans="1:7" x14ac:dyDescent="0.25">
      <c r="A18" s="6" t="s">
        <v>372</v>
      </c>
      <c r="B18" s="33">
        <v>32</v>
      </c>
      <c r="C18" s="33">
        <v>7</v>
      </c>
      <c r="D18" s="33">
        <v>26</v>
      </c>
      <c r="E18" s="33"/>
      <c r="F18" s="33"/>
      <c r="G18" s="33"/>
    </row>
    <row r="19" spans="1:7" x14ac:dyDescent="0.25">
      <c r="A19" s="1" t="s">
        <v>381</v>
      </c>
      <c r="B19" s="33">
        <v>1</v>
      </c>
      <c r="C19" s="33">
        <v>3</v>
      </c>
      <c r="D19" s="33"/>
      <c r="E19" s="33">
        <v>1</v>
      </c>
      <c r="F19" s="33"/>
      <c r="G19" s="33"/>
    </row>
    <row r="20" spans="1:7" x14ac:dyDescent="0.25">
      <c r="A20" s="6" t="s">
        <v>383</v>
      </c>
      <c r="B20" s="33">
        <v>1</v>
      </c>
      <c r="C20" s="33">
        <v>3</v>
      </c>
      <c r="D20" s="33"/>
      <c r="E20" s="33">
        <v>1</v>
      </c>
      <c r="F20" s="33"/>
      <c r="G20" s="33"/>
    </row>
    <row r="21" spans="1:7" x14ac:dyDescent="0.25">
      <c r="A21" s="1" t="s">
        <v>355</v>
      </c>
      <c r="B21" s="33"/>
      <c r="C21" s="33">
        <v>2</v>
      </c>
      <c r="D21" s="33"/>
      <c r="E21" s="33"/>
      <c r="F21" s="33"/>
      <c r="G21" s="33"/>
    </row>
    <row r="22" spans="1:7" x14ac:dyDescent="0.25">
      <c r="A22" s="6" t="s">
        <v>357</v>
      </c>
      <c r="B22" s="33"/>
      <c r="C22" s="33">
        <v>2</v>
      </c>
      <c r="D22" s="33"/>
      <c r="E22" s="33"/>
      <c r="F22" s="33"/>
      <c r="G22" s="33"/>
    </row>
    <row r="23" spans="1:7" x14ac:dyDescent="0.25">
      <c r="A23" s="1" t="s">
        <v>396</v>
      </c>
      <c r="B23" s="33">
        <v>26</v>
      </c>
      <c r="C23" s="33">
        <v>15</v>
      </c>
      <c r="D23" s="33"/>
      <c r="E23" s="33">
        <v>6</v>
      </c>
      <c r="F23" s="33"/>
      <c r="G23" s="33"/>
    </row>
    <row r="24" spans="1:7" x14ac:dyDescent="0.25">
      <c r="A24" s="6" t="s">
        <v>398</v>
      </c>
      <c r="B24" s="33">
        <v>26</v>
      </c>
      <c r="C24" s="33">
        <v>15</v>
      </c>
      <c r="D24" s="33"/>
      <c r="E24" s="33">
        <v>6</v>
      </c>
      <c r="F24" s="33"/>
      <c r="G24" s="33"/>
    </row>
    <row r="25" spans="1:7" x14ac:dyDescent="0.25">
      <c r="A25" s="1" t="s">
        <v>376</v>
      </c>
      <c r="B25" s="33">
        <v>2</v>
      </c>
      <c r="C25" s="33"/>
      <c r="D25" s="33"/>
      <c r="E25" s="33"/>
      <c r="F25" s="33"/>
      <c r="G25" s="33"/>
    </row>
    <row r="26" spans="1:7" x14ac:dyDescent="0.25">
      <c r="A26" s="6" t="s">
        <v>378</v>
      </c>
      <c r="B26" s="33">
        <v>2</v>
      </c>
      <c r="C26" s="33"/>
      <c r="D26" s="33"/>
      <c r="E26" s="33"/>
      <c r="F26" s="33"/>
      <c r="G26" s="33"/>
    </row>
    <row r="27" spans="1:7" x14ac:dyDescent="0.25">
      <c r="A27" s="1" t="s">
        <v>460</v>
      </c>
      <c r="B27" s="33"/>
      <c r="C27" s="33"/>
      <c r="D27" s="33"/>
      <c r="E27" s="33"/>
      <c r="F27" s="33"/>
      <c r="G27" s="33"/>
    </row>
    <row r="28" spans="1:7" x14ac:dyDescent="0.25">
      <c r="A28" s="6" t="s">
        <v>383</v>
      </c>
      <c r="B28" s="33"/>
      <c r="C28" s="33"/>
      <c r="D28" s="33"/>
      <c r="E28" s="33"/>
      <c r="F28" s="33"/>
      <c r="G28" s="33"/>
    </row>
    <row r="29" spans="1:7" x14ac:dyDescent="0.25">
      <c r="A29" s="6" t="s">
        <v>398</v>
      </c>
      <c r="B29" s="33"/>
      <c r="C29" s="33"/>
      <c r="D29" s="33"/>
      <c r="E29" s="33"/>
      <c r="F29" s="33"/>
      <c r="G29" s="33"/>
    </row>
    <row r="30" spans="1:7" x14ac:dyDescent="0.25">
      <c r="A30" s="6" t="s">
        <v>378</v>
      </c>
      <c r="B30" s="33"/>
      <c r="C30" s="33"/>
      <c r="D30" s="33"/>
      <c r="E30" s="33"/>
      <c r="F30" s="33"/>
      <c r="G30" s="33"/>
    </row>
    <row r="31" spans="1:7" x14ac:dyDescent="0.25">
      <c r="A31" s="1" t="s">
        <v>64</v>
      </c>
      <c r="B31" s="33">
        <v>125</v>
      </c>
      <c r="C31" s="33">
        <v>54</v>
      </c>
      <c r="D31" s="33">
        <v>30</v>
      </c>
      <c r="E31" s="33">
        <v>9</v>
      </c>
      <c r="F31" s="33">
        <v>3</v>
      </c>
      <c r="G31" s="3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B1:H24"/>
  <sheetViews>
    <sheetView workbookViewId="0">
      <selection activeCell="E28" sqref="E28"/>
    </sheetView>
  </sheetViews>
  <sheetFormatPr baseColWidth="10" defaultRowHeight="15" x14ac:dyDescent="0.25"/>
  <cols>
    <col min="1" max="1" width="3.7109375" customWidth="1"/>
    <col min="2" max="2" width="6.85546875" customWidth="1"/>
    <col min="3" max="3" width="42.28515625" customWidth="1"/>
    <col min="4" max="4" width="9.140625" bestFit="1" customWidth="1"/>
    <col min="5" max="5" width="49.5703125" bestFit="1" customWidth="1"/>
  </cols>
  <sheetData>
    <row r="1" spans="2:6" ht="15.75" thickBot="1" x14ac:dyDescent="0.3"/>
    <row r="2" spans="2:6" ht="15.75" customHeight="1" thickBot="1" x14ac:dyDescent="0.3">
      <c r="B2" s="48" t="s">
        <v>419</v>
      </c>
      <c r="C2" s="57"/>
      <c r="D2" s="18" t="s">
        <v>420</v>
      </c>
    </row>
    <row r="3" spans="2:6" ht="15" customHeight="1" x14ac:dyDescent="0.25">
      <c r="B3" s="58" t="s">
        <v>422</v>
      </c>
      <c r="C3" s="14" t="s">
        <v>421</v>
      </c>
      <c r="D3" s="19">
        <v>1</v>
      </c>
      <c r="F3" s="43" t="s">
        <v>438</v>
      </c>
    </row>
    <row r="4" spans="2:6" x14ac:dyDescent="0.25">
      <c r="B4" s="59"/>
      <c r="C4" s="15" t="s">
        <v>436</v>
      </c>
      <c r="D4" s="20">
        <f>SUM(Tableau1[Concentrateur HCGE169-2S])</f>
        <v>1</v>
      </c>
      <c r="F4" s="43"/>
    </row>
    <row r="5" spans="2:6" x14ac:dyDescent="0.25">
      <c r="B5" s="59"/>
      <c r="C5" s="15" t="s">
        <v>437</v>
      </c>
      <c r="D5" s="20">
        <v>50</v>
      </c>
      <c r="F5" s="43"/>
    </row>
    <row r="6" spans="2:6" x14ac:dyDescent="0.25">
      <c r="B6" s="59"/>
      <c r="C6" s="15" t="s">
        <v>428</v>
      </c>
      <c r="D6" s="20">
        <f>SUMIFS(Tableau1[Module autonome PEGAZ2],Tableau1[Module en doublon],"Non")</f>
        <v>79</v>
      </c>
      <c r="F6" s="43"/>
    </row>
    <row r="7" spans="2:6" x14ac:dyDescent="0.25">
      <c r="B7" s="59"/>
      <c r="C7" s="15" t="s">
        <v>429</v>
      </c>
      <c r="D7" s="20">
        <f>SUMIFS(Tableau1[Module autonome PEGAZ2-ATEX],Tableau1[Module en doublon],"Non")</f>
        <v>66</v>
      </c>
      <c r="F7" s="43"/>
    </row>
    <row r="8" spans="2:6" x14ac:dyDescent="0.25">
      <c r="B8" s="59"/>
      <c r="C8" s="15" t="s">
        <v>433</v>
      </c>
      <c r="D8" s="20">
        <f>SUM(Tableau1[Concentrateur HCGE169-2B4])</f>
        <v>76</v>
      </c>
      <c r="F8" s="43"/>
    </row>
    <row r="9" spans="2:6" x14ac:dyDescent="0.25">
      <c r="B9" s="59"/>
      <c r="C9" s="15" t="s">
        <v>426</v>
      </c>
      <c r="D9" s="20">
        <f>SUMIFS(Tableau1[Module radio HM169-2I],Tableau1[Module en doublon],"Non")</f>
        <v>459</v>
      </c>
      <c r="F9" s="43"/>
    </row>
    <row r="10" spans="2:6" ht="15.75" thickBot="1" x14ac:dyDescent="0.3">
      <c r="B10" s="60"/>
      <c r="C10" s="16" t="s">
        <v>427</v>
      </c>
      <c r="D10" s="21">
        <f>SUMIFS(Tableau1[Module radio HM169-2I-ATEX],Tableau1[Module en doublon],"Non")</f>
        <v>47</v>
      </c>
      <c r="F10" s="43"/>
    </row>
    <row r="11" spans="2:6" ht="15.75" customHeight="1" x14ac:dyDescent="0.25">
      <c r="B11" s="51" t="s">
        <v>431</v>
      </c>
      <c r="C11" s="17" t="s">
        <v>68</v>
      </c>
      <c r="D11" s="22">
        <f>SUMIFS(Tableau1[Antenne type SPO],Tableau1[Module en doublon],"Non")</f>
        <v>28</v>
      </c>
      <c r="F11" s="43"/>
    </row>
    <row r="12" spans="2:6" x14ac:dyDescent="0.25">
      <c r="B12" s="52"/>
      <c r="C12" s="15" t="s">
        <v>69</v>
      </c>
      <c r="D12" s="20">
        <f>SUMIFS(Tableau1[Antenne type ODP],Tableau1[Module en doublon],"Non")</f>
        <v>64</v>
      </c>
      <c r="F12" s="43"/>
    </row>
    <row r="13" spans="2:6" ht="15.75" thickBot="1" x14ac:dyDescent="0.3">
      <c r="B13" s="53"/>
      <c r="C13" s="16" t="s">
        <v>70</v>
      </c>
      <c r="D13" s="21">
        <f>SUMIFS(Tableau1[Antenne type GPRS],Tableau1[Module en doublon],"Non")</f>
        <v>23</v>
      </c>
      <c r="F13" s="43"/>
    </row>
    <row r="14" spans="2:6" ht="15" customHeight="1" x14ac:dyDescent="0.25">
      <c r="B14" s="54" t="s">
        <v>432</v>
      </c>
      <c r="C14" s="14" t="s">
        <v>73</v>
      </c>
      <c r="D14" s="19">
        <f>SUM(Tableau1[Doubleur d''impulsion])</f>
        <v>9</v>
      </c>
      <c r="F14" s="44"/>
    </row>
    <row r="15" spans="2:6" x14ac:dyDescent="0.25">
      <c r="B15" s="55"/>
      <c r="C15" s="15" t="s">
        <v>435</v>
      </c>
      <c r="D15" s="20">
        <f>SUM(Tableau1[Module de déport d''impulsion (&gt; 10 ml)])</f>
        <v>3</v>
      </c>
      <c r="F15" s="44"/>
    </row>
    <row r="16" spans="2:6" x14ac:dyDescent="0.25">
      <c r="B16" s="55"/>
      <c r="C16" s="15" t="s">
        <v>71</v>
      </c>
      <c r="D16" s="20">
        <f>SUM(Tableau1[Emetteur d''impulsion sur compteur d''eau])</f>
        <v>125</v>
      </c>
      <c r="F16" s="44"/>
    </row>
    <row r="17" spans="2:8" x14ac:dyDescent="0.25">
      <c r="B17" s="55"/>
      <c r="C17" s="15" t="s">
        <v>434</v>
      </c>
      <c r="D17" s="20">
        <f>SUM(Tableau1[Convertisseur de signal sur compteur électrique])</f>
        <v>54</v>
      </c>
      <c r="F17" s="44"/>
    </row>
    <row r="18" spans="2:8" x14ac:dyDescent="0.25">
      <c r="B18" s="55"/>
      <c r="C18" s="15" t="s">
        <v>72</v>
      </c>
      <c r="D18" s="20">
        <f>SUM(Tableau1[Carte d''impulsion sur compteur thermique])</f>
        <v>30</v>
      </c>
      <c r="F18" s="44"/>
    </row>
    <row r="19" spans="2:8" ht="15.75" thickBot="1" x14ac:dyDescent="0.3">
      <c r="B19" s="56"/>
      <c r="C19" s="16" t="s">
        <v>456</v>
      </c>
      <c r="D19" s="21">
        <f>SUM(Tableau1[Pile double type D pour débitmètre WATERFLUX 3070])</f>
        <v>0</v>
      </c>
      <c r="F19" s="44"/>
    </row>
    <row r="20" spans="2:8" ht="15.75" thickBot="1" x14ac:dyDescent="0.3"/>
    <row r="21" spans="2:8" ht="15.75" customHeight="1" thickBot="1" x14ac:dyDescent="0.3">
      <c r="B21" s="45" t="s">
        <v>440</v>
      </c>
      <c r="C21" s="25" t="s">
        <v>421</v>
      </c>
      <c r="D21" s="23">
        <f>D3</f>
        <v>1</v>
      </c>
      <c r="E21" s="7"/>
      <c r="F21" s="7"/>
      <c r="G21" s="7"/>
      <c r="H21" s="7"/>
    </row>
    <row r="22" spans="2:8" ht="15" customHeight="1" x14ac:dyDescent="0.25">
      <c r="B22" s="46"/>
      <c r="C22" s="25" t="s">
        <v>439</v>
      </c>
      <c r="D22" s="23">
        <f>SUM(D4,D8)</f>
        <v>77</v>
      </c>
    </row>
    <row r="23" spans="2:8" ht="15.75" thickBot="1" x14ac:dyDescent="0.3">
      <c r="B23" s="46"/>
      <c r="C23" s="26" t="s">
        <v>442</v>
      </c>
      <c r="D23" s="24">
        <f>SUM(D5,D6:D7,D9:D10)</f>
        <v>701</v>
      </c>
    </row>
    <row r="24" spans="2:8" ht="15.75" thickBot="1" x14ac:dyDescent="0.3">
      <c r="B24" s="47"/>
      <c r="C24" s="27" t="s">
        <v>441</v>
      </c>
      <c r="D24" s="28">
        <f>COUNTA(Tableau1[Site])-D22-D19</f>
        <v>819</v>
      </c>
      <c r="E24" t="s">
        <v>457</v>
      </c>
    </row>
  </sheetData>
  <mergeCells count="7">
    <mergeCell ref="F3:F13"/>
    <mergeCell ref="F14:F19"/>
    <mergeCell ref="B21:B24"/>
    <mergeCell ref="B3:B10"/>
    <mergeCell ref="B2:C2"/>
    <mergeCell ref="B14:B19"/>
    <mergeCell ref="B11:B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899F0BEF7A7749A7BEB62988BA454B" ma:contentTypeVersion="1" ma:contentTypeDescription="Crée un document." ma:contentTypeScope="" ma:versionID="99f65844cd85ff0632e8a60b831110bd">
  <xsd:schema xmlns:xsd="http://www.w3.org/2001/XMLSchema" xmlns:xs="http://www.w3.org/2001/XMLSchema" xmlns:p="http://schemas.microsoft.com/office/2006/metadata/properties" xmlns:ns2="d5306dec-f3d1-40a0-80b1-23fd97777016" targetNamespace="http://schemas.microsoft.com/office/2006/metadata/properties" ma:root="true" ma:fieldsID="89e328c14df7589dab707124dacde02c" ns2:_="">
    <xsd:import namespace="d5306dec-f3d1-40a0-80b1-23fd9777701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306dec-f3d1-40a0-80b1-23fd9777701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16B53B5-98BF-4937-AD48-E36B254E9E04}"/>
</file>

<file path=customXml/itemProps2.xml><?xml version="1.0" encoding="utf-8"?>
<ds:datastoreItem xmlns:ds="http://schemas.openxmlformats.org/officeDocument/2006/customXml" ds:itemID="{0D72311E-9B44-4D4C-88E3-2F78BEBCA3AE}"/>
</file>

<file path=customXml/itemProps3.xml><?xml version="1.0" encoding="utf-8"?>
<ds:datastoreItem xmlns:ds="http://schemas.openxmlformats.org/officeDocument/2006/customXml" ds:itemID="{3E9CCECE-83AD-41FF-95AE-43B8EBF28D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Base adresse</vt:lpstr>
      <vt:lpstr>Liste compteurs et équipements</vt:lpstr>
      <vt:lpstr>Modules par BdD et USID</vt:lpstr>
      <vt:lpstr>Eq. compteurs par BdD et USID</vt:lpstr>
      <vt:lpstr>Récap. ESID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CAPELLE Cedric</dc:creator>
  <cp:lastModifiedBy>CAPELLE Cedric</cp:lastModifiedBy>
  <cp:lastPrinted>2021-03-09T08:56:26Z</cp:lastPrinted>
  <dcterms:created xsi:type="dcterms:W3CDTF">2021-01-19T14:11:14Z</dcterms:created>
  <dcterms:modified xsi:type="dcterms:W3CDTF">2025-01-30T09:56:09Z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0x010100FA899F0BEF7A7749A7BEB62988BA454B</vt:lpwstr>
  </property>
</Properties>
</file>