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S:\EBS\P2_Contrats\1_Projets\TLS\BAQE261B20 GHT MS19 Regroupement de l'imagerie\6_Prod-etudes\4-Phase_DCE\3-DCE IMAGERIE\004-Rendu natif\CDPGF\"/>
    </mc:Choice>
  </mc:AlternateContent>
  <xr:revisionPtr revIDLastSave="0" documentId="13_ncr:1_{189E0A24-BC6F-480E-B682-1798EB85A8AF}" xr6:coauthVersionLast="47" xr6:coauthVersionMax="47" xr10:uidLastSave="{00000000-0000-0000-0000-000000000000}"/>
  <bookViews>
    <workbookView xWindow="-120" yWindow="-120" windowWidth="29040" windowHeight="15840" activeTab="1" xr2:uid="{00000000-000D-0000-FFFF-FFFF00000000}"/>
  </bookViews>
  <sheets>
    <sheet name="PdG" sheetId="5" r:id="rId1"/>
    <sheet name="CDPGF" sheetId="2" r:id="rId2"/>
  </sheets>
  <definedNames>
    <definedName name="BEG">#REF!</definedName>
    <definedName name="Coeff_vente">#REF!</definedName>
    <definedName name="DISANO">#REF!</definedName>
    <definedName name="ETAP">#REF!</definedName>
    <definedName name="GEUTEBRUCK">#REF!</definedName>
    <definedName name="Heure">#REF!</definedName>
    <definedName name="_xlnm.Print_Titles" localSheetId="1">CDPGF!$1:$2</definedName>
    <definedName name="KAUFEL">#REF!</definedName>
    <definedName name="LEGRAND">#REF!</definedName>
    <definedName name="NEXANS">#REF!</definedName>
    <definedName name="PHILIPS">#REF!</definedName>
    <definedName name="SCHNEIDER">#REF!</definedName>
    <definedName name="SERMES">#REF!</definedName>
    <definedName name="SOCOMEC">#REF!</definedName>
    <definedName name="THORN">#REF!</definedName>
    <definedName name="TOLMEGA">#REF!</definedName>
    <definedName name="TOMEGA">#REF!</definedName>
    <definedName name="TRILUX">#REF!</definedName>
    <definedName name="_xlnm.Print_Area" localSheetId="1">CDPGF!$B:$G</definedName>
    <definedName name="_xlnm.Print_Area" localSheetId="0">PdG!$B$1:$B$21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27" i="2" l="1"/>
  <c r="E527" i="2"/>
  <c r="F526" i="2"/>
  <c r="E526" i="2"/>
  <c r="F445" i="2"/>
  <c r="E445" i="2"/>
  <c r="F441" i="2"/>
  <c r="E441" i="2"/>
  <c r="F440" i="2"/>
  <c r="E440" i="2"/>
  <c r="F436" i="2"/>
  <c r="E436" i="2"/>
  <c r="J315" i="2"/>
  <c r="E83" i="2"/>
  <c r="B83" i="2"/>
  <c r="F78" i="2"/>
  <c r="E78" i="2"/>
  <c r="F76" i="2"/>
  <c r="E76" i="2"/>
  <c r="E601" i="2"/>
  <c r="B601" i="2"/>
  <c r="F596" i="2"/>
  <c r="E596" i="2"/>
  <c r="F593" i="2"/>
  <c r="E593" i="2"/>
  <c r="F592" i="2"/>
  <c r="E592" i="2"/>
  <c r="J314" i="2"/>
  <c r="J312" i="2"/>
  <c r="E206" i="2"/>
  <c r="F206" i="2" s="1"/>
  <c r="J568" i="2"/>
  <c r="J567" i="2"/>
  <c r="J566" i="2"/>
  <c r="J565" i="2"/>
  <c r="J564" i="2"/>
  <c r="B537" i="2"/>
  <c r="E537" i="2"/>
  <c r="F546" i="2"/>
  <c r="F567" i="2" s="1"/>
  <c r="B546" i="2"/>
  <c r="E546" i="2"/>
  <c r="E521" i="2"/>
  <c r="B521" i="2"/>
  <c r="F520" i="2"/>
  <c r="E520" i="2"/>
  <c r="F519" i="2"/>
  <c r="E519" i="2"/>
  <c r="F518" i="2"/>
  <c r="E518" i="2"/>
  <c r="E510" i="2"/>
  <c r="E528" i="2" l="1"/>
  <c r="F528" i="2" s="1"/>
  <c r="E438" i="2"/>
  <c r="F438" i="2" s="1"/>
  <c r="E466" i="2"/>
  <c r="F466" i="2" s="1"/>
  <c r="E463" i="2"/>
  <c r="F463" i="2"/>
  <c r="E289" i="2"/>
  <c r="F289" i="2" s="1"/>
  <c r="E244" i="2"/>
  <c r="F244" i="2" s="1"/>
  <c r="E245" i="2"/>
  <c r="F245" i="2" s="1"/>
  <c r="E242" i="2"/>
  <c r="F242" i="2" s="1"/>
  <c r="E241" i="2"/>
  <c r="F241" i="2" s="1"/>
  <c r="E595" i="2"/>
  <c r="F595" i="2" s="1"/>
  <c r="E68" i="2"/>
  <c r="F68" i="2" s="1"/>
  <c r="E66" i="2"/>
  <c r="F66" i="2" s="1"/>
  <c r="E65" i="2"/>
  <c r="F65" i="2" s="1"/>
  <c r="E207" i="2"/>
  <c r="F207" i="2" s="1"/>
  <c r="E514" i="2"/>
  <c r="F514" i="2" s="1"/>
  <c r="E531" i="2" l="1"/>
  <c r="F531" i="2" s="1"/>
  <c r="E448" i="2"/>
  <c r="F448" i="2" s="1"/>
  <c r="E502" i="2"/>
  <c r="F502" i="2" s="1"/>
  <c r="E530" i="2"/>
  <c r="F530" i="2" s="1"/>
  <c r="E446" i="2"/>
  <c r="F446" i="2" s="1"/>
  <c r="E442" i="2"/>
  <c r="F442" i="2" s="1"/>
  <c r="E439" i="2"/>
  <c r="F439" i="2" s="1"/>
  <c r="E434" i="2"/>
  <c r="F434" i="2" s="1"/>
  <c r="E444" i="2"/>
  <c r="F444" i="2" s="1"/>
  <c r="E437" i="2"/>
  <c r="F437" i="2" s="1"/>
  <c r="E285" i="2"/>
  <c r="F285" i="2" s="1"/>
  <c r="E243" i="2"/>
  <c r="F243" i="2" s="1"/>
  <c r="E212" i="2"/>
  <c r="F212" i="2" s="1"/>
  <c r="E67" i="2"/>
  <c r="F67" i="2" s="1"/>
  <c r="E77" i="2"/>
  <c r="F77" i="2" s="1"/>
  <c r="E349" i="2"/>
  <c r="F349" i="2" s="1"/>
  <c r="E594" i="2"/>
  <c r="F594" i="2" s="1"/>
  <c r="F601" i="2" s="1"/>
  <c r="G603" i="2" s="1"/>
  <c r="G605" i="2" s="1"/>
  <c r="G606" i="2" s="1"/>
  <c r="G607" i="2" s="1"/>
  <c r="E208" i="2"/>
  <c r="F208" i="2" s="1"/>
  <c r="E205" i="2"/>
  <c r="F205" i="2" s="1"/>
  <c r="E204" i="2"/>
  <c r="F204" i="2" s="1"/>
  <c r="E201" i="2"/>
  <c r="F201" i="2" s="1"/>
  <c r="E525" i="2"/>
  <c r="F525" i="2" s="1"/>
  <c r="E524" i="2"/>
  <c r="F524" i="2" s="1"/>
  <c r="E513" i="2"/>
  <c r="F513" i="2" s="1"/>
  <c r="E512" i="2"/>
  <c r="F512" i="2" s="1"/>
  <c r="E515" i="2"/>
  <c r="F515" i="2" s="1"/>
  <c r="E511" i="2"/>
  <c r="F511" i="2" s="1"/>
  <c r="E443" i="2" l="1"/>
  <c r="F443" i="2" s="1"/>
  <c r="E435" i="2"/>
  <c r="F435" i="2" s="1"/>
  <c r="E433" i="2"/>
  <c r="F433" i="2" s="1"/>
  <c r="F83" i="2"/>
  <c r="F315" i="2" s="1"/>
  <c r="F521" i="2"/>
  <c r="F565" i="2" s="1"/>
  <c r="F537" i="2"/>
  <c r="F566" i="2" s="1"/>
  <c r="E508" i="2" l="1"/>
  <c r="B508" i="2"/>
  <c r="F507" i="2"/>
  <c r="E507" i="2"/>
  <c r="F506" i="2"/>
  <c r="E506" i="2"/>
  <c r="F505" i="2"/>
  <c r="E505" i="2"/>
  <c r="F504" i="2"/>
  <c r="E504" i="2"/>
  <c r="F503" i="2"/>
  <c r="E503" i="2"/>
  <c r="E499" i="2"/>
  <c r="F499" i="2" s="1"/>
  <c r="F494" i="2"/>
  <c r="E494" i="2"/>
  <c r="F490" i="2"/>
  <c r="E490" i="2"/>
  <c r="F489" i="2"/>
  <c r="E489" i="2"/>
  <c r="F488" i="2"/>
  <c r="E488" i="2"/>
  <c r="E487" i="2"/>
  <c r="F486" i="2"/>
  <c r="E486" i="2"/>
  <c r="E485" i="2"/>
  <c r="F484" i="2"/>
  <c r="E484" i="2"/>
  <c r="F483" i="2"/>
  <c r="E483" i="2"/>
  <c r="F482" i="2"/>
  <c r="E482" i="2"/>
  <c r="E480" i="2"/>
  <c r="B480" i="2"/>
  <c r="F479" i="2"/>
  <c r="E479" i="2"/>
  <c r="F478" i="2"/>
  <c r="E478" i="2"/>
  <c r="F477" i="2"/>
  <c r="E477" i="2"/>
  <c r="F476" i="2"/>
  <c r="E476" i="2"/>
  <c r="F475" i="2"/>
  <c r="E475" i="2"/>
  <c r="F474" i="2"/>
  <c r="E474" i="2"/>
  <c r="F473" i="2"/>
  <c r="E473" i="2"/>
  <c r="F471" i="2"/>
  <c r="E471" i="2"/>
  <c r="F470" i="2"/>
  <c r="E470" i="2"/>
  <c r="F469" i="2"/>
  <c r="E469" i="2"/>
  <c r="F468" i="2"/>
  <c r="E468" i="2"/>
  <c r="F465" i="2"/>
  <c r="E465" i="2"/>
  <c r="F464" i="2"/>
  <c r="E464" i="2"/>
  <c r="F462" i="2"/>
  <c r="E462" i="2"/>
  <c r="F461" i="2"/>
  <c r="E461" i="2"/>
  <c r="F460" i="2"/>
  <c r="E460" i="2"/>
  <c r="F459" i="2"/>
  <c r="E459" i="2"/>
  <c r="F458" i="2"/>
  <c r="E458" i="2"/>
  <c r="F457" i="2"/>
  <c r="E457" i="2"/>
  <c r="F456" i="2"/>
  <c r="E456" i="2"/>
  <c r="F62" i="2"/>
  <c r="E62" i="2"/>
  <c r="E74" i="2"/>
  <c r="B74" i="2"/>
  <c r="F69" i="2"/>
  <c r="E69" i="2"/>
  <c r="F61" i="2"/>
  <c r="E61" i="2"/>
  <c r="E48" i="2"/>
  <c r="B48" i="2"/>
  <c r="F43" i="2"/>
  <c r="E43" i="2"/>
  <c r="F41" i="2"/>
  <c r="E41" i="2"/>
  <c r="F416" i="2"/>
  <c r="E416" i="2"/>
  <c r="F415" i="2"/>
  <c r="E415" i="2"/>
  <c r="E413" i="2"/>
  <c r="F413" i="2" s="1"/>
  <c r="F412" i="2"/>
  <c r="E412" i="2"/>
  <c r="F411" i="2"/>
  <c r="E411" i="2"/>
  <c r="F382" i="2"/>
  <c r="E382" i="2"/>
  <c r="F224" i="2"/>
  <c r="E224" i="2"/>
  <c r="F26" i="2"/>
  <c r="B27" i="2"/>
  <c r="E501" i="2" l="1"/>
  <c r="F501" i="2" s="1"/>
  <c r="E498" i="2"/>
  <c r="F498" i="2" s="1"/>
  <c r="E497" i="2"/>
  <c r="F497" i="2" s="1"/>
  <c r="E493" i="2"/>
  <c r="F493" i="2" s="1"/>
  <c r="E472" i="2"/>
  <c r="F472" i="2" s="1"/>
  <c r="E467" i="2"/>
  <c r="F467" i="2" s="1"/>
  <c r="E295" i="2"/>
  <c r="F295" i="2" s="1"/>
  <c r="E293" i="2"/>
  <c r="F293" i="2" s="1"/>
  <c r="E291" i="2"/>
  <c r="F291" i="2" s="1"/>
  <c r="E287" i="2"/>
  <c r="F287" i="2" s="1"/>
  <c r="E283" i="2"/>
  <c r="F283" i="2" s="1"/>
  <c r="E53" i="2"/>
  <c r="F53" i="2" s="1"/>
  <c r="E238" i="2"/>
  <c r="F238" i="2" s="1"/>
  <c r="E240" i="2"/>
  <c r="F240" i="2" s="1"/>
  <c r="E64" i="2"/>
  <c r="F64" i="2" s="1"/>
  <c r="E63" i="2"/>
  <c r="F63" i="2" s="1"/>
  <c r="E414" i="2"/>
  <c r="F414" i="2" s="1"/>
  <c r="E410" i="2"/>
  <c r="F410" i="2" s="1"/>
  <c r="E342" i="2"/>
  <c r="F342" i="2" s="1"/>
  <c r="E340" i="2"/>
  <c r="F340" i="2" s="1"/>
  <c r="E337" i="2"/>
  <c r="F337" i="2" s="1"/>
  <c r="E281" i="2"/>
  <c r="F281" i="2" s="1"/>
  <c r="E239" i="2"/>
  <c r="F239" i="2" s="1"/>
  <c r="E237" i="2"/>
  <c r="F237" i="2" s="1"/>
  <c r="E221" i="2"/>
  <c r="F221" i="2" s="1"/>
  <c r="E500" i="2" l="1"/>
  <c r="F500" i="2" s="1"/>
  <c r="E492" i="2"/>
  <c r="F492" i="2" s="1"/>
  <c r="E496" i="2"/>
  <c r="F496" i="2" s="1"/>
  <c r="F480" i="2"/>
  <c r="F563" i="2" s="1"/>
  <c r="E495" i="2"/>
  <c r="F495" i="2" s="1"/>
  <c r="E264" i="2"/>
  <c r="F264" i="2" s="1"/>
  <c r="E52" i="2"/>
  <c r="F52" i="2" s="1"/>
  <c r="E51" i="2"/>
  <c r="F51" i="2" s="1"/>
  <c r="E42" i="2"/>
  <c r="F42" i="2" s="1"/>
  <c r="E549" i="2"/>
  <c r="F549" i="2" s="1"/>
  <c r="F555" i="2" s="1"/>
  <c r="F568" i="2" s="1"/>
  <c r="E387" i="2"/>
  <c r="F387" i="2" s="1"/>
  <c r="E380" i="2"/>
  <c r="F380" i="2" s="1"/>
  <c r="E344" i="2"/>
  <c r="F344" i="2" s="1"/>
  <c r="E343" i="2"/>
  <c r="F343" i="2" s="1"/>
  <c r="E339" i="2"/>
  <c r="F339" i="2" s="1"/>
  <c r="E341" i="2"/>
  <c r="F341" i="2" s="1"/>
  <c r="E338" i="2"/>
  <c r="F338" i="2" s="1"/>
  <c r="E279" i="2"/>
  <c r="F279" i="2" s="1"/>
  <c r="E21" i="2"/>
  <c r="F21" i="2" s="1"/>
  <c r="F27" i="2" s="1"/>
  <c r="F310" i="2" s="1"/>
  <c r="E491" i="2" l="1"/>
  <c r="F491" i="2" s="1"/>
  <c r="F508" i="2" s="1"/>
  <c r="F564" i="2" s="1"/>
  <c r="F74" i="2"/>
  <c r="F314" i="2" s="1"/>
  <c r="F48" i="2"/>
  <c r="F312" i="2" s="1"/>
  <c r="J562" i="2" l="1"/>
  <c r="B555" i="2"/>
  <c r="E555" i="2"/>
  <c r="F548" i="2"/>
  <c r="E548" i="2"/>
  <c r="F276" i="2"/>
  <c r="E276" i="2"/>
  <c r="E231" i="2"/>
  <c r="B231" i="2"/>
  <c r="F230" i="2"/>
  <c r="E230" i="2"/>
  <c r="F229" i="2"/>
  <c r="E229" i="2"/>
  <c r="F228" i="2"/>
  <c r="E228" i="2"/>
  <c r="F227" i="2"/>
  <c r="E227" i="2"/>
  <c r="F226" i="2"/>
  <c r="E226" i="2"/>
  <c r="F225" i="2"/>
  <c r="E225" i="2"/>
  <c r="F223" i="2"/>
  <c r="E223" i="2"/>
  <c r="F220" i="2"/>
  <c r="E220" i="2"/>
  <c r="F219" i="2"/>
  <c r="E219" i="2"/>
  <c r="F218" i="2"/>
  <c r="E218" i="2"/>
  <c r="F217" i="2"/>
  <c r="E217" i="2"/>
  <c r="F216" i="2"/>
  <c r="E216" i="2"/>
  <c r="F215" i="2"/>
  <c r="E215" i="2"/>
  <c r="F214" i="2"/>
  <c r="E214" i="2"/>
  <c r="F213" i="2"/>
  <c r="E213" i="2"/>
  <c r="F210" i="2"/>
  <c r="E210" i="2"/>
  <c r="F199" i="2"/>
  <c r="E199" i="2"/>
  <c r="F191" i="2"/>
  <c r="E191" i="2"/>
  <c r="F190" i="2"/>
  <c r="E190" i="2"/>
  <c r="F189" i="2"/>
  <c r="E189" i="2"/>
  <c r="F188" i="2"/>
  <c r="E188" i="2"/>
  <c r="F187" i="2"/>
  <c r="E187" i="2"/>
  <c r="F186" i="2"/>
  <c r="E186" i="2"/>
  <c r="F185" i="2"/>
  <c r="E185" i="2"/>
  <c r="F184" i="2"/>
  <c r="E184" i="2"/>
  <c r="F183" i="2"/>
  <c r="E183" i="2"/>
  <c r="F182" i="2"/>
  <c r="E182" i="2"/>
  <c r="F181" i="2"/>
  <c r="E181" i="2"/>
  <c r="F179" i="2"/>
  <c r="E179" i="2"/>
  <c r="F178" i="2"/>
  <c r="E178" i="2"/>
  <c r="F176" i="2"/>
  <c r="E176" i="2"/>
  <c r="F175" i="2"/>
  <c r="E175" i="2"/>
  <c r="F147" i="2"/>
  <c r="E147" i="2"/>
  <c r="J310" i="2"/>
  <c r="B39" i="2"/>
  <c r="E39" i="2"/>
  <c r="F38" i="2"/>
  <c r="E38" i="2"/>
  <c r="F37" i="2"/>
  <c r="E37" i="2"/>
  <c r="F36" i="2"/>
  <c r="E36" i="2"/>
  <c r="F35" i="2"/>
  <c r="E35" i="2"/>
  <c r="F34" i="2"/>
  <c r="E34" i="2"/>
  <c r="F31" i="2"/>
  <c r="E31" i="2"/>
  <c r="F30" i="2"/>
  <c r="E30" i="2"/>
  <c r="F29" i="2"/>
  <c r="E29" i="2"/>
  <c r="E198" i="2" l="1"/>
  <c r="F198" i="2" s="1"/>
  <c r="E200" i="2"/>
  <c r="F200" i="2" s="1"/>
  <c r="E202" i="2"/>
  <c r="F202" i="2" s="1"/>
  <c r="E222" i="2"/>
  <c r="F222" i="2" s="1"/>
  <c r="E180" i="2"/>
  <c r="F180" i="2" s="1"/>
  <c r="E211" i="2"/>
  <c r="F211" i="2" s="1"/>
  <c r="E148" i="2"/>
  <c r="F148" i="2" s="1"/>
  <c r="F296" i="2"/>
  <c r="E296" i="2"/>
  <c r="E197" i="2" l="1"/>
  <c r="F197" i="2" s="1"/>
  <c r="E209" i="2"/>
  <c r="F209" i="2" s="1"/>
  <c r="E196" i="2"/>
  <c r="F196" i="2" s="1"/>
  <c r="E177" i="2"/>
  <c r="F177" i="2" s="1"/>
  <c r="E203" i="2"/>
  <c r="F203" i="2" s="1"/>
  <c r="E104" i="2"/>
  <c r="F104" i="2" s="1"/>
  <c r="E277" i="2"/>
  <c r="F277" i="2" s="1"/>
  <c r="E32" i="2"/>
  <c r="F32" i="2" s="1"/>
  <c r="E33" i="2"/>
  <c r="F33" i="2" s="1"/>
  <c r="E351" i="2"/>
  <c r="F351" i="2" s="1"/>
  <c r="F231" i="2" l="1"/>
  <c r="F317" i="2" s="1"/>
  <c r="F39" i="2"/>
  <c r="F311" i="2" s="1"/>
  <c r="J563" i="2" l="1"/>
  <c r="F449" i="2" l="1"/>
  <c r="E449" i="2"/>
  <c r="F418" i="2" l="1"/>
  <c r="E418" i="2"/>
  <c r="B429" i="2" l="1"/>
  <c r="E419" i="2" l="1"/>
  <c r="F419" i="2" s="1"/>
  <c r="E429" i="2"/>
  <c r="F402" i="2"/>
  <c r="E402" i="2"/>
  <c r="F401" i="2"/>
  <c r="E401" i="2"/>
  <c r="F424" i="2" l="1"/>
  <c r="E424" i="2"/>
  <c r="F423" i="2"/>
  <c r="E423" i="2"/>
  <c r="F405" i="2"/>
  <c r="E405" i="2"/>
  <c r="F404" i="2"/>
  <c r="E404" i="2"/>
  <c r="F403" i="2"/>
  <c r="E403" i="2"/>
  <c r="F400" i="2"/>
  <c r="E400" i="2"/>
  <c r="F399" i="2"/>
  <c r="E399" i="2"/>
  <c r="F389" i="2"/>
  <c r="E389" i="2"/>
  <c r="E406" i="2" l="1"/>
  <c r="F406" i="2" s="1"/>
  <c r="E408" i="2"/>
  <c r="F408" i="2" s="1"/>
  <c r="E417" i="2"/>
  <c r="F417" i="2" s="1"/>
  <c r="E420" i="2"/>
  <c r="F420" i="2" s="1"/>
  <c r="E421" i="2"/>
  <c r="F421" i="2" s="1"/>
  <c r="E391" i="2"/>
  <c r="F391" i="2" s="1"/>
  <c r="E393" i="2"/>
  <c r="F393" i="2" s="1"/>
  <c r="E397" i="2"/>
  <c r="F397" i="2" s="1"/>
  <c r="E396" i="2"/>
  <c r="F396" i="2" s="1"/>
  <c r="E394" i="2"/>
  <c r="F394" i="2" s="1"/>
  <c r="J320" i="2"/>
  <c r="J313" i="2"/>
  <c r="E407" i="2" l="1"/>
  <c r="F407" i="2" s="1"/>
  <c r="E422" i="2"/>
  <c r="F422" i="2" s="1"/>
  <c r="E392" i="2"/>
  <c r="F392" i="2" s="1"/>
  <c r="E395" i="2"/>
  <c r="F395" i="2" s="1"/>
  <c r="E390" i="2"/>
  <c r="F390" i="2" s="1"/>
  <c r="F429" i="2" l="1"/>
  <c r="F561" i="2" s="1"/>
  <c r="E262" i="2" l="1"/>
  <c r="F262" i="2" s="1"/>
  <c r="E261" i="2"/>
  <c r="F261" i="2" s="1"/>
  <c r="E236" i="2" l="1"/>
  <c r="F236" i="2" s="1"/>
  <c r="B454" i="2"/>
  <c r="E454" i="2"/>
  <c r="F452" i="2"/>
  <c r="E452" i="2"/>
  <c r="F451" i="2"/>
  <c r="E451" i="2"/>
  <c r="F450" i="2"/>
  <c r="E450" i="2"/>
  <c r="F431" i="2"/>
  <c r="E431" i="2"/>
  <c r="E432" i="2" l="1"/>
  <c r="F432" i="2" s="1"/>
  <c r="F454" i="2" s="1"/>
  <c r="F562" i="2" l="1"/>
  <c r="E18" i="2"/>
  <c r="B18" i="2"/>
  <c r="F17" i="2"/>
  <c r="E17" i="2"/>
  <c r="F16" i="2"/>
  <c r="E16" i="2"/>
  <c r="F15" i="2"/>
  <c r="E15" i="2"/>
  <c r="F14" i="2"/>
  <c r="E14" i="2"/>
  <c r="F13" i="2"/>
  <c r="E13" i="2"/>
  <c r="B310" i="2" l="1"/>
  <c r="B312" i="2"/>
  <c r="E11" i="2"/>
  <c r="F11" i="2" s="1"/>
  <c r="E12" i="2" l="1"/>
  <c r="F12" i="2" s="1"/>
  <c r="F18" i="2" s="1"/>
  <c r="F309" i="2" s="1"/>
  <c r="E357" i="2" l="1"/>
  <c r="F357" i="2" s="1"/>
  <c r="E386" i="2" l="1"/>
  <c r="F386" i="2"/>
  <c r="J317" i="2" l="1"/>
  <c r="B59" i="2"/>
  <c r="E59" i="2"/>
  <c r="F54" i="2"/>
  <c r="E54" i="2"/>
  <c r="F50" i="2"/>
  <c r="E50" i="2"/>
  <c r="B314" i="2" l="1"/>
  <c r="B315" i="2"/>
  <c r="E360" i="2"/>
  <c r="F360" i="2" s="1"/>
  <c r="F59" i="2" l="1"/>
  <c r="F313" i="2" s="1"/>
  <c r="F266" i="2" l="1"/>
  <c r="E266" i="2"/>
  <c r="E263" i="2" l="1"/>
  <c r="F263" i="2" s="1"/>
  <c r="J561" i="2" l="1"/>
  <c r="J560" i="2"/>
  <c r="F385" i="2"/>
  <c r="E385" i="2"/>
  <c r="E384" i="2"/>
  <c r="B384" i="2"/>
  <c r="F383" i="2"/>
  <c r="E383" i="2"/>
  <c r="F375" i="2"/>
  <c r="E375" i="2"/>
  <c r="F374" i="2"/>
  <c r="E374" i="2"/>
  <c r="F373" i="2"/>
  <c r="E373" i="2"/>
  <c r="F371" i="2"/>
  <c r="E371" i="2"/>
  <c r="F369" i="2"/>
  <c r="E369" i="2"/>
  <c r="F368" i="2"/>
  <c r="E368" i="2"/>
  <c r="F366" i="2"/>
  <c r="E366" i="2"/>
  <c r="F365" i="2"/>
  <c r="E365" i="2"/>
  <c r="F363" i="2"/>
  <c r="E363" i="2"/>
  <c r="F362" i="2"/>
  <c r="E362" i="2"/>
  <c r="F346" i="2"/>
  <c r="E346" i="2"/>
  <c r="F335" i="2"/>
  <c r="E335" i="2"/>
  <c r="F334" i="2"/>
  <c r="E334" i="2"/>
  <c r="F333" i="2"/>
  <c r="E333" i="2"/>
  <c r="F332" i="2"/>
  <c r="E332" i="2"/>
  <c r="E331" i="2"/>
  <c r="E330" i="2"/>
  <c r="E329" i="2"/>
  <c r="J319" i="2"/>
  <c r="J318" i="2"/>
  <c r="J316" i="2"/>
  <c r="J311" i="2"/>
  <c r="J309" i="2"/>
  <c r="F303" i="2"/>
  <c r="E303" i="2"/>
  <c r="E301" i="2"/>
  <c r="B301" i="2"/>
  <c r="F300" i="2"/>
  <c r="E300" i="2"/>
  <c r="F299" i="2"/>
  <c r="E299" i="2"/>
  <c r="F298" i="2"/>
  <c r="E298" i="2"/>
  <c r="F297" i="2"/>
  <c r="E297" i="2"/>
  <c r="F273" i="2"/>
  <c r="E273" i="2"/>
  <c r="F272" i="2"/>
  <c r="E272" i="2"/>
  <c r="F271" i="2"/>
  <c r="E271" i="2"/>
  <c r="E270" i="2"/>
  <c r="B270" i="2"/>
  <c r="F269" i="2"/>
  <c r="E269" i="2"/>
  <c r="F268" i="2"/>
  <c r="E268" i="2"/>
  <c r="F267" i="2"/>
  <c r="E267" i="2"/>
  <c r="F265" i="2"/>
  <c r="E265" i="2"/>
  <c r="F258" i="2"/>
  <c r="E258" i="2"/>
  <c r="F254" i="2"/>
  <c r="E254" i="2"/>
  <c r="F253" i="2"/>
  <c r="E253" i="2"/>
  <c r="F252" i="2"/>
  <c r="E252" i="2"/>
  <c r="E251" i="2"/>
  <c r="B251" i="2"/>
  <c r="F250" i="2"/>
  <c r="E250" i="2"/>
  <c r="F249" i="2"/>
  <c r="E249" i="2"/>
  <c r="F248" i="2"/>
  <c r="E248" i="2"/>
  <c r="F246" i="2"/>
  <c r="E246" i="2"/>
  <c r="F234" i="2"/>
  <c r="E234" i="2"/>
  <c r="F233" i="2"/>
  <c r="E233" i="2"/>
  <c r="E173" i="2"/>
  <c r="B173" i="2"/>
  <c r="F172" i="2"/>
  <c r="E172" i="2"/>
  <c r="F171" i="2"/>
  <c r="E171" i="2"/>
  <c r="F170" i="2"/>
  <c r="E170" i="2"/>
  <c r="F169" i="2"/>
  <c r="E169" i="2"/>
  <c r="F168" i="2"/>
  <c r="E168" i="2"/>
  <c r="F163" i="2"/>
  <c r="E163" i="2"/>
  <c r="F162" i="2"/>
  <c r="E162" i="2"/>
  <c r="F161" i="2"/>
  <c r="E161" i="2"/>
  <c r="F160" i="2"/>
  <c r="E160" i="2"/>
  <c r="F159" i="2"/>
  <c r="E159" i="2"/>
  <c r="F158" i="2"/>
  <c r="E158" i="2"/>
  <c r="F155" i="2"/>
  <c r="E155" i="2"/>
  <c r="F153" i="2"/>
  <c r="E153" i="2"/>
  <c r="F150" i="2"/>
  <c r="E150" i="2"/>
  <c r="F149" i="2"/>
  <c r="E149" i="2"/>
  <c r="F146" i="2"/>
  <c r="E146" i="2"/>
  <c r="F144" i="2"/>
  <c r="E144" i="2"/>
  <c r="F143" i="2"/>
  <c r="E143" i="2"/>
  <c r="F141" i="2"/>
  <c r="E141" i="2"/>
  <c r="F140" i="2"/>
  <c r="E140" i="2"/>
  <c r="F139" i="2"/>
  <c r="E139" i="2"/>
  <c r="F138" i="2"/>
  <c r="E138" i="2"/>
  <c r="F137" i="2"/>
  <c r="E137" i="2"/>
  <c r="F136" i="2"/>
  <c r="E136" i="2"/>
  <c r="F135" i="2"/>
  <c r="E135" i="2"/>
  <c r="F134" i="2"/>
  <c r="E134" i="2"/>
  <c r="F133" i="2"/>
  <c r="E133" i="2"/>
  <c r="F132" i="2"/>
  <c r="E132" i="2"/>
  <c r="F131" i="2"/>
  <c r="E131" i="2"/>
  <c r="F130" i="2"/>
  <c r="E130" i="2"/>
  <c r="F129" i="2"/>
  <c r="E129" i="2"/>
  <c r="F128" i="2"/>
  <c r="E128" i="2"/>
  <c r="F127" i="2"/>
  <c r="E127" i="2"/>
  <c r="F126" i="2"/>
  <c r="E126" i="2"/>
  <c r="F125" i="2"/>
  <c r="E125" i="2"/>
  <c r="F124" i="2"/>
  <c r="E124" i="2"/>
  <c r="F123" i="2"/>
  <c r="E123" i="2"/>
  <c r="F122" i="2"/>
  <c r="E122" i="2"/>
  <c r="F121" i="2"/>
  <c r="E121" i="2"/>
  <c r="F120" i="2"/>
  <c r="E120" i="2"/>
  <c r="F119" i="2"/>
  <c r="E119" i="2"/>
  <c r="F118" i="2"/>
  <c r="E118" i="2"/>
  <c r="F117" i="2"/>
  <c r="E117" i="2"/>
  <c r="F116" i="2"/>
  <c r="E116" i="2"/>
  <c r="F115" i="2"/>
  <c r="E115" i="2"/>
  <c r="F114" i="2"/>
  <c r="E114" i="2"/>
  <c r="F113" i="2"/>
  <c r="E113" i="2"/>
  <c r="F112" i="2"/>
  <c r="E112" i="2"/>
  <c r="F111" i="2"/>
  <c r="E111" i="2"/>
  <c r="F110" i="2"/>
  <c r="E110" i="2"/>
  <c r="F109" i="2"/>
  <c r="E109" i="2"/>
  <c r="F108" i="2"/>
  <c r="E108" i="2"/>
  <c r="F107" i="2"/>
  <c r="E107" i="2"/>
  <c r="F106" i="2"/>
  <c r="E106" i="2"/>
  <c r="F101" i="2"/>
  <c r="E101" i="2"/>
  <c r="F100" i="2"/>
  <c r="E100" i="2"/>
  <c r="F99" i="2"/>
  <c r="E99" i="2"/>
  <c r="F98" i="2"/>
  <c r="E98" i="2"/>
  <c r="F97" i="2"/>
  <c r="E97" i="2"/>
  <c r="F96" i="2"/>
  <c r="E96" i="2"/>
  <c r="F95" i="2"/>
  <c r="E95" i="2"/>
  <c r="F94" i="2"/>
  <c r="E94" i="2"/>
  <c r="F93" i="2"/>
  <c r="E93" i="2"/>
  <c r="F92" i="2"/>
  <c r="E92" i="2"/>
  <c r="F91" i="2"/>
  <c r="E91" i="2"/>
  <c r="F90" i="2"/>
  <c r="E90" i="2"/>
  <c r="F89" i="2"/>
  <c r="E89" i="2"/>
  <c r="F88" i="2"/>
  <c r="E88" i="2"/>
  <c r="F87" i="2"/>
  <c r="E87" i="2"/>
  <c r="F86" i="2"/>
  <c r="E86" i="2"/>
  <c r="F85" i="2"/>
  <c r="E85" i="2"/>
  <c r="E27" i="2"/>
  <c r="F10" i="2"/>
  <c r="E10" i="2"/>
  <c r="F9" i="2"/>
  <c r="E9" i="2"/>
  <c r="E8" i="2"/>
  <c r="E7" i="2"/>
  <c r="E6" i="2"/>
  <c r="E4" i="2"/>
  <c r="E370" i="2" l="1"/>
  <c r="F370" i="2" s="1"/>
  <c r="E359" i="2"/>
  <c r="F359" i="2" s="1"/>
  <c r="E350" i="2"/>
  <c r="F350" i="2" s="1"/>
  <c r="E102" i="2"/>
  <c r="F102" i="2" s="1"/>
  <c r="E358" i="2"/>
  <c r="F358" i="2" s="1"/>
  <c r="E352" i="2"/>
  <c r="F352" i="2" s="1"/>
  <c r="E274" i="2"/>
  <c r="F274" i="2" s="1"/>
  <c r="E257" i="2"/>
  <c r="F257" i="2" s="1"/>
  <c r="E247" i="2"/>
  <c r="F247" i="2" s="1"/>
  <c r="E372" i="2"/>
  <c r="F372" i="2" s="1"/>
  <c r="B317" i="2"/>
  <c r="E367" i="2"/>
  <c r="F367" i="2" s="1"/>
  <c r="E364" i="2"/>
  <c r="F364" i="2" s="1"/>
  <c r="E355" i="2"/>
  <c r="F355" i="2" s="1"/>
  <c r="E354" i="2"/>
  <c r="F354" i="2" s="1"/>
  <c r="E347" i="2"/>
  <c r="F347" i="2" s="1"/>
  <c r="E275" i="2"/>
  <c r="E167" i="2"/>
  <c r="F167" i="2" s="1"/>
  <c r="E260" i="2"/>
  <c r="F260" i="2" s="1"/>
  <c r="E256" i="2"/>
  <c r="F256" i="2" s="1"/>
  <c r="E165" i="2"/>
  <c r="F165" i="2" s="1"/>
  <c r="E156" i="2"/>
  <c r="F156" i="2" s="1"/>
  <c r="E152" i="2"/>
  <c r="F152" i="2" s="1"/>
  <c r="E142" i="2"/>
  <c r="F142" i="2" s="1"/>
  <c r="E356" i="2" l="1"/>
  <c r="F356" i="2" s="1"/>
  <c r="E164" i="2"/>
  <c r="F164" i="2" s="1"/>
  <c r="E348" i="2"/>
  <c r="F348" i="2" s="1"/>
  <c r="E103" i="2"/>
  <c r="F103" i="2" s="1"/>
  <c r="E377" i="2"/>
  <c r="F377" i="2" s="1"/>
  <c r="E378" i="2"/>
  <c r="F378" i="2" s="1"/>
  <c r="E166" i="2"/>
  <c r="F166" i="2" s="1"/>
  <c r="E376" i="2"/>
  <c r="F376" i="2" s="1"/>
  <c r="E353" i="2"/>
  <c r="F353" i="2" s="1"/>
  <c r="F275" i="2"/>
  <c r="F301" i="2" s="1"/>
  <c r="F320" i="2" s="1"/>
  <c r="E145" i="2"/>
  <c r="F145" i="2" s="1"/>
  <c r="E157" i="2"/>
  <c r="F157" i="2" s="1"/>
  <c r="E259" i="2"/>
  <c r="F259" i="2" s="1"/>
  <c r="E255" i="2"/>
  <c r="F255" i="2" s="1"/>
  <c r="E235" i="2"/>
  <c r="F235" i="2" s="1"/>
  <c r="F251" i="2" s="1"/>
  <c r="F318" i="2" s="1"/>
  <c r="E154" i="2"/>
  <c r="F154" i="2" s="1"/>
  <c r="E151" i="2"/>
  <c r="F151" i="2" s="1"/>
  <c r="E5" i="2"/>
  <c r="F5" i="2" s="1"/>
  <c r="E381" i="2" l="1"/>
  <c r="F381" i="2" s="1"/>
  <c r="E379" i="2"/>
  <c r="F379" i="2" s="1"/>
  <c r="E105" i="2"/>
  <c r="F105" i="2" s="1"/>
  <c r="F173" i="2" s="1"/>
  <c r="F316" i="2" s="1"/>
  <c r="F308" i="2"/>
  <c r="F270" i="2"/>
  <c r="F319" i="2" s="1"/>
  <c r="F322" i="2" l="1"/>
  <c r="F384" i="2"/>
  <c r="F560" i="2" l="1"/>
  <c r="F570" i="2" s="1"/>
  <c r="G579" i="2"/>
  <c r="F323" i="2" l="1"/>
  <c r="F324" i="2" s="1"/>
  <c r="F571" i="2"/>
  <c r="F572" i="2" s="1"/>
  <c r="G580" i="2"/>
  <c r="G582" i="2" s="1"/>
  <c r="G583" i="2" s="1"/>
  <c r="G584" i="2" s="1"/>
  <c r="B318" i="2"/>
  <c r="B319" i="2"/>
  <c r="B320" i="2"/>
  <c r="B311" i="2"/>
  <c r="B309" i="2"/>
  <c r="B316" i="2"/>
  <c r="B313" i="2"/>
  <c r="B565" i="2" l="1"/>
  <c r="B567" i="2"/>
  <c r="B563" i="2"/>
  <c r="B568" i="2"/>
  <c r="B562" i="2"/>
  <c r="B560" i="2"/>
  <c r="B564" i="2"/>
  <c r="B566" i="2"/>
  <c r="B561" i="2"/>
</calcChain>
</file>

<file path=xl/sharedStrings.xml><?xml version="1.0" encoding="utf-8"?>
<sst xmlns="http://schemas.openxmlformats.org/spreadsheetml/2006/main" count="779" uniqueCount="351">
  <si>
    <t xml:space="preserve">Fourniture, pose et raccordement </t>
  </si>
  <si>
    <t>U</t>
  </si>
  <si>
    <t>Interrupteur à voyant</t>
  </si>
  <si>
    <t>Interrupteur à voyant étanche</t>
  </si>
  <si>
    <t>Voyant de présence</t>
  </si>
  <si>
    <t>Voyant de présence étanche</t>
  </si>
  <si>
    <t>Bouton poussoir</t>
  </si>
  <si>
    <t>Bouton poussoir étanche</t>
  </si>
  <si>
    <t>PC 16A 2P+T</t>
  </si>
  <si>
    <t>PC 16A 2P+T étanche</t>
  </si>
  <si>
    <t>PC 32A III+T étanche</t>
  </si>
  <si>
    <t>Prise VGA SUB d15</t>
  </si>
  <si>
    <t>Boîtier de sol</t>
  </si>
  <si>
    <t>Divers à expliciter</t>
  </si>
  <si>
    <t>INSTALLATIONS COURANTS FORTS</t>
  </si>
  <si>
    <t>ens</t>
  </si>
  <si>
    <t>ml</t>
  </si>
  <si>
    <t>CDC 500 mm</t>
  </si>
  <si>
    <t>CDC 400 mm</t>
  </si>
  <si>
    <t>CDC 300 mm</t>
  </si>
  <si>
    <t>CDC 200 mm</t>
  </si>
  <si>
    <t>CDC 100 mm</t>
  </si>
  <si>
    <t>CDC 50 mm</t>
  </si>
  <si>
    <t>Gaine ICTA Ø 20</t>
  </si>
  <si>
    <t>Gaine ICTA Ø 32</t>
  </si>
  <si>
    <t>Tube IRO</t>
  </si>
  <si>
    <t>Tube IRO de Ø 20</t>
  </si>
  <si>
    <t>Tube IRO de Ø 32</t>
  </si>
  <si>
    <t xml:space="preserve">Canalisations </t>
  </si>
  <si>
    <t xml:space="preserve"> - U1000R2V</t>
  </si>
  <si>
    <t>2x1,5 mm²</t>
  </si>
  <si>
    <t>3G1,5 mm²</t>
  </si>
  <si>
    <t>5G1,5 mm²</t>
  </si>
  <si>
    <t>3G2,5 mm²</t>
  </si>
  <si>
    <t>5G2,5 mm²</t>
  </si>
  <si>
    <t>3G4 mm²</t>
  </si>
  <si>
    <t>5G4 mm²</t>
  </si>
  <si>
    <t>3G6 mm²</t>
  </si>
  <si>
    <t>5G6 mm²</t>
  </si>
  <si>
    <t>Multiconducteurs …x1,5 mm²</t>
  </si>
  <si>
    <t xml:space="preserve"> - HO7V</t>
  </si>
  <si>
    <t>1,5 mm², 2,5 mm², 6 mm², …</t>
  </si>
  <si>
    <t>Boîte de dérivation</t>
  </si>
  <si>
    <t>Reconstitution coupe-feu</t>
  </si>
  <si>
    <t>BAES SATI  usage courant</t>
  </si>
  <si>
    <t>BAES SATI locaux techniques</t>
  </si>
  <si>
    <t>BAES ambiance SATI  usage courant</t>
  </si>
  <si>
    <t>BAPI</t>
  </si>
  <si>
    <t>Câblage</t>
  </si>
  <si>
    <t>Fourniture et pose :</t>
  </si>
  <si>
    <t>…x…….mm²</t>
  </si>
  <si>
    <t>Mise à la terre</t>
  </si>
  <si>
    <t>Mise à la terre chemins de câbles</t>
  </si>
  <si>
    <t>Mise à la terre masses métalliques</t>
  </si>
  <si>
    <t>R E C A P I T U L A T I F</t>
  </si>
  <si>
    <t>Matériels déportés</t>
  </si>
  <si>
    <t>Indicateur d'action</t>
  </si>
  <si>
    <t>Câblage :</t>
  </si>
  <si>
    <t>Câblage détection</t>
  </si>
  <si>
    <t>Section  1 paire 9/10 ème</t>
  </si>
  <si>
    <t>Câblage d'asservissement résistant au feu</t>
  </si>
  <si>
    <t>Cable CR1 C1 SNA SH 2x1,5 mm² non armé</t>
  </si>
  <si>
    <t>Câblage d'asservissement non propagateur de la flamme</t>
  </si>
  <si>
    <t>Cable U1000R2V 2x1,5 mm²</t>
  </si>
  <si>
    <t>Câblage de signalisation</t>
  </si>
  <si>
    <t xml:space="preserve">Cable U1000 R2V 2x,5 mm² </t>
  </si>
  <si>
    <t>Programmation, essais et mise en service (pré-essais et essais)</t>
  </si>
  <si>
    <t>réception</t>
  </si>
  <si>
    <t>Formation</t>
  </si>
  <si>
    <t>PC 20A III+T étanche</t>
  </si>
  <si>
    <t xml:space="preserve">PC 20A III+T </t>
  </si>
  <si>
    <t xml:space="preserve">PC 32A III+T </t>
  </si>
  <si>
    <t>Fourniture, pose et raccordement luminaires :</t>
  </si>
  <si>
    <t>Fourniture, pose et raccordement :</t>
  </si>
  <si>
    <t>BAES ambiance SATI  locaux techniques</t>
  </si>
  <si>
    <t xml:space="preserve"> Ø 32</t>
  </si>
  <si>
    <t xml:space="preserve"> Ø 60</t>
  </si>
  <si>
    <t xml:space="preserve"> Ø 100</t>
  </si>
  <si>
    <t xml:space="preserve"> Ø 160</t>
  </si>
  <si>
    <t xml:space="preserve"> Ø 200</t>
  </si>
  <si>
    <t>Chemins de câbles type fil, type 1</t>
  </si>
  <si>
    <t>Chemins de câbles type fil, type 2</t>
  </si>
  <si>
    <t>Chemins de câbles type PVC</t>
  </si>
  <si>
    <t>Chemins de câbles type tôle, type 1</t>
  </si>
  <si>
    <t>Chemins de câbles type tôle, type 2</t>
  </si>
  <si>
    <t>Chemins de câbles type tôle, type 3</t>
  </si>
  <si>
    <t>Gaine ICTA</t>
  </si>
  <si>
    <t>Divers</t>
  </si>
  <si>
    <t>Liaison vers tableaux divisionnaires</t>
  </si>
  <si>
    <t>Fourreaux TPC</t>
  </si>
  <si>
    <t>Alimentation secourrue</t>
  </si>
  <si>
    <t>Essais et mise en service</t>
  </si>
  <si>
    <t>Mise en place terre informatique</t>
  </si>
  <si>
    <t>Autre à préciser : ………………………………………………………………</t>
  </si>
  <si>
    <t>Commande de réarmement moteurs désenfumage</t>
  </si>
  <si>
    <t>Commande de réarmement DAS (circuit d'alimentation, commande…)</t>
  </si>
  <si>
    <t>INSTALLATIONS COURANTS FAIBLES</t>
  </si>
  <si>
    <t>Station de travail informatique</t>
  </si>
  <si>
    <t xml:space="preserve">Terminal poste de surveillance </t>
  </si>
  <si>
    <t xml:space="preserve">Hublot </t>
  </si>
  <si>
    <t>Bloc-porte</t>
  </si>
  <si>
    <t>Prise autoéjectable</t>
  </si>
  <si>
    <t>Manipulateur</t>
  </si>
  <si>
    <t>Tirette d'appel</t>
  </si>
  <si>
    <t>Conduits</t>
  </si>
  <si>
    <t>Accessoires divers</t>
  </si>
  <si>
    <t>Canalisations en chambre, à préciser : …………………………………………</t>
  </si>
  <si>
    <t>Câble bus , à précier : …………………………………………………………….</t>
  </si>
  <si>
    <t>logiciel et programmation</t>
  </si>
  <si>
    <t>Interface de couplage téléphonie DECT</t>
  </si>
  <si>
    <t>Interface de couplage téléphonie WIFI</t>
  </si>
  <si>
    <t>Interface de couplage Bips</t>
  </si>
  <si>
    <t>* Panneau 48 CAD/RJ45</t>
  </si>
  <si>
    <t>* Bandeau 24 ports RJ 45</t>
  </si>
  <si>
    <t>* Rack 9 PC équipé d'un parafoudre</t>
  </si>
  <si>
    <t>* passe cordons, guides cordons, accessoires de fixation</t>
  </si>
  <si>
    <t>* Module CAD lignes directes FT</t>
  </si>
  <si>
    <t xml:space="preserve">Fourniture, pose et raccordement baie répartiteur général : </t>
  </si>
  <si>
    <t>* Tiroir fibre optique 12 ports duplex</t>
  </si>
  <si>
    <t>Câbles catégorie 6EA - 2x4 paires</t>
  </si>
  <si>
    <t>Câbles catégorie 6EA - 1x4 paires</t>
  </si>
  <si>
    <t>RJ 45 catégorie 6EA (isolée ou incluse sur poste de travail)</t>
  </si>
  <si>
    <t>Cordons de brassage catégorie 6Ea - longueur 2 m</t>
  </si>
  <si>
    <t>Rocades</t>
  </si>
  <si>
    <t>Liaisons terminales</t>
  </si>
  <si>
    <t>Câbles SYT 1 - 1x4 paires</t>
  </si>
  <si>
    <t>Cordons de brassage optique OXx - longueur 3 m</t>
  </si>
  <si>
    <t>Cordons de brassage optique OXx - longueur 2 m</t>
  </si>
  <si>
    <t>repérage</t>
  </si>
  <si>
    <t>Réflectométrie optique</t>
  </si>
  <si>
    <t>Terminaux</t>
  </si>
  <si>
    <t>Unité de traitement local</t>
  </si>
  <si>
    <t>Alimentations auxiliaires</t>
  </si>
  <si>
    <t>Contact de portes</t>
  </si>
  <si>
    <t>Déclencheur manuel vert</t>
  </si>
  <si>
    <t>Câblage BUS : type à préciser : ………………………………………………….</t>
  </si>
  <si>
    <t>Autres à préciser : ……………..………………………………………………….</t>
  </si>
  <si>
    <t>Bouton poussoir de sortie</t>
  </si>
  <si>
    <t>Câblage courants faibles local : type à préciser :………………………………</t>
  </si>
  <si>
    <t>Câblage courants forts 3G1,5² :</t>
  </si>
  <si>
    <t>Badges 13,56 MHz</t>
  </si>
  <si>
    <t>Lecteurs de badge 13,56 MHz sécurisés</t>
  </si>
  <si>
    <t>Baie vidéosurveillance</t>
  </si>
  <si>
    <t>Alimentations</t>
  </si>
  <si>
    <t>Caméra PTZ</t>
  </si>
  <si>
    <t>Autres à préciser : ……………..……………………………………………………</t>
  </si>
  <si>
    <t>Logiciel de supervision et d'expoitation</t>
  </si>
  <si>
    <t>Déclaration CNIL</t>
  </si>
  <si>
    <t>PC 16A 2P+T détrompée</t>
  </si>
  <si>
    <t>PC 16A 2P+T étanche détrompée</t>
  </si>
  <si>
    <t>Détecteur optique de fumée</t>
  </si>
  <si>
    <t>Détecteur thermovélocimétrique</t>
  </si>
  <si>
    <t>Boîtier d'alarme générale sélective</t>
  </si>
  <si>
    <t>Tableau répétiteur d'alarme</t>
  </si>
  <si>
    <t>Bouton poussoir d'appel avec voyant de tranquilisation</t>
  </si>
  <si>
    <t>Plans d'intervention</t>
  </si>
  <si>
    <t>Accessoires divers, crosses, colliers…</t>
  </si>
  <si>
    <t>Fourniture classeur DOE complet, levé de toute observation</t>
  </si>
  <si>
    <t>PM</t>
  </si>
  <si>
    <t>Interrupteur simple allumage</t>
  </si>
  <si>
    <t>Interrupteur double allumage</t>
  </si>
  <si>
    <t>Interrupteur étanche simple allumage</t>
  </si>
  <si>
    <t>Interrupteur étanche double allumage</t>
  </si>
  <si>
    <t>Va et vient simple allumage</t>
  </si>
  <si>
    <t>Va et vient double allumage</t>
  </si>
  <si>
    <t>Va et vient étanche simple allumage</t>
  </si>
  <si>
    <t>Va et vient étanche double allumage</t>
  </si>
  <si>
    <t>Gradateur rotatif</t>
  </si>
  <si>
    <t>Serveurs vidéoprotection</t>
  </si>
  <si>
    <t>Serveur de stockage, capacité à préciser  : ………………………………………..</t>
  </si>
  <si>
    <t>Chemins de câbles type fil, type 3</t>
  </si>
  <si>
    <r>
      <rPr>
        <b/>
        <sz val="9"/>
        <color indexed="18"/>
        <rFont val="Calibri"/>
        <family val="2"/>
      </rPr>
      <t>NOTA</t>
    </r>
    <r>
      <rPr>
        <sz val="9"/>
        <color indexed="18"/>
        <rFont val="Calibri"/>
        <family val="2"/>
      </rPr>
      <t xml:space="preserve">
L'Entreprise devra se reporter aux Articles du C.C.T.P. pour obtenir une définition complète de la prestation.
L'Entreprise est tenue d'indiquer dans le Cadre de Décomposition du Prix Global et Forfaitaire (C.D.P.G.F.), en regard de chaque article, la quantité et le prix unitaire.
Le prix en regard de chaque article, s'entend pour une prestation terminée, comprenant toutes les sujétions de fourniture et de mise en oeuvre inhérentes à celles-ci.
L'Entreprise est tenue de vérifier qu'aucune omission ou erreur ne subsiste dans l'énumération des ouvrages du descriptif et du C.D.P.G.F., pour mener à leur terme les travaux faisant l'objet de la présente étude.
Le présent C.D.P.G.F. n'est pas limitatif et il devra être, le cas échéant, complété par l'Entreprise, compte tenu de l'étude réalisée et de l'appréciation qui lui est laissée pour définir les travaux qui lui incombent.
L'Entreprise est donc tenue de métrer les quantités et de s'engager sur un prix global et forfaitaire.
</t>
    </r>
  </si>
  <si>
    <t>N °</t>
  </si>
  <si>
    <t>DESIGNATION</t>
  </si>
  <si>
    <t>Q ent.</t>
  </si>
  <si>
    <t>Montant total HT</t>
  </si>
  <si>
    <t>Montant total TTC</t>
  </si>
  <si>
    <t>APPAREILLAGE</t>
  </si>
  <si>
    <t xml:space="preserve"> RECAPITULATIF DESCRIPTION DES INSTALLATIONS COURANTS FORTS</t>
  </si>
  <si>
    <t>TVA 20 %</t>
  </si>
  <si>
    <t xml:space="preserve"> RECAPITULATIF LOT ELECTRICITE COURANTS FORTS ET FAIBLES</t>
  </si>
  <si>
    <t xml:space="preserve"> RECAPITULATIF DESCRIPTION DES INSTALLATIONS COURANTS FAIBLES</t>
  </si>
  <si>
    <t>APPEL MALADE</t>
  </si>
  <si>
    <t>CABLAGE VDI 6EA</t>
  </si>
  <si>
    <t>INTERPHONIE</t>
  </si>
  <si>
    <t>VIDEOPROTECTION IP</t>
  </si>
  <si>
    <t>Total HT Electricité courants forts</t>
  </si>
  <si>
    <t>Total HT Electricité courants faibles</t>
  </si>
  <si>
    <t>P.U. (€)</t>
  </si>
  <si>
    <t>MONTANT (€)</t>
  </si>
  <si>
    <t>3.1</t>
  </si>
  <si>
    <t>3.2</t>
  </si>
  <si>
    <t>3.5</t>
  </si>
  <si>
    <t>3.6</t>
  </si>
  <si>
    <t>3.7</t>
  </si>
  <si>
    <t>3.8</t>
  </si>
  <si>
    <t>3.9</t>
  </si>
  <si>
    <t>3.10</t>
  </si>
  <si>
    <t>3.11</t>
  </si>
  <si>
    <t>3.12</t>
  </si>
  <si>
    <t>4.1</t>
  </si>
  <si>
    <t>4.2</t>
  </si>
  <si>
    <t>4.3</t>
  </si>
  <si>
    <t>4.4</t>
  </si>
  <si>
    <t>4.5</t>
  </si>
  <si>
    <t>4.6</t>
  </si>
  <si>
    <t>4.7</t>
  </si>
  <si>
    <t>4.8</t>
  </si>
  <si>
    <t>4.9</t>
  </si>
  <si>
    <t>PC 16A 2P+T étanche Spécialisé</t>
  </si>
  <si>
    <t>Telecommande</t>
  </si>
  <si>
    <t>Réseau de terre en fond de fouille avec remontée sur borne de mesure et interconnexion au réseau général</t>
  </si>
  <si>
    <t>Déclencheur manuel à voyant, étanche</t>
  </si>
  <si>
    <t>Diffuseur sonore non autonome</t>
  </si>
  <si>
    <t>Diffuseur Lumineux LED Rouge</t>
  </si>
  <si>
    <t>Rocades cuivre SYT 1 - 28 paires</t>
  </si>
  <si>
    <t>rocade fibre optique OM2 - 06 brins</t>
  </si>
  <si>
    <t>SO</t>
  </si>
  <si>
    <t>Alimentations électriques de sécurité (AES)</t>
  </si>
  <si>
    <t>SYSTÈME DE SECURITE INCENDIE</t>
  </si>
  <si>
    <t>Mise à jour plan</t>
  </si>
  <si>
    <t>Goulotte 2 compartiments</t>
  </si>
  <si>
    <t>Fourniture, pose et raccordement d'un équipement d'alarme type 1</t>
  </si>
  <si>
    <t>Centrale de surveillance</t>
  </si>
  <si>
    <t>Afficheur LED</t>
  </si>
  <si>
    <t>Interrupteur simple allumage Antivandale</t>
  </si>
  <si>
    <t>Interrupteur étanche simple allumage Antivandale</t>
  </si>
  <si>
    <t>Va et vient simple allumage Antivandale</t>
  </si>
  <si>
    <t>Bouton poussoir Antivandale</t>
  </si>
  <si>
    <t>PC 16A 2P+T  Antivandale</t>
  </si>
  <si>
    <t>* Baie 19 pouces -  42U   800*1000</t>
  </si>
  <si>
    <t>Lignes télèphoniques directes</t>
  </si>
  <si>
    <t>Type ECS/CMSI : FC2020-FZ – SIEMENS - Adressable</t>
  </si>
  <si>
    <t>Marque : SIEMENS</t>
  </si>
  <si>
    <t>Détecteur optique de flamme</t>
  </si>
  <si>
    <t>RESEAU DE TERRE</t>
  </si>
  <si>
    <t>APPAREILS D’ECLAIRAGE</t>
  </si>
  <si>
    <t>ECLAIRAGE DE SECURITE</t>
  </si>
  <si>
    <t>ALIMENTATIONS SPECIFIQUES</t>
  </si>
  <si>
    <t>INSTALLATIONS DE CHANTIER</t>
  </si>
  <si>
    <t>Installation d’un éclairage de chantier</t>
  </si>
  <si>
    <t>INSTALLATIONS EXISTANTES</t>
  </si>
  <si>
    <t>Mise en secutié, coupures, dépose et enlèvement de tous les matériels existants</t>
  </si>
  <si>
    <t>**</t>
  </si>
  <si>
    <t xml:space="preserve">Détecteur 180°, fonction interrupteur crépusculaire encastré mural </t>
  </si>
  <si>
    <t xml:space="preserve">Détecteur 360° spécial circulation, fonction interrupteur crépusculaire / variateur </t>
  </si>
  <si>
    <t xml:space="preserve">Détecteur 360°, fonction interrupteur crépusculaire pour petits locaux </t>
  </si>
  <si>
    <t xml:space="preserve">Détecteur 360°, fonction interrupteur crépusculaire IP65 </t>
  </si>
  <si>
    <t>Commande volets Roulants</t>
  </si>
  <si>
    <t>Type 1 – Dowlights encastré</t>
  </si>
  <si>
    <t>Type 2 – Spot encastré</t>
  </si>
  <si>
    <t>Type 3 – Luminaire encastré</t>
  </si>
  <si>
    <t>Alimentation  Ventilo-convecteurs</t>
  </si>
  <si>
    <t>Alimentation CTA</t>
  </si>
  <si>
    <t>Alimentation Climatisation</t>
  </si>
  <si>
    <t>CANALISATIONS</t>
  </si>
  <si>
    <t>Suppression de tous les équipements existants (détection automatique et DM)</t>
  </si>
  <si>
    <t>Réalisation d’une détection automatique « de chantier » provisoire</t>
  </si>
  <si>
    <t>Déplacement des MEA en dehors de la zone de travaux</t>
  </si>
  <si>
    <t>Suppression des MEA de la zone chantier servant à des fonctions de la zone de travaux (et donc supprimé)</t>
  </si>
  <si>
    <t>Suppression de l’ensemble des câbles de la zone de chantier</t>
  </si>
  <si>
    <t>Suppression de l’ensemble des clapets coupe-feu de la zone de chantier</t>
  </si>
  <si>
    <t>Déconnexion des VB/VH des MEA</t>
  </si>
  <si>
    <t xml:space="preserve">Modification de l’installation existante, adjonction de nouveaux équipements de détection incendie pour la surveillance de la circulation </t>
  </si>
  <si>
    <t>Rebouclage du bus pour isoler la zone de travaux</t>
  </si>
  <si>
    <t>Mise à jour UAE</t>
  </si>
  <si>
    <t>CABLAGE BANALISE – RESEAU MULTIMEDIA</t>
  </si>
  <si>
    <t>Curage complet des équipements et liaisons sur les deux baies existantes, qui ne sont ou ne seront plus en service</t>
  </si>
  <si>
    <t>Informatique Cordon RJ45/RJ45 de couleur Gris</t>
  </si>
  <si>
    <t>Surveillance Médicale Cordon RJ45/RJ45 de couleur Rouge</t>
  </si>
  <si>
    <t>Vidéosurveillance Cordon RJ45/RJ45 de couleur Violet</t>
  </si>
  <si>
    <t>WIFI Cordon RJ45/RJ45 de couleur Jaune</t>
  </si>
  <si>
    <t>Télévision Cordon RJ45/RJ45 de couleur Vert</t>
  </si>
  <si>
    <t>Téléphonie RJ45/RJ45 ou Cordon RJ45/CAD de couleur Bleu</t>
  </si>
  <si>
    <t>Recette des installations (création et remplissage des tableaux de recettes spécifique au CHU)</t>
  </si>
  <si>
    <t>SURETE - CONTROLE D’ACCES</t>
  </si>
  <si>
    <t>TABLEAUX GENERAL ASI</t>
  </si>
  <si>
    <t>Création d’un départ pour le nouveau châssis en remplacemnt de la gaine H1.G9</t>
  </si>
  <si>
    <t>Purge des départs dans la gaine H1.G4, H1-G6 et H1.G9 non réutilisés</t>
  </si>
  <si>
    <t>Création d’un nouveau châssis  en remplacemnt de la gaine H1.G9</t>
  </si>
  <si>
    <t>ALIMENTATION DEPUIS TGS</t>
  </si>
  <si>
    <t>Liaison depuis TGS situé au R-2</t>
  </si>
  <si>
    <t>Type 4 – Luminaire encastré</t>
  </si>
  <si>
    <t>Type 5 – Luminaire étanche</t>
  </si>
  <si>
    <t>Mise à jour de la supervision du site.</t>
  </si>
  <si>
    <t>Création d’un nouveau châssis  pour l'armoire spécialisé médical Scanner (compris fourniture de l’armoire avec l’inverseur)</t>
  </si>
  <si>
    <t>Alimentation Extracteur</t>
  </si>
  <si>
    <t>Alimentation Désenfumage</t>
  </si>
  <si>
    <t xml:space="preserve">Alimentation serrures ou ventouses </t>
  </si>
  <si>
    <t>Alimentation Scanner</t>
  </si>
  <si>
    <t>Alimentation Ostéodensitométrie</t>
  </si>
  <si>
    <t>Alimentation Monte malade</t>
  </si>
  <si>
    <t>Programmation, L’interface Homme/Machine (IHM) est existante, l’intégration se fera par la MOA. (hors lot).</t>
  </si>
  <si>
    <t>SONORISATION</t>
  </si>
  <si>
    <t>1 coffret sonorisation 19 pouces 9 U minimum LxHxP=600x500x400 - IP 20 - IK 08 - Avec porte galbée réversible en verre de sécurité sérigraphié - Fermeture par serrure à clé 2433 A - Panneaux latéraux pivotants, démontables par l'intérieur sans outil - Équipés de 2 montants 19'' avec aide au réglage en profondeur - Livrés avec kit de mise à la masse - Ouïes hautes et basses pour ventilation naturelle, pouvant recevoir un ventilateur en partie haute - Gris anthracite RAL 7016.
1 réglette de distribution 8 prises de courant 2x10/16A+T type Shuko avec interrupteur ON/OFF + pattes de fixations, les panneaux d'obturation des Unités non utilisés, les accessoires (vis, écrous cage, supports, …)</t>
  </si>
  <si>
    <t>Ens</t>
  </si>
  <si>
    <t>1  amplificateurs-mélangeurs 4 x 60 W - matrice audio 4 canaux - système de sélection multi sources avec lecteur MP3 - RONDSON - AM 4060 (ou équivalent) – Rackable, equipés d'un lecteur MP3/USB/SD - dimensions 483x399x132 - compris télécommande, cordons, fiches et accessoires nécessaires à la réalisation de la prestation.</t>
  </si>
  <si>
    <t>Alimentation de la baie de sonorisation, comprenant les protections par Disj. Diff - parafoudre - canalisations et raccordement de l'ensemble</t>
  </si>
  <si>
    <t>Câble 2 x 1.5 mm² blindé</t>
  </si>
  <si>
    <t>Haut-parleur 2 voies etanche (IP44), puissance suivant études, RONDSON CSW-62 (ou équivalent)</t>
  </si>
  <si>
    <t>DSITRIBUTION DE L'HEURE</t>
  </si>
  <si>
    <t>points d’accès (1 RJ45) dans les circulations et/ou salle d’attente</t>
  </si>
  <si>
    <t xml:space="preserve">Point d’accès (1 RJ45) au niveau de l’accès, </t>
  </si>
  <si>
    <t>Gestion Technique des Installations Electrique (GTIE)</t>
  </si>
  <si>
    <t>Interrupteur à clé</t>
  </si>
  <si>
    <t>Poste D'accés numerique PAN09 3N 3O 3S (3x3PC10/16A + 0RJ45), hors RJ45</t>
  </si>
  <si>
    <t>Poste D'accés numerique PAN23 2N 1O 0S (3x1PC10/16A + 2J45), hors RJ45</t>
  </si>
  <si>
    <t>Poste D'accés numerique PAN24 3N 1O 0S (4x1PC10/16A + 2J45), hors RJ45</t>
  </si>
  <si>
    <t>Poste D'accés numerique PAN25 3N 2O 0S (5x1PC10/16A + 2J45), hors RJ45</t>
  </si>
  <si>
    <t>Poste D'accés numerique PAN26 0N 3O 3S (6x1PC10/16A + 2J45), hors RJ45</t>
  </si>
  <si>
    <t>Poste D'accés numerique PAN39 3N 3O 3S (6x1PC10/16A + 3J45), hors RJ45</t>
  </si>
  <si>
    <t>Poste D'accés numerique PAN68 0N 5O 3S (8x1PC10/16A + 6J45), hors RJ45</t>
  </si>
  <si>
    <t>PC 16A 2P+T Spécialisé ondulé</t>
  </si>
  <si>
    <t>Détecteur optique de fumée (Zone IRM /  scanner existante)</t>
  </si>
  <si>
    <t>Fourniture, pose et raccordement des équipements nécessaires depuis la gaine H1.G4, compris câbles et supportages dans toutes les zones traversées</t>
  </si>
  <si>
    <t>Alimentation Tourelle VID01</t>
  </si>
  <si>
    <t>Alimentation Tourelle VID02</t>
  </si>
  <si>
    <t>Alimentation Tourelle VED01</t>
  </si>
  <si>
    <t>Alimentation Tourelle VED02</t>
  </si>
  <si>
    <t>Alimentation Tourelle VED03</t>
  </si>
  <si>
    <t>Alimentation Tourelle VED04</t>
  </si>
  <si>
    <t>TRANCHE OPTIONNELLE</t>
  </si>
  <si>
    <t>Alimentation Tourelle VID18</t>
  </si>
  <si>
    <t>Alimentation Tourelle VED13a</t>
  </si>
  <si>
    <t>Total HT Electricité courants forts TO</t>
  </si>
  <si>
    <t>TABLEAU GENERAL DE DISTRIBUTION (TGD)</t>
  </si>
  <si>
    <t>TABLEAUX SPECIALISES MEDICAUX</t>
  </si>
  <si>
    <t>Fourniture, pose et raccordement tableaux divisionnaires spécialisés médicaux
(compris fourniture de l’armoire avec l’inverseur)</t>
  </si>
  <si>
    <t>3.13</t>
  </si>
  <si>
    <t>3.14</t>
  </si>
  <si>
    <t>Type 6.1 – Gaine tête de lit</t>
  </si>
  <si>
    <t>Type 6.2 – Gaine tête de lit</t>
  </si>
  <si>
    <t>Type 7 – Luminaire en saillie</t>
  </si>
  <si>
    <t>Type 8 – Luminaire ruban LED</t>
  </si>
  <si>
    <t xml:space="preserve">Type 10 – Projecteur exterieur LED </t>
  </si>
  <si>
    <t xml:space="preserve">Type 9 – Lanterne exterieur LED sur mâts </t>
  </si>
  <si>
    <t>Alimentation lave bassin, (sur interrupteur rotatif de proximité, dimensionné au calibre de la protection du lave bassin)</t>
  </si>
  <si>
    <t>Alimentation des bras débrayable des locaux à risques 1 ou 2 vantaux</t>
  </si>
  <si>
    <t>Le système de contrôle d’accès est existant, il est de type Novadis intégrant la solution Amadeus.</t>
  </si>
  <si>
    <t>Automate de gestion contrôle d'accès (extension)</t>
  </si>
  <si>
    <t>Les systèmes de verrouillage sont à la charge du lot Menuiserie serrurerie</t>
  </si>
  <si>
    <t>Moniteur</t>
  </si>
  <si>
    <t>Centrale appel malade de marque : ZETTLER</t>
  </si>
  <si>
    <t>Automates qualifiés au CHU sont de marques SIEMENS, WAGO ou SAIA</t>
  </si>
  <si>
    <t>Anneau Ethernet du site</t>
  </si>
  <si>
    <t>Fibre optique</t>
  </si>
  <si>
    <t>Vues à modifier et à créer dans le cadre de l’opération sur la supervision PCVue. Tous les synoptiques seront proposés par le fournisseur avant réalisation et soumis à l'approbation du maître d'ouvrage qui pourra demander des modifications et aménagements.</t>
  </si>
  <si>
    <t xml:space="preserve">Voyant d’occupation déshabilloir </t>
  </si>
  <si>
    <t xml:space="preserve">Voyant d’occupation salles Densitométrie </t>
  </si>
  <si>
    <t xml:space="preserve">Voyant d’occupation radio  </t>
  </si>
  <si>
    <t xml:space="preserve">Voyant d’occupation scanner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</si>
</sst>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0"/>
    <numFmt numFmtId="166" formatCode="_-* #,##0.00\ [$€-1]_-;\-* #,##0.00\ [$€-1]_-;_-* &quot;-&quot;??\ [$€-1]_-"/>
    <numFmt numFmtId="167" formatCode="0&quot; F&quot;\ ;\(0&quot; F&quot;\)"/>
    <numFmt numFmtId="168" formatCode="#,##0.00\ &quot;€&quot;"/>
    <numFmt numFmtId="169" formatCode="#,##0_ ;\-#,##0\ "/>
  </numFmts>
  <fonts count="35" x14ac:knownFonts="1">
    <font>
      <sz val="11"/>
      <color theme="1"/>
      <name val="Calibri"/>
      <family val="2"/>
      <scheme val="minor"/>
    </font>
    <font>
      <b/>
      <sz val="11"/>
      <name val="Arial"/>
      <family val="2"/>
    </font>
    <font>
      <b/>
      <sz val="10"/>
      <name val="Arial"/>
      <family val="2"/>
    </font>
    <font>
      <b/>
      <sz val="20"/>
      <name val="Arial"/>
      <family val="2"/>
    </font>
    <font>
      <b/>
      <sz val="28"/>
      <name val="Arial"/>
      <family val="2"/>
    </font>
    <font>
      <b/>
      <sz val="12"/>
      <name val="Arial"/>
      <family val="2"/>
    </font>
    <font>
      <b/>
      <sz val="18"/>
      <name val="Arial"/>
      <family val="2"/>
    </font>
    <font>
      <sz val="10"/>
      <name val="Arial"/>
      <family val="2"/>
    </font>
    <font>
      <b/>
      <i/>
      <u/>
      <sz val="12"/>
      <color indexed="12"/>
      <name val="Arial"/>
      <family val="2"/>
    </font>
    <font>
      <b/>
      <i/>
      <u/>
      <sz val="11"/>
      <color indexed="18"/>
      <name val="Arial"/>
      <family val="2"/>
    </font>
    <font>
      <b/>
      <i/>
      <u/>
      <sz val="10"/>
      <color indexed="36"/>
      <name val="Arial"/>
      <family val="2"/>
    </font>
    <font>
      <b/>
      <u/>
      <sz val="12"/>
      <name val="Arial"/>
      <family val="2"/>
    </font>
    <font>
      <b/>
      <u/>
      <sz val="10"/>
      <color indexed="18"/>
      <name val="Arial"/>
      <family val="2"/>
    </font>
    <font>
      <b/>
      <sz val="10"/>
      <color indexed="61"/>
      <name val="Arial"/>
      <family val="2"/>
    </font>
    <font>
      <b/>
      <sz val="10"/>
      <color indexed="38"/>
      <name val="Arial"/>
      <family val="2"/>
    </font>
    <font>
      <sz val="10"/>
      <name val="Helv"/>
    </font>
    <font>
      <sz val="9"/>
      <color indexed="18"/>
      <name val="Calibri"/>
      <family val="2"/>
    </font>
    <font>
      <b/>
      <sz val="9"/>
      <color indexed="18"/>
      <name val="Calibri"/>
      <family val="2"/>
    </font>
    <font>
      <sz val="11"/>
      <color theme="1"/>
      <name val="Calibri"/>
      <family val="2"/>
      <scheme val="minor"/>
    </font>
    <font>
      <sz val="10"/>
      <color theme="1"/>
      <name val="Arial"/>
      <family val="2"/>
    </font>
    <font>
      <b/>
      <sz val="10"/>
      <color theme="1"/>
      <name val="Arial"/>
      <family val="2"/>
    </font>
    <font>
      <b/>
      <sz val="16"/>
      <color rgb="FF000000"/>
      <name val="Arial"/>
      <family val="2"/>
    </font>
    <font>
      <sz val="10"/>
      <color rgb="FF000000"/>
      <name val="Arial"/>
      <family val="2"/>
    </font>
    <font>
      <b/>
      <sz val="18"/>
      <color rgb="FF000000"/>
      <name val="Arial"/>
      <family val="2"/>
    </font>
    <font>
      <b/>
      <sz val="14"/>
      <color rgb="FF000000"/>
      <name val="Arial"/>
      <family val="2"/>
    </font>
    <font>
      <sz val="10"/>
      <name val="Calibri"/>
      <family val="2"/>
      <scheme val="minor"/>
    </font>
    <font>
      <b/>
      <sz val="10"/>
      <name val="Calibri"/>
      <family val="2"/>
      <scheme val="minor"/>
    </font>
    <font>
      <b/>
      <sz val="10"/>
      <color rgb="FF002060"/>
      <name val="Calibri"/>
      <family val="2"/>
      <scheme val="minor"/>
    </font>
    <font>
      <u/>
      <sz val="10"/>
      <name val="Calibri"/>
      <family val="2"/>
      <scheme val="minor"/>
    </font>
    <font>
      <b/>
      <sz val="10"/>
      <color theme="3"/>
      <name val="Calibri"/>
      <family val="2"/>
      <scheme val="minor"/>
    </font>
    <font>
      <sz val="9"/>
      <color rgb="FF002060"/>
      <name val="Calibri"/>
      <family val="2"/>
      <scheme val="minor"/>
    </font>
    <font>
      <sz val="11"/>
      <color theme="3"/>
      <name val="Calibri"/>
      <family val="2"/>
      <scheme val="minor"/>
    </font>
    <font>
      <sz val="8"/>
      <name val="Calibri"/>
      <family val="2"/>
      <scheme val="minor"/>
    </font>
    <font>
      <sz val="10"/>
      <color rgb="FF000000"/>
      <name val="Calibri Light"/>
      <family val="2"/>
    </font>
    <font>
      <i/>
      <u/>
      <sz val="10"/>
      <name val="Calibri"/>
      <family val="2"/>
      <scheme val="minor"/>
    </font>
  </fonts>
  <fills count="3">
    <fill>
      <patternFill patternType="none"/>
    </fill>
    <fill>
      <patternFill patternType="gray125"/>
    </fill>
    <fill>
      <patternFill patternType="solid">
        <fgColor theme="4" tint="0.79998168889431442"/>
        <bgColor indexed="64"/>
      </patternFill>
    </fill>
  </fills>
  <borders count="44">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rgb="FF002060"/>
      </left>
      <right style="hair">
        <color rgb="FF002060"/>
      </right>
      <top/>
      <bottom/>
      <diagonal/>
    </border>
    <border>
      <left style="hair">
        <color rgb="FF002060"/>
      </left>
      <right/>
      <top/>
      <bottom/>
      <diagonal/>
    </border>
    <border>
      <left style="hair">
        <color rgb="FF002060"/>
      </left>
      <right style="hair">
        <color rgb="FF002060"/>
      </right>
      <top/>
      <bottom style="hair">
        <color rgb="FF002060"/>
      </bottom>
      <diagonal/>
    </border>
    <border>
      <left/>
      <right style="hair">
        <color rgb="FF002060"/>
      </right>
      <top/>
      <bottom/>
      <diagonal/>
    </border>
    <border>
      <left style="hair">
        <color rgb="FF002060"/>
      </left>
      <right style="thin">
        <color rgb="FF002060"/>
      </right>
      <top/>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hair">
        <color rgb="FF002060"/>
      </left>
      <right style="thin">
        <color rgb="FF002060"/>
      </right>
      <top/>
      <bottom style="thin">
        <color rgb="FF002060"/>
      </bottom>
      <diagonal/>
    </border>
    <border>
      <left style="thin">
        <color rgb="FF002060"/>
      </left>
      <right/>
      <top style="thin">
        <color rgb="FF002060"/>
      </top>
      <bottom/>
      <diagonal/>
    </border>
    <border>
      <left style="hair">
        <color rgb="FF002060"/>
      </left>
      <right/>
      <top style="thin">
        <color rgb="FF002060"/>
      </top>
      <bottom/>
      <diagonal/>
    </border>
    <border>
      <left style="hair">
        <color rgb="FF002060"/>
      </left>
      <right style="thin">
        <color rgb="FF002060"/>
      </right>
      <top style="thin">
        <color rgb="FF002060"/>
      </top>
      <bottom/>
      <diagonal/>
    </border>
    <border>
      <left style="thin">
        <color rgb="FF002060"/>
      </left>
      <right/>
      <top/>
      <bottom/>
      <diagonal/>
    </border>
    <border>
      <left style="thin">
        <color rgb="FF002060"/>
      </left>
      <right style="hair">
        <color rgb="FF002060"/>
      </right>
      <top/>
      <bottom/>
      <diagonal/>
    </border>
    <border>
      <left style="thin">
        <color rgb="FF002060"/>
      </left>
      <right style="hair">
        <color rgb="FF002060"/>
      </right>
      <top/>
      <bottom style="thin">
        <color rgb="FF002060"/>
      </bottom>
      <diagonal/>
    </border>
    <border>
      <left style="thin">
        <color rgb="FF002060"/>
      </left>
      <right style="thin">
        <color theme="0"/>
      </right>
      <top style="thin">
        <color rgb="FF002060"/>
      </top>
      <bottom style="thin">
        <color rgb="FF002060"/>
      </bottom>
      <diagonal/>
    </border>
    <border>
      <left style="thin">
        <color theme="0"/>
      </left>
      <right style="thin">
        <color theme="0"/>
      </right>
      <top style="thin">
        <color rgb="FF002060"/>
      </top>
      <bottom style="thin">
        <color rgb="FF002060"/>
      </bottom>
      <diagonal/>
    </border>
    <border>
      <left style="thin">
        <color theme="0"/>
      </left>
      <right style="thin">
        <color rgb="FF002060"/>
      </right>
      <top style="thin">
        <color rgb="FF002060"/>
      </top>
      <bottom style="thin">
        <color rgb="FF002060"/>
      </bottom>
      <diagonal/>
    </border>
    <border>
      <left style="thin">
        <color rgb="FF002060"/>
      </left>
      <right style="hair">
        <color rgb="FF002060"/>
      </right>
      <top style="thin">
        <color rgb="FF002060"/>
      </top>
      <bottom/>
      <diagonal/>
    </border>
    <border>
      <left style="hair">
        <color rgb="FF002060"/>
      </left>
      <right style="hair">
        <color rgb="FF002060"/>
      </right>
      <top style="thin">
        <color rgb="FF002060"/>
      </top>
      <bottom/>
      <diagonal/>
    </border>
    <border>
      <left style="hair">
        <color rgb="FF002060"/>
      </left>
      <right/>
      <top/>
      <bottom style="hair">
        <color rgb="FF002060"/>
      </bottom>
      <diagonal/>
    </border>
    <border>
      <left style="hair">
        <color rgb="FF002060"/>
      </left>
      <right style="thin">
        <color rgb="FF002060"/>
      </right>
      <top/>
      <bottom style="hair">
        <color rgb="FF002060"/>
      </bottom>
      <diagonal/>
    </border>
    <border>
      <left style="hair">
        <color rgb="FF002060"/>
      </left>
      <right style="thin">
        <color rgb="FF002060"/>
      </right>
      <top/>
      <bottom style="thin">
        <color indexed="64"/>
      </bottom>
      <diagonal/>
    </border>
    <border>
      <left/>
      <right style="thin">
        <color rgb="FF002060"/>
      </right>
      <top/>
      <bottom/>
      <diagonal/>
    </border>
    <border>
      <left/>
      <right/>
      <top/>
      <bottom style="thin">
        <color rgb="FF002060"/>
      </bottom>
      <diagonal/>
    </border>
    <border>
      <left/>
      <right style="thin">
        <color rgb="FF002060"/>
      </right>
      <top/>
      <bottom style="thin">
        <color rgb="FF002060"/>
      </bottom>
      <diagonal/>
    </border>
    <border>
      <left/>
      <right style="hair">
        <color rgb="FF002060"/>
      </right>
      <top style="hair">
        <color rgb="FF002060"/>
      </top>
      <bottom/>
      <diagonal/>
    </border>
    <border>
      <left/>
      <right style="hair">
        <color rgb="FF002060"/>
      </right>
      <top/>
      <bottom style="thin">
        <color rgb="FF002060"/>
      </bottom>
      <diagonal/>
    </border>
    <border>
      <left/>
      <right/>
      <top style="thin">
        <color rgb="FF002060"/>
      </top>
      <bottom/>
      <diagonal/>
    </border>
    <border>
      <left style="thin">
        <color theme="0"/>
      </left>
      <right/>
      <top style="thin">
        <color rgb="FF002060"/>
      </top>
      <bottom style="thin">
        <color rgb="FF002060"/>
      </bottom>
      <diagonal/>
    </border>
    <border>
      <left style="hair">
        <color rgb="FF002060"/>
      </left>
      <right/>
      <top style="hair">
        <color rgb="FF002060"/>
      </top>
      <bottom style="hair">
        <color rgb="FF002060"/>
      </bottom>
      <diagonal/>
    </border>
    <border>
      <left/>
      <right/>
      <top style="hair">
        <color rgb="FF002060"/>
      </top>
      <bottom style="hair">
        <color rgb="FF002060"/>
      </bottom>
      <diagonal/>
    </border>
    <border>
      <left/>
      <right style="thin">
        <color rgb="FF002060"/>
      </right>
      <top style="hair">
        <color rgb="FF002060"/>
      </top>
      <bottom style="hair">
        <color rgb="FF002060"/>
      </bottom>
      <diagonal/>
    </border>
    <border>
      <left style="hair">
        <color rgb="FF002060"/>
      </left>
      <right style="thin">
        <color rgb="FF002060"/>
      </right>
      <top style="thin">
        <color indexed="64"/>
      </top>
      <bottom/>
      <diagonal/>
    </border>
    <border>
      <left/>
      <right style="thin">
        <color indexed="64"/>
      </right>
      <top/>
      <bottom/>
      <diagonal/>
    </border>
    <border>
      <left style="thin">
        <color auto="1"/>
      </left>
      <right style="hair">
        <color rgb="FF002060"/>
      </right>
      <top style="thin">
        <color auto="1"/>
      </top>
      <bottom/>
      <diagonal/>
    </border>
    <border>
      <left/>
      <right/>
      <top style="thin">
        <color auto="1"/>
      </top>
      <bottom style="hair">
        <color rgb="FF002060"/>
      </bottom>
      <diagonal/>
    </border>
    <border>
      <left/>
      <right style="thin">
        <color auto="1"/>
      </right>
      <top style="thin">
        <color auto="1"/>
      </top>
      <bottom style="hair">
        <color rgb="FF002060"/>
      </bottom>
      <diagonal/>
    </border>
    <border>
      <left style="thin">
        <color auto="1"/>
      </left>
      <right style="hair">
        <color rgb="FF002060"/>
      </right>
      <top/>
      <bottom/>
      <diagonal/>
    </border>
    <border>
      <left style="hair">
        <color rgb="FF002060"/>
      </left>
      <right style="thin">
        <color auto="1"/>
      </right>
      <top/>
      <bottom/>
      <diagonal/>
    </border>
  </borders>
  <cellStyleXfs count="15">
    <xf numFmtId="0" fontId="0" fillId="0" borderId="0"/>
    <xf numFmtId="166" fontId="7" fillId="0" borderId="0" applyFont="0" applyFill="0" applyBorder="0" applyAlignment="0" applyProtection="0"/>
    <xf numFmtId="164" fontId="18" fillId="0" borderId="0" applyFont="0" applyFill="0" applyBorder="0" applyAlignment="0" applyProtection="0"/>
    <xf numFmtId="164" fontId="19" fillId="0" borderId="0" applyFont="0" applyFill="0" applyBorder="0" applyAlignment="0" applyProtection="0"/>
    <xf numFmtId="4" fontId="15" fillId="0" borderId="0" applyFont="0" applyFill="0" applyBorder="0" applyAlignment="0" applyProtection="0"/>
    <xf numFmtId="167" fontId="8" fillId="0" borderId="1" applyNumberFormat="0" applyFill="0" applyBorder="0" applyProtection="0">
      <alignment vertical="center"/>
      <protection locked="0"/>
    </xf>
    <xf numFmtId="167" fontId="9" fillId="0" borderId="1">
      <alignment vertical="center"/>
      <protection locked="0"/>
    </xf>
    <xf numFmtId="167" fontId="10" fillId="0" borderId="1" applyNumberFormat="0" applyFill="0" applyBorder="0" applyProtection="0">
      <alignment vertical="center"/>
      <protection locked="0"/>
    </xf>
    <xf numFmtId="165" fontId="7" fillId="0" borderId="0"/>
    <xf numFmtId="0" fontId="19" fillId="0" borderId="0"/>
    <xf numFmtId="9" fontId="19" fillId="0" borderId="0" applyFont="0" applyFill="0" applyBorder="0" applyAlignment="0" applyProtection="0"/>
    <xf numFmtId="167" fontId="11" fillId="0" borderId="1">
      <alignment horizontal="centerContinuous" vertical="center"/>
      <protection locked="0"/>
    </xf>
    <xf numFmtId="49" fontId="12" fillId="0" borderId="1">
      <alignment vertical="center"/>
    </xf>
    <xf numFmtId="49" fontId="13" fillId="0" borderId="1">
      <alignment vertical="center"/>
      <protection locked="0"/>
    </xf>
    <xf numFmtId="49" fontId="14" fillId="0" borderId="1">
      <alignment vertical="center"/>
      <protection locked="0"/>
    </xf>
  </cellStyleXfs>
  <cellXfs count="127">
    <xf numFmtId="0" fontId="0" fillId="0" borderId="0" xfId="0"/>
    <xf numFmtId="165" fontId="7" fillId="0" borderId="0" xfId="8"/>
    <xf numFmtId="165" fontId="3" fillId="0" borderId="0" xfId="8" applyFont="1" applyAlignment="1">
      <alignment horizontal="center" wrapText="1"/>
    </xf>
    <xf numFmtId="165" fontId="7" fillId="0" borderId="0" xfId="8" applyAlignment="1">
      <alignment vertical="center"/>
    </xf>
    <xf numFmtId="165" fontId="4" fillId="0" borderId="0" xfId="8" applyFont="1" applyAlignment="1">
      <alignment horizontal="center" vertical="center" wrapText="1"/>
    </xf>
    <xf numFmtId="165" fontId="1" fillId="0" borderId="0" xfId="8" applyFont="1" applyAlignment="1">
      <alignment horizontal="center" wrapText="1"/>
    </xf>
    <xf numFmtId="165" fontId="7" fillId="0" borderId="0" xfId="8" applyAlignment="1">
      <alignment horizontal="justify" wrapText="1"/>
    </xf>
    <xf numFmtId="165" fontId="2" fillId="0" borderId="0" xfId="8" applyFont="1" applyAlignment="1">
      <alignment horizontal="justify" wrapText="1"/>
    </xf>
    <xf numFmtId="165" fontId="5" fillId="0" borderId="0" xfId="8" applyFont="1" applyAlignment="1">
      <alignment horizontal="center" wrapText="1"/>
    </xf>
    <xf numFmtId="165" fontId="6" fillId="0" borderId="0" xfId="8" applyFont="1" applyAlignment="1">
      <alignment horizontal="center" wrapText="1"/>
    </xf>
    <xf numFmtId="165" fontId="2" fillId="0" borderId="0" xfId="8" applyFont="1" applyAlignment="1">
      <alignment wrapText="1"/>
    </xf>
    <xf numFmtId="165" fontId="7" fillId="0" borderId="0" xfId="8" applyAlignment="1">
      <alignment wrapText="1"/>
    </xf>
    <xf numFmtId="164" fontId="7" fillId="0" borderId="0" xfId="2" applyFont="1" applyAlignment="1" applyProtection="1">
      <alignment vertical="center"/>
      <protection locked="0"/>
    </xf>
    <xf numFmtId="164" fontId="7" fillId="0" borderId="0" xfId="2" applyFont="1" applyFill="1" applyAlignment="1" applyProtection="1">
      <alignment vertical="center"/>
      <protection locked="0"/>
    </xf>
    <xf numFmtId="164" fontId="7" fillId="0" borderId="0" xfId="2" applyFont="1" applyBorder="1" applyAlignment="1" applyProtection="1">
      <protection locked="0"/>
    </xf>
    <xf numFmtId="164" fontId="7" fillId="0" borderId="0" xfId="2" applyFont="1" applyAlignment="1" applyProtection="1">
      <alignment horizontal="justify" vertical="top"/>
      <protection locked="0"/>
    </xf>
    <xf numFmtId="164" fontId="7" fillId="0" borderId="0" xfId="2" applyFont="1" applyAlignment="1" applyProtection="1">
      <alignment horizontal="left"/>
      <protection locked="0"/>
    </xf>
    <xf numFmtId="164" fontId="7" fillId="0" borderId="0" xfId="2" applyFont="1" applyAlignment="1" applyProtection="1">
      <protection locked="0"/>
    </xf>
    <xf numFmtId="165" fontId="1" fillId="0" borderId="0" xfId="8" applyFont="1" applyAlignment="1">
      <alignment horizontal="left" wrapText="1"/>
    </xf>
    <xf numFmtId="169" fontId="19" fillId="0" borderId="0" xfId="2" applyNumberFormat="1" applyFont="1" applyAlignment="1" applyProtection="1">
      <alignment vertical="center"/>
      <protection locked="0"/>
    </xf>
    <xf numFmtId="164" fontId="19" fillId="0" borderId="0" xfId="2" applyFont="1" applyAlignment="1" applyProtection="1">
      <alignment vertical="center"/>
    </xf>
    <xf numFmtId="164" fontId="19" fillId="0" borderId="0" xfId="2" applyFont="1" applyFill="1" applyAlignment="1" applyProtection="1">
      <alignment vertical="center"/>
    </xf>
    <xf numFmtId="4" fontId="20" fillId="0" borderId="0" xfId="4" applyFont="1" applyFill="1" applyBorder="1" applyAlignment="1" applyProtection="1">
      <alignment horizontal="center" vertical="center"/>
    </xf>
    <xf numFmtId="164" fontId="19" fillId="0" borderId="0" xfId="2" applyFont="1" applyAlignment="1" applyProtection="1"/>
    <xf numFmtId="165" fontId="7" fillId="0" borderId="0" xfId="8" applyAlignment="1">
      <alignment horizontal="center" wrapText="1"/>
    </xf>
    <xf numFmtId="165" fontId="2" fillId="0" borderId="0" xfId="8" applyFont="1" applyAlignment="1">
      <alignment horizontal="center" wrapText="1"/>
    </xf>
    <xf numFmtId="0" fontId="21" fillId="0" borderId="0" xfId="0" applyFont="1" applyAlignment="1">
      <alignment horizontal="center"/>
    </xf>
    <xf numFmtId="0" fontId="22" fillId="0" borderId="0" xfId="0" applyFont="1" applyAlignment="1">
      <alignment horizontal="justify"/>
    </xf>
    <xf numFmtId="0" fontId="23" fillId="0" borderId="0" xfId="0" applyFont="1" applyAlignment="1">
      <alignment horizontal="center"/>
    </xf>
    <xf numFmtId="0" fontId="24" fillId="0" borderId="0" xfId="0" applyFont="1" applyAlignment="1">
      <alignment horizontal="center"/>
    </xf>
    <xf numFmtId="0" fontId="1" fillId="0" borderId="0" xfId="0" applyFont="1" applyAlignment="1">
      <alignment horizontal="center" vertical="center" wrapText="1"/>
    </xf>
    <xf numFmtId="0" fontId="25" fillId="0" borderId="5" xfId="0" applyFont="1" applyBorder="1"/>
    <xf numFmtId="0" fontId="25" fillId="0" borderId="6" xfId="0" applyFont="1" applyBorder="1"/>
    <xf numFmtId="0" fontId="25" fillId="2" borderId="5" xfId="0" applyFont="1" applyFill="1" applyBorder="1"/>
    <xf numFmtId="0" fontId="26" fillId="2" borderId="6" xfId="0" applyFont="1" applyFill="1" applyBorder="1"/>
    <xf numFmtId="0" fontId="25" fillId="0" borderId="7" xfId="0" applyFont="1" applyBorder="1"/>
    <xf numFmtId="0" fontId="25" fillId="0" borderId="8" xfId="0" applyFont="1" applyBorder="1"/>
    <xf numFmtId="0" fontId="25" fillId="0" borderId="9" xfId="0" applyFont="1" applyBorder="1"/>
    <xf numFmtId="168" fontId="26" fillId="2" borderId="9" xfId="0" applyNumberFormat="1" applyFont="1" applyFill="1" applyBorder="1"/>
    <xf numFmtId="0" fontId="25" fillId="0" borderId="10" xfId="0" applyFont="1" applyBorder="1"/>
    <xf numFmtId="0" fontId="25" fillId="0" borderId="11" xfId="0" applyFont="1" applyBorder="1"/>
    <xf numFmtId="0" fontId="25" fillId="0" borderId="12" xfId="0" applyFont="1" applyBorder="1"/>
    <xf numFmtId="164" fontId="19" fillId="0" borderId="13" xfId="2" applyFont="1" applyBorder="1" applyAlignment="1" applyProtection="1">
      <alignment vertical="center"/>
    </xf>
    <xf numFmtId="0" fontId="25" fillId="0" borderId="14" xfId="0" applyFont="1" applyBorder="1"/>
    <xf numFmtId="0" fontId="25" fillId="0" borderId="15" xfId="0" applyFont="1" applyBorder="1"/>
    <xf numFmtId="164" fontId="19" fillId="0" borderId="16" xfId="2" applyFont="1" applyBorder="1" applyAlignment="1" applyProtection="1">
      <alignment vertical="center"/>
    </xf>
    <xf numFmtId="0" fontId="25" fillId="0" borderId="17" xfId="0" applyFont="1" applyBorder="1"/>
    <xf numFmtId="0" fontId="25" fillId="0" borderId="18" xfId="0" applyFont="1" applyBorder="1"/>
    <xf numFmtId="164" fontId="19" fillId="0" borderId="17" xfId="2" applyFont="1" applyBorder="1" applyAlignment="1" applyProtection="1">
      <alignment vertical="center"/>
    </xf>
    <xf numFmtId="0" fontId="27" fillId="2" borderId="19" xfId="0" applyFont="1" applyFill="1" applyBorder="1" applyAlignment="1">
      <alignment horizontal="center" vertical="center"/>
    </xf>
    <xf numFmtId="0" fontId="27" fillId="2" borderId="20" xfId="0" applyFont="1" applyFill="1" applyBorder="1" applyAlignment="1">
      <alignment horizontal="center" vertical="center"/>
    </xf>
    <xf numFmtId="0" fontId="27" fillId="2" borderId="21" xfId="0" applyFont="1" applyFill="1" applyBorder="1" applyAlignment="1">
      <alignment horizontal="center" vertical="center"/>
    </xf>
    <xf numFmtId="0" fontId="25" fillId="0" borderId="22" xfId="0" applyFont="1" applyBorder="1"/>
    <xf numFmtId="0" fontId="25" fillId="0" borderId="23" xfId="0" applyFont="1" applyBorder="1"/>
    <xf numFmtId="4" fontId="25" fillId="0" borderId="6" xfId="0" applyNumberFormat="1" applyFont="1" applyBorder="1"/>
    <xf numFmtId="4" fontId="25" fillId="0" borderId="9" xfId="0" applyNumberFormat="1" applyFont="1" applyBorder="1"/>
    <xf numFmtId="4" fontId="26" fillId="0" borderId="9" xfId="0" applyNumberFormat="1" applyFont="1" applyBorder="1"/>
    <xf numFmtId="4" fontId="25" fillId="0" borderId="24" xfId="0" applyNumberFormat="1" applyFont="1" applyBorder="1"/>
    <xf numFmtId="4" fontId="25" fillId="0" borderId="25" xfId="0" applyNumberFormat="1" applyFont="1" applyBorder="1"/>
    <xf numFmtId="4" fontId="19" fillId="0" borderId="0" xfId="2" applyNumberFormat="1" applyFont="1" applyFill="1" applyBorder="1" applyAlignment="1" applyProtection="1">
      <alignment horizontal="center" vertical="center"/>
    </xf>
    <xf numFmtId="4" fontId="26" fillId="2" borderId="9" xfId="0" applyNumberFormat="1" applyFont="1" applyFill="1" applyBorder="1"/>
    <xf numFmtId="4" fontId="25" fillId="0" borderId="12" xfId="0" applyNumberFormat="1" applyFont="1" applyBorder="1"/>
    <xf numFmtId="4" fontId="25" fillId="0" borderId="26" xfId="0" applyNumberFormat="1" applyFont="1" applyBorder="1"/>
    <xf numFmtId="4" fontId="25" fillId="0" borderId="14" xfId="0" applyNumberFormat="1" applyFont="1" applyBorder="1"/>
    <xf numFmtId="4" fontId="25" fillId="0" borderId="15" xfId="0" applyNumberFormat="1" applyFont="1" applyBorder="1"/>
    <xf numFmtId="0" fontId="25" fillId="2" borderId="0" xfId="0" applyFont="1" applyFill="1"/>
    <xf numFmtId="4" fontId="26" fillId="2" borderId="27" xfId="0" applyNumberFormat="1" applyFont="1" applyFill="1" applyBorder="1"/>
    <xf numFmtId="0" fontId="25" fillId="0" borderId="0" xfId="0" applyFont="1"/>
    <xf numFmtId="4" fontId="25" fillId="0" borderId="0" xfId="0" applyNumberFormat="1" applyFont="1"/>
    <xf numFmtId="4" fontId="25" fillId="0" borderId="27" xfId="0" applyNumberFormat="1" applyFont="1" applyBorder="1"/>
    <xf numFmtId="0" fontId="25" fillId="0" borderId="28" xfId="0" applyFont="1" applyBorder="1"/>
    <xf numFmtId="4" fontId="25" fillId="0" borderId="28" xfId="0" applyNumberFormat="1" applyFont="1" applyBorder="1"/>
    <xf numFmtId="4" fontId="25" fillId="0" borderId="29" xfId="0" applyNumberFormat="1" applyFont="1" applyBorder="1"/>
    <xf numFmtId="4" fontId="19" fillId="0" borderId="30" xfId="2" applyNumberFormat="1" applyFont="1" applyFill="1" applyBorder="1" applyAlignment="1" applyProtection="1">
      <alignment horizontal="center" vertical="center"/>
    </xf>
    <xf numFmtId="4" fontId="19" fillId="0" borderId="8" xfId="2" applyNumberFormat="1" applyFont="1" applyFill="1" applyBorder="1" applyAlignment="1" applyProtection="1">
      <alignment horizontal="center" vertical="center"/>
    </xf>
    <xf numFmtId="4" fontId="26" fillId="2" borderId="8" xfId="0" applyNumberFormat="1" applyFont="1" applyFill="1" applyBorder="1"/>
    <xf numFmtId="4" fontId="25" fillId="0" borderId="31" xfId="0" applyNumberFormat="1" applyFont="1" applyBorder="1"/>
    <xf numFmtId="4" fontId="25" fillId="0" borderId="32" xfId="0" applyNumberFormat="1" applyFont="1" applyBorder="1"/>
    <xf numFmtId="164" fontId="7" fillId="0" borderId="28" xfId="2" applyFont="1" applyBorder="1" applyAlignment="1" applyProtection="1">
      <alignment vertical="center"/>
      <protection locked="0"/>
    </xf>
    <xf numFmtId="0" fontId="27" fillId="2" borderId="33" xfId="0" applyFont="1" applyFill="1" applyBorder="1" applyAlignment="1">
      <alignment horizontal="center" vertical="center"/>
    </xf>
    <xf numFmtId="0" fontId="26" fillId="0" borderId="6" xfId="0" applyFont="1" applyBorder="1"/>
    <xf numFmtId="0" fontId="28" fillId="0" borderId="6" xfId="0" applyFont="1" applyBorder="1"/>
    <xf numFmtId="0" fontId="25" fillId="0" borderId="24" xfId="0" applyFont="1" applyBorder="1"/>
    <xf numFmtId="0" fontId="26" fillId="0" borderId="6" xfId="0" applyFont="1" applyBorder="1" applyAlignment="1">
      <alignment horizontal="right"/>
    </xf>
    <xf numFmtId="0" fontId="29" fillId="0" borderId="6" xfId="0" applyFont="1" applyBorder="1"/>
    <xf numFmtId="0" fontId="29" fillId="0" borderId="14" xfId="0" applyFont="1" applyBorder="1"/>
    <xf numFmtId="164" fontId="19" fillId="0" borderId="16" xfId="2" quotePrefix="1" applyFont="1" applyBorder="1" applyAlignment="1" applyProtection="1">
      <alignment vertical="center"/>
    </xf>
    <xf numFmtId="0" fontId="25" fillId="0" borderId="6" xfId="0" applyFont="1" applyBorder="1" applyAlignment="1">
      <alignment wrapText="1"/>
    </xf>
    <xf numFmtId="4" fontId="26" fillId="0" borderId="15" xfId="0" applyNumberFormat="1" applyFont="1" applyBorder="1"/>
    <xf numFmtId="0" fontId="33" fillId="0" borderId="6" xfId="0" applyFont="1" applyBorder="1"/>
    <xf numFmtId="164" fontId="20" fillId="0" borderId="16" xfId="2" quotePrefix="1" applyFont="1" applyBorder="1" applyAlignment="1" applyProtection="1">
      <alignment vertical="center"/>
    </xf>
    <xf numFmtId="0" fontId="34" fillId="0" borderId="6" xfId="0" applyFont="1" applyBorder="1" applyAlignment="1">
      <alignment wrapText="1"/>
    </xf>
    <xf numFmtId="4" fontId="26" fillId="0" borderId="37" xfId="0" applyNumberFormat="1" applyFont="1" applyBorder="1"/>
    <xf numFmtId="164" fontId="19" fillId="0" borderId="16" xfId="2" quotePrefix="1" applyFont="1" applyFill="1" applyBorder="1" applyAlignment="1" applyProtection="1">
      <alignment vertical="center"/>
    </xf>
    <xf numFmtId="164" fontId="19" fillId="0" borderId="16" xfId="2" applyFont="1" applyFill="1" applyBorder="1" applyAlignment="1" applyProtection="1">
      <alignment vertical="center"/>
    </xf>
    <xf numFmtId="0" fontId="25" fillId="0" borderId="39" xfId="0" applyFont="1" applyBorder="1"/>
    <xf numFmtId="164" fontId="7" fillId="0" borderId="1" xfId="2" applyFont="1" applyBorder="1" applyAlignment="1" applyProtection="1">
      <alignment vertical="center"/>
      <protection locked="0"/>
    </xf>
    <xf numFmtId="164" fontId="7" fillId="0" borderId="0" xfId="2" applyFont="1" applyBorder="1" applyAlignment="1" applyProtection="1">
      <alignment horizontal="justify" vertical="top"/>
      <protection locked="0"/>
    </xf>
    <xf numFmtId="164" fontId="7" fillId="0" borderId="38" xfId="2" applyFont="1" applyBorder="1" applyAlignment="1" applyProtection="1">
      <protection locked="0"/>
    </xf>
    <xf numFmtId="164" fontId="19" fillId="0" borderId="1" xfId="2" quotePrefix="1" applyFont="1" applyBorder="1" applyAlignment="1" applyProtection="1">
      <alignment vertical="center"/>
    </xf>
    <xf numFmtId="0" fontId="25" fillId="0" borderId="38" xfId="0" applyFont="1" applyBorder="1"/>
    <xf numFmtId="164" fontId="19" fillId="0" borderId="1" xfId="2" applyFont="1" applyBorder="1" applyAlignment="1" applyProtection="1">
      <alignment vertical="center"/>
    </xf>
    <xf numFmtId="0" fontId="25" fillId="0" borderId="42" xfId="0" applyFont="1" applyBorder="1"/>
    <xf numFmtId="4" fontId="25" fillId="0" borderId="43" xfId="0" applyNumberFormat="1" applyFont="1" applyBorder="1"/>
    <xf numFmtId="164" fontId="19" fillId="0" borderId="42" xfId="2" applyFont="1" applyBorder="1" applyAlignment="1" applyProtection="1">
      <alignment vertical="center"/>
    </xf>
    <xf numFmtId="168" fontId="26" fillId="2" borderId="43" xfId="0" applyNumberFormat="1" applyFont="1" applyFill="1" applyBorder="1"/>
    <xf numFmtId="164" fontId="7" fillId="0" borderId="3" xfId="2" applyFont="1" applyBorder="1" applyAlignment="1" applyProtection="1">
      <alignment vertical="center"/>
      <protection locked="0"/>
    </xf>
    <xf numFmtId="164" fontId="7" fillId="0" borderId="2" xfId="2" applyFont="1" applyBorder="1" applyAlignment="1" applyProtection="1">
      <alignment horizontal="justify" vertical="top"/>
      <protection locked="0"/>
    </xf>
    <xf numFmtId="164" fontId="7" fillId="0" borderId="2" xfId="2" applyFont="1" applyBorder="1" applyAlignment="1" applyProtection="1">
      <protection locked="0"/>
    </xf>
    <xf numFmtId="164" fontId="7" fillId="0" borderId="4" xfId="2" applyFont="1" applyBorder="1" applyAlignment="1" applyProtection="1">
      <protection locked="0"/>
    </xf>
    <xf numFmtId="0" fontId="26" fillId="2" borderId="0" xfId="0" applyFont="1" applyFill="1"/>
    <xf numFmtId="0" fontId="0" fillId="0" borderId="8" xfId="0" applyBorder="1"/>
    <xf numFmtId="0" fontId="25" fillId="0" borderId="0" xfId="0" applyFont="1"/>
    <xf numFmtId="0" fontId="25" fillId="0" borderId="28" xfId="0" applyFont="1" applyBorder="1"/>
    <xf numFmtId="0" fontId="0" fillId="0" borderId="31" xfId="0" applyBorder="1"/>
    <xf numFmtId="0" fontId="26" fillId="0" borderId="6" xfId="0" applyFont="1" applyBorder="1"/>
    <xf numFmtId="0" fontId="16" fillId="0" borderId="0" xfId="0" applyFont="1" applyAlignment="1">
      <alignment horizontal="left" vertical="justify" wrapText="1"/>
    </xf>
    <xf numFmtId="0" fontId="30" fillId="0" borderId="0" xfId="0" applyFont="1" applyAlignment="1">
      <alignment horizontal="left" vertical="justify" wrapText="1"/>
    </xf>
    <xf numFmtId="0" fontId="29" fillId="0" borderId="34" xfId="0" applyFont="1" applyBorder="1"/>
    <xf numFmtId="0" fontId="0" fillId="0" borderId="35" xfId="0" applyBorder="1"/>
    <xf numFmtId="0" fontId="0" fillId="0" borderId="36" xfId="0" applyBorder="1"/>
    <xf numFmtId="0" fontId="29" fillId="0" borderId="35" xfId="0" applyFont="1" applyBorder="1"/>
    <xf numFmtId="0" fontId="31" fillId="0" borderId="35" xfId="0" applyFont="1" applyBorder="1"/>
    <xf numFmtId="0" fontId="29" fillId="0" borderId="40" xfId="0" applyFont="1" applyBorder="1"/>
    <xf numFmtId="0" fontId="31" fillId="0" borderId="40" xfId="0" applyFont="1" applyBorder="1"/>
    <xf numFmtId="0" fontId="0" fillId="0" borderId="40" xfId="0" applyBorder="1"/>
    <xf numFmtId="0" fontId="0" fillId="0" borderId="41" xfId="0" applyBorder="1"/>
  </cellXfs>
  <cellStyles count="15">
    <cellStyle name="Euro" xfId="1" xr:uid="{00000000-0005-0000-0000-000000000000}"/>
    <cellStyle name="Milliers" xfId="2" builtinId="3"/>
    <cellStyle name="Milliers 2" xfId="3" xr:uid="{00000000-0005-0000-0000-000003000000}"/>
    <cellStyle name="Milliers_Estim Elec bastide de serou" xfId="4" xr:uid="{00000000-0005-0000-0000-000004000000}"/>
    <cellStyle name="n1" xfId="5" xr:uid="{00000000-0005-0000-0000-000005000000}"/>
    <cellStyle name="n2" xfId="6" xr:uid="{00000000-0005-0000-0000-000006000000}"/>
    <cellStyle name="n3" xfId="7" xr:uid="{00000000-0005-0000-0000-000007000000}"/>
    <cellStyle name="Normal" xfId="0" builtinId="0"/>
    <cellStyle name="Normal 2" xfId="8" xr:uid="{00000000-0005-0000-0000-000009000000}"/>
    <cellStyle name="Normal 3" xfId="9" xr:uid="{00000000-0005-0000-0000-00000A000000}"/>
    <cellStyle name="Pourcentage 2" xfId="10" xr:uid="{00000000-0005-0000-0000-00000D000000}"/>
    <cellStyle name="RECAP" xfId="11" xr:uid="{00000000-0005-0000-0000-00000E000000}"/>
    <cellStyle name="Titre 1" xfId="12" xr:uid="{00000000-0005-0000-0000-00000F000000}"/>
    <cellStyle name="titre 2" xfId="13" xr:uid="{00000000-0005-0000-0000-000010000000}"/>
    <cellStyle name="titre 3" xfId="14" xr:uid="{00000000-0005-0000-0000-000011000000}"/>
  </cellStyles>
  <dxfs count="8">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484908</xdr:rowOff>
    </xdr:from>
    <xdr:to>
      <xdr:col>1</xdr:col>
      <xdr:colOff>7027753</xdr:colOff>
      <xdr:row>18</xdr:row>
      <xdr:rowOff>450273</xdr:rowOff>
    </xdr:to>
    <xdr:pic>
      <xdr:nvPicPr>
        <xdr:cNvPr id="2" name="Image 1">
          <a:extLst>
            <a:ext uri="{FF2B5EF4-FFF2-40B4-BE49-F238E27FC236}">
              <a16:creationId xmlns:a16="http://schemas.microsoft.com/office/drawing/2014/main" id="{C5607F81-9D29-C9A4-71F7-BA54EF1F46C4}"/>
            </a:ext>
          </a:extLst>
        </xdr:cNvPr>
        <xdr:cNvPicPr>
          <a:picLocks noChangeAspect="1"/>
        </xdr:cNvPicPr>
      </xdr:nvPicPr>
      <xdr:blipFill>
        <a:blip xmlns:r="http://schemas.openxmlformats.org/officeDocument/2006/relationships" r:embed="rId1"/>
        <a:stretch>
          <a:fillRect/>
        </a:stretch>
      </xdr:blipFill>
      <xdr:spPr>
        <a:xfrm>
          <a:off x="952500" y="484908"/>
          <a:ext cx="6837253" cy="952500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B1:B46"/>
  <sheetViews>
    <sheetView view="pageBreakPreview" zoomScale="55" zoomScaleNormal="100" zoomScaleSheetLayoutView="55" workbookViewId="0">
      <selection activeCell="J11" sqref="J11"/>
    </sheetView>
  </sheetViews>
  <sheetFormatPr baseColWidth="10" defaultColWidth="11.42578125" defaultRowHeight="12.75" x14ac:dyDescent="0.2"/>
  <cols>
    <col min="1" max="1" width="11.42578125" style="1"/>
    <col min="2" max="2" width="106.7109375" style="11" customWidth="1"/>
    <col min="3" max="3" width="11" style="1" customWidth="1"/>
    <col min="4" max="16384" width="11.42578125" style="1"/>
  </cols>
  <sheetData>
    <row r="1" spans="2:2" ht="39.950000000000003" customHeight="1" x14ac:dyDescent="0.2"/>
    <row r="2" spans="2:2" ht="39.950000000000003" customHeight="1" x14ac:dyDescent="0.25">
      <c r="B2" s="5"/>
    </row>
    <row r="3" spans="2:2" ht="39.950000000000003" customHeight="1" x14ac:dyDescent="0.3">
      <c r="B3" s="26"/>
    </row>
    <row r="4" spans="2:2" ht="39.950000000000003" customHeight="1" x14ac:dyDescent="0.2">
      <c r="B4" s="27"/>
    </row>
    <row r="5" spans="2:2" ht="39.950000000000003" customHeight="1" x14ac:dyDescent="0.3">
      <c r="B5" s="26"/>
    </row>
    <row r="6" spans="2:2" ht="39.950000000000003" customHeight="1" x14ac:dyDescent="0.3">
      <c r="B6" s="26"/>
    </row>
    <row r="7" spans="2:2" ht="39.950000000000003" customHeight="1" x14ac:dyDescent="0.3">
      <c r="B7" s="26"/>
    </row>
    <row r="8" spans="2:2" ht="39.950000000000003" customHeight="1" x14ac:dyDescent="0.3">
      <c r="B8" s="26"/>
    </row>
    <row r="9" spans="2:2" ht="39.950000000000003" customHeight="1" x14ac:dyDescent="0.35">
      <c r="B9" s="28"/>
    </row>
    <row r="10" spans="2:2" ht="39.950000000000003" customHeight="1" x14ac:dyDescent="0.2"/>
    <row r="11" spans="2:2" ht="81" customHeight="1" x14ac:dyDescent="0.3">
      <c r="B11" s="26"/>
    </row>
    <row r="12" spans="2:2" ht="39.950000000000003" customHeight="1" x14ac:dyDescent="0.3">
      <c r="B12" s="26"/>
    </row>
    <row r="13" spans="2:2" ht="39.950000000000003" customHeight="1" x14ac:dyDescent="0.2"/>
    <row r="14" spans="2:2" ht="39.950000000000003" customHeight="1" x14ac:dyDescent="0.2"/>
    <row r="15" spans="2:2" ht="39.950000000000003" customHeight="1" x14ac:dyDescent="0.25">
      <c r="B15" s="29"/>
    </row>
    <row r="16" spans="2:2" ht="39.950000000000003" customHeight="1" x14ac:dyDescent="0.2"/>
    <row r="17" spans="2:2" ht="39.950000000000003" customHeight="1" x14ac:dyDescent="0.2">
      <c r="B17" s="25"/>
    </row>
    <row r="18" spans="2:2" ht="39.950000000000003" customHeight="1" x14ac:dyDescent="0.4">
      <c r="B18" s="2"/>
    </row>
    <row r="19" spans="2:2" s="3" customFormat="1" ht="39.950000000000003" customHeight="1" x14ac:dyDescent="0.25">
      <c r="B19" s="4"/>
    </row>
    <row r="20" spans="2:2" s="3" customFormat="1" ht="39.950000000000003" customHeight="1" x14ac:dyDescent="0.25">
      <c r="B20" s="4"/>
    </row>
    <row r="21" spans="2:2" ht="39.950000000000003" customHeight="1" x14ac:dyDescent="0.2">
      <c r="B21" s="24"/>
    </row>
    <row r="22" spans="2:2" ht="39.950000000000003" customHeight="1" x14ac:dyDescent="0.2">
      <c r="B22" s="6"/>
    </row>
    <row r="23" spans="2:2" ht="39.950000000000003" customHeight="1" x14ac:dyDescent="0.2">
      <c r="B23" s="6"/>
    </row>
    <row r="24" spans="2:2" ht="39.950000000000003" customHeight="1" x14ac:dyDescent="0.25">
      <c r="B24" s="5"/>
    </row>
    <row r="25" spans="2:2" ht="39.950000000000003" customHeight="1" x14ac:dyDescent="0.4">
      <c r="B25" s="2"/>
    </row>
    <row r="26" spans="2:2" ht="39.950000000000003" customHeight="1" x14ac:dyDescent="0.25">
      <c r="B26" s="8"/>
    </row>
    <row r="27" spans="2:2" ht="39.950000000000003" customHeight="1" x14ac:dyDescent="0.2">
      <c r="B27" s="6"/>
    </row>
    <row r="28" spans="2:2" ht="39.950000000000003" customHeight="1" x14ac:dyDescent="0.2">
      <c r="B28" s="6"/>
    </row>
    <row r="29" spans="2:2" ht="39.950000000000003" customHeight="1" x14ac:dyDescent="0.2">
      <c r="B29" s="6"/>
    </row>
    <row r="30" spans="2:2" ht="39.950000000000003" customHeight="1" x14ac:dyDescent="0.2">
      <c r="B30" s="7"/>
    </row>
    <row r="31" spans="2:2" ht="39.950000000000003" customHeight="1" x14ac:dyDescent="0.35">
      <c r="B31" s="9"/>
    </row>
    <row r="32" spans="2:2" ht="39.950000000000003" customHeight="1" x14ac:dyDescent="0.2">
      <c r="B32" s="6"/>
    </row>
    <row r="33" spans="2:2" ht="39.950000000000003" customHeight="1" x14ac:dyDescent="0.2">
      <c r="B33" s="6"/>
    </row>
    <row r="34" spans="2:2" ht="39.950000000000003" customHeight="1" x14ac:dyDescent="0.2">
      <c r="B34" s="7"/>
    </row>
    <row r="35" spans="2:2" ht="39.950000000000003" customHeight="1" x14ac:dyDescent="0.2">
      <c r="B35" s="6"/>
    </row>
    <row r="36" spans="2:2" ht="39.950000000000003" customHeight="1" x14ac:dyDescent="0.2">
      <c r="B36" s="6"/>
    </row>
    <row r="37" spans="2:2" ht="39.950000000000003" customHeight="1" x14ac:dyDescent="0.2">
      <c r="B37" s="10"/>
    </row>
    <row r="38" spans="2:2" ht="39.950000000000003" customHeight="1" x14ac:dyDescent="0.2">
      <c r="B38" s="10"/>
    </row>
    <row r="39" spans="2:2" ht="39.950000000000003" customHeight="1" x14ac:dyDescent="0.25">
      <c r="B39" s="18"/>
    </row>
    <row r="40" spans="2:2" ht="39.950000000000003" customHeight="1" x14ac:dyDescent="0.25">
      <c r="B40" s="18"/>
    </row>
    <row r="41" spans="2:2" ht="39.950000000000003" customHeight="1" x14ac:dyDescent="0.25">
      <c r="B41" s="18"/>
    </row>
    <row r="42" spans="2:2" ht="39.950000000000003" customHeight="1" x14ac:dyDescent="0.25">
      <c r="B42" s="18"/>
    </row>
    <row r="43" spans="2:2" ht="39.950000000000003" customHeight="1" x14ac:dyDescent="0.25">
      <c r="B43" s="18"/>
    </row>
    <row r="44" spans="2:2" ht="39.950000000000003" customHeight="1" x14ac:dyDescent="0.2"/>
    <row r="45" spans="2:2" ht="39.950000000000003" customHeight="1" x14ac:dyDescent="0.2"/>
    <row r="46" spans="2:2" ht="39.950000000000003" customHeight="1" x14ac:dyDescent="0.2"/>
  </sheetData>
  <pageMargins left="0.39370078740157483" right="0.39370078740157483" top="0.39370078740157483" bottom="0.39370078740157483" header="0.51181102362204722" footer="0.51181102362204722"/>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M608"/>
  <sheetViews>
    <sheetView tabSelected="1" topLeftCell="A179" zoomScale="85" zoomScaleNormal="85" zoomScaleSheetLayoutView="85" workbookViewId="0">
      <selection activeCell="C195" sqref="C195"/>
    </sheetView>
  </sheetViews>
  <sheetFormatPr baseColWidth="10" defaultColWidth="10.5703125" defaultRowHeight="15" outlineLevelCol="1" x14ac:dyDescent="0.25"/>
  <cols>
    <col min="1" max="1" width="5.85546875" style="12" bestFit="1" customWidth="1"/>
    <col min="2" max="2" width="67.28515625" style="15" customWidth="1"/>
    <col min="3" max="3" width="9.140625" style="17" customWidth="1"/>
    <col min="4" max="4" width="9.7109375" style="17" customWidth="1" outlineLevel="1"/>
    <col min="5" max="5" width="15.7109375" style="14" customWidth="1" outlineLevel="1"/>
    <col min="6" max="6" width="15.7109375" style="17" customWidth="1" outlineLevel="1"/>
    <col min="7" max="7" width="17" style="17" customWidth="1"/>
    <col min="8" max="8" width="12.7109375" customWidth="1"/>
    <col min="9" max="9" width="50.7109375" customWidth="1"/>
    <col min="10" max="10" width="60.7109375" customWidth="1"/>
    <col min="13" max="195" width="10.5703125" style="12" customWidth="1"/>
    <col min="196" max="236" width="8.85546875" style="12" customWidth="1"/>
    <col min="237" max="237" width="2" style="12" customWidth="1"/>
    <col min="238" max="238" width="39.140625" style="12" customWidth="1"/>
    <col min="239" max="239" width="24.7109375" style="12" customWidth="1"/>
    <col min="240" max="240" width="5.7109375" style="12" customWidth="1"/>
    <col min="241" max="241" width="8.7109375" style="12" customWidth="1"/>
    <col min="242" max="242" width="13.28515625" style="12" bestFit="1" customWidth="1"/>
    <col min="243" max="243" width="14" style="12" customWidth="1"/>
    <col min="244" max="244" width="18.85546875" style="12" customWidth="1"/>
    <col min="245" max="245" width="20.5703125" style="12" customWidth="1"/>
    <col min="246" max="16384" width="10.5703125" style="12"/>
  </cols>
  <sheetData>
    <row r="1" spans="1:13" ht="269.45" customHeight="1" x14ac:dyDescent="0.25">
      <c r="B1" s="116" t="s">
        <v>171</v>
      </c>
      <c r="C1" s="117"/>
      <c r="D1" s="117"/>
      <c r="E1" s="117"/>
      <c r="F1" s="117"/>
      <c r="G1" s="30"/>
    </row>
    <row r="2" spans="1:13" s="13" customFormat="1" ht="13.15" customHeight="1" x14ac:dyDescent="0.2">
      <c r="A2" s="78"/>
      <c r="B2" s="12"/>
      <c r="C2" s="16"/>
      <c r="D2" s="17"/>
      <c r="E2" s="17"/>
      <c r="F2" s="14"/>
      <c r="G2" s="17"/>
    </row>
    <row r="3" spans="1:13" s="13" customFormat="1" ht="20.45" customHeight="1" x14ac:dyDescent="0.25">
      <c r="A3" s="49" t="s">
        <v>172</v>
      </c>
      <c r="B3" s="79" t="s">
        <v>173</v>
      </c>
      <c r="C3" s="50" t="s">
        <v>1</v>
      </c>
      <c r="D3" s="50" t="s">
        <v>174</v>
      </c>
      <c r="E3" s="50" t="s">
        <v>188</v>
      </c>
      <c r="F3" s="51" t="s">
        <v>189</v>
      </c>
      <c r="G3" s="19"/>
    </row>
    <row r="4" spans="1:13" ht="12.75" customHeight="1" x14ac:dyDescent="0.25">
      <c r="A4" s="52"/>
      <c r="B4" s="43"/>
      <c r="C4" s="53"/>
      <c r="D4" s="53"/>
      <c r="E4" s="53" t="str">
        <f>IF(D4=0," ",ROUND(#REF!*Coeff_vente,0))</f>
        <v xml:space="preserve"> </v>
      </c>
      <c r="F4" s="44"/>
      <c r="G4" s="19"/>
    </row>
    <row r="5" spans="1:13" x14ac:dyDescent="0.25">
      <c r="A5" s="46"/>
      <c r="B5" s="32" t="s">
        <v>157</v>
      </c>
      <c r="C5" s="31" t="s">
        <v>158</v>
      </c>
      <c r="D5" s="31"/>
      <c r="E5" s="31" t="str">
        <f>IF(D5=0," ",ROUND(#REF!*Coeff_vente,0))</f>
        <v xml:space="preserve"> </v>
      </c>
      <c r="F5" s="55" t="str">
        <f t="shared" ref="F5" si="0">IF(D5=0," ",E5*D5)</f>
        <v xml:space="preserve"> </v>
      </c>
      <c r="G5" s="19"/>
    </row>
    <row r="6" spans="1:13" x14ac:dyDescent="0.25">
      <c r="A6" s="46"/>
      <c r="B6" s="32"/>
      <c r="C6" s="31"/>
      <c r="D6" s="31"/>
      <c r="E6" s="31" t="str">
        <f>IF(D6=0," ",ROUND(#REF!*Coeff_vente,0))</f>
        <v xml:space="preserve"> </v>
      </c>
      <c r="F6" s="37"/>
      <c r="G6" s="19"/>
    </row>
    <row r="7" spans="1:13" x14ac:dyDescent="0.25">
      <c r="A7" s="45"/>
      <c r="B7" s="84" t="s">
        <v>14</v>
      </c>
      <c r="C7" s="32"/>
      <c r="D7" s="32"/>
      <c r="E7" s="54" t="str">
        <f>IF(D7=0," ",ROUND(#REF!*Coeff_vente,2))</f>
        <v xml:space="preserve"> </v>
      </c>
      <c r="F7" s="55"/>
      <c r="G7" s="36"/>
      <c r="M7" s="20"/>
    </row>
    <row r="8" spans="1:13" x14ac:dyDescent="0.25">
      <c r="A8" s="45"/>
      <c r="B8" s="32"/>
      <c r="C8" s="32"/>
      <c r="D8" s="32"/>
      <c r="E8" s="54" t="str">
        <f>IF(D8=0," ",ROUND(#REF!*Coeff_vente,2))</f>
        <v xml:space="preserve"> </v>
      </c>
      <c r="F8" s="55"/>
      <c r="G8" s="36"/>
      <c r="M8" s="20"/>
    </row>
    <row r="9" spans="1:13" x14ac:dyDescent="0.25">
      <c r="A9" s="45"/>
      <c r="B9" s="32"/>
      <c r="C9" s="32"/>
      <c r="D9" s="32"/>
      <c r="E9" s="54" t="str">
        <f>IF(D9=0," ",ROUND(#REF!*Coeff_vente,2))</f>
        <v xml:space="preserve"> </v>
      </c>
      <c r="F9" s="55" t="str">
        <f>IF(D9=0," ",E9*D9)</f>
        <v xml:space="preserve"> </v>
      </c>
      <c r="G9" s="36"/>
      <c r="M9" s="20"/>
    </row>
    <row r="10" spans="1:13" x14ac:dyDescent="0.25">
      <c r="A10" s="86" t="s">
        <v>190</v>
      </c>
      <c r="B10" s="80" t="s">
        <v>239</v>
      </c>
      <c r="C10" s="32"/>
      <c r="D10" s="32"/>
      <c r="E10" s="54" t="str">
        <f>IF(D10=0," ",ROUND(#REF!*Coeff_vente,2))</f>
        <v xml:space="preserve"> </v>
      </c>
      <c r="F10" s="55" t="str">
        <f>IF(D10=0," ",E10*D10)</f>
        <v xml:space="preserve"> </v>
      </c>
      <c r="G10" s="36"/>
      <c r="M10" s="20"/>
    </row>
    <row r="11" spans="1:13" ht="26.25" x14ac:dyDescent="0.25">
      <c r="A11" s="86"/>
      <c r="B11" s="87" t="s">
        <v>314</v>
      </c>
      <c r="C11" s="32" t="s">
        <v>15</v>
      </c>
      <c r="D11" s="32"/>
      <c r="E11" s="54" t="str">
        <f>IF(D11=0," ",ROUND(#REF!*Coeff_vente,2))</f>
        <v xml:space="preserve"> </v>
      </c>
      <c r="F11" s="55" t="str">
        <f t="shared" ref="F11:F17" si="1">IF(D11=0," ",E11*D11)</f>
        <v xml:space="preserve"> </v>
      </c>
      <c r="G11" s="36"/>
      <c r="M11" s="20"/>
    </row>
    <row r="12" spans="1:13" x14ac:dyDescent="0.25">
      <c r="A12" s="45"/>
      <c r="B12" s="32" t="s">
        <v>240</v>
      </c>
      <c r="C12" s="32" t="s">
        <v>15</v>
      </c>
      <c r="D12" s="32"/>
      <c r="E12" s="54" t="str">
        <f>IF(D12=0," ",ROUND(#REF!*Coeff_vente,2))</f>
        <v xml:space="preserve"> </v>
      </c>
      <c r="F12" s="55" t="str">
        <f t="shared" si="1"/>
        <v xml:space="preserve"> </v>
      </c>
      <c r="G12" s="36"/>
      <c r="M12" s="20"/>
    </row>
    <row r="13" spans="1:13" x14ac:dyDescent="0.25">
      <c r="A13" s="45"/>
      <c r="B13" s="32" t="s">
        <v>13</v>
      </c>
      <c r="C13" s="32"/>
      <c r="D13" s="32"/>
      <c r="E13" s="54" t="str">
        <f>IF(D13=0," ",ROUND(#REF!*Coeff_vente,2))</f>
        <v xml:space="preserve"> </v>
      </c>
      <c r="F13" s="55" t="str">
        <f t="shared" si="1"/>
        <v xml:space="preserve"> </v>
      </c>
      <c r="G13" s="36"/>
      <c r="M13" s="20"/>
    </row>
    <row r="14" spans="1:13" x14ac:dyDescent="0.25">
      <c r="A14" s="45"/>
      <c r="B14" s="32"/>
      <c r="C14" s="32"/>
      <c r="D14" s="32"/>
      <c r="E14" s="54" t="str">
        <f>IF(D14=0," ",ROUND(#REF!*Coeff_vente,2))</f>
        <v xml:space="preserve"> </v>
      </c>
      <c r="F14" s="55" t="str">
        <f t="shared" si="1"/>
        <v xml:space="preserve"> </v>
      </c>
      <c r="G14" s="36"/>
      <c r="M14" s="20"/>
    </row>
    <row r="15" spans="1:13" x14ac:dyDescent="0.25">
      <c r="A15" s="45"/>
      <c r="B15" s="32"/>
      <c r="C15" s="32"/>
      <c r="D15" s="32"/>
      <c r="E15" s="54" t="str">
        <f>IF(D15=0," ",ROUND(#REF!*Coeff_vente,2))</f>
        <v xml:space="preserve"> </v>
      </c>
      <c r="F15" s="55" t="str">
        <f t="shared" si="1"/>
        <v xml:space="preserve"> </v>
      </c>
      <c r="G15" s="36"/>
      <c r="M15" s="20"/>
    </row>
    <row r="16" spans="1:13" x14ac:dyDescent="0.25">
      <c r="A16" s="45"/>
      <c r="B16" s="32"/>
      <c r="C16" s="32"/>
      <c r="D16" s="32"/>
      <c r="E16" s="54" t="str">
        <f>IF(D16=0," ",ROUND(#REF!*Coeff_vente,2))</f>
        <v xml:space="preserve"> </v>
      </c>
      <c r="F16" s="55" t="str">
        <f t="shared" si="1"/>
        <v xml:space="preserve"> </v>
      </c>
      <c r="G16" s="36"/>
      <c r="M16" s="20"/>
    </row>
    <row r="17" spans="1:13" x14ac:dyDescent="0.25">
      <c r="A17" s="45"/>
      <c r="B17" s="32"/>
      <c r="C17" s="32"/>
      <c r="D17" s="32"/>
      <c r="E17" s="54" t="str">
        <f>IF(D17=0," ",ROUND(#REF!*Coeff_vente,2))</f>
        <v xml:space="preserve"> </v>
      </c>
      <c r="F17" s="62" t="str">
        <f t="shared" si="1"/>
        <v xml:space="preserve"> </v>
      </c>
      <c r="G17" s="36"/>
      <c r="M17" s="20"/>
    </row>
    <row r="18" spans="1:13" x14ac:dyDescent="0.25">
      <c r="A18" s="45"/>
      <c r="B18" s="83" t="str">
        <f>"SOUS TOTAL H. T. "&amp;B10</f>
        <v>SOUS TOTAL H. T. INSTALLATIONS DE CHANTIER</v>
      </c>
      <c r="C18" s="32"/>
      <c r="D18" s="32"/>
      <c r="E18" s="54" t="str">
        <f>IF(D18=0," ",ROUND(#REF!*Coeff_vente,2))</f>
        <v xml:space="preserve"> </v>
      </c>
      <c r="F18" s="56" t="str">
        <f>IF(SUM(F11:F17)=0," ",SUM(F11:F17))</f>
        <v xml:space="preserve"> </v>
      </c>
      <c r="G18" s="36"/>
      <c r="M18" s="20"/>
    </row>
    <row r="19" spans="1:13" x14ac:dyDescent="0.25">
      <c r="A19" s="45"/>
      <c r="B19" s="83"/>
      <c r="C19" s="32"/>
      <c r="D19" s="32"/>
      <c r="E19" s="54"/>
      <c r="F19" s="56"/>
      <c r="G19" s="36"/>
      <c r="M19" s="20"/>
    </row>
    <row r="20" spans="1:13" x14ac:dyDescent="0.25">
      <c r="A20" s="86" t="s">
        <v>191</v>
      </c>
      <c r="B20" s="80" t="s">
        <v>241</v>
      </c>
      <c r="C20" s="32"/>
      <c r="D20" s="32"/>
      <c r="E20" s="54"/>
      <c r="F20" s="56"/>
      <c r="G20" s="36"/>
      <c r="M20" s="20"/>
    </row>
    <row r="21" spans="1:13" ht="25.5" customHeight="1" x14ac:dyDescent="0.25">
      <c r="A21" s="86"/>
      <c r="B21" s="87" t="s">
        <v>242</v>
      </c>
      <c r="C21" s="32" t="s">
        <v>15</v>
      </c>
      <c r="D21" s="32"/>
      <c r="E21" s="54" t="str">
        <f>IF(D21=0," ",ROUND(#REF!*Coeff_vente,2))</f>
        <v xml:space="preserve"> </v>
      </c>
      <c r="F21" s="55" t="str">
        <f t="shared" ref="F21" si="2">IF(D21=0," ",E21*D21)</f>
        <v xml:space="preserve"> </v>
      </c>
      <c r="G21" s="36"/>
      <c r="M21" s="20"/>
    </row>
    <row r="22" spans="1:13" x14ac:dyDescent="0.25">
      <c r="A22" s="45"/>
      <c r="B22" s="32" t="s">
        <v>13</v>
      </c>
      <c r="C22" s="32"/>
      <c r="D22" s="32"/>
      <c r="E22" s="54"/>
      <c r="F22" s="56"/>
      <c r="G22" s="36"/>
      <c r="M22" s="20"/>
    </row>
    <row r="23" spans="1:13" x14ac:dyDescent="0.25">
      <c r="A23" s="45"/>
      <c r="B23" s="32"/>
      <c r="C23" s="32"/>
      <c r="D23" s="32"/>
      <c r="E23" s="54"/>
      <c r="F23" s="56"/>
      <c r="G23" s="36"/>
      <c r="M23" s="20"/>
    </row>
    <row r="24" spans="1:13" x14ac:dyDescent="0.25">
      <c r="A24" s="45"/>
      <c r="B24" s="32"/>
      <c r="C24" s="32"/>
      <c r="D24" s="32"/>
      <c r="E24" s="54"/>
      <c r="F24" s="56"/>
      <c r="G24" s="36"/>
      <c r="M24" s="20"/>
    </row>
    <row r="25" spans="1:13" x14ac:dyDescent="0.25">
      <c r="A25" s="45"/>
      <c r="B25" s="32"/>
      <c r="C25" s="32"/>
      <c r="D25" s="32"/>
      <c r="E25" s="54"/>
      <c r="F25" s="56"/>
      <c r="G25" s="36"/>
      <c r="M25" s="20"/>
    </row>
    <row r="26" spans="1:13" x14ac:dyDescent="0.25">
      <c r="A26" s="45"/>
      <c r="B26" s="32"/>
      <c r="C26" s="32"/>
      <c r="D26" s="32"/>
      <c r="E26" s="54"/>
      <c r="F26" s="62" t="str">
        <f t="shared" ref="F26" si="3">IF(D26=0," ",E26*D26)</f>
        <v xml:space="preserve"> </v>
      </c>
      <c r="G26" s="36"/>
      <c r="M26" s="20"/>
    </row>
    <row r="27" spans="1:13" ht="13.9" customHeight="1" x14ac:dyDescent="0.25">
      <c r="A27" s="45"/>
      <c r="B27" s="83" t="str">
        <f>"SOUS TOTAL H. T. "&amp;B20</f>
        <v>SOUS TOTAL H. T. INSTALLATIONS EXISTANTES</v>
      </c>
      <c r="C27" s="32"/>
      <c r="D27" s="32"/>
      <c r="E27" s="54" t="str">
        <f>IF(D27=0," ",ROUND(#REF!*Coeff_vente,2))</f>
        <v xml:space="preserve"> </v>
      </c>
      <c r="F27" s="56" t="str">
        <f>IF(SUM(F20:F26)=0," ",SUM(F20:F26))</f>
        <v xml:space="preserve"> </v>
      </c>
      <c r="G27" s="36"/>
      <c r="M27" s="20"/>
    </row>
    <row r="28" spans="1:13" ht="13.9" customHeight="1" x14ac:dyDescent="0.25">
      <c r="A28" s="45"/>
      <c r="B28" s="83"/>
      <c r="C28" s="32"/>
      <c r="D28" s="32"/>
      <c r="E28" s="54"/>
      <c r="F28" s="56"/>
      <c r="G28" s="36"/>
      <c r="M28" s="20"/>
    </row>
    <row r="29" spans="1:13" x14ac:dyDescent="0.25">
      <c r="A29" s="86" t="s">
        <v>192</v>
      </c>
      <c r="B29" s="80" t="s">
        <v>235</v>
      </c>
      <c r="C29" s="32"/>
      <c r="D29" s="32"/>
      <c r="E29" s="54" t="str">
        <f>IF(D29=0," ",ROUND(#REF!*Coeff_vente,2))</f>
        <v xml:space="preserve"> </v>
      </c>
      <c r="F29" s="55" t="str">
        <f t="shared" ref="F29:F38" si="4">IF(D29=0," ",E29*D29)</f>
        <v xml:space="preserve"> </v>
      </c>
      <c r="G29" s="36"/>
      <c r="M29" s="20"/>
    </row>
    <row r="30" spans="1:13" ht="26.25" x14ac:dyDescent="0.25">
      <c r="A30" s="45"/>
      <c r="B30" s="87" t="s">
        <v>211</v>
      </c>
      <c r="C30" s="32" t="s">
        <v>217</v>
      </c>
      <c r="D30" s="32"/>
      <c r="E30" s="54" t="str">
        <f>IF(D30=0," ",ROUND(#REF!*Coeff_vente,2))</f>
        <v xml:space="preserve"> </v>
      </c>
      <c r="F30" s="55" t="str">
        <f t="shared" si="4"/>
        <v xml:space="preserve"> </v>
      </c>
      <c r="G30" s="36"/>
      <c r="M30" s="20"/>
    </row>
    <row r="31" spans="1:13" x14ac:dyDescent="0.25">
      <c r="A31" s="45"/>
      <c r="B31" s="32" t="s">
        <v>92</v>
      </c>
      <c r="C31" s="32" t="s">
        <v>217</v>
      </c>
      <c r="D31" s="32"/>
      <c r="E31" s="54" t="str">
        <f>IF(D31=0," ",ROUND(#REF!*Coeff_vente,2))</f>
        <v xml:space="preserve"> </v>
      </c>
      <c r="F31" s="55" t="str">
        <f t="shared" si="4"/>
        <v xml:space="preserve"> </v>
      </c>
      <c r="G31" s="36"/>
      <c r="M31" s="20"/>
    </row>
    <row r="32" spans="1:13" x14ac:dyDescent="0.25">
      <c r="A32" s="45"/>
      <c r="B32" s="32" t="s">
        <v>52</v>
      </c>
      <c r="C32" s="32" t="s">
        <v>15</v>
      </c>
      <c r="D32" s="32"/>
      <c r="E32" s="54" t="str">
        <f>IF(D32=0," ",ROUND(#REF!*Coeff_vente,2))</f>
        <v xml:space="preserve"> </v>
      </c>
      <c r="F32" s="55" t="str">
        <f t="shared" si="4"/>
        <v xml:space="preserve"> </v>
      </c>
      <c r="G32" s="36"/>
      <c r="M32" s="20"/>
    </row>
    <row r="33" spans="1:13" x14ac:dyDescent="0.25">
      <c r="A33" s="86"/>
      <c r="B33" s="32" t="s">
        <v>53</v>
      </c>
      <c r="C33" s="32" t="s">
        <v>15</v>
      </c>
      <c r="D33" s="32"/>
      <c r="E33" s="54" t="str">
        <f>IF(D33=0," ",ROUND(#REF!*Coeff_vente,2))</f>
        <v xml:space="preserve"> </v>
      </c>
      <c r="F33" s="55" t="str">
        <f t="shared" si="4"/>
        <v xml:space="preserve"> </v>
      </c>
      <c r="G33" s="36"/>
      <c r="M33" s="20"/>
    </row>
    <row r="34" spans="1:13" ht="12.75" x14ac:dyDescent="0.2">
      <c r="A34" s="45"/>
      <c r="B34" s="32" t="s">
        <v>13</v>
      </c>
      <c r="C34" s="32"/>
      <c r="D34" s="32"/>
      <c r="E34" s="54" t="str">
        <f>IF(D34=0," ",ROUND(#REF!*Coeff_vente,2))</f>
        <v xml:space="preserve"> </v>
      </c>
      <c r="F34" s="55" t="str">
        <f t="shared" si="4"/>
        <v xml:space="preserve"> </v>
      </c>
      <c r="G34" s="36"/>
      <c r="H34" s="21"/>
      <c r="I34" s="21"/>
      <c r="J34" s="21"/>
      <c r="K34" s="21"/>
      <c r="L34" s="21"/>
      <c r="M34" s="21"/>
    </row>
    <row r="35" spans="1:13" x14ac:dyDescent="0.25">
      <c r="A35" s="45"/>
      <c r="B35" s="32"/>
      <c r="C35" s="32"/>
      <c r="D35" s="32"/>
      <c r="E35" s="54" t="str">
        <f>IF(D35=0," ",ROUND(#REF!*Coeff_vente,2))</f>
        <v xml:space="preserve"> </v>
      </c>
      <c r="F35" s="55" t="str">
        <f t="shared" si="4"/>
        <v xml:space="preserve"> </v>
      </c>
      <c r="G35" s="36"/>
      <c r="M35" s="20"/>
    </row>
    <row r="36" spans="1:13" x14ac:dyDescent="0.25">
      <c r="A36" s="86"/>
      <c r="B36" s="32"/>
      <c r="C36" s="32"/>
      <c r="D36" s="32"/>
      <c r="E36" s="54" t="str">
        <f>IF(D36=0," ",ROUND(#REF!*Coeff_vente,2))</f>
        <v xml:space="preserve"> </v>
      </c>
      <c r="F36" s="55" t="str">
        <f t="shared" si="4"/>
        <v xml:space="preserve"> </v>
      </c>
      <c r="G36" s="36"/>
      <c r="M36" s="20"/>
    </row>
    <row r="37" spans="1:13" x14ac:dyDescent="0.25">
      <c r="A37" s="86"/>
      <c r="B37" s="32"/>
      <c r="C37" s="32"/>
      <c r="D37" s="32"/>
      <c r="E37" s="54" t="str">
        <f>IF(D37=0," ",ROUND(#REF!*Coeff_vente,2))</f>
        <v xml:space="preserve"> </v>
      </c>
      <c r="F37" s="55" t="str">
        <f t="shared" si="4"/>
        <v xml:space="preserve"> </v>
      </c>
      <c r="G37" s="36"/>
      <c r="M37" s="20"/>
    </row>
    <row r="38" spans="1:13" x14ac:dyDescent="0.25">
      <c r="A38" s="45"/>
      <c r="B38" s="32"/>
      <c r="C38" s="32"/>
      <c r="D38" s="32"/>
      <c r="E38" s="54" t="str">
        <f>IF(D38=0," ",ROUND(#REF!*Coeff_vente,2))</f>
        <v xml:space="preserve"> </v>
      </c>
      <c r="F38" s="62" t="str">
        <f t="shared" si="4"/>
        <v xml:space="preserve"> </v>
      </c>
      <c r="G38" s="36"/>
      <c r="M38" s="20"/>
    </row>
    <row r="39" spans="1:13" x14ac:dyDescent="0.25">
      <c r="A39" s="45"/>
      <c r="B39" s="83" t="str">
        <f>"SOUS TOTAL H. T. "&amp;B29</f>
        <v>SOUS TOTAL H. T. RESEAU DE TERRE</v>
      </c>
      <c r="C39" s="32"/>
      <c r="D39" s="32"/>
      <c r="E39" s="54" t="str">
        <f>IF(D39=0," ",ROUND(#REF!*Coeff_vente,2))</f>
        <v xml:space="preserve"> </v>
      </c>
      <c r="F39" s="56" t="str">
        <f>IF(SUM(F29:F38)=0," ",SUM(F29:F38))</f>
        <v xml:space="preserve"> </v>
      </c>
      <c r="G39" s="36"/>
      <c r="M39" s="20"/>
    </row>
    <row r="40" spans="1:13" x14ac:dyDescent="0.25">
      <c r="A40" s="45"/>
      <c r="B40" s="83"/>
      <c r="C40" s="32"/>
      <c r="D40" s="32"/>
      <c r="E40" s="54"/>
      <c r="F40" s="56"/>
      <c r="G40" s="36"/>
      <c r="M40" s="20"/>
    </row>
    <row r="41" spans="1:13" x14ac:dyDescent="0.25">
      <c r="A41" s="86" t="s">
        <v>193</v>
      </c>
      <c r="B41" s="80" t="s">
        <v>276</v>
      </c>
      <c r="C41" s="32"/>
      <c r="D41" s="32"/>
      <c r="E41" s="54" t="str">
        <f>IF(D41=0," ",ROUND(#REF!*Coeff_vente,2))</f>
        <v xml:space="preserve"> </v>
      </c>
      <c r="F41" s="55" t="str">
        <f t="shared" ref="F41:F43" si="5">IF(D41=0," ",E41*D41)</f>
        <v xml:space="preserve"> </v>
      </c>
      <c r="G41" s="36"/>
      <c r="M41" s="20"/>
    </row>
    <row r="42" spans="1:13" x14ac:dyDescent="0.25">
      <c r="A42" s="45"/>
      <c r="B42" s="32" t="s">
        <v>277</v>
      </c>
      <c r="C42" s="32" t="s">
        <v>15</v>
      </c>
      <c r="D42" s="32"/>
      <c r="E42" s="54" t="str">
        <f>IF(D42=0," ",ROUND(#REF!*Coeff_vente,2))</f>
        <v xml:space="preserve"> </v>
      </c>
      <c r="F42" s="55" t="str">
        <f t="shared" si="5"/>
        <v xml:space="preserve"> </v>
      </c>
      <c r="G42" s="36"/>
      <c r="M42" s="20"/>
    </row>
    <row r="43" spans="1:13" x14ac:dyDescent="0.25">
      <c r="A43" s="45"/>
      <c r="B43" s="32" t="s">
        <v>13</v>
      </c>
      <c r="C43" s="32"/>
      <c r="D43" s="32"/>
      <c r="E43" s="54" t="str">
        <f>IF(D43=0," ",ROUND(#REF!*Coeff_vente,2))</f>
        <v xml:space="preserve"> </v>
      </c>
      <c r="F43" s="55" t="str">
        <f t="shared" si="5"/>
        <v xml:space="preserve"> </v>
      </c>
      <c r="G43" s="36"/>
      <c r="M43" s="20"/>
    </row>
    <row r="44" spans="1:13" x14ac:dyDescent="0.25">
      <c r="A44" s="45"/>
      <c r="B44" s="32"/>
      <c r="C44" s="32"/>
      <c r="D44" s="32"/>
      <c r="E44" s="54"/>
      <c r="F44" s="55"/>
      <c r="G44" s="36"/>
      <c r="M44" s="20"/>
    </row>
    <row r="45" spans="1:13" x14ac:dyDescent="0.25">
      <c r="A45" s="45"/>
      <c r="B45" s="32"/>
      <c r="C45" s="32"/>
      <c r="D45" s="32"/>
      <c r="E45" s="54"/>
      <c r="F45" s="55"/>
      <c r="G45" s="36"/>
      <c r="M45" s="20"/>
    </row>
    <row r="46" spans="1:13" x14ac:dyDescent="0.25">
      <c r="A46" s="45"/>
      <c r="B46" s="32"/>
      <c r="C46" s="32"/>
      <c r="D46" s="32"/>
      <c r="E46" s="54"/>
      <c r="F46" s="55"/>
      <c r="G46" s="36"/>
      <c r="M46" s="20"/>
    </row>
    <row r="47" spans="1:13" x14ac:dyDescent="0.25">
      <c r="A47" s="45"/>
      <c r="B47" s="32"/>
      <c r="C47" s="32"/>
      <c r="D47" s="32"/>
      <c r="E47" s="54"/>
      <c r="F47" s="55"/>
      <c r="G47" s="36"/>
      <c r="M47" s="20"/>
    </row>
    <row r="48" spans="1:13" x14ac:dyDescent="0.25">
      <c r="A48" s="45"/>
      <c r="B48" s="83" t="str">
        <f>"SOUS TOTAL H. T. "&amp;B41</f>
        <v>SOUS TOTAL H. T. TABLEAUX GENERAL ASI</v>
      </c>
      <c r="C48" s="32"/>
      <c r="D48" s="32"/>
      <c r="E48" s="54" t="str">
        <f>IF(D48=0," ",ROUND(#REF!*Coeff_vente,2))</f>
        <v xml:space="preserve"> </v>
      </c>
      <c r="F48" s="88" t="str">
        <f>IF(SUM(F41:F47)=0," ",SUM(F41:F47))</f>
        <v xml:space="preserve"> </v>
      </c>
      <c r="G48" s="36"/>
      <c r="M48" s="20"/>
    </row>
    <row r="49" spans="1:13" x14ac:dyDescent="0.25">
      <c r="A49" s="45"/>
      <c r="B49" s="83"/>
      <c r="C49" s="32"/>
      <c r="D49" s="32"/>
      <c r="E49" s="54"/>
      <c r="F49" s="56"/>
      <c r="G49" s="36"/>
      <c r="M49" s="20"/>
    </row>
    <row r="50" spans="1:13" x14ac:dyDescent="0.25">
      <c r="A50" s="86" t="s">
        <v>194</v>
      </c>
      <c r="B50" s="80" t="s">
        <v>325</v>
      </c>
      <c r="C50" s="32"/>
      <c r="D50" s="32"/>
      <c r="E50" s="54" t="str">
        <f>IF(D50=0," ",ROUND(#REF!*Coeff_vente,2))</f>
        <v xml:space="preserve"> </v>
      </c>
      <c r="F50" s="55" t="str">
        <f t="shared" ref="F50:F54" si="6">IF(D50=0," ",E50*D50)</f>
        <v xml:space="preserve"> </v>
      </c>
      <c r="G50" s="36"/>
      <c r="M50" s="20"/>
    </row>
    <row r="51" spans="1:13" x14ac:dyDescent="0.25">
      <c r="A51" s="45"/>
      <c r="B51" s="32" t="s">
        <v>278</v>
      </c>
      <c r="C51" s="32" t="s">
        <v>15</v>
      </c>
      <c r="D51" s="32"/>
      <c r="E51" s="54" t="str">
        <f>IF(D51=0," ",ROUND(#REF!*Coeff_vente,2))</f>
        <v xml:space="preserve"> </v>
      </c>
      <c r="F51" s="55" t="str">
        <f t="shared" ref="F51" si="7">IF(D51=0," ",E51*D51)</f>
        <v xml:space="preserve"> </v>
      </c>
      <c r="G51" s="36"/>
      <c r="M51" s="20"/>
    </row>
    <row r="52" spans="1:13" x14ac:dyDescent="0.25">
      <c r="A52" s="45"/>
      <c r="B52" s="32" t="s">
        <v>279</v>
      </c>
      <c r="C52" s="32" t="s">
        <v>15</v>
      </c>
      <c r="D52" s="32"/>
      <c r="E52" s="54" t="str">
        <f>IF(D52=0," ",ROUND(#REF!*Coeff_vente,2))</f>
        <v xml:space="preserve"> </v>
      </c>
      <c r="F52" s="55" t="str">
        <f t="shared" ref="F52" si="8">IF(D52=0," ",E52*D52)</f>
        <v xml:space="preserve"> </v>
      </c>
      <c r="G52" s="36"/>
      <c r="M52" s="20"/>
    </row>
    <row r="53" spans="1:13" ht="26.25" x14ac:dyDescent="0.25">
      <c r="A53" s="45"/>
      <c r="B53" s="87" t="s">
        <v>285</v>
      </c>
      <c r="C53" s="32" t="s">
        <v>15</v>
      </c>
      <c r="D53" s="32"/>
      <c r="E53" s="54" t="str">
        <f>IF(D53=0," ",ROUND(#REF!*Coeff_vente,2))</f>
        <v xml:space="preserve"> </v>
      </c>
      <c r="F53" s="55" t="str">
        <f t="shared" ref="F53" si="9">IF(D53=0," ",E53*D53)</f>
        <v xml:space="preserve"> </v>
      </c>
      <c r="G53" s="36"/>
      <c r="M53" s="20"/>
    </row>
    <row r="54" spans="1:13" x14ac:dyDescent="0.25">
      <c r="A54" s="45"/>
      <c r="B54" s="32" t="s">
        <v>13</v>
      </c>
      <c r="C54" s="32"/>
      <c r="D54" s="32"/>
      <c r="E54" s="54" t="str">
        <f>IF(D54=0," ",ROUND(#REF!*Coeff_vente,2))</f>
        <v xml:space="preserve"> </v>
      </c>
      <c r="F54" s="55" t="str">
        <f t="shared" si="6"/>
        <v xml:space="preserve"> </v>
      </c>
      <c r="G54" s="36"/>
      <c r="M54" s="20"/>
    </row>
    <row r="55" spans="1:13" x14ac:dyDescent="0.25">
      <c r="A55" s="45"/>
      <c r="B55" s="32"/>
      <c r="C55" s="32"/>
      <c r="D55" s="32"/>
      <c r="E55" s="54"/>
      <c r="F55" s="55"/>
      <c r="G55" s="36"/>
      <c r="M55" s="20"/>
    </row>
    <row r="56" spans="1:13" x14ac:dyDescent="0.25">
      <c r="A56" s="45"/>
      <c r="B56" s="32"/>
      <c r="C56" s="32"/>
      <c r="D56" s="32"/>
      <c r="E56" s="54"/>
      <c r="F56" s="55"/>
      <c r="G56" s="36"/>
      <c r="M56" s="20"/>
    </row>
    <row r="57" spans="1:13" x14ac:dyDescent="0.25">
      <c r="A57" s="45"/>
      <c r="B57" s="32"/>
      <c r="C57" s="32"/>
      <c r="D57" s="32"/>
      <c r="E57" s="54"/>
      <c r="F57" s="55"/>
      <c r="G57" s="36"/>
      <c r="M57" s="20"/>
    </row>
    <row r="58" spans="1:13" x14ac:dyDescent="0.25">
      <c r="A58" s="45"/>
      <c r="B58" s="32"/>
      <c r="C58" s="32"/>
      <c r="D58" s="32"/>
      <c r="E58" s="54"/>
      <c r="F58" s="55"/>
      <c r="G58" s="36"/>
      <c r="M58" s="20"/>
    </row>
    <row r="59" spans="1:13" x14ac:dyDescent="0.25">
      <c r="A59" s="45"/>
      <c r="B59" s="83" t="str">
        <f>"SOUS TOTAL H. T. "&amp;B50</f>
        <v>SOUS TOTAL H. T. TABLEAU GENERAL DE DISTRIBUTION (TGD)</v>
      </c>
      <c r="C59" s="32"/>
      <c r="D59" s="32"/>
      <c r="E59" s="54" t="str">
        <f>IF(D59=0," ",ROUND(#REF!*Coeff_vente,2))</f>
        <v xml:space="preserve"> </v>
      </c>
      <c r="F59" s="88" t="str">
        <f>IF(SUM(F50:F58)=0," ",SUM(F50:F58))</f>
        <v xml:space="preserve"> </v>
      </c>
      <c r="G59" s="36"/>
      <c r="M59" s="20"/>
    </row>
    <row r="60" spans="1:13" x14ac:dyDescent="0.25">
      <c r="A60" s="45"/>
      <c r="B60" s="83"/>
      <c r="C60" s="32"/>
      <c r="D60" s="32"/>
      <c r="E60" s="54"/>
      <c r="F60" s="56"/>
      <c r="G60" s="36"/>
      <c r="M60" s="20"/>
    </row>
    <row r="61" spans="1:13" x14ac:dyDescent="0.25">
      <c r="A61" s="86" t="s">
        <v>195</v>
      </c>
      <c r="B61" s="80" t="s">
        <v>280</v>
      </c>
      <c r="C61" s="32"/>
      <c r="D61" s="32"/>
      <c r="E61" s="54" t="str">
        <f>IF(D61=0," ",ROUND(#REF!*Coeff_vente,2))</f>
        <v xml:space="preserve"> </v>
      </c>
      <c r="F61" s="55" t="str">
        <f t="shared" ref="F61:F69" si="10">IF(D61=0," ",E61*D61)</f>
        <v xml:space="preserve"> </v>
      </c>
      <c r="G61" s="36"/>
      <c r="M61" s="20"/>
    </row>
    <row r="62" spans="1:13" ht="12.75" x14ac:dyDescent="0.2">
      <c r="A62" s="45"/>
      <c r="B62" s="81" t="s">
        <v>281</v>
      </c>
      <c r="C62" s="32"/>
      <c r="D62" s="32"/>
      <c r="E62" s="54" t="str">
        <f>IF(D62=0," ",ROUND(#REF!*Coeff_vente,2))</f>
        <v xml:space="preserve"> </v>
      </c>
      <c r="F62" s="55" t="str">
        <f t="shared" si="10"/>
        <v xml:space="preserve"> </v>
      </c>
      <c r="G62" s="36"/>
      <c r="H62" s="21"/>
      <c r="I62" s="21"/>
      <c r="J62" s="21"/>
      <c r="K62" s="21"/>
      <c r="L62" s="21"/>
      <c r="M62" s="21"/>
    </row>
    <row r="63" spans="1:13" x14ac:dyDescent="0.25">
      <c r="A63" s="45"/>
      <c r="B63" s="32" t="s">
        <v>315</v>
      </c>
      <c r="C63" s="32" t="s">
        <v>16</v>
      </c>
      <c r="D63" s="32"/>
      <c r="E63" s="54" t="str">
        <f>IF(D63=0," ",ROUND(#REF!*Coeff_vente,2))</f>
        <v xml:space="preserve"> </v>
      </c>
      <c r="F63" s="55" t="str">
        <f t="shared" ref="F63" si="11">IF(D63=0," ",E63*D63)</f>
        <v xml:space="preserve"> </v>
      </c>
      <c r="G63" s="36"/>
      <c r="L63" s="21"/>
      <c r="M63" s="21"/>
    </row>
    <row r="64" spans="1:13" x14ac:dyDescent="0.25">
      <c r="A64" s="45"/>
      <c r="B64" s="32" t="s">
        <v>316</v>
      </c>
      <c r="C64" s="32" t="s">
        <v>16</v>
      </c>
      <c r="D64" s="32"/>
      <c r="E64" s="54" t="str">
        <f>IF(D64=0," ",ROUND(#REF!*Coeff_vente,2))</f>
        <v xml:space="preserve"> </v>
      </c>
      <c r="F64" s="55" t="str">
        <f t="shared" si="10"/>
        <v xml:space="preserve"> </v>
      </c>
      <c r="G64" s="36"/>
      <c r="M64" s="20"/>
    </row>
    <row r="65" spans="1:13" x14ac:dyDescent="0.25">
      <c r="A65" s="45"/>
      <c r="B65" s="32" t="s">
        <v>317</v>
      </c>
      <c r="C65" s="32" t="s">
        <v>16</v>
      </c>
      <c r="D65" s="32"/>
      <c r="E65" s="54" t="str">
        <f>IF(D65=0," ",ROUND(#REF!*Coeff_vente,2))</f>
        <v xml:space="preserve"> </v>
      </c>
      <c r="F65" s="55" t="str">
        <f t="shared" ref="F65:F68" si="12">IF(D65=0," ",E65*D65)</f>
        <v xml:space="preserve"> </v>
      </c>
      <c r="G65" s="36"/>
      <c r="M65" s="20"/>
    </row>
    <row r="66" spans="1:13" x14ac:dyDescent="0.25">
      <c r="A66" s="45"/>
      <c r="B66" s="32" t="s">
        <v>318</v>
      </c>
      <c r="C66" s="32" t="s">
        <v>16</v>
      </c>
      <c r="D66" s="32"/>
      <c r="E66" s="54" t="str">
        <f>IF(D66=0," ",ROUND(#REF!*Coeff_vente,2))</f>
        <v xml:space="preserve"> </v>
      </c>
      <c r="F66" s="55" t="str">
        <f t="shared" si="12"/>
        <v xml:space="preserve"> </v>
      </c>
      <c r="G66" s="36"/>
      <c r="M66" s="20"/>
    </row>
    <row r="67" spans="1:13" x14ac:dyDescent="0.25">
      <c r="A67" s="45"/>
      <c r="B67" s="32" t="s">
        <v>319</v>
      </c>
      <c r="C67" s="32" t="s">
        <v>16</v>
      </c>
      <c r="D67" s="32"/>
      <c r="E67" s="54" t="str">
        <f>IF(D67=0," ",ROUND(#REF!*Coeff_vente,2))</f>
        <v xml:space="preserve"> </v>
      </c>
      <c r="F67" s="55" t="str">
        <f t="shared" si="12"/>
        <v xml:space="preserve"> </v>
      </c>
      <c r="G67" s="36"/>
      <c r="M67" s="20"/>
    </row>
    <row r="68" spans="1:13" x14ac:dyDescent="0.25">
      <c r="A68" s="45"/>
      <c r="B68" s="32" t="s">
        <v>320</v>
      </c>
      <c r="C68" s="32" t="s">
        <v>16</v>
      </c>
      <c r="D68" s="32"/>
      <c r="E68" s="54" t="str">
        <f>IF(D68=0," ",ROUND(#REF!*Coeff_vente,2))</f>
        <v xml:space="preserve"> </v>
      </c>
      <c r="F68" s="55" t="str">
        <f t="shared" si="12"/>
        <v xml:space="preserve"> </v>
      </c>
      <c r="G68" s="36"/>
      <c r="M68" s="20"/>
    </row>
    <row r="69" spans="1:13" x14ac:dyDescent="0.25">
      <c r="A69" s="45"/>
      <c r="B69" s="32" t="s">
        <v>13</v>
      </c>
      <c r="C69" s="32"/>
      <c r="D69" s="32"/>
      <c r="E69" s="54" t="str">
        <f>IF(D69=0," ",ROUND(#REF!*Coeff_vente,2))</f>
        <v xml:space="preserve"> </v>
      </c>
      <c r="F69" s="55" t="str">
        <f t="shared" si="10"/>
        <v xml:space="preserve"> </v>
      </c>
      <c r="G69" s="36"/>
      <c r="M69" s="20"/>
    </row>
    <row r="70" spans="1:13" x14ac:dyDescent="0.25">
      <c r="A70" s="45"/>
      <c r="B70" s="32"/>
      <c r="C70" s="32"/>
      <c r="D70" s="32"/>
      <c r="E70" s="54"/>
      <c r="F70" s="55"/>
      <c r="G70" s="36"/>
      <c r="M70" s="20"/>
    </row>
    <row r="71" spans="1:13" x14ac:dyDescent="0.25">
      <c r="A71" s="45"/>
      <c r="B71" s="32"/>
      <c r="C71" s="32"/>
      <c r="D71" s="32"/>
      <c r="E71" s="54"/>
      <c r="F71" s="55"/>
      <c r="G71" s="36"/>
      <c r="M71" s="20"/>
    </row>
    <row r="72" spans="1:13" x14ac:dyDescent="0.25">
      <c r="A72" s="45"/>
      <c r="B72" s="32"/>
      <c r="C72" s="32"/>
      <c r="D72" s="32"/>
      <c r="E72" s="54"/>
      <c r="F72" s="55"/>
      <c r="G72" s="36"/>
      <c r="M72" s="20"/>
    </row>
    <row r="73" spans="1:13" x14ac:dyDescent="0.25">
      <c r="A73" s="45"/>
      <c r="B73" s="32"/>
      <c r="C73" s="32"/>
      <c r="D73" s="32"/>
      <c r="E73" s="54"/>
      <c r="F73" s="55"/>
      <c r="G73" s="36"/>
      <c r="M73" s="20"/>
    </row>
    <row r="74" spans="1:13" x14ac:dyDescent="0.25">
      <c r="A74" s="45"/>
      <c r="B74" s="83" t="str">
        <f>"SOUS TOTAL H. T. "&amp;B61</f>
        <v>SOUS TOTAL H. T. ALIMENTATION DEPUIS TGS</v>
      </c>
      <c r="C74" s="32"/>
      <c r="D74" s="32"/>
      <c r="E74" s="54" t="str">
        <f>IF(D74=0," ",ROUND(#REF!*Coeff_vente,2))</f>
        <v xml:space="preserve"> </v>
      </c>
      <c r="F74" s="88" t="str">
        <f>IF(SUM(F61:F73)=0," ",SUM(F61:F73))</f>
        <v xml:space="preserve"> </v>
      </c>
      <c r="G74" s="36"/>
      <c r="M74" s="20"/>
    </row>
    <row r="75" spans="1:13" x14ac:dyDescent="0.25">
      <c r="A75" s="45"/>
      <c r="B75" s="83"/>
      <c r="C75" s="32"/>
      <c r="D75" s="32"/>
      <c r="E75" s="54"/>
      <c r="F75" s="56"/>
      <c r="G75" s="36"/>
      <c r="M75" s="20"/>
    </row>
    <row r="76" spans="1:13" x14ac:dyDescent="0.25">
      <c r="A76" s="86" t="s">
        <v>196</v>
      </c>
      <c r="B76" s="80" t="s">
        <v>326</v>
      </c>
      <c r="C76" s="32"/>
      <c r="D76" s="32"/>
      <c r="E76" s="54" t="str">
        <f>IF(D76=0," ",ROUND(#REF!*Coeff_vente,2))</f>
        <v xml:space="preserve"> </v>
      </c>
      <c r="F76" s="55" t="str">
        <f t="shared" ref="F76:F78" si="13">IF(D76=0," ",E76*D76)</f>
        <v xml:space="preserve"> </v>
      </c>
      <c r="G76" s="36"/>
      <c r="M76" s="20"/>
    </row>
    <row r="77" spans="1:13" ht="26.25" x14ac:dyDescent="0.25">
      <c r="A77" s="45"/>
      <c r="B77" s="87" t="s">
        <v>327</v>
      </c>
      <c r="C77" s="32" t="s">
        <v>15</v>
      </c>
      <c r="D77" s="32"/>
      <c r="E77" s="54" t="str">
        <f>IF(D77=0," ",ROUND(#REF!*Coeff_vente,2))</f>
        <v xml:space="preserve"> </v>
      </c>
      <c r="F77" s="55" t="str">
        <f t="shared" si="13"/>
        <v xml:space="preserve"> </v>
      </c>
      <c r="G77" s="36"/>
      <c r="M77" s="20"/>
    </row>
    <row r="78" spans="1:13" x14ac:dyDescent="0.25">
      <c r="A78" s="45"/>
      <c r="B78" s="32" t="s">
        <v>13</v>
      </c>
      <c r="C78" s="32"/>
      <c r="D78" s="32"/>
      <c r="E78" s="54" t="str">
        <f>IF(D78=0," ",ROUND(#REF!*Coeff_vente,2))</f>
        <v xml:space="preserve"> </v>
      </c>
      <c r="F78" s="55" t="str">
        <f t="shared" si="13"/>
        <v xml:space="preserve"> </v>
      </c>
      <c r="G78" s="36"/>
      <c r="M78" s="20"/>
    </row>
    <row r="79" spans="1:13" x14ac:dyDescent="0.25">
      <c r="A79" s="45"/>
      <c r="B79" s="32"/>
      <c r="C79" s="32"/>
      <c r="D79" s="32"/>
      <c r="E79" s="54"/>
      <c r="F79" s="55"/>
      <c r="G79" s="36"/>
      <c r="M79" s="20"/>
    </row>
    <row r="80" spans="1:13" x14ac:dyDescent="0.25">
      <c r="A80" s="45"/>
      <c r="B80" s="32"/>
      <c r="C80" s="32"/>
      <c r="D80" s="32"/>
      <c r="E80" s="54"/>
      <c r="F80" s="55"/>
      <c r="G80" s="36"/>
      <c r="M80" s="20"/>
    </row>
    <row r="81" spans="1:13" x14ac:dyDescent="0.25">
      <c r="A81" s="45"/>
      <c r="B81" s="32"/>
      <c r="C81" s="32"/>
      <c r="D81" s="32"/>
      <c r="E81" s="54"/>
      <c r="F81" s="55"/>
      <c r="G81" s="36"/>
      <c r="M81" s="20"/>
    </row>
    <row r="82" spans="1:13" x14ac:dyDescent="0.25">
      <c r="A82" s="45"/>
      <c r="B82" s="32"/>
      <c r="C82" s="32"/>
      <c r="D82" s="32"/>
      <c r="E82" s="54"/>
      <c r="F82" s="55"/>
      <c r="G82" s="36"/>
      <c r="M82" s="20"/>
    </row>
    <row r="83" spans="1:13" x14ac:dyDescent="0.25">
      <c r="A83" s="45"/>
      <c r="B83" s="83" t="str">
        <f>"SOUS TOTAL H. T. "&amp;B76</f>
        <v>SOUS TOTAL H. T. TABLEAUX SPECIALISES MEDICAUX</v>
      </c>
      <c r="C83" s="32"/>
      <c r="D83" s="32"/>
      <c r="E83" s="54" t="str">
        <f>IF(D83=0," ",ROUND(#REF!*Coeff_vente,2))</f>
        <v xml:space="preserve"> </v>
      </c>
      <c r="F83" s="88" t="str">
        <f>IF(SUM(F76:F82)=0," ",SUM(F76:F82))</f>
        <v xml:space="preserve"> </v>
      </c>
      <c r="G83" s="36"/>
      <c r="M83" s="20"/>
    </row>
    <row r="84" spans="1:13" x14ac:dyDescent="0.25">
      <c r="A84" s="45"/>
      <c r="B84" s="83"/>
      <c r="C84" s="32"/>
      <c r="D84" s="32"/>
      <c r="E84" s="54"/>
      <c r="F84" s="56"/>
      <c r="G84" s="36"/>
      <c r="M84" s="20"/>
    </row>
    <row r="85" spans="1:13" x14ac:dyDescent="0.25">
      <c r="A85" s="86" t="s">
        <v>197</v>
      </c>
      <c r="B85" s="80" t="s">
        <v>255</v>
      </c>
      <c r="C85" s="32"/>
      <c r="D85" s="32"/>
      <c r="E85" s="54" t="str">
        <f>IF(D85=0," ",ROUND(#REF!*Coeff_vente,2))</f>
        <v xml:space="preserve"> </v>
      </c>
      <c r="F85" s="55" t="str">
        <f t="shared" ref="F85:F149" si="14">IF(D85=0," ",E85*D85)</f>
        <v xml:space="preserve"> </v>
      </c>
      <c r="G85" s="36"/>
      <c r="M85" s="20"/>
    </row>
    <row r="86" spans="1:13" ht="12.75" x14ac:dyDescent="0.2">
      <c r="A86" s="45"/>
      <c r="B86" s="81" t="s">
        <v>82</v>
      </c>
      <c r="C86" s="32"/>
      <c r="D86" s="32"/>
      <c r="E86" s="54" t="str">
        <f>IF(D86=0," ",ROUND(#REF!*Coeff_vente,2))</f>
        <v xml:space="preserve"> </v>
      </c>
      <c r="F86" s="55" t="str">
        <f t="shared" si="14"/>
        <v xml:space="preserve"> </v>
      </c>
      <c r="G86" s="36"/>
      <c r="H86" s="21"/>
      <c r="I86" s="21"/>
      <c r="J86" s="21"/>
      <c r="K86" s="21"/>
      <c r="L86" s="21"/>
      <c r="M86" s="21"/>
    </row>
    <row r="87" spans="1:13" ht="12.75" x14ac:dyDescent="0.2">
      <c r="A87" s="45"/>
      <c r="B87" s="32" t="s">
        <v>17</v>
      </c>
      <c r="C87" s="32" t="s">
        <v>16</v>
      </c>
      <c r="D87" s="32"/>
      <c r="E87" s="54" t="str">
        <f>IF(D87=0," ",ROUND(#REF!*Coeff_vente,2))</f>
        <v xml:space="preserve"> </v>
      </c>
      <c r="F87" s="55" t="str">
        <f t="shared" si="14"/>
        <v xml:space="preserve"> </v>
      </c>
      <c r="G87" s="36"/>
      <c r="H87" s="21"/>
      <c r="I87" s="21"/>
      <c r="J87" s="21"/>
      <c r="K87" s="21"/>
      <c r="L87" s="21"/>
      <c r="M87" s="21"/>
    </row>
    <row r="88" spans="1:13" ht="12.75" x14ac:dyDescent="0.2">
      <c r="A88" s="45"/>
      <c r="B88" s="32" t="s">
        <v>18</v>
      </c>
      <c r="C88" s="32" t="s">
        <v>16</v>
      </c>
      <c r="D88" s="32"/>
      <c r="E88" s="54" t="str">
        <f>IF(D88=0," ",ROUND(#REF!*Coeff_vente,2))</f>
        <v xml:space="preserve"> </v>
      </c>
      <c r="F88" s="55" t="str">
        <f t="shared" si="14"/>
        <v xml:space="preserve"> </v>
      </c>
      <c r="G88" s="36"/>
      <c r="H88" s="21"/>
      <c r="I88" s="21"/>
      <c r="J88" s="21"/>
      <c r="K88" s="21"/>
      <c r="L88" s="21"/>
      <c r="M88" s="21"/>
    </row>
    <row r="89" spans="1:13" ht="12.75" x14ac:dyDescent="0.2">
      <c r="A89" s="45"/>
      <c r="B89" s="32" t="s">
        <v>19</v>
      </c>
      <c r="C89" s="32" t="s">
        <v>16</v>
      </c>
      <c r="D89" s="32"/>
      <c r="E89" s="54" t="str">
        <f>IF(D89=0," ",ROUND(#REF!*Coeff_vente,2))</f>
        <v xml:space="preserve"> </v>
      </c>
      <c r="F89" s="55" t="str">
        <f t="shared" si="14"/>
        <v xml:space="preserve"> </v>
      </c>
      <c r="G89" s="36"/>
      <c r="H89" s="21"/>
      <c r="I89" s="21"/>
      <c r="J89" s="21"/>
      <c r="K89" s="21"/>
      <c r="L89" s="21"/>
      <c r="M89" s="21"/>
    </row>
    <row r="90" spans="1:13" ht="12.75" x14ac:dyDescent="0.2">
      <c r="A90" s="45"/>
      <c r="B90" s="32" t="s">
        <v>20</v>
      </c>
      <c r="C90" s="32" t="s">
        <v>16</v>
      </c>
      <c r="D90" s="32"/>
      <c r="E90" s="54" t="str">
        <f>IF(D90=0," ",ROUND(#REF!*Coeff_vente,2))</f>
        <v xml:space="preserve"> </v>
      </c>
      <c r="F90" s="55" t="str">
        <f t="shared" si="14"/>
        <v xml:space="preserve"> </v>
      </c>
      <c r="G90" s="36"/>
      <c r="H90" s="21"/>
      <c r="I90" s="21"/>
      <c r="J90" s="21"/>
      <c r="K90" s="21"/>
      <c r="L90" s="21"/>
      <c r="M90" s="21"/>
    </row>
    <row r="91" spans="1:13" ht="12.75" x14ac:dyDescent="0.2">
      <c r="A91" s="45"/>
      <c r="B91" s="32" t="s">
        <v>21</v>
      </c>
      <c r="C91" s="32" t="s">
        <v>16</v>
      </c>
      <c r="D91" s="32"/>
      <c r="E91" s="54" t="str">
        <f>IF(D91=0," ",ROUND(#REF!*Coeff_vente,2))</f>
        <v xml:space="preserve"> </v>
      </c>
      <c r="F91" s="55" t="str">
        <f t="shared" si="14"/>
        <v xml:space="preserve"> </v>
      </c>
      <c r="G91" s="36"/>
      <c r="H91" s="21"/>
      <c r="I91" s="21"/>
      <c r="J91" s="21"/>
      <c r="K91" s="21"/>
      <c r="L91" s="21"/>
      <c r="M91" s="21"/>
    </row>
    <row r="92" spans="1:13" ht="12.75" x14ac:dyDescent="0.2">
      <c r="A92" s="45"/>
      <c r="B92" s="32" t="s">
        <v>22</v>
      </c>
      <c r="C92" s="32" t="s">
        <v>16</v>
      </c>
      <c r="D92" s="32"/>
      <c r="E92" s="54" t="str">
        <f>IF(D92=0," ",ROUND(#REF!*Coeff_vente,2))</f>
        <v xml:space="preserve"> </v>
      </c>
      <c r="F92" s="55" t="str">
        <f t="shared" si="14"/>
        <v xml:space="preserve"> </v>
      </c>
      <c r="G92" s="36"/>
      <c r="H92" s="21"/>
      <c r="I92" s="21"/>
      <c r="J92" s="21"/>
      <c r="K92" s="21"/>
      <c r="L92" s="21"/>
      <c r="M92" s="21"/>
    </row>
    <row r="93" spans="1:13" ht="12.75" x14ac:dyDescent="0.2">
      <c r="A93" s="45"/>
      <c r="B93" s="81" t="s">
        <v>80</v>
      </c>
      <c r="C93" s="32"/>
      <c r="D93" s="32"/>
      <c r="E93" s="54" t="str">
        <f>IF(D93=0," ",ROUND(#REF!*Coeff_vente,2))</f>
        <v xml:space="preserve"> </v>
      </c>
      <c r="F93" s="55" t="str">
        <f t="shared" si="14"/>
        <v xml:space="preserve"> </v>
      </c>
      <c r="G93" s="36"/>
      <c r="H93" s="21"/>
      <c r="I93" s="21"/>
      <c r="J93" s="21"/>
      <c r="K93" s="21"/>
      <c r="L93" s="21"/>
      <c r="M93" s="21"/>
    </row>
    <row r="94" spans="1:13" ht="12.75" x14ac:dyDescent="0.2">
      <c r="A94" s="45"/>
      <c r="B94" s="32" t="s">
        <v>17</v>
      </c>
      <c r="C94" s="32" t="s">
        <v>16</v>
      </c>
      <c r="D94" s="32"/>
      <c r="E94" s="54" t="str">
        <f>IF(D94=0," ",ROUND(#REF!*Coeff_vente,2))</f>
        <v xml:space="preserve"> </v>
      </c>
      <c r="F94" s="55" t="str">
        <f t="shared" si="14"/>
        <v xml:space="preserve"> </v>
      </c>
      <c r="G94" s="36"/>
      <c r="H94" s="21"/>
      <c r="I94" s="21"/>
      <c r="J94" s="21"/>
      <c r="K94" s="21"/>
      <c r="L94" s="21"/>
      <c r="M94" s="21"/>
    </row>
    <row r="95" spans="1:13" ht="12.75" x14ac:dyDescent="0.2">
      <c r="A95" s="45"/>
      <c r="B95" s="32" t="s">
        <v>18</v>
      </c>
      <c r="C95" s="32" t="s">
        <v>16</v>
      </c>
      <c r="D95" s="32"/>
      <c r="E95" s="54" t="str">
        <f>IF(D95=0," ",ROUND(#REF!*Coeff_vente,2))</f>
        <v xml:space="preserve"> </v>
      </c>
      <c r="F95" s="55" t="str">
        <f t="shared" si="14"/>
        <v xml:space="preserve"> </v>
      </c>
      <c r="G95" s="36"/>
      <c r="H95" s="21"/>
      <c r="I95" s="21"/>
      <c r="J95" s="21"/>
      <c r="K95" s="21"/>
      <c r="L95" s="21"/>
      <c r="M95" s="21"/>
    </row>
    <row r="96" spans="1:13" ht="12.75" x14ac:dyDescent="0.2">
      <c r="A96" s="45"/>
      <c r="B96" s="32" t="s">
        <v>19</v>
      </c>
      <c r="C96" s="32" t="s">
        <v>16</v>
      </c>
      <c r="D96" s="32"/>
      <c r="E96" s="54" t="str">
        <f>IF(D96=0," ",ROUND(#REF!*Coeff_vente,2))</f>
        <v xml:space="preserve"> </v>
      </c>
      <c r="F96" s="55" t="str">
        <f t="shared" si="14"/>
        <v xml:space="preserve"> </v>
      </c>
      <c r="G96" s="36"/>
      <c r="H96" s="21"/>
      <c r="I96" s="21"/>
      <c r="J96" s="21"/>
      <c r="K96" s="21"/>
      <c r="L96" s="21"/>
      <c r="M96" s="21"/>
    </row>
    <row r="97" spans="1:13" ht="12.75" x14ac:dyDescent="0.2">
      <c r="A97" s="45"/>
      <c r="B97" s="32" t="s">
        <v>20</v>
      </c>
      <c r="C97" s="32" t="s">
        <v>16</v>
      </c>
      <c r="D97" s="32"/>
      <c r="E97" s="54" t="str">
        <f>IF(D97=0," ",ROUND(#REF!*Coeff_vente,2))</f>
        <v xml:space="preserve"> </v>
      </c>
      <c r="F97" s="55" t="str">
        <f t="shared" si="14"/>
        <v xml:space="preserve"> </v>
      </c>
      <c r="G97" s="36"/>
      <c r="H97" s="21"/>
      <c r="I97" s="21"/>
      <c r="J97" s="21"/>
      <c r="K97" s="21"/>
      <c r="L97" s="21"/>
      <c r="M97" s="21"/>
    </row>
    <row r="98" spans="1:13" ht="12.75" x14ac:dyDescent="0.2">
      <c r="A98" s="45"/>
      <c r="B98" s="32" t="s">
        <v>21</v>
      </c>
      <c r="C98" s="32" t="s">
        <v>16</v>
      </c>
      <c r="D98" s="32"/>
      <c r="E98" s="54" t="str">
        <f>IF(D98=0," ",ROUND(#REF!*Coeff_vente,2))</f>
        <v xml:space="preserve"> </v>
      </c>
      <c r="F98" s="55" t="str">
        <f t="shared" si="14"/>
        <v xml:space="preserve"> </v>
      </c>
      <c r="G98" s="36"/>
      <c r="H98" s="21"/>
      <c r="I98" s="21"/>
      <c r="J98" s="21"/>
      <c r="K98" s="21"/>
      <c r="L98" s="21"/>
      <c r="M98" s="21"/>
    </row>
    <row r="99" spans="1:13" ht="12.75" x14ac:dyDescent="0.2">
      <c r="A99" s="45"/>
      <c r="B99" s="32" t="s">
        <v>22</v>
      </c>
      <c r="C99" s="32" t="s">
        <v>16</v>
      </c>
      <c r="D99" s="32"/>
      <c r="E99" s="54" t="str">
        <f>IF(D99=0," ",ROUND(#REF!*Coeff_vente,2))</f>
        <v xml:space="preserve"> </v>
      </c>
      <c r="F99" s="55" t="str">
        <f t="shared" si="14"/>
        <v xml:space="preserve"> </v>
      </c>
      <c r="G99" s="36"/>
      <c r="H99" s="21"/>
      <c r="I99" s="21"/>
      <c r="J99" s="21"/>
      <c r="K99" s="21"/>
      <c r="L99" s="21"/>
      <c r="M99" s="21"/>
    </row>
    <row r="100" spans="1:13" ht="12.75" x14ac:dyDescent="0.2">
      <c r="A100" s="45"/>
      <c r="B100" s="81" t="s">
        <v>81</v>
      </c>
      <c r="C100" s="32"/>
      <c r="D100" s="32"/>
      <c r="E100" s="54" t="str">
        <f>IF(D100=0," ",ROUND(#REF!*Coeff_vente,2))</f>
        <v xml:space="preserve"> </v>
      </c>
      <c r="F100" s="55" t="str">
        <f t="shared" si="14"/>
        <v xml:space="preserve"> </v>
      </c>
      <c r="G100" s="36"/>
      <c r="H100" s="21"/>
      <c r="I100" s="21"/>
      <c r="J100" s="21"/>
      <c r="K100" s="21"/>
      <c r="L100" s="21"/>
      <c r="M100" s="21"/>
    </row>
    <row r="101" spans="1:13" ht="12.75" x14ac:dyDescent="0.2">
      <c r="A101" s="45"/>
      <c r="B101" s="32" t="s">
        <v>17</v>
      </c>
      <c r="C101" s="32" t="s">
        <v>16</v>
      </c>
      <c r="D101" s="32"/>
      <c r="E101" s="54" t="str">
        <f>IF(D101=0," ",ROUND(#REF!*Coeff_vente,2))</f>
        <v xml:space="preserve"> </v>
      </c>
      <c r="F101" s="55" t="str">
        <f t="shared" si="14"/>
        <v xml:space="preserve"> </v>
      </c>
      <c r="G101" s="36"/>
      <c r="H101" s="21"/>
      <c r="I101" s="21"/>
      <c r="J101" s="21"/>
      <c r="K101" s="21"/>
      <c r="L101" s="21"/>
      <c r="M101" s="21"/>
    </row>
    <row r="102" spans="1:13" ht="12.75" x14ac:dyDescent="0.2">
      <c r="A102" s="45"/>
      <c r="B102" s="32" t="s">
        <v>18</v>
      </c>
      <c r="C102" s="32" t="s">
        <v>16</v>
      </c>
      <c r="D102" s="32"/>
      <c r="E102" s="54" t="str">
        <f>IF(D102=0," ",ROUND(#REF!*Coeff_vente,2))</f>
        <v xml:space="preserve"> </v>
      </c>
      <c r="F102" s="55" t="str">
        <f t="shared" si="14"/>
        <v xml:space="preserve"> </v>
      </c>
      <c r="G102" s="36"/>
      <c r="H102" s="21"/>
      <c r="I102" s="21"/>
      <c r="J102" s="21"/>
      <c r="K102" s="21"/>
      <c r="L102" s="21"/>
      <c r="M102" s="21"/>
    </row>
    <row r="103" spans="1:13" ht="12.75" x14ac:dyDescent="0.2">
      <c r="A103" s="45"/>
      <c r="B103" s="32" t="s">
        <v>19</v>
      </c>
      <c r="C103" s="32" t="s">
        <v>16</v>
      </c>
      <c r="D103" s="32"/>
      <c r="E103" s="54" t="str">
        <f>IF(D103=0," ",ROUND(#REF!*Coeff_vente,2))</f>
        <v xml:space="preserve"> </v>
      </c>
      <c r="F103" s="55" t="str">
        <f t="shared" si="14"/>
        <v xml:space="preserve"> </v>
      </c>
      <c r="G103" s="36"/>
      <c r="H103" s="21"/>
      <c r="I103" s="21"/>
      <c r="J103" s="21"/>
      <c r="K103" s="21"/>
      <c r="L103" s="21"/>
      <c r="M103" s="21"/>
    </row>
    <row r="104" spans="1:13" ht="12.75" x14ac:dyDescent="0.2">
      <c r="A104" s="45"/>
      <c r="B104" s="32" t="s">
        <v>20</v>
      </c>
      <c r="C104" s="32" t="s">
        <v>16</v>
      </c>
      <c r="D104" s="32"/>
      <c r="E104" s="54" t="str">
        <f>IF(D104=0," ",ROUND(#REF!*Coeff_vente,2))</f>
        <v xml:space="preserve"> </v>
      </c>
      <c r="F104" s="55" t="str">
        <f t="shared" si="14"/>
        <v xml:space="preserve"> </v>
      </c>
      <c r="G104" s="36"/>
      <c r="H104" s="21"/>
      <c r="I104" s="21"/>
      <c r="J104" s="21"/>
      <c r="K104" s="21"/>
      <c r="L104" s="21"/>
      <c r="M104" s="21"/>
    </row>
    <row r="105" spans="1:13" ht="12.75" x14ac:dyDescent="0.2">
      <c r="A105" s="45"/>
      <c r="B105" s="32" t="s">
        <v>21</v>
      </c>
      <c r="C105" s="32" t="s">
        <v>16</v>
      </c>
      <c r="D105" s="32"/>
      <c r="E105" s="54" t="str">
        <f>IF(D105=0," ",ROUND(#REF!*Coeff_vente,2))</f>
        <v xml:space="preserve"> </v>
      </c>
      <c r="F105" s="55" t="str">
        <f t="shared" si="14"/>
        <v xml:space="preserve"> </v>
      </c>
      <c r="G105" s="36"/>
      <c r="H105" s="21"/>
      <c r="I105" s="21"/>
      <c r="J105" s="21"/>
      <c r="K105" s="21"/>
      <c r="L105" s="21"/>
      <c r="M105" s="21"/>
    </row>
    <row r="106" spans="1:13" ht="12.75" x14ac:dyDescent="0.2">
      <c r="A106" s="45"/>
      <c r="B106" s="32" t="s">
        <v>22</v>
      </c>
      <c r="C106" s="32" t="s">
        <v>16</v>
      </c>
      <c r="D106" s="32"/>
      <c r="E106" s="54" t="str">
        <f>IF(D106=0," ",ROUND(#REF!*Coeff_vente,2))</f>
        <v xml:space="preserve"> </v>
      </c>
      <c r="F106" s="55" t="str">
        <f t="shared" si="14"/>
        <v xml:space="preserve"> </v>
      </c>
      <c r="G106" s="36"/>
      <c r="H106" s="21"/>
      <c r="I106" s="21"/>
      <c r="J106" s="21"/>
      <c r="K106" s="21"/>
      <c r="L106" s="21"/>
      <c r="M106" s="21"/>
    </row>
    <row r="107" spans="1:13" ht="12.75" x14ac:dyDescent="0.2">
      <c r="A107" s="45"/>
      <c r="B107" s="81" t="s">
        <v>170</v>
      </c>
      <c r="C107" s="32"/>
      <c r="D107" s="32"/>
      <c r="E107" s="54" t="str">
        <f>IF(D107=0," ",ROUND(#REF!*Coeff_vente,2))</f>
        <v xml:space="preserve"> </v>
      </c>
      <c r="F107" s="55" t="str">
        <f t="shared" si="14"/>
        <v xml:space="preserve"> </v>
      </c>
      <c r="G107" s="36"/>
      <c r="H107" s="21"/>
      <c r="I107" s="21"/>
      <c r="J107" s="21"/>
      <c r="K107" s="21"/>
      <c r="L107" s="21"/>
      <c r="M107" s="21"/>
    </row>
    <row r="108" spans="1:13" ht="12.75" x14ac:dyDescent="0.2">
      <c r="A108" s="45"/>
      <c r="B108" s="32" t="s">
        <v>17</v>
      </c>
      <c r="C108" s="32" t="s">
        <v>16</v>
      </c>
      <c r="D108" s="32"/>
      <c r="E108" s="54" t="str">
        <f>IF(D108=0," ",ROUND(#REF!*Coeff_vente,2))</f>
        <v xml:space="preserve"> </v>
      </c>
      <c r="F108" s="55" t="str">
        <f t="shared" si="14"/>
        <v xml:space="preserve"> </v>
      </c>
      <c r="G108" s="36"/>
      <c r="H108" s="21"/>
      <c r="I108" s="21"/>
      <c r="J108" s="21"/>
      <c r="K108" s="21"/>
      <c r="L108" s="21"/>
      <c r="M108" s="21"/>
    </row>
    <row r="109" spans="1:13" ht="12.75" x14ac:dyDescent="0.2">
      <c r="A109" s="45"/>
      <c r="B109" s="32" t="s">
        <v>18</v>
      </c>
      <c r="C109" s="32" t="s">
        <v>16</v>
      </c>
      <c r="D109" s="32"/>
      <c r="E109" s="54" t="str">
        <f>IF(D109=0," ",ROUND(#REF!*Coeff_vente,2))</f>
        <v xml:space="preserve"> </v>
      </c>
      <c r="F109" s="55" t="str">
        <f t="shared" si="14"/>
        <v xml:space="preserve"> </v>
      </c>
      <c r="G109" s="36"/>
      <c r="H109" s="21"/>
      <c r="I109" s="21"/>
      <c r="J109" s="21"/>
      <c r="K109" s="21"/>
      <c r="L109" s="21"/>
      <c r="M109" s="21"/>
    </row>
    <row r="110" spans="1:13" ht="12.75" x14ac:dyDescent="0.2">
      <c r="A110" s="45"/>
      <c r="B110" s="32" t="s">
        <v>19</v>
      </c>
      <c r="C110" s="32" t="s">
        <v>16</v>
      </c>
      <c r="D110" s="32"/>
      <c r="E110" s="54" t="str">
        <f>IF(D110=0," ",ROUND(#REF!*Coeff_vente,2))</f>
        <v xml:space="preserve"> </v>
      </c>
      <c r="F110" s="55" t="str">
        <f t="shared" si="14"/>
        <v xml:space="preserve"> </v>
      </c>
      <c r="G110" s="36"/>
      <c r="H110" s="21"/>
      <c r="I110" s="21"/>
      <c r="J110" s="21"/>
      <c r="K110" s="21"/>
      <c r="L110" s="21"/>
      <c r="M110" s="21"/>
    </row>
    <row r="111" spans="1:13" ht="12.75" x14ac:dyDescent="0.2">
      <c r="A111" s="45"/>
      <c r="B111" s="32" t="s">
        <v>20</v>
      </c>
      <c r="C111" s="32" t="s">
        <v>16</v>
      </c>
      <c r="D111" s="32"/>
      <c r="E111" s="54" t="str">
        <f>IF(D111=0," ",ROUND(#REF!*Coeff_vente,2))</f>
        <v xml:space="preserve"> </v>
      </c>
      <c r="F111" s="55" t="str">
        <f t="shared" si="14"/>
        <v xml:space="preserve"> </v>
      </c>
      <c r="G111" s="36"/>
      <c r="H111" s="21"/>
      <c r="I111" s="21"/>
      <c r="J111" s="21"/>
      <c r="K111" s="21"/>
      <c r="L111" s="21"/>
      <c r="M111" s="21"/>
    </row>
    <row r="112" spans="1:13" ht="12.75" x14ac:dyDescent="0.2">
      <c r="A112" s="45"/>
      <c r="B112" s="32" t="s">
        <v>21</v>
      </c>
      <c r="C112" s="32" t="s">
        <v>16</v>
      </c>
      <c r="D112" s="32"/>
      <c r="E112" s="54" t="str">
        <f>IF(D112=0," ",ROUND(#REF!*Coeff_vente,2))</f>
        <v xml:space="preserve"> </v>
      </c>
      <c r="F112" s="55" t="str">
        <f t="shared" si="14"/>
        <v xml:space="preserve"> </v>
      </c>
      <c r="G112" s="36"/>
      <c r="H112" s="21"/>
      <c r="I112" s="21"/>
      <c r="J112" s="21"/>
      <c r="K112" s="21"/>
      <c r="L112" s="21"/>
      <c r="M112" s="21"/>
    </row>
    <row r="113" spans="1:13" ht="12.75" x14ac:dyDescent="0.2">
      <c r="A113" s="45"/>
      <c r="B113" s="32" t="s">
        <v>22</v>
      </c>
      <c r="C113" s="32" t="s">
        <v>16</v>
      </c>
      <c r="D113" s="32"/>
      <c r="E113" s="54" t="str">
        <f>IF(D113=0," ",ROUND(#REF!*Coeff_vente,2))</f>
        <v xml:space="preserve"> </v>
      </c>
      <c r="F113" s="55" t="str">
        <f t="shared" si="14"/>
        <v xml:space="preserve"> </v>
      </c>
      <c r="G113" s="36"/>
      <c r="H113" s="21"/>
      <c r="I113" s="21"/>
      <c r="J113" s="21"/>
      <c r="K113" s="21"/>
      <c r="L113" s="21"/>
      <c r="M113" s="21"/>
    </row>
    <row r="114" spans="1:13" ht="12.75" x14ac:dyDescent="0.2">
      <c r="A114" s="45"/>
      <c r="B114" s="81" t="s">
        <v>83</v>
      </c>
      <c r="C114" s="32"/>
      <c r="D114" s="32"/>
      <c r="E114" s="54" t="str">
        <f>IF(D114=0," ",ROUND(#REF!*Coeff_vente,2))</f>
        <v xml:space="preserve"> </v>
      </c>
      <c r="F114" s="55" t="str">
        <f t="shared" si="14"/>
        <v xml:space="preserve"> </v>
      </c>
      <c r="G114" s="36"/>
      <c r="H114" s="21"/>
      <c r="I114" s="21"/>
      <c r="J114" s="21"/>
      <c r="K114" s="21"/>
      <c r="L114" s="21"/>
      <c r="M114" s="21"/>
    </row>
    <row r="115" spans="1:13" ht="12.75" x14ac:dyDescent="0.2">
      <c r="A115" s="45"/>
      <c r="B115" s="32" t="s">
        <v>17</v>
      </c>
      <c r="C115" s="32" t="s">
        <v>16</v>
      </c>
      <c r="D115" s="32"/>
      <c r="E115" s="54" t="str">
        <f>IF(D115=0," ",ROUND(#REF!*Coeff_vente,2))</f>
        <v xml:space="preserve"> </v>
      </c>
      <c r="F115" s="55" t="str">
        <f t="shared" si="14"/>
        <v xml:space="preserve"> </v>
      </c>
      <c r="G115" s="36"/>
      <c r="H115" s="21"/>
      <c r="I115" s="21"/>
      <c r="J115" s="21"/>
      <c r="K115" s="21"/>
      <c r="L115" s="21"/>
      <c r="M115" s="21"/>
    </row>
    <row r="116" spans="1:13" ht="12.75" x14ac:dyDescent="0.2">
      <c r="A116" s="45"/>
      <c r="B116" s="32" t="s">
        <v>18</v>
      </c>
      <c r="C116" s="32" t="s">
        <v>16</v>
      </c>
      <c r="D116" s="32"/>
      <c r="E116" s="54" t="str">
        <f>IF(D116=0," ",ROUND(#REF!*Coeff_vente,2))</f>
        <v xml:space="preserve"> </v>
      </c>
      <c r="F116" s="55" t="str">
        <f t="shared" si="14"/>
        <v xml:space="preserve"> </v>
      </c>
      <c r="G116" s="36"/>
      <c r="H116" s="21"/>
      <c r="I116" s="21"/>
      <c r="J116" s="21"/>
      <c r="K116" s="21"/>
      <c r="L116" s="21"/>
      <c r="M116" s="21"/>
    </row>
    <row r="117" spans="1:13" ht="12.75" x14ac:dyDescent="0.2">
      <c r="A117" s="45"/>
      <c r="B117" s="32" t="s">
        <v>19</v>
      </c>
      <c r="C117" s="32" t="s">
        <v>16</v>
      </c>
      <c r="D117" s="32"/>
      <c r="E117" s="54" t="str">
        <f>IF(D117=0," ",ROUND(#REF!*Coeff_vente,2))</f>
        <v xml:space="preserve"> </v>
      </c>
      <c r="F117" s="55" t="str">
        <f t="shared" si="14"/>
        <v xml:space="preserve"> </v>
      </c>
      <c r="G117" s="36"/>
      <c r="H117" s="21"/>
      <c r="I117" s="21"/>
      <c r="J117" s="21"/>
      <c r="K117" s="21"/>
      <c r="L117" s="21"/>
      <c r="M117" s="21"/>
    </row>
    <row r="118" spans="1:13" ht="12.75" x14ac:dyDescent="0.2">
      <c r="A118" s="45"/>
      <c r="B118" s="32" t="s">
        <v>20</v>
      </c>
      <c r="C118" s="32" t="s">
        <v>16</v>
      </c>
      <c r="D118" s="32"/>
      <c r="E118" s="54" t="str">
        <f>IF(D118=0," ",ROUND(#REF!*Coeff_vente,2))</f>
        <v xml:space="preserve"> </v>
      </c>
      <c r="F118" s="55" t="str">
        <f t="shared" si="14"/>
        <v xml:space="preserve"> </v>
      </c>
      <c r="G118" s="36"/>
      <c r="H118" s="21"/>
      <c r="I118" s="21"/>
      <c r="J118" s="21"/>
      <c r="K118" s="21"/>
      <c r="L118" s="21"/>
      <c r="M118" s="21"/>
    </row>
    <row r="119" spans="1:13" ht="12.75" x14ac:dyDescent="0.2">
      <c r="A119" s="45"/>
      <c r="B119" s="32" t="s">
        <v>21</v>
      </c>
      <c r="C119" s="32" t="s">
        <v>16</v>
      </c>
      <c r="D119" s="32"/>
      <c r="E119" s="54" t="str">
        <f>IF(D119=0," ",ROUND(#REF!*Coeff_vente,2))</f>
        <v xml:space="preserve"> </v>
      </c>
      <c r="F119" s="55" t="str">
        <f t="shared" si="14"/>
        <v xml:space="preserve"> </v>
      </c>
      <c r="G119" s="36"/>
      <c r="H119" s="21"/>
      <c r="I119" s="21"/>
      <c r="J119" s="21"/>
      <c r="K119" s="21"/>
      <c r="L119" s="21"/>
      <c r="M119" s="21"/>
    </row>
    <row r="120" spans="1:13" ht="12.75" x14ac:dyDescent="0.2">
      <c r="A120" s="45"/>
      <c r="B120" s="32" t="s">
        <v>22</v>
      </c>
      <c r="C120" s="32" t="s">
        <v>16</v>
      </c>
      <c r="D120" s="32"/>
      <c r="E120" s="54" t="str">
        <f>IF(D120=0," ",ROUND(#REF!*Coeff_vente,2))</f>
        <v xml:space="preserve"> </v>
      </c>
      <c r="F120" s="55" t="str">
        <f t="shared" si="14"/>
        <v xml:space="preserve"> </v>
      </c>
      <c r="G120" s="36"/>
      <c r="H120" s="21"/>
      <c r="I120" s="21"/>
      <c r="J120" s="21"/>
      <c r="K120" s="21"/>
      <c r="L120" s="21"/>
      <c r="M120" s="21"/>
    </row>
    <row r="121" spans="1:13" ht="12.75" x14ac:dyDescent="0.2">
      <c r="A121" s="45"/>
      <c r="B121" s="81" t="s">
        <v>84</v>
      </c>
      <c r="C121" s="32"/>
      <c r="D121" s="32"/>
      <c r="E121" s="54" t="str">
        <f>IF(D121=0," ",ROUND(#REF!*Coeff_vente,2))</f>
        <v xml:space="preserve"> </v>
      </c>
      <c r="F121" s="55" t="str">
        <f t="shared" si="14"/>
        <v xml:space="preserve"> </v>
      </c>
      <c r="G121" s="36"/>
      <c r="H121" s="21"/>
      <c r="I121" s="21"/>
      <c r="J121" s="21"/>
      <c r="K121" s="21"/>
      <c r="L121" s="21"/>
      <c r="M121" s="21"/>
    </row>
    <row r="122" spans="1:13" ht="12.75" x14ac:dyDescent="0.2">
      <c r="A122" s="45"/>
      <c r="B122" s="32" t="s">
        <v>17</v>
      </c>
      <c r="C122" s="32" t="s">
        <v>16</v>
      </c>
      <c r="D122" s="32"/>
      <c r="E122" s="54" t="str">
        <f>IF(D122=0," ",ROUND(#REF!*Coeff_vente,2))</f>
        <v xml:space="preserve"> </v>
      </c>
      <c r="F122" s="55" t="str">
        <f t="shared" si="14"/>
        <v xml:space="preserve"> </v>
      </c>
      <c r="G122" s="36"/>
      <c r="H122" s="21"/>
      <c r="I122" s="21"/>
      <c r="J122" s="21"/>
      <c r="K122" s="21"/>
      <c r="L122" s="21"/>
      <c r="M122" s="21"/>
    </row>
    <row r="123" spans="1:13" ht="12.75" x14ac:dyDescent="0.2">
      <c r="A123" s="45"/>
      <c r="B123" s="32" t="s">
        <v>18</v>
      </c>
      <c r="C123" s="32" t="s">
        <v>16</v>
      </c>
      <c r="D123" s="32"/>
      <c r="E123" s="54" t="str">
        <f>IF(D123=0," ",ROUND(#REF!*Coeff_vente,2))</f>
        <v xml:space="preserve"> </v>
      </c>
      <c r="F123" s="55" t="str">
        <f t="shared" si="14"/>
        <v xml:space="preserve"> </v>
      </c>
      <c r="G123" s="36"/>
      <c r="H123" s="21"/>
      <c r="I123" s="21"/>
      <c r="J123" s="21"/>
      <c r="K123" s="21"/>
      <c r="L123" s="21"/>
      <c r="M123" s="21"/>
    </row>
    <row r="124" spans="1:13" ht="12.75" x14ac:dyDescent="0.2">
      <c r="A124" s="45"/>
      <c r="B124" s="32" t="s">
        <v>19</v>
      </c>
      <c r="C124" s="32" t="s">
        <v>16</v>
      </c>
      <c r="D124" s="32"/>
      <c r="E124" s="54" t="str">
        <f>IF(D124=0," ",ROUND(#REF!*Coeff_vente,2))</f>
        <v xml:space="preserve"> </v>
      </c>
      <c r="F124" s="55" t="str">
        <f t="shared" si="14"/>
        <v xml:space="preserve"> </v>
      </c>
      <c r="G124" s="36"/>
      <c r="H124" s="21"/>
      <c r="I124" s="21"/>
      <c r="J124" s="21"/>
      <c r="K124" s="21"/>
      <c r="L124" s="21"/>
      <c r="M124" s="21"/>
    </row>
    <row r="125" spans="1:13" ht="12.75" x14ac:dyDescent="0.2">
      <c r="A125" s="45"/>
      <c r="B125" s="32" t="s">
        <v>20</v>
      </c>
      <c r="C125" s="32" t="s">
        <v>16</v>
      </c>
      <c r="D125" s="32"/>
      <c r="E125" s="54" t="str">
        <f>IF(D125=0," ",ROUND(#REF!*Coeff_vente,2))</f>
        <v xml:space="preserve"> </v>
      </c>
      <c r="F125" s="55" t="str">
        <f t="shared" si="14"/>
        <v xml:space="preserve"> </v>
      </c>
      <c r="G125" s="36"/>
      <c r="H125" s="21"/>
      <c r="I125" s="21"/>
      <c r="J125" s="21"/>
      <c r="K125" s="21"/>
      <c r="L125" s="21"/>
      <c r="M125" s="21"/>
    </row>
    <row r="126" spans="1:13" ht="12.75" x14ac:dyDescent="0.2">
      <c r="A126" s="45"/>
      <c r="B126" s="32" t="s">
        <v>21</v>
      </c>
      <c r="C126" s="32" t="s">
        <v>16</v>
      </c>
      <c r="D126" s="32"/>
      <c r="E126" s="54" t="str">
        <f>IF(D126=0," ",ROUND(#REF!*Coeff_vente,2))</f>
        <v xml:space="preserve"> </v>
      </c>
      <c r="F126" s="55" t="str">
        <f t="shared" si="14"/>
        <v xml:space="preserve"> </v>
      </c>
      <c r="G126" s="36"/>
      <c r="H126" s="21"/>
      <c r="I126" s="21"/>
      <c r="J126" s="21"/>
      <c r="K126" s="21"/>
      <c r="L126" s="21"/>
      <c r="M126" s="21"/>
    </row>
    <row r="127" spans="1:13" ht="12.75" x14ac:dyDescent="0.2">
      <c r="A127" s="45"/>
      <c r="B127" s="32" t="s">
        <v>22</v>
      </c>
      <c r="C127" s="32" t="s">
        <v>16</v>
      </c>
      <c r="D127" s="32"/>
      <c r="E127" s="54" t="str">
        <f>IF(D127=0," ",ROUND(#REF!*Coeff_vente,2))</f>
        <v xml:space="preserve"> </v>
      </c>
      <c r="F127" s="55" t="str">
        <f t="shared" si="14"/>
        <v xml:space="preserve"> </v>
      </c>
      <c r="G127" s="36"/>
      <c r="H127" s="21"/>
      <c r="I127" s="21"/>
      <c r="J127" s="21"/>
      <c r="K127" s="21"/>
      <c r="L127" s="21"/>
      <c r="M127" s="21"/>
    </row>
    <row r="128" spans="1:13" ht="12.75" x14ac:dyDescent="0.2">
      <c r="A128" s="45"/>
      <c r="B128" s="81" t="s">
        <v>85</v>
      </c>
      <c r="C128" s="32"/>
      <c r="D128" s="32"/>
      <c r="E128" s="54" t="str">
        <f>IF(D128=0," ",ROUND(#REF!*Coeff_vente,2))</f>
        <v xml:space="preserve"> </v>
      </c>
      <c r="F128" s="55" t="str">
        <f t="shared" si="14"/>
        <v xml:space="preserve"> </v>
      </c>
      <c r="G128" s="36"/>
      <c r="H128" s="21"/>
      <c r="I128" s="21"/>
      <c r="J128" s="21"/>
      <c r="K128" s="21"/>
      <c r="L128" s="21"/>
      <c r="M128" s="21"/>
    </row>
    <row r="129" spans="1:13" ht="12.75" x14ac:dyDescent="0.2">
      <c r="A129" s="45"/>
      <c r="B129" s="32" t="s">
        <v>17</v>
      </c>
      <c r="C129" s="32" t="s">
        <v>16</v>
      </c>
      <c r="D129" s="32"/>
      <c r="E129" s="54" t="str">
        <f>IF(D129=0," ",ROUND(#REF!*Coeff_vente,2))</f>
        <v xml:space="preserve"> </v>
      </c>
      <c r="F129" s="55" t="str">
        <f t="shared" si="14"/>
        <v xml:space="preserve"> </v>
      </c>
      <c r="G129" s="36"/>
      <c r="H129" s="21"/>
      <c r="I129" s="21"/>
      <c r="J129" s="21"/>
      <c r="K129" s="21"/>
      <c r="L129" s="21"/>
      <c r="M129" s="21"/>
    </row>
    <row r="130" spans="1:13" ht="12.75" x14ac:dyDescent="0.2">
      <c r="A130" s="45"/>
      <c r="B130" s="32" t="s">
        <v>18</v>
      </c>
      <c r="C130" s="32" t="s">
        <v>16</v>
      </c>
      <c r="D130" s="32"/>
      <c r="E130" s="54" t="str">
        <f>IF(D130=0," ",ROUND(#REF!*Coeff_vente,2))</f>
        <v xml:space="preserve"> </v>
      </c>
      <c r="F130" s="55" t="str">
        <f t="shared" si="14"/>
        <v xml:space="preserve"> </v>
      </c>
      <c r="G130" s="36"/>
      <c r="H130" s="21"/>
      <c r="I130" s="21"/>
      <c r="J130" s="21"/>
      <c r="K130" s="21"/>
      <c r="L130" s="21"/>
      <c r="M130" s="21"/>
    </row>
    <row r="131" spans="1:13" ht="12.75" x14ac:dyDescent="0.2">
      <c r="A131" s="45"/>
      <c r="B131" s="32" t="s">
        <v>19</v>
      </c>
      <c r="C131" s="32" t="s">
        <v>16</v>
      </c>
      <c r="D131" s="32"/>
      <c r="E131" s="54" t="str">
        <f>IF(D131=0," ",ROUND(#REF!*Coeff_vente,2))</f>
        <v xml:space="preserve"> </v>
      </c>
      <c r="F131" s="55" t="str">
        <f t="shared" si="14"/>
        <v xml:space="preserve"> </v>
      </c>
      <c r="G131" s="36"/>
      <c r="H131" s="21"/>
      <c r="I131" s="21"/>
      <c r="J131" s="21"/>
      <c r="K131" s="21"/>
      <c r="L131" s="21"/>
      <c r="M131" s="21"/>
    </row>
    <row r="132" spans="1:13" ht="12.75" x14ac:dyDescent="0.2">
      <c r="A132" s="45"/>
      <c r="B132" s="32" t="s">
        <v>20</v>
      </c>
      <c r="C132" s="32" t="s">
        <v>16</v>
      </c>
      <c r="D132" s="32"/>
      <c r="E132" s="54" t="str">
        <f>IF(D132=0," ",ROUND(#REF!*Coeff_vente,2))</f>
        <v xml:space="preserve"> </v>
      </c>
      <c r="F132" s="55" t="str">
        <f t="shared" si="14"/>
        <v xml:space="preserve"> </v>
      </c>
      <c r="G132" s="36"/>
      <c r="H132" s="21"/>
      <c r="I132" s="21"/>
      <c r="J132" s="21"/>
      <c r="K132" s="21"/>
      <c r="L132" s="21"/>
      <c r="M132" s="21"/>
    </row>
    <row r="133" spans="1:13" ht="12.75" x14ac:dyDescent="0.2">
      <c r="A133" s="45"/>
      <c r="B133" s="32" t="s">
        <v>21</v>
      </c>
      <c r="C133" s="32" t="s">
        <v>16</v>
      </c>
      <c r="D133" s="32"/>
      <c r="E133" s="54" t="str">
        <f>IF(D133=0," ",ROUND(#REF!*Coeff_vente,2))</f>
        <v xml:space="preserve"> </v>
      </c>
      <c r="F133" s="55" t="str">
        <f t="shared" si="14"/>
        <v xml:space="preserve"> </v>
      </c>
      <c r="G133" s="36"/>
      <c r="H133" s="21"/>
      <c r="I133" s="21"/>
      <c r="J133" s="21"/>
      <c r="K133" s="21"/>
      <c r="L133" s="21"/>
      <c r="M133" s="21"/>
    </row>
    <row r="134" spans="1:13" ht="12.75" x14ac:dyDescent="0.2">
      <c r="A134" s="45"/>
      <c r="B134" s="32" t="s">
        <v>22</v>
      </c>
      <c r="C134" s="32" t="s">
        <v>16</v>
      </c>
      <c r="D134" s="32"/>
      <c r="E134" s="54" t="str">
        <f>IF(D134=0," ",ROUND(#REF!*Coeff_vente,2))</f>
        <v xml:space="preserve"> </v>
      </c>
      <c r="F134" s="55" t="str">
        <f t="shared" si="14"/>
        <v xml:space="preserve"> </v>
      </c>
      <c r="G134" s="36"/>
      <c r="H134" s="21"/>
      <c r="I134" s="21"/>
      <c r="J134" s="21"/>
      <c r="K134" s="21"/>
      <c r="L134" s="21"/>
      <c r="M134" s="21"/>
    </row>
    <row r="135" spans="1:13" ht="12.75" x14ac:dyDescent="0.2">
      <c r="A135" s="45"/>
      <c r="B135" s="81" t="s">
        <v>89</v>
      </c>
      <c r="C135" s="32"/>
      <c r="D135" s="32"/>
      <c r="E135" s="54" t="str">
        <f>IF(D135=0," ",ROUND(#REF!*Coeff_vente,2))</f>
        <v xml:space="preserve"> </v>
      </c>
      <c r="F135" s="55" t="str">
        <f t="shared" si="14"/>
        <v xml:space="preserve"> </v>
      </c>
      <c r="G135" s="36"/>
      <c r="H135" s="21"/>
      <c r="I135" s="21"/>
      <c r="J135" s="21"/>
      <c r="K135" s="21"/>
      <c r="L135" s="21"/>
      <c r="M135" s="21"/>
    </row>
    <row r="136" spans="1:13" ht="12.75" x14ac:dyDescent="0.2">
      <c r="A136" s="45"/>
      <c r="B136" s="32" t="s">
        <v>75</v>
      </c>
      <c r="C136" s="32" t="s">
        <v>16</v>
      </c>
      <c r="D136" s="32"/>
      <c r="E136" s="54" t="str">
        <f>IF(D136=0," ",ROUND(#REF!*Coeff_vente,2))</f>
        <v xml:space="preserve"> </v>
      </c>
      <c r="F136" s="55" t="str">
        <f t="shared" si="14"/>
        <v xml:space="preserve"> </v>
      </c>
      <c r="G136" s="36"/>
      <c r="H136" s="21"/>
      <c r="I136" s="21"/>
      <c r="J136" s="21"/>
      <c r="K136" s="21"/>
      <c r="L136" s="21"/>
      <c r="M136" s="21"/>
    </row>
    <row r="137" spans="1:13" ht="12.75" x14ac:dyDescent="0.2">
      <c r="A137" s="45"/>
      <c r="B137" s="32" t="s">
        <v>76</v>
      </c>
      <c r="C137" s="32" t="s">
        <v>16</v>
      </c>
      <c r="D137" s="32"/>
      <c r="E137" s="54" t="str">
        <f>IF(D137=0," ",ROUND(#REF!*Coeff_vente,2))</f>
        <v xml:space="preserve"> </v>
      </c>
      <c r="F137" s="55" t="str">
        <f t="shared" si="14"/>
        <v xml:space="preserve"> </v>
      </c>
      <c r="G137" s="36"/>
      <c r="H137" s="21"/>
      <c r="I137" s="21"/>
      <c r="J137" s="21"/>
      <c r="K137" s="21"/>
      <c r="L137" s="21"/>
      <c r="M137" s="21"/>
    </row>
    <row r="138" spans="1:13" ht="12.75" x14ac:dyDescent="0.2">
      <c r="A138" s="45"/>
      <c r="B138" s="32" t="s">
        <v>77</v>
      </c>
      <c r="C138" s="32" t="s">
        <v>16</v>
      </c>
      <c r="D138" s="32"/>
      <c r="E138" s="54" t="str">
        <f>IF(D138=0," ",ROUND(#REF!*Coeff_vente,2))</f>
        <v xml:space="preserve"> </v>
      </c>
      <c r="F138" s="55" t="str">
        <f t="shared" si="14"/>
        <v xml:space="preserve"> </v>
      </c>
      <c r="G138" s="36"/>
      <c r="H138" s="21"/>
      <c r="I138" s="21"/>
      <c r="J138" s="21"/>
      <c r="K138" s="21"/>
      <c r="L138" s="21"/>
      <c r="M138" s="21"/>
    </row>
    <row r="139" spans="1:13" ht="12.75" x14ac:dyDescent="0.2">
      <c r="A139" s="45"/>
      <c r="B139" s="32" t="s">
        <v>78</v>
      </c>
      <c r="C139" s="32" t="s">
        <v>16</v>
      </c>
      <c r="D139" s="32"/>
      <c r="E139" s="54" t="str">
        <f>IF(D139=0," ",ROUND(#REF!*Coeff_vente,2))</f>
        <v xml:space="preserve"> </v>
      </c>
      <c r="F139" s="55" t="str">
        <f t="shared" si="14"/>
        <v xml:space="preserve"> </v>
      </c>
      <c r="G139" s="36"/>
      <c r="H139" s="21"/>
      <c r="I139" s="21"/>
      <c r="J139" s="21"/>
      <c r="K139" s="21"/>
      <c r="L139" s="21"/>
      <c r="M139" s="21"/>
    </row>
    <row r="140" spans="1:13" ht="12.75" x14ac:dyDescent="0.2">
      <c r="A140" s="45"/>
      <c r="B140" s="32" t="s">
        <v>79</v>
      </c>
      <c r="C140" s="32" t="s">
        <v>16</v>
      </c>
      <c r="D140" s="32"/>
      <c r="E140" s="54" t="str">
        <f>IF(D140=0," ",ROUND(#REF!*Coeff_vente,2))</f>
        <v xml:space="preserve"> </v>
      </c>
      <c r="F140" s="55" t="str">
        <f t="shared" si="14"/>
        <v xml:space="preserve"> </v>
      </c>
      <c r="G140" s="36"/>
      <c r="H140" s="21"/>
      <c r="I140" s="21"/>
      <c r="J140" s="21"/>
      <c r="K140" s="21"/>
      <c r="L140" s="21"/>
      <c r="M140" s="21"/>
    </row>
    <row r="141" spans="1:13" ht="12.75" x14ac:dyDescent="0.2">
      <c r="A141" s="45"/>
      <c r="B141" s="81" t="s">
        <v>86</v>
      </c>
      <c r="C141" s="32"/>
      <c r="D141" s="32"/>
      <c r="E141" s="54" t="str">
        <f>IF(D141=0," ",ROUND(#REF!*Coeff_vente,2))</f>
        <v xml:space="preserve"> </v>
      </c>
      <c r="F141" s="55" t="str">
        <f t="shared" si="14"/>
        <v xml:space="preserve"> </v>
      </c>
      <c r="G141" s="36"/>
      <c r="H141" s="21"/>
      <c r="I141" s="21"/>
      <c r="J141" s="21"/>
      <c r="K141" s="21"/>
      <c r="L141" s="21"/>
      <c r="M141" s="21"/>
    </row>
    <row r="142" spans="1:13" ht="12.75" x14ac:dyDescent="0.2">
      <c r="A142" s="45"/>
      <c r="B142" s="32" t="s">
        <v>23</v>
      </c>
      <c r="C142" s="32" t="s">
        <v>16</v>
      </c>
      <c r="D142" s="32"/>
      <c r="E142" s="54" t="str">
        <f>IF(D142=0," ",ROUND(#REF!*Coeff_vente,2))</f>
        <v xml:space="preserve"> </v>
      </c>
      <c r="F142" s="55" t="str">
        <f t="shared" si="14"/>
        <v xml:space="preserve"> </v>
      </c>
      <c r="G142" s="36"/>
      <c r="H142" s="21"/>
      <c r="I142" s="21"/>
      <c r="J142" s="21"/>
      <c r="K142" s="21"/>
      <c r="L142" s="21"/>
      <c r="M142" s="21"/>
    </row>
    <row r="143" spans="1:13" ht="12.75" x14ac:dyDescent="0.2">
      <c r="A143" s="45"/>
      <c r="B143" s="32" t="s">
        <v>24</v>
      </c>
      <c r="C143" s="32" t="s">
        <v>16</v>
      </c>
      <c r="D143" s="32"/>
      <c r="E143" s="54" t="str">
        <f>IF(D143=0," ",ROUND(#REF!*Coeff_vente,2))</f>
        <v xml:space="preserve"> </v>
      </c>
      <c r="F143" s="55" t="str">
        <f t="shared" si="14"/>
        <v xml:space="preserve"> </v>
      </c>
      <c r="G143" s="36"/>
      <c r="H143" s="21"/>
      <c r="I143" s="21"/>
      <c r="J143" s="21"/>
      <c r="K143" s="21"/>
      <c r="L143" s="21"/>
      <c r="M143" s="21"/>
    </row>
    <row r="144" spans="1:13" ht="12.75" x14ac:dyDescent="0.2">
      <c r="A144" s="45"/>
      <c r="B144" s="81" t="s">
        <v>25</v>
      </c>
      <c r="C144" s="32"/>
      <c r="D144" s="32"/>
      <c r="E144" s="54" t="str">
        <f>IF(D144=0," ",ROUND(#REF!*Coeff_vente,2))</f>
        <v xml:space="preserve"> </v>
      </c>
      <c r="F144" s="55" t="str">
        <f t="shared" si="14"/>
        <v xml:space="preserve"> </v>
      </c>
      <c r="G144" s="36"/>
      <c r="H144" s="21"/>
      <c r="I144" s="21"/>
      <c r="J144" s="21"/>
      <c r="K144" s="21"/>
      <c r="L144" s="21"/>
      <c r="M144" s="21"/>
    </row>
    <row r="145" spans="1:13" ht="12.75" x14ac:dyDescent="0.2">
      <c r="A145" s="45"/>
      <c r="B145" s="32" t="s">
        <v>26</v>
      </c>
      <c r="C145" s="32" t="s">
        <v>16</v>
      </c>
      <c r="D145" s="32"/>
      <c r="E145" s="54" t="str">
        <f>IF(D145=0," ",ROUND(#REF!*Coeff_vente,2))</f>
        <v xml:space="preserve"> </v>
      </c>
      <c r="F145" s="55" t="str">
        <f t="shared" si="14"/>
        <v xml:space="preserve"> </v>
      </c>
      <c r="G145" s="36"/>
      <c r="H145" s="21"/>
      <c r="I145" s="21"/>
      <c r="J145" s="21"/>
      <c r="K145" s="21"/>
      <c r="L145" s="21"/>
      <c r="M145" s="21"/>
    </row>
    <row r="146" spans="1:13" ht="12.75" x14ac:dyDescent="0.2">
      <c r="A146" s="45"/>
      <c r="B146" s="32" t="s">
        <v>27</v>
      </c>
      <c r="C146" s="32" t="s">
        <v>16</v>
      </c>
      <c r="D146" s="32"/>
      <c r="E146" s="54" t="str">
        <f>IF(D146=0," ",ROUND(#REF!*Coeff_vente,2))</f>
        <v xml:space="preserve"> </v>
      </c>
      <c r="F146" s="55" t="str">
        <f t="shared" si="14"/>
        <v xml:space="preserve"> </v>
      </c>
      <c r="G146" s="36"/>
      <c r="H146" s="21"/>
      <c r="I146" s="21"/>
      <c r="J146" s="21"/>
      <c r="K146" s="21"/>
      <c r="L146" s="21"/>
      <c r="M146" s="21"/>
    </row>
    <row r="147" spans="1:13" ht="12.75" x14ac:dyDescent="0.2">
      <c r="A147" s="45"/>
      <c r="B147" s="81" t="s">
        <v>88</v>
      </c>
      <c r="C147" s="32"/>
      <c r="D147" s="32"/>
      <c r="E147" s="54" t="str">
        <f>IF(D147=0," ",ROUND(#REF!*Coeff_vente,2))</f>
        <v xml:space="preserve"> </v>
      </c>
      <c r="F147" s="55" t="str">
        <f t="shared" si="14"/>
        <v xml:space="preserve"> </v>
      </c>
      <c r="G147" s="36"/>
      <c r="H147" s="21"/>
      <c r="I147" s="21"/>
      <c r="J147" s="21"/>
      <c r="K147" s="21"/>
      <c r="L147" s="21"/>
      <c r="M147" s="21"/>
    </row>
    <row r="148" spans="1:13" x14ac:dyDescent="0.25">
      <c r="A148" s="45"/>
      <c r="B148" s="32" t="s">
        <v>243</v>
      </c>
      <c r="C148" s="32" t="s">
        <v>16</v>
      </c>
      <c r="D148" s="32"/>
      <c r="E148" s="54" t="str">
        <f>IF(D148=0," ",ROUND(#REF!*Coeff_vente,2))</f>
        <v xml:space="preserve"> </v>
      </c>
      <c r="F148" s="55" t="str">
        <f t="shared" si="14"/>
        <v xml:space="preserve"> </v>
      </c>
      <c r="G148" s="36"/>
      <c r="M148" s="20"/>
    </row>
    <row r="149" spans="1:13" ht="12.75" x14ac:dyDescent="0.2">
      <c r="A149" s="45"/>
      <c r="B149" s="81" t="s">
        <v>28</v>
      </c>
      <c r="C149" s="32"/>
      <c r="D149" s="32"/>
      <c r="E149" s="54" t="str">
        <f>IF(D149=0," ",ROUND(#REF!*Coeff_vente,2))</f>
        <v xml:space="preserve"> </v>
      </c>
      <c r="F149" s="55" t="str">
        <f t="shared" si="14"/>
        <v xml:space="preserve"> </v>
      </c>
      <c r="G149" s="36"/>
      <c r="H149" s="21"/>
      <c r="I149" s="21"/>
      <c r="J149" s="21"/>
      <c r="K149" s="21"/>
      <c r="L149" s="21"/>
      <c r="M149" s="21"/>
    </row>
    <row r="150" spans="1:13" ht="12.75" x14ac:dyDescent="0.2">
      <c r="A150" s="45"/>
      <c r="B150" s="32" t="s">
        <v>29</v>
      </c>
      <c r="C150" s="32"/>
      <c r="D150" s="32"/>
      <c r="E150" s="54" t="str">
        <f>IF(D150=0," ",ROUND(#REF!*Coeff_vente,2))</f>
        <v xml:space="preserve"> </v>
      </c>
      <c r="F150" s="55" t="str">
        <f t="shared" ref="F150:F172" si="15">IF(D150=0," ",E150*D150)</f>
        <v xml:space="preserve"> </v>
      </c>
      <c r="G150" s="36"/>
      <c r="H150" s="21"/>
      <c r="I150" s="21"/>
      <c r="J150" s="21"/>
      <c r="K150" s="21"/>
      <c r="L150" s="21"/>
      <c r="M150" s="21"/>
    </row>
    <row r="151" spans="1:13" ht="12.75" x14ac:dyDescent="0.2">
      <c r="A151" s="45"/>
      <c r="B151" s="32" t="s">
        <v>30</v>
      </c>
      <c r="C151" s="32" t="s">
        <v>16</v>
      </c>
      <c r="D151" s="32"/>
      <c r="E151" s="54" t="str">
        <f>IF(D151=0," ",ROUND(#REF!*Coeff_vente,2))</f>
        <v xml:space="preserve"> </v>
      </c>
      <c r="F151" s="55" t="str">
        <f t="shared" si="15"/>
        <v xml:space="preserve"> </v>
      </c>
      <c r="G151" s="36"/>
      <c r="H151" s="21"/>
      <c r="I151" s="21"/>
      <c r="J151" s="21"/>
      <c r="K151" s="21"/>
      <c r="L151" s="21"/>
      <c r="M151" s="21"/>
    </row>
    <row r="152" spans="1:13" ht="12.75" x14ac:dyDescent="0.2">
      <c r="A152" s="45"/>
      <c r="B152" s="32" t="s">
        <v>31</v>
      </c>
      <c r="C152" s="32" t="s">
        <v>16</v>
      </c>
      <c r="D152" s="32"/>
      <c r="E152" s="54" t="str">
        <f>IF(D152=0," ",ROUND(#REF!*Coeff_vente,2))</f>
        <v xml:space="preserve"> </v>
      </c>
      <c r="F152" s="55" t="str">
        <f t="shared" si="15"/>
        <v xml:space="preserve"> </v>
      </c>
      <c r="G152" s="36"/>
      <c r="H152" s="21"/>
      <c r="I152" s="21"/>
      <c r="J152" s="21"/>
      <c r="K152" s="21"/>
      <c r="L152" s="21"/>
      <c r="M152" s="21"/>
    </row>
    <row r="153" spans="1:13" x14ac:dyDescent="0.25">
      <c r="A153" s="45"/>
      <c r="B153" s="32" t="s">
        <v>32</v>
      </c>
      <c r="C153" s="32" t="s">
        <v>16</v>
      </c>
      <c r="D153" s="32"/>
      <c r="E153" s="54" t="str">
        <f>IF(D153=0," ",ROUND(#REF!*Coeff_vente,2))</f>
        <v xml:space="preserve"> </v>
      </c>
      <c r="F153" s="55" t="str">
        <f t="shared" si="15"/>
        <v xml:space="preserve"> </v>
      </c>
      <c r="G153" s="36"/>
      <c r="M153" s="20"/>
    </row>
    <row r="154" spans="1:13" x14ac:dyDescent="0.25">
      <c r="A154" s="45"/>
      <c r="B154" s="32" t="s">
        <v>33</v>
      </c>
      <c r="C154" s="32" t="s">
        <v>16</v>
      </c>
      <c r="D154" s="32"/>
      <c r="E154" s="54" t="str">
        <f>IF(D154=0," ",ROUND(#REF!*Coeff_vente,2))</f>
        <v xml:space="preserve"> </v>
      </c>
      <c r="F154" s="55" t="str">
        <f t="shared" si="15"/>
        <v xml:space="preserve"> </v>
      </c>
      <c r="G154" s="36"/>
      <c r="M154" s="20"/>
    </row>
    <row r="155" spans="1:13" ht="12.75" x14ac:dyDescent="0.2">
      <c r="A155" s="45"/>
      <c r="B155" s="32" t="s">
        <v>34</v>
      </c>
      <c r="C155" s="32" t="s">
        <v>16</v>
      </c>
      <c r="D155" s="32"/>
      <c r="E155" s="54" t="str">
        <f>IF(D155=0," ",ROUND(#REF!*Coeff_vente,2))</f>
        <v xml:space="preserve"> </v>
      </c>
      <c r="F155" s="55" t="str">
        <f t="shared" si="15"/>
        <v xml:space="preserve"> </v>
      </c>
      <c r="G155" s="36"/>
      <c r="H155" s="21"/>
      <c r="I155" s="21"/>
      <c r="J155" s="21"/>
      <c r="K155" s="21"/>
      <c r="L155" s="21"/>
      <c r="M155" s="21"/>
    </row>
    <row r="156" spans="1:13" x14ac:dyDescent="0.25">
      <c r="A156" s="45"/>
      <c r="B156" s="32" t="s">
        <v>35</v>
      </c>
      <c r="C156" s="32" t="s">
        <v>16</v>
      </c>
      <c r="D156" s="32"/>
      <c r="E156" s="54" t="str">
        <f>IF(D156=0," ",ROUND(#REF!*Coeff_vente,2))</f>
        <v xml:space="preserve"> </v>
      </c>
      <c r="F156" s="55" t="str">
        <f t="shared" si="15"/>
        <v xml:space="preserve"> </v>
      </c>
      <c r="G156" s="36"/>
      <c r="M156" s="20"/>
    </row>
    <row r="157" spans="1:13" x14ac:dyDescent="0.25">
      <c r="A157" s="45"/>
      <c r="B157" s="32" t="s">
        <v>36</v>
      </c>
      <c r="C157" s="32" t="s">
        <v>16</v>
      </c>
      <c r="D157" s="32"/>
      <c r="E157" s="54" t="str">
        <f>IF(D157=0," ",ROUND(#REF!*Coeff_vente,2))</f>
        <v xml:space="preserve"> </v>
      </c>
      <c r="F157" s="55" t="str">
        <f t="shared" si="15"/>
        <v xml:space="preserve"> </v>
      </c>
      <c r="G157" s="36"/>
      <c r="M157" s="20"/>
    </row>
    <row r="158" spans="1:13" ht="12.75" x14ac:dyDescent="0.2">
      <c r="A158" s="45"/>
      <c r="B158" s="32" t="s">
        <v>37</v>
      </c>
      <c r="C158" s="32" t="s">
        <v>16</v>
      </c>
      <c r="D158" s="32"/>
      <c r="E158" s="54" t="str">
        <f>IF(D158=0," ",ROUND(#REF!*Coeff_vente,2))</f>
        <v xml:space="preserve"> </v>
      </c>
      <c r="F158" s="55" t="str">
        <f t="shared" si="15"/>
        <v xml:space="preserve"> </v>
      </c>
      <c r="G158" s="36"/>
      <c r="H158" s="21"/>
      <c r="I158" s="21"/>
      <c r="J158" s="21"/>
      <c r="K158" s="21"/>
      <c r="L158" s="21"/>
      <c r="M158" s="21"/>
    </row>
    <row r="159" spans="1:13" x14ac:dyDescent="0.25">
      <c r="A159" s="45"/>
      <c r="B159" s="32" t="s">
        <v>38</v>
      </c>
      <c r="C159" s="32" t="s">
        <v>16</v>
      </c>
      <c r="D159" s="32"/>
      <c r="E159" s="54" t="str">
        <f>IF(D159=0," ",ROUND(#REF!*Coeff_vente,2))</f>
        <v xml:space="preserve"> </v>
      </c>
      <c r="F159" s="55" t="str">
        <f t="shared" si="15"/>
        <v xml:space="preserve"> </v>
      </c>
      <c r="G159" s="36"/>
      <c r="M159" s="20"/>
    </row>
    <row r="160" spans="1:13" x14ac:dyDescent="0.25">
      <c r="A160" s="45"/>
      <c r="B160" s="32" t="s">
        <v>39</v>
      </c>
      <c r="C160" s="32" t="s">
        <v>16</v>
      </c>
      <c r="D160" s="32"/>
      <c r="E160" s="54" t="str">
        <f>IF(D160=0," ",ROUND(#REF!*Coeff_vente,2))</f>
        <v xml:space="preserve"> </v>
      </c>
      <c r="F160" s="55" t="str">
        <f t="shared" si="15"/>
        <v xml:space="preserve"> </v>
      </c>
      <c r="G160" s="36"/>
      <c r="M160" s="20"/>
    </row>
    <row r="161" spans="1:13" x14ac:dyDescent="0.25">
      <c r="A161" s="45"/>
      <c r="B161" s="32" t="s">
        <v>40</v>
      </c>
      <c r="C161" s="32"/>
      <c r="D161" s="32"/>
      <c r="E161" s="54" t="str">
        <f>IF(D161=0," ",ROUND(#REF!*Coeff_vente,2))</f>
        <v xml:space="preserve"> </v>
      </c>
      <c r="F161" s="55" t="str">
        <f t="shared" si="15"/>
        <v xml:space="preserve"> </v>
      </c>
      <c r="G161" s="36"/>
      <c r="M161" s="20"/>
    </row>
    <row r="162" spans="1:13" x14ac:dyDescent="0.25">
      <c r="A162" s="45"/>
      <c r="B162" s="32" t="s">
        <v>41</v>
      </c>
      <c r="C162" s="32" t="s">
        <v>16</v>
      </c>
      <c r="D162" s="32"/>
      <c r="E162" s="54" t="str">
        <f>IF(D162=0," ",ROUND(#REF!*Coeff_vente,2))</f>
        <v xml:space="preserve"> </v>
      </c>
      <c r="F162" s="55" t="str">
        <f t="shared" si="15"/>
        <v xml:space="preserve"> </v>
      </c>
      <c r="G162" s="36"/>
      <c r="M162" s="20"/>
    </row>
    <row r="163" spans="1:13" x14ac:dyDescent="0.25">
      <c r="A163" s="45"/>
      <c r="B163" s="32" t="s">
        <v>87</v>
      </c>
      <c r="C163" s="32"/>
      <c r="D163" s="32"/>
      <c r="E163" s="54" t="str">
        <f>IF(D163=0," ",ROUND(#REF!*Coeff_vente,2))</f>
        <v xml:space="preserve"> </v>
      </c>
      <c r="F163" s="55" t="str">
        <f t="shared" si="15"/>
        <v xml:space="preserve"> </v>
      </c>
      <c r="G163" s="36"/>
      <c r="M163" s="20"/>
    </row>
    <row r="164" spans="1:13" x14ac:dyDescent="0.25">
      <c r="A164" s="45"/>
      <c r="B164" s="32" t="s">
        <v>221</v>
      </c>
      <c r="C164" s="32" t="s">
        <v>16</v>
      </c>
      <c r="D164" s="32"/>
      <c r="E164" s="54" t="str">
        <f>IF(D164=0," ",ROUND(#REF!*Coeff_vente,2))</f>
        <v xml:space="preserve"> </v>
      </c>
      <c r="F164" s="55" t="str">
        <f t="shared" si="15"/>
        <v xml:space="preserve"> </v>
      </c>
      <c r="G164" s="36"/>
      <c r="M164" s="20"/>
    </row>
    <row r="165" spans="1:13" x14ac:dyDescent="0.25">
      <c r="A165" s="45"/>
      <c r="B165" s="32" t="s">
        <v>42</v>
      </c>
      <c r="C165" s="32" t="s">
        <v>1</v>
      </c>
      <c r="D165" s="32"/>
      <c r="E165" s="54" t="str">
        <f>IF(D165=0," ",ROUND(#REF!*Coeff_vente,2))</f>
        <v xml:space="preserve"> </v>
      </c>
      <c r="F165" s="55" t="str">
        <f t="shared" si="15"/>
        <v xml:space="preserve"> </v>
      </c>
      <c r="G165" s="36"/>
      <c r="M165" s="20"/>
    </row>
    <row r="166" spans="1:13" x14ac:dyDescent="0.25">
      <c r="A166" s="45"/>
      <c r="B166" s="32" t="s">
        <v>43</v>
      </c>
      <c r="C166" s="32" t="s">
        <v>15</v>
      </c>
      <c r="D166" s="32"/>
      <c r="E166" s="54" t="str">
        <f>IF(D166=0," ",ROUND(#REF!*Coeff_vente,2))</f>
        <v xml:space="preserve"> </v>
      </c>
      <c r="F166" s="55" t="str">
        <f t="shared" si="15"/>
        <v xml:space="preserve"> </v>
      </c>
      <c r="G166" s="36"/>
      <c r="M166" s="20"/>
    </row>
    <row r="167" spans="1:13" x14ac:dyDescent="0.25">
      <c r="A167" s="45"/>
      <c r="B167" s="32" t="s">
        <v>156</v>
      </c>
      <c r="C167" s="32" t="s">
        <v>15</v>
      </c>
      <c r="D167" s="32"/>
      <c r="E167" s="54" t="str">
        <f>IF(D167=0," ",ROUND(#REF!*Coeff_vente,2))</f>
        <v xml:space="preserve"> </v>
      </c>
      <c r="F167" s="55" t="str">
        <f>IF(D167=0," ",E167*D167)</f>
        <v xml:space="preserve"> </v>
      </c>
      <c r="G167" s="36"/>
      <c r="M167" s="20"/>
    </row>
    <row r="168" spans="1:13" x14ac:dyDescent="0.25">
      <c r="A168" s="45"/>
      <c r="B168" s="32" t="s">
        <v>13</v>
      </c>
      <c r="C168" s="32"/>
      <c r="D168" s="32"/>
      <c r="E168" s="54" t="str">
        <f>IF(D168=0," ",ROUND(#REF!*Coeff_vente,2))</f>
        <v xml:space="preserve"> </v>
      </c>
      <c r="F168" s="55" t="str">
        <f t="shared" si="15"/>
        <v xml:space="preserve"> </v>
      </c>
      <c r="G168" s="36"/>
      <c r="M168" s="20"/>
    </row>
    <row r="169" spans="1:13" x14ac:dyDescent="0.25">
      <c r="A169" s="45"/>
      <c r="B169" s="32"/>
      <c r="C169" s="32"/>
      <c r="D169" s="32"/>
      <c r="E169" s="54" t="str">
        <f>IF(D169=0," ",ROUND(#REF!*Coeff_vente,2))</f>
        <v xml:space="preserve"> </v>
      </c>
      <c r="F169" s="55" t="str">
        <f t="shared" si="15"/>
        <v xml:space="preserve"> </v>
      </c>
      <c r="G169" s="36"/>
      <c r="M169" s="20"/>
    </row>
    <row r="170" spans="1:13" x14ac:dyDescent="0.25">
      <c r="A170" s="45"/>
      <c r="B170" s="32"/>
      <c r="C170" s="32"/>
      <c r="D170" s="32"/>
      <c r="E170" s="54" t="str">
        <f>IF(D170=0," ",ROUND(#REF!*Coeff_vente,2))</f>
        <v xml:space="preserve"> </v>
      </c>
      <c r="F170" s="55" t="str">
        <f t="shared" si="15"/>
        <v xml:space="preserve"> </v>
      </c>
      <c r="G170" s="36"/>
      <c r="M170" s="20"/>
    </row>
    <row r="171" spans="1:13" x14ac:dyDescent="0.25">
      <c r="A171" s="45"/>
      <c r="B171" s="32"/>
      <c r="C171" s="32"/>
      <c r="D171" s="32"/>
      <c r="E171" s="54" t="str">
        <f>IF(D171=0," ",ROUND(#REF!*Coeff_vente,2))</f>
        <v xml:space="preserve"> </v>
      </c>
      <c r="F171" s="55" t="str">
        <f t="shared" si="15"/>
        <v xml:space="preserve"> </v>
      </c>
      <c r="G171" s="36"/>
      <c r="M171" s="20"/>
    </row>
    <row r="172" spans="1:13" x14ac:dyDescent="0.25">
      <c r="A172" s="45"/>
      <c r="B172" s="32"/>
      <c r="C172" s="32"/>
      <c r="D172" s="32"/>
      <c r="E172" s="54" t="str">
        <f>IF(D172=0," ",ROUND(#REF!*Coeff_vente,2))</f>
        <v xml:space="preserve"> </v>
      </c>
      <c r="F172" s="62" t="str">
        <f t="shared" si="15"/>
        <v xml:space="preserve"> </v>
      </c>
      <c r="G172" s="36"/>
      <c r="M172" s="20"/>
    </row>
    <row r="173" spans="1:13" x14ac:dyDescent="0.25">
      <c r="A173" s="45"/>
      <c r="B173" s="83" t="str">
        <f>"SOUS TOTAL H. T. "&amp;B85</f>
        <v>SOUS TOTAL H. T. CANALISATIONS</v>
      </c>
      <c r="C173" s="32"/>
      <c r="D173" s="32"/>
      <c r="E173" s="54" t="str">
        <f>IF(D173=0," ",ROUND(#REF!*Coeff_vente,2))</f>
        <v xml:space="preserve"> </v>
      </c>
      <c r="F173" s="56" t="str">
        <f>IF(SUM(F86:F172)=0," ",SUM(F86:F172))</f>
        <v xml:space="preserve"> </v>
      </c>
      <c r="G173" s="36"/>
      <c r="M173" s="20"/>
    </row>
    <row r="174" spans="1:13" x14ac:dyDescent="0.25">
      <c r="A174" s="45"/>
      <c r="B174" s="83"/>
      <c r="C174" s="32"/>
      <c r="D174" s="32"/>
      <c r="E174" s="54"/>
      <c r="F174" s="56"/>
      <c r="G174" s="36"/>
      <c r="M174" s="20"/>
    </row>
    <row r="175" spans="1:13" x14ac:dyDescent="0.25">
      <c r="A175" s="86" t="s">
        <v>198</v>
      </c>
      <c r="B175" s="80" t="s">
        <v>177</v>
      </c>
      <c r="C175" s="32"/>
      <c r="D175" s="32"/>
      <c r="E175" s="54" t="str">
        <f>IF(D175=0," ",ROUND(#REF!*Coeff_vente,2))</f>
        <v xml:space="preserve"> </v>
      </c>
      <c r="F175" s="55" t="str">
        <f t="shared" ref="F175:F230" si="16">IF(D175=0," ",E175*D175)</f>
        <v xml:space="preserve"> </v>
      </c>
      <c r="G175" s="36"/>
      <c r="M175" s="20"/>
    </row>
    <row r="176" spans="1:13" ht="12.75" x14ac:dyDescent="0.2">
      <c r="A176" s="45"/>
      <c r="B176" s="32" t="s">
        <v>0</v>
      </c>
      <c r="C176" s="32"/>
      <c r="D176" s="32"/>
      <c r="E176" s="54" t="str">
        <f>IF(D176=0," ",ROUND(#REF!*Coeff_vente,2))</f>
        <v xml:space="preserve"> </v>
      </c>
      <c r="F176" s="55" t="str">
        <f t="shared" si="16"/>
        <v xml:space="preserve"> </v>
      </c>
      <c r="G176" s="36"/>
      <c r="H176" s="21"/>
      <c r="I176" s="21"/>
      <c r="J176" s="21"/>
      <c r="K176" s="21"/>
      <c r="L176" s="21"/>
      <c r="M176" s="21"/>
    </row>
    <row r="177" spans="1:13" ht="12.75" x14ac:dyDescent="0.2">
      <c r="A177" s="45"/>
      <c r="B177" s="32" t="s">
        <v>159</v>
      </c>
      <c r="C177" s="32" t="s">
        <v>1</v>
      </c>
      <c r="D177" s="32"/>
      <c r="E177" s="54" t="str">
        <f>IF(D177=0," ",ROUND(#REF!*Coeff_vente,2))</f>
        <v xml:space="preserve"> </v>
      </c>
      <c r="F177" s="55" t="str">
        <f t="shared" si="16"/>
        <v xml:space="preserve"> </v>
      </c>
      <c r="G177" s="36"/>
      <c r="H177" s="21"/>
      <c r="I177" s="21"/>
      <c r="J177" s="21"/>
      <c r="K177" s="21"/>
      <c r="L177" s="21"/>
      <c r="M177" s="21"/>
    </row>
    <row r="178" spans="1:13" ht="12.75" x14ac:dyDescent="0.2">
      <c r="A178" s="45"/>
      <c r="B178" s="32" t="s">
        <v>225</v>
      </c>
      <c r="C178" s="32" t="s">
        <v>1</v>
      </c>
      <c r="D178" s="32"/>
      <c r="E178" s="54" t="str">
        <f>IF(D178=0," ",ROUND(#REF!*Coeff_vente,2))</f>
        <v xml:space="preserve"> </v>
      </c>
      <c r="F178" s="55" t="str">
        <f t="shared" si="16"/>
        <v xml:space="preserve"> </v>
      </c>
      <c r="G178" s="36"/>
      <c r="H178" s="21"/>
      <c r="I178" s="21"/>
      <c r="J178" s="21"/>
      <c r="K178" s="21"/>
      <c r="L178" s="21"/>
      <c r="M178" s="21"/>
    </row>
    <row r="179" spans="1:13" ht="12.75" x14ac:dyDescent="0.2">
      <c r="A179" s="45"/>
      <c r="B179" s="32" t="s">
        <v>160</v>
      </c>
      <c r="C179" s="32" t="s">
        <v>1</v>
      </c>
      <c r="D179" s="32"/>
      <c r="E179" s="54" t="str">
        <f>IF(D179=0," ",ROUND(#REF!*Coeff_vente,2))</f>
        <v xml:space="preserve"> </v>
      </c>
      <c r="F179" s="55" t="str">
        <f t="shared" si="16"/>
        <v xml:space="preserve"> </v>
      </c>
      <c r="G179" s="36"/>
      <c r="H179" s="21"/>
      <c r="I179" s="21"/>
      <c r="J179" s="21"/>
      <c r="K179" s="21"/>
      <c r="L179" s="21"/>
      <c r="M179" s="21"/>
    </row>
    <row r="180" spans="1:13" ht="12.75" x14ac:dyDescent="0.2">
      <c r="A180" s="45"/>
      <c r="B180" s="32" t="s">
        <v>161</v>
      </c>
      <c r="C180" s="32" t="s">
        <v>1</v>
      </c>
      <c r="D180" s="32"/>
      <c r="E180" s="54" t="str">
        <f>IF(D180=0," ",ROUND(#REF!*Coeff_vente,2))</f>
        <v xml:space="preserve"> </v>
      </c>
      <c r="F180" s="55" t="str">
        <f t="shared" si="16"/>
        <v xml:space="preserve"> </v>
      </c>
      <c r="G180" s="36"/>
      <c r="H180" s="21"/>
      <c r="I180" s="21"/>
      <c r="J180" s="21"/>
      <c r="K180" s="21"/>
      <c r="L180" s="21"/>
      <c r="M180" s="21"/>
    </row>
    <row r="181" spans="1:13" ht="12.75" x14ac:dyDescent="0.2">
      <c r="A181" s="45"/>
      <c r="B181" s="32" t="s">
        <v>226</v>
      </c>
      <c r="C181" s="32" t="s">
        <v>1</v>
      </c>
      <c r="D181" s="32"/>
      <c r="E181" s="54" t="str">
        <f>IF(D181=0," ",ROUND(#REF!*Coeff_vente,2))</f>
        <v xml:space="preserve"> </v>
      </c>
      <c r="F181" s="55" t="str">
        <f t="shared" si="16"/>
        <v xml:space="preserve"> </v>
      </c>
      <c r="G181" s="36"/>
      <c r="H181" s="21"/>
      <c r="I181" s="21"/>
      <c r="J181" s="21"/>
      <c r="K181" s="21"/>
      <c r="L181" s="21"/>
      <c r="M181" s="21"/>
    </row>
    <row r="182" spans="1:13" ht="12.75" x14ac:dyDescent="0.2">
      <c r="A182" s="45"/>
      <c r="B182" s="32" t="s">
        <v>162</v>
      </c>
      <c r="C182" s="32" t="s">
        <v>1</v>
      </c>
      <c r="D182" s="32"/>
      <c r="E182" s="54" t="str">
        <f>IF(D182=0," ",ROUND(#REF!*Coeff_vente,2))</f>
        <v xml:space="preserve"> </v>
      </c>
      <c r="F182" s="55" t="str">
        <f t="shared" si="16"/>
        <v xml:space="preserve"> </v>
      </c>
      <c r="G182" s="36"/>
      <c r="H182" s="21"/>
      <c r="I182" s="21"/>
      <c r="J182" s="21"/>
      <c r="K182" s="21"/>
      <c r="L182" s="21"/>
      <c r="M182" s="21"/>
    </row>
    <row r="183" spans="1:13" x14ac:dyDescent="0.25">
      <c r="A183" s="45"/>
      <c r="B183" s="32" t="s">
        <v>163</v>
      </c>
      <c r="C183" s="32" t="s">
        <v>1</v>
      </c>
      <c r="D183" s="32"/>
      <c r="E183" s="54" t="str">
        <f>IF(D183=0," ",ROUND(#REF!*Coeff_vente,2))</f>
        <v xml:space="preserve"> </v>
      </c>
      <c r="F183" s="55" t="str">
        <f t="shared" si="16"/>
        <v xml:space="preserve"> </v>
      </c>
      <c r="G183" s="36"/>
      <c r="M183" s="20"/>
    </row>
    <row r="184" spans="1:13" x14ac:dyDescent="0.25">
      <c r="A184" s="45"/>
      <c r="B184" s="32" t="s">
        <v>227</v>
      </c>
      <c r="C184" s="32" t="s">
        <v>1</v>
      </c>
      <c r="D184" s="32"/>
      <c r="E184" s="54" t="str">
        <f>IF(D184=0," ",ROUND(#REF!*Coeff_vente,2))</f>
        <v xml:space="preserve"> </v>
      </c>
      <c r="F184" s="55" t="str">
        <f t="shared" si="16"/>
        <v xml:space="preserve"> </v>
      </c>
      <c r="G184" s="36"/>
      <c r="M184" s="20"/>
    </row>
    <row r="185" spans="1:13" x14ac:dyDescent="0.25">
      <c r="A185" s="45"/>
      <c r="B185" s="32" t="s">
        <v>164</v>
      </c>
      <c r="C185" s="32" t="s">
        <v>1</v>
      </c>
      <c r="D185" s="32"/>
      <c r="E185" s="54" t="str">
        <f>IF(D185=0," ",ROUND(#REF!*Coeff_vente,2))</f>
        <v xml:space="preserve"> </v>
      </c>
      <c r="F185" s="55" t="str">
        <f t="shared" si="16"/>
        <v xml:space="preserve"> </v>
      </c>
      <c r="G185" s="36"/>
      <c r="M185" s="20"/>
    </row>
    <row r="186" spans="1:13" x14ac:dyDescent="0.25">
      <c r="A186" s="45"/>
      <c r="B186" s="32" t="s">
        <v>165</v>
      </c>
      <c r="C186" s="32" t="s">
        <v>1</v>
      </c>
      <c r="D186" s="32"/>
      <c r="E186" s="54" t="str">
        <f>IF(D186=0," ",ROUND(#REF!*Coeff_vente,2))</f>
        <v xml:space="preserve"> </v>
      </c>
      <c r="F186" s="55" t="str">
        <f t="shared" si="16"/>
        <v xml:space="preserve"> </v>
      </c>
      <c r="G186" s="36"/>
      <c r="M186" s="20"/>
    </row>
    <row r="187" spans="1:13" x14ac:dyDescent="0.25">
      <c r="A187" s="45"/>
      <c r="B187" s="32" t="s">
        <v>166</v>
      </c>
      <c r="C187" s="32" t="s">
        <v>1</v>
      </c>
      <c r="D187" s="32"/>
      <c r="E187" s="54" t="str">
        <f>IF(D187=0," ",ROUND(#REF!*Coeff_vente,2))</f>
        <v xml:space="preserve"> </v>
      </c>
      <c r="F187" s="55" t="str">
        <f t="shared" si="16"/>
        <v xml:space="preserve"> </v>
      </c>
      <c r="G187" s="36"/>
      <c r="M187" s="20"/>
    </row>
    <row r="188" spans="1:13" ht="12.75" x14ac:dyDescent="0.2">
      <c r="A188" s="45"/>
      <c r="B188" s="32" t="s">
        <v>2</v>
      </c>
      <c r="C188" s="32" t="s">
        <v>1</v>
      </c>
      <c r="D188" s="32"/>
      <c r="E188" s="54" t="str">
        <f>IF(D188=0," ",ROUND(#REF!*Coeff_vente,2))</f>
        <v xml:space="preserve"> </v>
      </c>
      <c r="F188" s="55" t="str">
        <f t="shared" si="16"/>
        <v xml:space="preserve"> </v>
      </c>
      <c r="G188" s="36"/>
      <c r="H188" s="21"/>
      <c r="I188" s="21"/>
      <c r="J188" s="21"/>
      <c r="K188" s="21"/>
      <c r="L188" s="21"/>
      <c r="M188" s="21"/>
    </row>
    <row r="189" spans="1:13" x14ac:dyDescent="0.25">
      <c r="A189" s="45"/>
      <c r="B189" s="32" t="s">
        <v>3</v>
      </c>
      <c r="C189" s="32" t="s">
        <v>1</v>
      </c>
      <c r="D189" s="32"/>
      <c r="E189" s="54" t="str">
        <f>IF(D189=0," ",ROUND(#REF!*Coeff_vente,2))</f>
        <v xml:space="preserve"> </v>
      </c>
      <c r="F189" s="55" t="str">
        <f t="shared" si="16"/>
        <v xml:space="preserve"> </v>
      </c>
      <c r="G189" s="36"/>
      <c r="M189" s="20"/>
    </row>
    <row r="190" spans="1:13" x14ac:dyDescent="0.25">
      <c r="A190" s="45"/>
      <c r="B190" s="32" t="s">
        <v>4</v>
      </c>
      <c r="C190" s="32" t="s">
        <v>1</v>
      </c>
      <c r="D190" s="32"/>
      <c r="E190" s="54" t="str">
        <f>IF(D190=0," ",ROUND(#REF!*Coeff_vente,2))</f>
        <v xml:space="preserve"> </v>
      </c>
      <c r="F190" s="55" t="str">
        <f t="shared" si="16"/>
        <v xml:space="preserve"> </v>
      </c>
      <c r="G190" s="36"/>
      <c r="M190" s="20"/>
    </row>
    <row r="191" spans="1:13" ht="12.75" x14ac:dyDescent="0.2">
      <c r="A191" s="45"/>
      <c r="B191" s="32" t="s">
        <v>5</v>
      </c>
      <c r="C191" s="32" t="s">
        <v>1</v>
      </c>
      <c r="D191" s="32"/>
      <c r="E191" s="54" t="str">
        <f>IF(D191=0," ",ROUND(#REF!*Coeff_vente,2))</f>
        <v xml:space="preserve"> </v>
      </c>
      <c r="F191" s="55" t="str">
        <f t="shared" si="16"/>
        <v xml:space="preserve"> </v>
      </c>
      <c r="G191" s="36"/>
      <c r="H191" s="21"/>
      <c r="I191" s="21"/>
      <c r="J191" s="21"/>
      <c r="K191" s="21"/>
      <c r="L191" s="21"/>
      <c r="M191" s="21"/>
    </row>
    <row r="192" spans="1:13" ht="12.75" x14ac:dyDescent="0.2">
      <c r="A192" s="45"/>
      <c r="B192" s="32" t="s">
        <v>347</v>
      </c>
      <c r="C192" s="32" t="s">
        <v>1</v>
      </c>
      <c r="D192" s="32"/>
      <c r="E192" s="54"/>
      <c r="F192" s="55"/>
      <c r="G192" s="36"/>
      <c r="H192" s="21"/>
      <c r="I192" s="21"/>
      <c r="J192" s="21"/>
      <c r="K192" s="21"/>
      <c r="L192" s="21"/>
      <c r="M192" s="21"/>
    </row>
    <row r="193" spans="1:13" ht="12.75" x14ac:dyDescent="0.2">
      <c r="A193" s="45"/>
      <c r="B193" s="32" t="s">
        <v>348</v>
      </c>
      <c r="C193" s="32" t="s">
        <v>1</v>
      </c>
      <c r="D193" s="32"/>
      <c r="E193" s="54"/>
      <c r="F193" s="55"/>
      <c r="G193" s="36"/>
      <c r="H193" s="21"/>
      <c r="I193" s="21"/>
      <c r="J193" s="21"/>
      <c r="K193" s="21"/>
      <c r="L193" s="21"/>
      <c r="M193" s="21"/>
    </row>
    <row r="194" spans="1:13" ht="12.75" x14ac:dyDescent="0.2">
      <c r="A194" s="45"/>
      <c r="B194" s="32" t="s">
        <v>349</v>
      </c>
      <c r="C194" s="32" t="s">
        <v>1</v>
      </c>
      <c r="D194" s="32"/>
      <c r="E194" s="54"/>
      <c r="F194" s="55"/>
      <c r="G194" s="36"/>
      <c r="H194" s="21"/>
      <c r="I194" s="21"/>
      <c r="J194" s="21"/>
      <c r="K194" s="21"/>
      <c r="L194" s="21"/>
      <c r="M194" s="21"/>
    </row>
    <row r="195" spans="1:13" ht="12.75" x14ac:dyDescent="0.2">
      <c r="A195" s="45"/>
      <c r="B195" s="32" t="s">
        <v>350</v>
      </c>
      <c r="C195" s="32" t="s">
        <v>1</v>
      </c>
      <c r="D195" s="32"/>
      <c r="E195" s="54"/>
      <c r="F195" s="55"/>
      <c r="G195" s="36"/>
      <c r="H195" s="21"/>
      <c r="I195" s="21"/>
      <c r="J195" s="21"/>
      <c r="K195" s="21"/>
      <c r="L195" s="21"/>
      <c r="M195" s="21"/>
    </row>
    <row r="196" spans="1:13" x14ac:dyDescent="0.25">
      <c r="A196" s="45"/>
      <c r="B196" s="32" t="s">
        <v>248</v>
      </c>
      <c r="C196" s="32" t="s">
        <v>1</v>
      </c>
      <c r="D196" s="32"/>
      <c r="E196" s="54" t="str">
        <f>IF(D196=0," ",ROUND(#REF!*Coeff_vente,2))</f>
        <v xml:space="preserve"> </v>
      </c>
      <c r="F196" s="55" t="str">
        <f t="shared" si="16"/>
        <v xml:space="preserve"> </v>
      </c>
      <c r="G196" s="36"/>
      <c r="M196" s="20"/>
    </row>
    <row r="197" spans="1:13" x14ac:dyDescent="0.25">
      <c r="A197" s="45"/>
      <c r="B197" s="32" t="s">
        <v>6</v>
      </c>
      <c r="C197" s="32" t="s">
        <v>1</v>
      </c>
      <c r="D197" s="32"/>
      <c r="E197" s="54" t="str">
        <f>IF(D197=0," ",ROUND(#REF!*Coeff_vente,2))</f>
        <v xml:space="preserve"> </v>
      </c>
      <c r="F197" s="55" t="str">
        <f t="shared" si="16"/>
        <v xml:space="preserve"> </v>
      </c>
      <c r="G197" s="36"/>
      <c r="M197" s="20"/>
    </row>
    <row r="198" spans="1:13" x14ac:dyDescent="0.25">
      <c r="A198" s="45"/>
      <c r="B198" s="32" t="s">
        <v>228</v>
      </c>
      <c r="C198" s="32" t="s">
        <v>1</v>
      </c>
      <c r="D198" s="32"/>
      <c r="E198" s="54" t="str">
        <f>IF(D198=0," ",ROUND(#REF!*Coeff_vente,2))</f>
        <v xml:space="preserve"> </v>
      </c>
      <c r="F198" s="55" t="str">
        <f t="shared" si="16"/>
        <v xml:space="preserve"> </v>
      </c>
      <c r="G198" s="36"/>
      <c r="M198" s="20"/>
    </row>
    <row r="199" spans="1:13" x14ac:dyDescent="0.25">
      <c r="A199" s="45"/>
      <c r="B199" s="32" t="s">
        <v>7</v>
      </c>
      <c r="C199" s="32" t="s">
        <v>1</v>
      </c>
      <c r="D199" s="32"/>
      <c r="E199" s="54" t="str">
        <f>IF(D199=0," ",ROUND(#REF!*Coeff_vente,2))</f>
        <v xml:space="preserve"> </v>
      </c>
      <c r="F199" s="55" t="str">
        <f t="shared" si="16"/>
        <v xml:space="preserve"> </v>
      </c>
      <c r="G199" s="36"/>
      <c r="M199" s="20"/>
    </row>
    <row r="200" spans="1:13" x14ac:dyDescent="0.25">
      <c r="A200" s="45"/>
      <c r="B200" s="32" t="s">
        <v>167</v>
      </c>
      <c r="C200" s="32" t="s">
        <v>1</v>
      </c>
      <c r="D200" s="32"/>
      <c r="E200" s="54" t="str">
        <f>IF(D200=0," ",ROUND(#REF!*Coeff_vente,2))</f>
        <v xml:space="preserve"> </v>
      </c>
      <c r="F200" s="55" t="str">
        <f t="shared" si="16"/>
        <v xml:space="preserve"> </v>
      </c>
      <c r="G200" s="36"/>
      <c r="M200" s="20"/>
    </row>
    <row r="201" spans="1:13" x14ac:dyDescent="0.25">
      <c r="A201" s="45"/>
      <c r="B201" s="32" t="s">
        <v>304</v>
      </c>
      <c r="C201" s="32" t="s">
        <v>1</v>
      </c>
      <c r="D201" s="32"/>
      <c r="E201" s="54" t="str">
        <f>IF(D201=0," ",ROUND(#REF!*Coeff_vente,2))</f>
        <v xml:space="preserve"> </v>
      </c>
      <c r="F201" s="55" t="str">
        <f t="shared" ref="F201" si="17">IF(D201=0," ",E201*D201)</f>
        <v xml:space="preserve"> </v>
      </c>
      <c r="G201" s="36"/>
      <c r="M201" s="20"/>
    </row>
    <row r="202" spans="1:13" x14ac:dyDescent="0.25">
      <c r="A202" s="45"/>
      <c r="B202" s="32" t="s">
        <v>305</v>
      </c>
      <c r="C202" s="32" t="s">
        <v>1</v>
      </c>
      <c r="D202" s="32"/>
      <c r="E202" s="54" t="str">
        <f>IF(D202=0," ",ROUND(#REF!*Coeff_vente,2))</f>
        <v xml:space="preserve"> </v>
      </c>
      <c r="F202" s="55" t="str">
        <f t="shared" si="16"/>
        <v xml:space="preserve"> </v>
      </c>
      <c r="G202" s="36"/>
      <c r="M202" s="20"/>
    </row>
    <row r="203" spans="1:13" x14ac:dyDescent="0.25">
      <c r="A203" s="45"/>
      <c r="B203" s="32" t="s">
        <v>306</v>
      </c>
      <c r="C203" s="32" t="s">
        <v>1</v>
      </c>
      <c r="D203" s="32"/>
      <c r="E203" s="54" t="str">
        <f>IF(D203=0," ",ROUND(#REF!*Coeff_vente,2))</f>
        <v xml:space="preserve"> </v>
      </c>
      <c r="F203" s="55" t="str">
        <f t="shared" si="16"/>
        <v xml:space="preserve"> </v>
      </c>
      <c r="G203" s="36"/>
      <c r="M203" s="20"/>
    </row>
    <row r="204" spans="1:13" x14ac:dyDescent="0.25">
      <c r="A204" s="45"/>
      <c r="B204" s="32" t="s">
        <v>307</v>
      </c>
      <c r="C204" s="32" t="s">
        <v>1</v>
      </c>
      <c r="D204" s="32"/>
      <c r="E204" s="54" t="str">
        <f>IF(D204=0," ",ROUND(#REF!*Coeff_vente,2))</f>
        <v xml:space="preserve"> </v>
      </c>
      <c r="F204" s="55" t="str">
        <f t="shared" ref="F204" si="18">IF(D204=0," ",E204*D204)</f>
        <v xml:space="preserve"> </v>
      </c>
      <c r="G204" s="36"/>
      <c r="M204" s="20"/>
    </row>
    <row r="205" spans="1:13" x14ac:dyDescent="0.25">
      <c r="A205" s="45"/>
      <c r="B205" s="32" t="s">
        <v>308</v>
      </c>
      <c r="C205" s="32" t="s">
        <v>1</v>
      </c>
      <c r="D205" s="32"/>
      <c r="E205" s="54" t="str">
        <f>IF(D205=0," ",ROUND(#REF!*Coeff_vente,2))</f>
        <v xml:space="preserve"> </v>
      </c>
      <c r="F205" s="55" t="str">
        <f t="shared" ref="F205" si="19">IF(D205=0," ",E205*D205)</f>
        <v xml:space="preserve"> </v>
      </c>
      <c r="G205" s="36"/>
      <c r="M205" s="20"/>
    </row>
    <row r="206" spans="1:13" x14ac:dyDescent="0.25">
      <c r="A206" s="45"/>
      <c r="B206" s="32" t="s">
        <v>309</v>
      </c>
      <c r="C206" s="32" t="s">
        <v>1</v>
      </c>
      <c r="D206" s="32"/>
      <c r="E206" s="54" t="str">
        <f>IF(D206=0," ",ROUND(#REF!*Coeff_vente,2))</f>
        <v xml:space="preserve"> </v>
      </c>
      <c r="F206" s="55" t="str">
        <f t="shared" ref="F206" si="20">IF(D206=0," ",E206*D206)</f>
        <v xml:space="preserve"> </v>
      </c>
      <c r="G206" s="36"/>
      <c r="M206" s="20"/>
    </row>
    <row r="207" spans="1:13" x14ac:dyDescent="0.25">
      <c r="A207" s="45"/>
      <c r="B207" s="32" t="s">
        <v>310</v>
      </c>
      <c r="C207" s="32" t="s">
        <v>1</v>
      </c>
      <c r="D207" s="32"/>
      <c r="E207" s="54" t="str">
        <f>IF(D207=0," ",ROUND(#REF!*Coeff_vente,2))</f>
        <v xml:space="preserve"> </v>
      </c>
      <c r="F207" s="55" t="str">
        <f t="shared" ref="F207" si="21">IF(D207=0," ",E207*D207)</f>
        <v xml:space="preserve"> </v>
      </c>
      <c r="G207" s="36"/>
      <c r="M207" s="20"/>
    </row>
    <row r="208" spans="1:13" x14ac:dyDescent="0.25">
      <c r="A208" s="45"/>
      <c r="B208" s="32" t="s">
        <v>311</v>
      </c>
      <c r="C208" s="32" t="s">
        <v>1</v>
      </c>
      <c r="D208" s="32"/>
      <c r="E208" s="54" t="str">
        <f>IF(D208=0," ",ROUND(#REF!*Coeff_vente,2))</f>
        <v xml:space="preserve"> </v>
      </c>
      <c r="F208" s="55" t="str">
        <f t="shared" ref="F208" si="22">IF(D208=0," ",E208*D208)</f>
        <v xml:space="preserve"> </v>
      </c>
      <c r="G208" s="36"/>
      <c r="M208" s="20"/>
    </row>
    <row r="209" spans="1:13" x14ac:dyDescent="0.25">
      <c r="A209" s="45"/>
      <c r="B209" s="32" t="s">
        <v>8</v>
      </c>
      <c r="C209" s="32" t="s">
        <v>1</v>
      </c>
      <c r="D209" s="32"/>
      <c r="E209" s="54" t="str">
        <f>IF(D209=0," ",ROUND(#REF!*Coeff_vente,2))</f>
        <v xml:space="preserve"> </v>
      </c>
      <c r="F209" s="55" t="str">
        <f t="shared" si="16"/>
        <v xml:space="preserve"> </v>
      </c>
      <c r="G209" s="36"/>
      <c r="M209" s="20"/>
    </row>
    <row r="210" spans="1:13" x14ac:dyDescent="0.25">
      <c r="A210" s="45"/>
      <c r="B210" s="32" t="s">
        <v>229</v>
      </c>
      <c r="C210" s="32" t="s">
        <v>1</v>
      </c>
      <c r="D210" s="32"/>
      <c r="E210" s="54" t="str">
        <f>IF(D210=0," ",ROUND(#REF!*Coeff_vente,2))</f>
        <v xml:space="preserve"> </v>
      </c>
      <c r="F210" s="55" t="str">
        <f t="shared" si="16"/>
        <v xml:space="preserve"> </v>
      </c>
      <c r="G210" s="36"/>
      <c r="M210" s="20"/>
    </row>
    <row r="211" spans="1:13" x14ac:dyDescent="0.25">
      <c r="A211" s="45"/>
      <c r="B211" s="32" t="s">
        <v>9</v>
      </c>
      <c r="C211" s="32" t="s">
        <v>1</v>
      </c>
      <c r="D211" s="32"/>
      <c r="E211" s="54" t="str">
        <f>IF(D211=0," ",ROUND(#REF!*Coeff_vente,2))</f>
        <v xml:space="preserve"> </v>
      </c>
      <c r="F211" s="55" t="str">
        <f t="shared" si="16"/>
        <v xml:space="preserve"> </v>
      </c>
      <c r="G211" s="36"/>
      <c r="M211" s="20"/>
    </row>
    <row r="212" spans="1:13" x14ac:dyDescent="0.25">
      <c r="A212" s="45"/>
      <c r="B212" s="32" t="s">
        <v>312</v>
      </c>
      <c r="C212" s="32" t="s">
        <v>1</v>
      </c>
      <c r="D212" s="32"/>
      <c r="E212" s="54" t="str">
        <f>IF(D212=0," ",ROUND(#REF!*Coeff_vente,2))</f>
        <v xml:space="preserve"> </v>
      </c>
      <c r="F212" s="55" t="str">
        <f t="shared" ref="F212" si="23">IF(D212=0," ",E212*D212)</f>
        <v xml:space="preserve"> </v>
      </c>
      <c r="G212" s="36"/>
      <c r="M212" s="20"/>
    </row>
    <row r="213" spans="1:13" x14ac:dyDescent="0.25">
      <c r="A213" s="45"/>
      <c r="B213" s="32" t="s">
        <v>209</v>
      </c>
      <c r="C213" s="32" t="s">
        <v>1</v>
      </c>
      <c r="D213" s="32"/>
      <c r="E213" s="54" t="str">
        <f>IF(D213=0," ",ROUND(#REF!*Coeff_vente,2))</f>
        <v xml:space="preserve"> </v>
      </c>
      <c r="F213" s="55" t="str">
        <f t="shared" si="16"/>
        <v xml:space="preserve"> </v>
      </c>
      <c r="G213" s="36"/>
      <c r="M213" s="20"/>
    </row>
    <row r="214" spans="1:13" x14ac:dyDescent="0.25">
      <c r="A214" s="45"/>
      <c r="B214" s="32" t="s">
        <v>70</v>
      </c>
      <c r="C214" s="32" t="s">
        <v>1</v>
      </c>
      <c r="D214" s="32"/>
      <c r="E214" s="54" t="str">
        <f>IF(D214=0," ",ROUND(#REF!*Coeff_vente,2))</f>
        <v xml:space="preserve"> </v>
      </c>
      <c r="F214" s="55" t="str">
        <f t="shared" si="16"/>
        <v xml:space="preserve"> </v>
      </c>
      <c r="G214" s="36"/>
      <c r="M214" s="20"/>
    </row>
    <row r="215" spans="1:13" x14ac:dyDescent="0.25">
      <c r="A215" s="45"/>
      <c r="B215" s="32" t="s">
        <v>69</v>
      </c>
      <c r="C215" s="32" t="s">
        <v>1</v>
      </c>
      <c r="D215" s="32"/>
      <c r="E215" s="54" t="str">
        <f>IF(D215=0," ",ROUND(#REF!*Coeff_vente,2))</f>
        <v xml:space="preserve"> </v>
      </c>
      <c r="F215" s="55" t="str">
        <f t="shared" si="16"/>
        <v xml:space="preserve"> </v>
      </c>
      <c r="G215" s="36"/>
      <c r="M215" s="20"/>
    </row>
    <row r="216" spans="1:13" x14ac:dyDescent="0.25">
      <c r="A216" s="45"/>
      <c r="B216" s="32" t="s">
        <v>71</v>
      </c>
      <c r="C216" s="32" t="s">
        <v>1</v>
      </c>
      <c r="D216" s="32"/>
      <c r="E216" s="54" t="str">
        <f>IF(D216=0," ",ROUND(#REF!*Coeff_vente,2))</f>
        <v xml:space="preserve"> </v>
      </c>
      <c r="F216" s="55" t="str">
        <f t="shared" si="16"/>
        <v xml:space="preserve"> </v>
      </c>
      <c r="G216" s="36"/>
      <c r="M216" s="20"/>
    </row>
    <row r="217" spans="1:13" x14ac:dyDescent="0.25">
      <c r="A217" s="45"/>
      <c r="B217" s="32" t="s">
        <v>10</v>
      </c>
      <c r="C217" s="32" t="s">
        <v>1</v>
      </c>
      <c r="D217" s="32"/>
      <c r="E217" s="54" t="str">
        <f>IF(D217=0," ",ROUND(#REF!*Coeff_vente,2))</f>
        <v xml:space="preserve"> </v>
      </c>
      <c r="F217" s="55" t="str">
        <f t="shared" si="16"/>
        <v xml:space="preserve"> </v>
      </c>
      <c r="G217" s="36"/>
      <c r="M217" s="20"/>
    </row>
    <row r="218" spans="1:13" x14ac:dyDescent="0.25">
      <c r="A218" s="45"/>
      <c r="B218" s="32" t="s">
        <v>148</v>
      </c>
      <c r="C218" s="32" t="s">
        <v>1</v>
      </c>
      <c r="D218" s="32"/>
      <c r="E218" s="54" t="str">
        <f>IF(D218=0," ",ROUND(#REF!*Coeff_vente,2))</f>
        <v xml:space="preserve"> </v>
      </c>
      <c r="F218" s="55" t="str">
        <f t="shared" si="16"/>
        <v xml:space="preserve"> </v>
      </c>
      <c r="G218" s="36"/>
      <c r="M218" s="20"/>
    </row>
    <row r="219" spans="1:13" x14ac:dyDescent="0.25">
      <c r="A219" s="45"/>
      <c r="B219" s="32" t="s">
        <v>149</v>
      </c>
      <c r="C219" s="32" t="s">
        <v>1</v>
      </c>
      <c r="D219" s="32"/>
      <c r="E219" s="54" t="str">
        <f>IF(D219=0," ",ROUND(#REF!*Coeff_vente,2))</f>
        <v xml:space="preserve"> </v>
      </c>
      <c r="F219" s="55" t="str">
        <f t="shared" si="16"/>
        <v xml:space="preserve"> </v>
      </c>
      <c r="G219" s="36"/>
      <c r="M219" s="20"/>
    </row>
    <row r="220" spans="1:13" x14ac:dyDescent="0.25">
      <c r="A220" s="45"/>
      <c r="B220" s="32" t="s">
        <v>11</v>
      </c>
      <c r="C220" s="32" t="s">
        <v>1</v>
      </c>
      <c r="D220" s="32"/>
      <c r="E220" s="54" t="str">
        <f>IF(D220=0," ",ROUND(#REF!*Coeff_vente,2))</f>
        <v xml:space="preserve"> </v>
      </c>
      <c r="F220" s="55" t="str">
        <f t="shared" si="16"/>
        <v xml:space="preserve"> </v>
      </c>
      <c r="G220" s="36"/>
      <c r="M220" s="20"/>
    </row>
    <row r="221" spans="1:13" x14ac:dyDescent="0.25">
      <c r="A221" s="45"/>
      <c r="B221" s="32" t="s">
        <v>244</v>
      </c>
      <c r="C221" s="32" t="s">
        <v>1</v>
      </c>
      <c r="D221" s="32"/>
      <c r="E221" s="54" t="str">
        <f>IF(D221=0," ",ROUND(#REF!*Coeff_vente,2))</f>
        <v xml:space="preserve"> </v>
      </c>
      <c r="F221" s="55" t="str">
        <f t="shared" ref="F221" si="24">IF(D221=0," ",E221*D221)</f>
        <v xml:space="preserve"> </v>
      </c>
      <c r="G221" s="36"/>
      <c r="M221" s="20"/>
    </row>
    <row r="222" spans="1:13" x14ac:dyDescent="0.25">
      <c r="A222" s="45"/>
      <c r="B222" s="32" t="s">
        <v>245</v>
      </c>
      <c r="C222" s="32" t="s">
        <v>1</v>
      </c>
      <c r="D222" s="32"/>
      <c r="E222" s="54" t="str">
        <f>IF(D222=0," ",ROUND(#REF!*Coeff_vente,2))</f>
        <v xml:space="preserve"> </v>
      </c>
      <c r="F222" s="55" t="str">
        <f t="shared" si="16"/>
        <v xml:space="preserve"> </v>
      </c>
      <c r="G222" s="36"/>
      <c r="M222" s="20"/>
    </row>
    <row r="223" spans="1:13" x14ac:dyDescent="0.25">
      <c r="A223" s="45"/>
      <c r="B223" s="32" t="s">
        <v>246</v>
      </c>
      <c r="C223" s="32" t="s">
        <v>1</v>
      </c>
      <c r="D223" s="32"/>
      <c r="E223" s="54" t="str">
        <f>IF(D223=0," ",ROUND(#REF!*Coeff_vente,2))</f>
        <v xml:space="preserve"> </v>
      </c>
      <c r="F223" s="55" t="str">
        <f t="shared" si="16"/>
        <v xml:space="preserve"> </v>
      </c>
      <c r="G223" s="36"/>
      <c r="M223" s="20"/>
    </row>
    <row r="224" spans="1:13" x14ac:dyDescent="0.25">
      <c r="A224" s="45"/>
      <c r="B224" s="32" t="s">
        <v>247</v>
      </c>
      <c r="C224" s="32" t="s">
        <v>1</v>
      </c>
      <c r="D224" s="32"/>
      <c r="E224" s="54" t="str">
        <f>IF(D224=0," ",ROUND(#REF!*Coeff_vente,2))</f>
        <v xml:space="preserve"> </v>
      </c>
      <c r="F224" s="55" t="str">
        <f t="shared" ref="F224" si="25">IF(D224=0," ",E224*D224)</f>
        <v xml:space="preserve"> </v>
      </c>
      <c r="G224" s="36"/>
      <c r="M224" s="20"/>
    </row>
    <row r="225" spans="1:13" x14ac:dyDescent="0.25">
      <c r="A225" s="45"/>
      <c r="B225" s="32" t="s">
        <v>12</v>
      </c>
      <c r="C225" s="32" t="s">
        <v>1</v>
      </c>
      <c r="D225" s="32"/>
      <c r="E225" s="54" t="str">
        <f>IF(D225=0," ",ROUND(#REF!*Coeff_vente,2))</f>
        <v xml:space="preserve"> </v>
      </c>
      <c r="F225" s="55" t="str">
        <f t="shared" si="16"/>
        <v xml:space="preserve"> </v>
      </c>
      <c r="G225" s="36"/>
      <c r="M225" s="20"/>
    </row>
    <row r="226" spans="1:13" x14ac:dyDescent="0.25">
      <c r="A226" s="45"/>
      <c r="B226" s="32" t="s">
        <v>13</v>
      </c>
      <c r="C226" s="32"/>
      <c r="D226" s="32"/>
      <c r="E226" s="54" t="str">
        <f>IF(D226=0," ",ROUND(#REF!*Coeff_vente,2))</f>
        <v xml:space="preserve"> </v>
      </c>
      <c r="F226" s="55" t="str">
        <f t="shared" si="16"/>
        <v xml:space="preserve"> </v>
      </c>
      <c r="G226" s="36"/>
      <c r="M226" s="20"/>
    </row>
    <row r="227" spans="1:13" x14ac:dyDescent="0.25">
      <c r="A227" s="45"/>
      <c r="B227" s="32"/>
      <c r="C227" s="32"/>
      <c r="D227" s="32"/>
      <c r="E227" s="54" t="str">
        <f>IF(D227=0," ",ROUND(#REF!*Coeff_vente,2))</f>
        <v xml:space="preserve"> </v>
      </c>
      <c r="F227" s="55" t="str">
        <f t="shared" si="16"/>
        <v xml:space="preserve"> </v>
      </c>
      <c r="G227" s="36"/>
      <c r="M227" s="20"/>
    </row>
    <row r="228" spans="1:13" x14ac:dyDescent="0.25">
      <c r="A228" s="45"/>
      <c r="B228" s="32"/>
      <c r="C228" s="32"/>
      <c r="D228" s="32"/>
      <c r="E228" s="54" t="str">
        <f>IF(D228=0," ",ROUND(#REF!*Coeff_vente,2))</f>
        <v xml:space="preserve"> </v>
      </c>
      <c r="F228" s="55" t="str">
        <f t="shared" si="16"/>
        <v xml:space="preserve"> </v>
      </c>
      <c r="G228" s="36"/>
      <c r="M228" s="20"/>
    </row>
    <row r="229" spans="1:13" x14ac:dyDescent="0.25">
      <c r="A229" s="45"/>
      <c r="B229" s="32"/>
      <c r="C229" s="32"/>
      <c r="D229" s="32"/>
      <c r="E229" s="54" t="str">
        <f>IF(D229=0," ",ROUND(#REF!*Coeff_vente,2))</f>
        <v xml:space="preserve"> </v>
      </c>
      <c r="F229" s="55" t="str">
        <f t="shared" si="16"/>
        <v xml:space="preserve"> </v>
      </c>
      <c r="G229" s="36"/>
      <c r="M229" s="20"/>
    </row>
    <row r="230" spans="1:13" x14ac:dyDescent="0.25">
      <c r="A230" s="45"/>
      <c r="B230" s="32"/>
      <c r="C230" s="32"/>
      <c r="D230" s="32"/>
      <c r="E230" s="54" t="str">
        <f>IF(D230=0," ",ROUND(#REF!*Coeff_vente,2))</f>
        <v xml:space="preserve"> </v>
      </c>
      <c r="F230" s="62" t="str">
        <f t="shared" si="16"/>
        <v xml:space="preserve"> </v>
      </c>
      <c r="G230" s="36"/>
      <c r="M230" s="20"/>
    </row>
    <row r="231" spans="1:13" x14ac:dyDescent="0.25">
      <c r="A231" s="45"/>
      <c r="B231" s="83" t="str">
        <f>"SOUS TOTAL H. T. "&amp;B175</f>
        <v>SOUS TOTAL H. T. APPAREILLAGE</v>
      </c>
      <c r="C231" s="32"/>
      <c r="D231" s="32"/>
      <c r="E231" s="54" t="str">
        <f>IF(D231=0," ",ROUND(#REF!*Coeff_vente,2))</f>
        <v xml:space="preserve"> </v>
      </c>
      <c r="F231" s="56" t="str">
        <f>IF(SUM(F176:F230)=0," ",SUM(F176:F230))</f>
        <v xml:space="preserve"> </v>
      </c>
      <c r="G231" s="36"/>
      <c r="M231" s="20"/>
    </row>
    <row r="232" spans="1:13" x14ac:dyDescent="0.25">
      <c r="A232" s="45"/>
      <c r="B232" s="83"/>
      <c r="C232" s="32"/>
      <c r="D232" s="32"/>
      <c r="E232" s="54"/>
      <c r="F232" s="56"/>
      <c r="G232" s="36"/>
      <c r="M232" s="20"/>
    </row>
    <row r="233" spans="1:13" x14ac:dyDescent="0.25">
      <c r="A233" s="86" t="s">
        <v>199</v>
      </c>
      <c r="B233" s="80" t="s">
        <v>236</v>
      </c>
      <c r="C233" s="32"/>
      <c r="D233" s="32"/>
      <c r="E233" s="54" t="str">
        <f>IF(D233=0," ",ROUND(#REF!*Coeff_vente,2))</f>
        <v xml:space="preserve"> </v>
      </c>
      <c r="F233" s="55" t="str">
        <f t="shared" ref="F233:F250" si="26">IF(D233=0," ",E233*D233)</f>
        <v xml:space="preserve"> </v>
      </c>
      <c r="G233" s="36"/>
      <c r="M233" s="20"/>
    </row>
    <row r="234" spans="1:13" ht="12.75" x14ac:dyDescent="0.2">
      <c r="A234" s="45"/>
      <c r="B234" s="32" t="s">
        <v>72</v>
      </c>
      <c r="C234" s="32"/>
      <c r="D234" s="32"/>
      <c r="E234" s="54" t="str">
        <f>IF(D234=0," ",ROUND(#REF!*Coeff_vente,2))</f>
        <v xml:space="preserve"> </v>
      </c>
      <c r="F234" s="55" t="str">
        <f t="shared" si="26"/>
        <v xml:space="preserve"> </v>
      </c>
      <c r="G234" s="36"/>
      <c r="H234" s="21"/>
      <c r="I234" s="21"/>
      <c r="J234" s="21"/>
      <c r="K234" s="21"/>
      <c r="L234" s="21"/>
      <c r="M234" s="21"/>
    </row>
    <row r="235" spans="1:13" ht="12.75" x14ac:dyDescent="0.2">
      <c r="A235" s="45"/>
      <c r="B235" s="32" t="s">
        <v>249</v>
      </c>
      <c r="C235" s="32" t="s">
        <v>1</v>
      </c>
      <c r="D235" s="32"/>
      <c r="E235" s="54" t="str">
        <f>IF(D235=0," ",ROUND(#REF!*Coeff_vente,2))</f>
        <v xml:space="preserve"> </v>
      </c>
      <c r="F235" s="55" t="str">
        <f t="shared" si="26"/>
        <v xml:space="preserve"> </v>
      </c>
      <c r="G235" s="36"/>
      <c r="H235" s="21"/>
      <c r="I235" s="21"/>
      <c r="J235" s="21"/>
      <c r="K235" s="21"/>
      <c r="L235" s="21"/>
      <c r="M235" s="21"/>
    </row>
    <row r="236" spans="1:13" ht="12.75" x14ac:dyDescent="0.2">
      <c r="A236" s="45"/>
      <c r="B236" s="32" t="s">
        <v>250</v>
      </c>
      <c r="C236" s="32" t="s">
        <v>1</v>
      </c>
      <c r="D236" s="32"/>
      <c r="E236" s="54" t="str">
        <f>IF(D236=0," ",ROUND(#REF!*Coeff_vente,2))</f>
        <v xml:space="preserve"> </v>
      </c>
      <c r="F236" s="55" t="str">
        <f t="shared" ref="F236:F239" si="27">IF(D236=0," ",E236*D236)</f>
        <v xml:space="preserve"> </v>
      </c>
      <c r="G236" s="36"/>
      <c r="H236" s="21"/>
      <c r="I236" s="21"/>
      <c r="J236" s="21"/>
      <c r="K236" s="21"/>
      <c r="L236" s="21"/>
      <c r="M236" s="21"/>
    </row>
    <row r="237" spans="1:13" ht="12.75" x14ac:dyDescent="0.2">
      <c r="A237" s="45"/>
      <c r="B237" s="32" t="s">
        <v>251</v>
      </c>
      <c r="C237" s="32" t="s">
        <v>1</v>
      </c>
      <c r="D237" s="32"/>
      <c r="E237" s="54" t="str">
        <f>IF(D237=0," ",ROUND(#REF!*Coeff_vente,2))</f>
        <v xml:space="preserve"> </v>
      </c>
      <c r="F237" s="55" t="str">
        <f t="shared" si="27"/>
        <v xml:space="preserve"> </v>
      </c>
      <c r="G237" s="36"/>
      <c r="H237" s="21"/>
      <c r="I237" s="21"/>
      <c r="J237" s="21"/>
      <c r="K237" s="21"/>
      <c r="L237" s="21"/>
      <c r="M237" s="21"/>
    </row>
    <row r="238" spans="1:13" ht="12.75" x14ac:dyDescent="0.2">
      <c r="A238" s="45"/>
      <c r="B238" s="32" t="s">
        <v>282</v>
      </c>
      <c r="C238" s="32" t="s">
        <v>1</v>
      </c>
      <c r="D238" s="32"/>
      <c r="E238" s="54" t="str">
        <f>IF(D238=0," ",ROUND(#REF!*Coeff_vente,2))</f>
        <v xml:space="preserve"> </v>
      </c>
      <c r="F238" s="55" t="str">
        <f t="shared" ref="F238" si="28">IF(D238=0," ",E238*D238)</f>
        <v xml:space="preserve"> </v>
      </c>
      <c r="G238" s="36"/>
      <c r="H238" s="21"/>
      <c r="I238" s="21"/>
      <c r="J238" s="21"/>
      <c r="K238" s="21"/>
      <c r="L238" s="21"/>
      <c r="M238" s="21"/>
    </row>
    <row r="239" spans="1:13" ht="12.75" x14ac:dyDescent="0.2">
      <c r="A239" s="45"/>
      <c r="B239" s="32" t="s">
        <v>283</v>
      </c>
      <c r="C239" s="32" t="s">
        <v>1</v>
      </c>
      <c r="D239" s="32"/>
      <c r="E239" s="54" t="str">
        <f>IF(D239=0," ",ROUND(#REF!*Coeff_vente,2))</f>
        <v xml:space="preserve"> </v>
      </c>
      <c r="F239" s="55" t="str">
        <f t="shared" si="27"/>
        <v xml:space="preserve"> </v>
      </c>
      <c r="G239" s="36"/>
      <c r="H239" s="21"/>
      <c r="I239" s="21"/>
      <c r="J239" s="21"/>
      <c r="K239" s="21"/>
      <c r="L239" s="21"/>
      <c r="M239" s="21"/>
    </row>
    <row r="240" spans="1:13" ht="12.75" x14ac:dyDescent="0.2">
      <c r="A240" s="45"/>
      <c r="B240" s="32" t="s">
        <v>330</v>
      </c>
      <c r="C240" s="32" t="s">
        <v>1</v>
      </c>
      <c r="D240" s="32"/>
      <c r="E240" s="54" t="str">
        <f>IF(D240=0," ",ROUND(#REF!*Coeff_vente,2))</f>
        <v xml:space="preserve"> </v>
      </c>
      <c r="F240" s="55" t="str">
        <f t="shared" ref="F240" si="29">IF(D240=0," ",E240*D240)</f>
        <v xml:space="preserve"> </v>
      </c>
      <c r="G240" s="36"/>
      <c r="H240" s="21"/>
      <c r="I240" s="21"/>
      <c r="J240" s="21"/>
      <c r="K240" s="21"/>
      <c r="L240" s="21"/>
      <c r="M240" s="21"/>
    </row>
    <row r="241" spans="1:13" ht="12.75" x14ac:dyDescent="0.2">
      <c r="A241" s="45"/>
      <c r="B241" s="32" t="s">
        <v>331</v>
      </c>
      <c r="C241" s="32" t="s">
        <v>1</v>
      </c>
      <c r="D241" s="32"/>
      <c r="E241" s="54" t="str">
        <f>IF(D241=0," ",ROUND(#REF!*Coeff_vente,2))</f>
        <v xml:space="preserve"> </v>
      </c>
      <c r="F241" s="55" t="str">
        <f t="shared" ref="F241" si="30">IF(D241=0," ",E241*D241)</f>
        <v xml:space="preserve"> </v>
      </c>
      <c r="G241" s="36"/>
      <c r="H241" s="21"/>
      <c r="I241" s="21"/>
      <c r="J241" s="21"/>
      <c r="K241" s="21"/>
      <c r="L241" s="21"/>
      <c r="M241" s="21"/>
    </row>
    <row r="242" spans="1:13" ht="12.75" x14ac:dyDescent="0.2">
      <c r="A242" s="45"/>
      <c r="B242" s="32" t="s">
        <v>332</v>
      </c>
      <c r="C242" s="32" t="s">
        <v>1</v>
      </c>
      <c r="D242" s="32"/>
      <c r="E242" s="54" t="str">
        <f>IF(D242=0," ",ROUND(#REF!*Coeff_vente,2))</f>
        <v xml:space="preserve"> </v>
      </c>
      <c r="F242" s="55" t="str">
        <f t="shared" ref="F242" si="31">IF(D242=0," ",E242*D242)</f>
        <v xml:space="preserve"> </v>
      </c>
      <c r="G242" s="36"/>
      <c r="H242" s="21"/>
      <c r="I242" s="21"/>
      <c r="J242" s="21"/>
      <c r="K242" s="21"/>
      <c r="L242" s="21"/>
      <c r="M242" s="21"/>
    </row>
    <row r="243" spans="1:13" ht="12.75" x14ac:dyDescent="0.2">
      <c r="A243" s="45"/>
      <c r="B243" s="32" t="s">
        <v>333</v>
      </c>
      <c r="C243" s="32" t="s">
        <v>16</v>
      </c>
      <c r="D243" s="32"/>
      <c r="E243" s="54" t="str">
        <f>IF(D243=0," ",ROUND(#REF!*Coeff_vente,2))</f>
        <v xml:space="preserve"> </v>
      </c>
      <c r="F243" s="55" t="str">
        <f t="shared" ref="F243:F244" si="32">IF(D243=0," ",E243*D243)</f>
        <v xml:space="preserve"> </v>
      </c>
      <c r="G243" s="36"/>
      <c r="H243" s="21"/>
      <c r="I243" s="21"/>
      <c r="J243" s="21"/>
      <c r="K243" s="21"/>
      <c r="L243" s="21"/>
      <c r="M243" s="21"/>
    </row>
    <row r="244" spans="1:13" ht="12.75" x14ac:dyDescent="0.2">
      <c r="A244" s="45"/>
      <c r="B244" s="32" t="s">
        <v>335</v>
      </c>
      <c r="C244" s="32" t="s">
        <v>1</v>
      </c>
      <c r="D244" s="32"/>
      <c r="E244" s="54" t="str">
        <f>IF(D244=0," ",ROUND(#REF!*Coeff_vente,2))</f>
        <v xml:space="preserve"> </v>
      </c>
      <c r="F244" s="55" t="str">
        <f t="shared" si="32"/>
        <v xml:space="preserve"> </v>
      </c>
      <c r="G244" s="36"/>
      <c r="H244" s="21"/>
      <c r="I244" s="21"/>
      <c r="J244" s="21"/>
      <c r="K244" s="21"/>
      <c r="L244" s="21"/>
      <c r="M244" s="21"/>
    </row>
    <row r="245" spans="1:13" ht="12.75" x14ac:dyDescent="0.2">
      <c r="A245" s="45"/>
      <c r="B245" s="32" t="s">
        <v>334</v>
      </c>
      <c r="C245" s="32" t="s">
        <v>1</v>
      </c>
      <c r="D245" s="32"/>
      <c r="E245" s="54" t="str">
        <f>IF(D245=0," ",ROUND(#REF!*Coeff_vente,2))</f>
        <v xml:space="preserve"> </v>
      </c>
      <c r="F245" s="55" t="str">
        <f t="shared" ref="F245" si="33">IF(D245=0," ",E245*D245)</f>
        <v xml:space="preserve"> </v>
      </c>
      <c r="G245" s="36"/>
      <c r="H245" s="21"/>
      <c r="I245" s="21"/>
      <c r="J245" s="21"/>
      <c r="K245" s="21"/>
      <c r="L245" s="21"/>
      <c r="M245" s="21"/>
    </row>
    <row r="246" spans="1:13" x14ac:dyDescent="0.25">
      <c r="A246" s="45"/>
      <c r="B246" s="32" t="s">
        <v>13</v>
      </c>
      <c r="C246" s="32"/>
      <c r="D246" s="32"/>
      <c r="E246" s="54" t="str">
        <f>IF(D246=0," ",ROUND(#REF!*Coeff_vente,2))</f>
        <v xml:space="preserve"> </v>
      </c>
      <c r="F246" s="55" t="str">
        <f t="shared" si="26"/>
        <v xml:space="preserve"> </v>
      </c>
      <c r="G246" s="36"/>
      <c r="M246" s="20"/>
    </row>
    <row r="247" spans="1:13" x14ac:dyDescent="0.25">
      <c r="A247" s="45"/>
      <c r="B247" s="32"/>
      <c r="C247" s="32"/>
      <c r="D247" s="32"/>
      <c r="E247" s="54" t="str">
        <f>IF(D247=0," ",ROUND(#REF!*Coeff_vente,2))</f>
        <v xml:space="preserve"> </v>
      </c>
      <c r="F247" s="55" t="str">
        <f t="shared" si="26"/>
        <v xml:space="preserve"> </v>
      </c>
      <c r="G247" s="36"/>
      <c r="M247" s="20"/>
    </row>
    <row r="248" spans="1:13" x14ac:dyDescent="0.25">
      <c r="A248" s="45"/>
      <c r="B248" s="32"/>
      <c r="C248" s="32"/>
      <c r="D248" s="32"/>
      <c r="E248" s="54" t="str">
        <f>IF(D248=0," ",ROUND(#REF!*Coeff_vente,2))</f>
        <v xml:space="preserve"> </v>
      </c>
      <c r="F248" s="55" t="str">
        <f t="shared" si="26"/>
        <v xml:space="preserve"> </v>
      </c>
      <c r="G248" s="36"/>
      <c r="M248" s="20"/>
    </row>
    <row r="249" spans="1:13" x14ac:dyDescent="0.25">
      <c r="A249" s="45"/>
      <c r="B249" s="32"/>
      <c r="C249" s="32"/>
      <c r="D249" s="32"/>
      <c r="E249" s="54" t="str">
        <f>IF(D249=0," ",ROUND(#REF!*Coeff_vente,2))</f>
        <v xml:space="preserve"> </v>
      </c>
      <c r="F249" s="55" t="str">
        <f t="shared" si="26"/>
        <v xml:space="preserve"> </v>
      </c>
      <c r="G249" s="36"/>
      <c r="M249" s="20"/>
    </row>
    <row r="250" spans="1:13" x14ac:dyDescent="0.25">
      <c r="A250" s="45"/>
      <c r="B250" s="32"/>
      <c r="C250" s="32"/>
      <c r="D250" s="32"/>
      <c r="E250" s="54" t="str">
        <f>IF(D250=0," ",ROUND(#REF!*Coeff_vente,2))</f>
        <v xml:space="preserve"> </v>
      </c>
      <c r="F250" s="62" t="str">
        <f t="shared" si="26"/>
        <v xml:space="preserve"> </v>
      </c>
      <c r="G250" s="36"/>
      <c r="M250" s="20"/>
    </row>
    <row r="251" spans="1:13" x14ac:dyDescent="0.25">
      <c r="A251" s="45"/>
      <c r="B251" s="83" t="str">
        <f>"SOUS TOTAL H. T. "&amp;B233</f>
        <v>SOUS TOTAL H. T. APPAREILS D’ECLAIRAGE</v>
      </c>
      <c r="C251" s="32"/>
      <c r="D251" s="32"/>
      <c r="E251" s="54" t="str">
        <f>IF(D251=0," ",ROUND(#REF!*Coeff_vente,2))</f>
        <v xml:space="preserve"> </v>
      </c>
      <c r="F251" s="56" t="str">
        <f>IF(SUM(F233:F250)=0," ",SUM(F233:F250))</f>
        <v xml:space="preserve"> </v>
      </c>
      <c r="G251" s="36"/>
      <c r="M251" s="20"/>
    </row>
    <row r="252" spans="1:13" x14ac:dyDescent="0.25">
      <c r="A252" s="45"/>
      <c r="B252" s="32"/>
      <c r="C252" s="32"/>
      <c r="D252" s="32"/>
      <c r="E252" s="54" t="str">
        <f>IF(D252=0," ",ROUND(#REF!*Coeff_vente,2))</f>
        <v xml:space="preserve"> </v>
      </c>
      <c r="F252" s="55" t="str">
        <f t="shared" ref="F252" si="34">IF(D252=0," ",E252*D252)</f>
        <v xml:space="preserve"> </v>
      </c>
      <c r="G252" s="36"/>
      <c r="M252" s="20"/>
    </row>
    <row r="253" spans="1:13" x14ac:dyDescent="0.25">
      <c r="A253" s="86" t="s">
        <v>328</v>
      </c>
      <c r="B253" s="80" t="s">
        <v>237</v>
      </c>
      <c r="C253" s="32"/>
      <c r="D253" s="32"/>
      <c r="E253" s="54" t="str">
        <f>IF(D253=0," ",ROUND(#REF!*Coeff_vente,2))</f>
        <v xml:space="preserve"> </v>
      </c>
      <c r="F253" s="55" t="str">
        <f t="shared" ref="F253:F269" si="35">IF(D253=0," ",E253*D253)</f>
        <v xml:space="preserve"> </v>
      </c>
      <c r="G253" s="36"/>
      <c r="M253" s="20"/>
    </row>
    <row r="254" spans="1:13" x14ac:dyDescent="0.25">
      <c r="A254" s="45"/>
      <c r="B254" s="32" t="s">
        <v>73</v>
      </c>
      <c r="C254" s="32"/>
      <c r="D254" s="32"/>
      <c r="E254" s="54" t="str">
        <f>IF(D254=0," ",ROUND(#REF!*Coeff_vente,2))</f>
        <v xml:space="preserve"> </v>
      </c>
      <c r="F254" s="55" t="str">
        <f t="shared" si="35"/>
        <v xml:space="preserve"> </v>
      </c>
      <c r="G254" s="36"/>
      <c r="M254" s="20"/>
    </row>
    <row r="255" spans="1:13" x14ac:dyDescent="0.25">
      <c r="A255" s="45"/>
      <c r="B255" s="32" t="s">
        <v>44</v>
      </c>
      <c r="C255" s="32" t="s">
        <v>1</v>
      </c>
      <c r="D255" s="32"/>
      <c r="E255" s="54" t="str">
        <f>IF(D255=0," ",ROUND(#REF!*Coeff_vente,2))</f>
        <v xml:space="preserve"> </v>
      </c>
      <c r="F255" s="55" t="str">
        <f t="shared" si="35"/>
        <v xml:space="preserve"> </v>
      </c>
      <c r="G255" s="36"/>
      <c r="M255" s="20"/>
    </row>
    <row r="256" spans="1:13" ht="12.75" x14ac:dyDescent="0.2">
      <c r="A256" s="45"/>
      <c r="B256" s="32" t="s">
        <v>45</v>
      </c>
      <c r="C256" s="32" t="s">
        <v>1</v>
      </c>
      <c r="D256" s="32"/>
      <c r="E256" s="54" t="str">
        <f>IF(D256=0," ",ROUND(#REF!*Coeff_vente,2))</f>
        <v xml:space="preserve"> </v>
      </c>
      <c r="F256" s="55" t="str">
        <f t="shared" si="35"/>
        <v xml:space="preserve"> </v>
      </c>
      <c r="G256" s="36"/>
      <c r="H256" s="21"/>
      <c r="I256" s="21"/>
      <c r="J256" s="21"/>
      <c r="K256" s="21"/>
      <c r="L256" s="21"/>
      <c r="M256" s="21"/>
    </row>
    <row r="257" spans="1:13" ht="12.75" x14ac:dyDescent="0.2">
      <c r="A257" s="45"/>
      <c r="B257" s="32" t="s">
        <v>46</v>
      </c>
      <c r="C257" s="32" t="s">
        <v>217</v>
      </c>
      <c r="D257" s="32"/>
      <c r="E257" s="54" t="str">
        <f>IF(D257=0," ",ROUND(#REF!*Coeff_vente,2))</f>
        <v xml:space="preserve"> </v>
      </c>
      <c r="F257" s="55" t="str">
        <f t="shared" si="35"/>
        <v xml:space="preserve"> </v>
      </c>
      <c r="G257" s="36"/>
      <c r="H257" s="21"/>
      <c r="I257" s="21"/>
      <c r="J257" s="21"/>
      <c r="K257" s="21"/>
      <c r="L257" s="21"/>
      <c r="M257" s="21"/>
    </row>
    <row r="258" spans="1:13" ht="12.75" x14ac:dyDescent="0.2">
      <c r="A258" s="45"/>
      <c r="B258" s="32" t="s">
        <v>74</v>
      </c>
      <c r="C258" s="32" t="s">
        <v>217</v>
      </c>
      <c r="D258" s="32"/>
      <c r="E258" s="54" t="str">
        <f>IF(D258=0," ",ROUND(#REF!*Coeff_vente,2))</f>
        <v xml:space="preserve"> </v>
      </c>
      <c r="F258" s="55" t="str">
        <f t="shared" si="35"/>
        <v xml:space="preserve"> </v>
      </c>
      <c r="G258" s="36"/>
      <c r="H258" s="21"/>
      <c r="I258" s="21"/>
      <c r="J258" s="21"/>
      <c r="K258" s="21"/>
      <c r="L258" s="21"/>
      <c r="M258" s="21"/>
    </row>
    <row r="259" spans="1:13" x14ac:dyDescent="0.25">
      <c r="A259" s="45"/>
      <c r="B259" s="32" t="s">
        <v>47</v>
      </c>
      <c r="C259" s="32" t="s">
        <v>1</v>
      </c>
      <c r="D259" s="32"/>
      <c r="E259" s="54" t="str">
        <f>IF(D259=0," ",ROUND(#REF!*Coeff_vente,2))</f>
        <v xml:space="preserve"> </v>
      </c>
      <c r="F259" s="55" t="str">
        <f t="shared" si="35"/>
        <v xml:space="preserve"> </v>
      </c>
      <c r="G259" s="36"/>
      <c r="M259" s="20"/>
    </row>
    <row r="260" spans="1:13" ht="12.75" x14ac:dyDescent="0.2">
      <c r="A260" s="45"/>
      <c r="B260" s="32" t="s">
        <v>48</v>
      </c>
      <c r="C260" s="32" t="s">
        <v>16</v>
      </c>
      <c r="D260" s="32"/>
      <c r="E260" s="54" t="str">
        <f>IF(D260=0," ",ROUND(#REF!*Coeff_vente,2))</f>
        <v xml:space="preserve"> </v>
      </c>
      <c r="F260" s="55" t="str">
        <f t="shared" si="35"/>
        <v xml:space="preserve"> </v>
      </c>
      <c r="G260" s="36"/>
      <c r="H260" s="21"/>
      <c r="I260" s="21"/>
      <c r="J260" s="21"/>
      <c r="K260" s="21"/>
      <c r="L260" s="21"/>
      <c r="M260" s="21"/>
    </row>
    <row r="261" spans="1:13" ht="12.75" x14ac:dyDescent="0.2">
      <c r="A261" s="45"/>
      <c r="B261" s="32" t="s">
        <v>223</v>
      </c>
      <c r="C261" s="32" t="s">
        <v>217</v>
      </c>
      <c r="D261" s="32"/>
      <c r="E261" s="54" t="str">
        <f>IF(D261=0," ",ROUND(#REF!*Coeff_vente,2))</f>
        <v xml:space="preserve"> </v>
      </c>
      <c r="F261" s="55" t="str">
        <f t="shared" ref="F261" si="36">IF(D261=0," ",E261*D261)</f>
        <v xml:space="preserve"> </v>
      </c>
      <c r="G261" s="36"/>
      <c r="H261" s="21"/>
      <c r="I261" s="21"/>
      <c r="J261" s="21"/>
      <c r="K261" s="21"/>
      <c r="L261" s="21"/>
      <c r="M261" s="21"/>
    </row>
    <row r="262" spans="1:13" ht="12.75" x14ac:dyDescent="0.2">
      <c r="A262" s="45"/>
      <c r="B262" s="32" t="s">
        <v>224</v>
      </c>
      <c r="C262" s="32" t="s">
        <v>217</v>
      </c>
      <c r="D262" s="32"/>
      <c r="E262" s="54" t="str">
        <f>IF(D262=0," ",ROUND(#REF!*Coeff_vente,2))</f>
        <v xml:space="preserve"> </v>
      </c>
      <c r="F262" s="55" t="str">
        <f t="shared" ref="F262" si="37">IF(D262=0," ",E262*D262)</f>
        <v xml:space="preserve"> </v>
      </c>
      <c r="G262" s="36"/>
      <c r="H262" s="21"/>
      <c r="I262" s="21"/>
      <c r="J262" s="21"/>
      <c r="K262" s="21"/>
      <c r="L262" s="21"/>
      <c r="M262" s="21"/>
    </row>
    <row r="263" spans="1:13" x14ac:dyDescent="0.25">
      <c r="A263" s="45"/>
      <c r="B263" s="32" t="s">
        <v>210</v>
      </c>
      <c r="C263" s="32" t="s">
        <v>217</v>
      </c>
      <c r="D263" s="32"/>
      <c r="E263" s="54" t="str">
        <f>IF(D263=0," ",ROUND(#REF!*Coeff_vente,2))</f>
        <v xml:space="preserve"> </v>
      </c>
      <c r="F263" s="55" t="str">
        <f t="shared" ref="F263:F264" si="38">IF(D263=0," ",E263*D263)</f>
        <v xml:space="preserve"> </v>
      </c>
      <c r="G263" s="36"/>
      <c r="M263" s="20"/>
    </row>
    <row r="264" spans="1:13" x14ac:dyDescent="0.25">
      <c r="A264" s="45"/>
      <c r="B264" s="32" t="s">
        <v>284</v>
      </c>
      <c r="C264" s="32" t="s">
        <v>15</v>
      </c>
      <c r="D264" s="32"/>
      <c r="E264" s="54" t="str">
        <f>IF(D264=0," ",ROUND(#REF!*Coeff_vente,2))</f>
        <v xml:space="preserve"> </v>
      </c>
      <c r="F264" s="55" t="str">
        <f t="shared" si="38"/>
        <v xml:space="preserve"> </v>
      </c>
      <c r="G264" s="36"/>
      <c r="M264" s="20"/>
    </row>
    <row r="265" spans="1:13" x14ac:dyDescent="0.25">
      <c r="A265" s="45"/>
      <c r="B265" s="32" t="s">
        <v>13</v>
      </c>
      <c r="C265" s="32"/>
      <c r="D265" s="32"/>
      <c r="E265" s="54" t="str">
        <f>IF(D265=0," ",ROUND(#REF!*Coeff_vente,2))</f>
        <v xml:space="preserve"> </v>
      </c>
      <c r="F265" s="55" t="str">
        <f t="shared" si="35"/>
        <v xml:space="preserve"> </v>
      </c>
      <c r="G265" s="36"/>
      <c r="M265" s="20"/>
    </row>
    <row r="266" spans="1:13" x14ac:dyDescent="0.25">
      <c r="A266" s="45"/>
      <c r="B266" s="32"/>
      <c r="C266" s="32"/>
      <c r="D266" s="32"/>
      <c r="E266" s="54" t="str">
        <f>IF(D266=0," ",ROUND(#REF!*Coeff_vente,2))</f>
        <v xml:space="preserve"> </v>
      </c>
      <c r="F266" s="55" t="str">
        <f t="shared" ref="F266" si="39">IF(D266=0," ",E266*D266)</f>
        <v xml:space="preserve"> </v>
      </c>
      <c r="G266" s="36"/>
      <c r="M266" s="20"/>
    </row>
    <row r="267" spans="1:13" x14ac:dyDescent="0.25">
      <c r="A267" s="45"/>
      <c r="B267" s="32"/>
      <c r="C267" s="32"/>
      <c r="D267" s="32"/>
      <c r="E267" s="54" t="str">
        <f>IF(D267=0," ",ROUND(#REF!*Coeff_vente,2))</f>
        <v xml:space="preserve"> </v>
      </c>
      <c r="F267" s="55" t="str">
        <f t="shared" si="35"/>
        <v xml:space="preserve"> </v>
      </c>
      <c r="G267" s="36"/>
      <c r="M267" s="20"/>
    </row>
    <row r="268" spans="1:13" x14ac:dyDescent="0.25">
      <c r="A268" s="45"/>
      <c r="B268" s="32"/>
      <c r="C268" s="32"/>
      <c r="D268" s="32"/>
      <c r="E268" s="54" t="str">
        <f>IF(D268=0," ",ROUND(#REF!*Coeff_vente,2))</f>
        <v xml:space="preserve"> </v>
      </c>
      <c r="F268" s="55" t="str">
        <f t="shared" si="35"/>
        <v xml:space="preserve"> </v>
      </c>
      <c r="G268" s="36"/>
      <c r="M268" s="20"/>
    </row>
    <row r="269" spans="1:13" x14ac:dyDescent="0.25">
      <c r="A269" s="45"/>
      <c r="B269" s="32"/>
      <c r="C269" s="32"/>
      <c r="D269" s="32"/>
      <c r="E269" s="54" t="str">
        <f>IF(D269=0," ",ROUND(#REF!*Coeff_vente,2))</f>
        <v xml:space="preserve"> </v>
      </c>
      <c r="F269" s="62" t="str">
        <f t="shared" si="35"/>
        <v xml:space="preserve"> </v>
      </c>
      <c r="G269" s="36"/>
      <c r="M269" s="20"/>
    </row>
    <row r="270" spans="1:13" x14ac:dyDescent="0.25">
      <c r="A270" s="45"/>
      <c r="B270" s="83" t="str">
        <f>"SOUS TOTAL H. T. "&amp;B253</f>
        <v>SOUS TOTAL H. T. ECLAIRAGE DE SECURITE</v>
      </c>
      <c r="C270" s="32"/>
      <c r="D270" s="32"/>
      <c r="E270" s="54" t="str">
        <f>IF(D270=0," ",ROUND(#REF!*Coeff_vente,2))</f>
        <v xml:space="preserve"> </v>
      </c>
      <c r="F270" s="56" t="str">
        <f>IF(SUM(F253:F269)=0," ",SUM(F253:F269))</f>
        <v xml:space="preserve"> </v>
      </c>
      <c r="G270" s="36"/>
      <c r="M270" s="20"/>
    </row>
    <row r="271" spans="1:13" x14ac:dyDescent="0.25">
      <c r="A271" s="45"/>
      <c r="B271" s="32"/>
      <c r="C271" s="32"/>
      <c r="D271" s="32"/>
      <c r="E271" s="54" t="str">
        <f>IF(D271=0," ",ROUND(#REF!*Coeff_vente,2))</f>
        <v xml:space="preserve"> </v>
      </c>
      <c r="F271" s="55" t="str">
        <f>IF(D271=0," ",E271*D271)</f>
        <v xml:space="preserve"> </v>
      </c>
      <c r="G271" s="36"/>
      <c r="M271" s="20"/>
    </row>
    <row r="272" spans="1:13" x14ac:dyDescent="0.25">
      <c r="A272" s="86" t="s">
        <v>329</v>
      </c>
      <c r="B272" s="80" t="s">
        <v>238</v>
      </c>
      <c r="C272" s="32"/>
      <c r="D272" s="32"/>
      <c r="E272" s="54" t="str">
        <f>IF(D272=0," ",ROUND(#REF!*Coeff_vente,2))</f>
        <v xml:space="preserve"> </v>
      </c>
      <c r="F272" s="55" t="str">
        <f t="shared" ref="F272:F300" si="40">IF(D272=0," ",E272*D272)</f>
        <v xml:space="preserve"> </v>
      </c>
      <c r="G272" s="36"/>
      <c r="M272" s="20"/>
    </row>
    <row r="273" spans="1:13" ht="12.75" x14ac:dyDescent="0.2">
      <c r="A273" s="45"/>
      <c r="B273" s="32" t="s">
        <v>49</v>
      </c>
      <c r="C273" s="32"/>
      <c r="D273" s="32"/>
      <c r="E273" s="54" t="str">
        <f>IF(D273=0," ",ROUND(#REF!*Coeff_vente,2))</f>
        <v xml:space="preserve"> </v>
      </c>
      <c r="F273" s="55" t="str">
        <f t="shared" si="40"/>
        <v xml:space="preserve"> </v>
      </c>
      <c r="G273" s="36"/>
      <c r="H273" s="21"/>
      <c r="I273" s="21"/>
      <c r="J273" s="21"/>
      <c r="K273" s="21"/>
      <c r="L273" s="21"/>
      <c r="M273" s="21"/>
    </row>
    <row r="274" spans="1:13" ht="12.75" x14ac:dyDescent="0.2">
      <c r="A274" s="45"/>
      <c r="B274" s="32" t="s">
        <v>252</v>
      </c>
      <c r="C274" s="32"/>
      <c r="D274" s="32"/>
      <c r="E274" s="54" t="str">
        <f>IF(D274=0," ",ROUND(#REF!*Coeff_vente,2))</f>
        <v xml:space="preserve"> </v>
      </c>
      <c r="F274" s="55" t="str">
        <f t="shared" si="40"/>
        <v xml:space="preserve"> </v>
      </c>
      <c r="G274" s="36"/>
      <c r="H274" s="21"/>
      <c r="I274" s="21"/>
      <c r="J274" s="21"/>
      <c r="K274" s="21"/>
      <c r="L274" s="21"/>
      <c r="M274" s="21"/>
    </row>
    <row r="275" spans="1:13" ht="12.75" x14ac:dyDescent="0.2">
      <c r="A275" s="45"/>
      <c r="B275" s="32" t="s">
        <v>50</v>
      </c>
      <c r="C275" s="32" t="s">
        <v>16</v>
      </c>
      <c r="D275" s="32"/>
      <c r="E275" s="54" t="str">
        <f>IF(D275=0," ",ROUND(#REF!*Coeff_vente,2))</f>
        <v xml:space="preserve"> </v>
      </c>
      <c r="F275" s="55" t="str">
        <f t="shared" si="40"/>
        <v xml:space="preserve"> </v>
      </c>
      <c r="G275" s="36"/>
      <c r="H275" s="21"/>
      <c r="I275" s="21"/>
      <c r="J275" s="21"/>
      <c r="K275" s="21"/>
      <c r="L275" s="21"/>
      <c r="M275" s="21"/>
    </row>
    <row r="276" spans="1:13" ht="12.75" x14ac:dyDescent="0.2">
      <c r="A276" s="45"/>
      <c r="B276" s="32" t="s">
        <v>253</v>
      </c>
      <c r="C276" s="32"/>
      <c r="D276" s="32"/>
      <c r="E276" s="54" t="str">
        <f>IF(D276=0," ",ROUND(#REF!*Coeff_vente,2))</f>
        <v xml:space="preserve"> </v>
      </c>
      <c r="F276" s="55" t="str">
        <f t="shared" ref="F276:F277" si="41">IF(D276=0," ",E276*D276)</f>
        <v xml:space="preserve"> </v>
      </c>
      <c r="G276" s="36"/>
      <c r="H276" s="21"/>
      <c r="I276" s="21"/>
      <c r="J276" s="21"/>
      <c r="K276" s="21"/>
      <c r="L276" s="21"/>
      <c r="M276" s="21"/>
    </row>
    <row r="277" spans="1:13" ht="12.75" x14ac:dyDescent="0.2">
      <c r="A277" s="45"/>
      <c r="B277" s="32" t="s">
        <v>50</v>
      </c>
      <c r="C277" s="32" t="s">
        <v>16</v>
      </c>
      <c r="D277" s="32"/>
      <c r="E277" s="54" t="str">
        <f>IF(D277=0," ",ROUND(#REF!*Coeff_vente,2))</f>
        <v xml:space="preserve"> </v>
      </c>
      <c r="F277" s="55" t="str">
        <f t="shared" si="41"/>
        <v xml:space="preserve"> </v>
      </c>
      <c r="G277" s="36"/>
      <c r="H277" s="21"/>
      <c r="I277" s="21"/>
      <c r="J277" s="21"/>
      <c r="K277" s="21"/>
      <c r="L277" s="21"/>
      <c r="M277" s="21"/>
    </row>
    <row r="278" spans="1:13" ht="12.75" x14ac:dyDescent="0.2">
      <c r="A278" s="45"/>
      <c r="B278" s="32" t="s">
        <v>254</v>
      </c>
      <c r="C278" s="32"/>
      <c r="D278" s="32"/>
      <c r="E278" s="54"/>
      <c r="F278" s="55"/>
      <c r="G278" s="36"/>
      <c r="H278" s="21"/>
      <c r="I278" s="21"/>
      <c r="J278" s="21"/>
      <c r="K278" s="21"/>
      <c r="L278" s="21"/>
      <c r="M278" s="21"/>
    </row>
    <row r="279" spans="1:13" ht="12.75" x14ac:dyDescent="0.2">
      <c r="A279" s="45"/>
      <c r="B279" s="32" t="s">
        <v>50</v>
      </c>
      <c r="C279" s="32" t="s">
        <v>16</v>
      </c>
      <c r="D279" s="32"/>
      <c r="E279" s="54" t="str">
        <f>IF(D279=0," ",ROUND(#REF!*Coeff_vente,2))</f>
        <v xml:space="preserve"> </v>
      </c>
      <c r="F279" s="55" t="str">
        <f t="shared" ref="F279" si="42">IF(D279=0," ",E279*D279)</f>
        <v xml:space="preserve"> </v>
      </c>
      <c r="G279" s="36"/>
      <c r="H279" s="21"/>
      <c r="I279" s="21"/>
      <c r="J279" s="21"/>
      <c r="K279" s="21"/>
      <c r="L279" s="21"/>
      <c r="M279" s="21"/>
    </row>
    <row r="280" spans="1:13" ht="12.75" x14ac:dyDescent="0.2">
      <c r="A280" s="45"/>
      <c r="B280" s="32" t="s">
        <v>286</v>
      </c>
      <c r="C280" s="32"/>
      <c r="D280" s="32"/>
      <c r="E280" s="54"/>
      <c r="F280" s="55"/>
      <c r="G280" s="36"/>
      <c r="H280" s="21"/>
      <c r="I280" s="21"/>
      <c r="J280" s="21"/>
      <c r="K280" s="21"/>
      <c r="L280" s="21"/>
      <c r="M280" s="21"/>
    </row>
    <row r="281" spans="1:13" ht="12.75" x14ac:dyDescent="0.2">
      <c r="A281" s="45"/>
      <c r="B281" s="32" t="s">
        <v>50</v>
      </c>
      <c r="C281" s="32" t="s">
        <v>16</v>
      </c>
      <c r="D281" s="32"/>
      <c r="E281" s="54" t="str">
        <f>IF(D281=0," ",ROUND(#REF!*Coeff_vente,2))</f>
        <v xml:space="preserve"> </v>
      </c>
      <c r="F281" s="55" t="str">
        <f t="shared" ref="F281" si="43">IF(D281=0," ",E281*D281)</f>
        <v xml:space="preserve"> </v>
      </c>
      <c r="G281" s="36"/>
      <c r="H281" s="21"/>
      <c r="I281" s="21"/>
      <c r="J281" s="21"/>
      <c r="K281" s="21"/>
      <c r="L281" s="21"/>
      <c r="M281" s="21"/>
    </row>
    <row r="282" spans="1:13" ht="12.75" x14ac:dyDescent="0.2">
      <c r="A282" s="45"/>
      <c r="B282" s="32" t="s">
        <v>287</v>
      </c>
      <c r="C282" s="32"/>
      <c r="D282" s="32"/>
      <c r="E282" s="54"/>
      <c r="F282" s="55"/>
      <c r="G282" s="36"/>
      <c r="H282" s="21"/>
      <c r="I282" s="21"/>
      <c r="J282" s="21"/>
      <c r="K282" s="21"/>
      <c r="L282" s="21"/>
      <c r="M282" s="21"/>
    </row>
    <row r="283" spans="1:13" ht="12.75" x14ac:dyDescent="0.2">
      <c r="A283" s="45"/>
      <c r="B283" s="32" t="s">
        <v>50</v>
      </c>
      <c r="C283" s="32" t="s">
        <v>158</v>
      </c>
      <c r="D283" s="32"/>
      <c r="E283" s="54" t="str">
        <f>IF(D283=0," ",ROUND(#REF!*Coeff_vente,2))</f>
        <v xml:space="preserve"> </v>
      </c>
      <c r="F283" s="55" t="str">
        <f t="shared" ref="F283" si="44">IF(D283=0," ",E283*D283)</f>
        <v xml:space="preserve"> </v>
      </c>
      <c r="G283" s="36"/>
      <c r="H283" s="21"/>
      <c r="I283" s="21"/>
      <c r="J283" s="21"/>
      <c r="K283" s="21"/>
      <c r="L283" s="21"/>
      <c r="M283" s="21"/>
    </row>
    <row r="284" spans="1:13" ht="25.5" x14ac:dyDescent="0.2">
      <c r="A284" s="45"/>
      <c r="B284" s="87" t="s">
        <v>336</v>
      </c>
      <c r="C284" s="32"/>
      <c r="D284" s="32"/>
      <c r="E284" s="54"/>
      <c r="F284" s="55"/>
      <c r="G284" s="36"/>
      <c r="H284" s="21"/>
      <c r="I284" s="21"/>
      <c r="J284" s="21"/>
      <c r="K284" s="21"/>
      <c r="L284" s="21"/>
      <c r="M284" s="21"/>
    </row>
    <row r="285" spans="1:13" ht="12.75" x14ac:dyDescent="0.2">
      <c r="A285" s="45"/>
      <c r="B285" s="32" t="s">
        <v>50</v>
      </c>
      <c r="C285" s="32" t="s">
        <v>16</v>
      </c>
      <c r="D285" s="32"/>
      <c r="E285" s="54" t="str">
        <f>IF(D285=0," ",ROUND(#REF!*Coeff_vente,2))</f>
        <v xml:space="preserve"> </v>
      </c>
      <c r="F285" s="55" t="str">
        <f t="shared" ref="F285" si="45">IF(D285=0," ",E285*D285)</f>
        <v xml:space="preserve"> </v>
      </c>
      <c r="G285" s="36"/>
      <c r="H285" s="21"/>
      <c r="I285" s="21"/>
      <c r="J285" s="21"/>
      <c r="K285" s="21"/>
      <c r="L285" s="21"/>
      <c r="M285" s="21"/>
    </row>
    <row r="286" spans="1:13" ht="12.75" x14ac:dyDescent="0.2">
      <c r="A286" s="45"/>
      <c r="B286" s="32" t="s">
        <v>288</v>
      </c>
      <c r="C286" s="32"/>
      <c r="D286" s="32"/>
      <c r="E286" s="54"/>
      <c r="F286" s="55"/>
      <c r="G286" s="36"/>
      <c r="H286" s="21"/>
      <c r="I286" s="21"/>
      <c r="J286" s="21"/>
      <c r="K286" s="21"/>
      <c r="L286" s="21"/>
      <c r="M286" s="21"/>
    </row>
    <row r="287" spans="1:13" ht="12.75" x14ac:dyDescent="0.2">
      <c r="A287" s="45"/>
      <c r="B287" s="32" t="s">
        <v>50</v>
      </c>
      <c r="C287" s="32" t="s">
        <v>16</v>
      </c>
      <c r="D287" s="32"/>
      <c r="E287" s="54" t="str">
        <f>IF(D287=0," ",ROUND(#REF!*Coeff_vente,2))</f>
        <v xml:space="preserve"> </v>
      </c>
      <c r="F287" s="55" t="str">
        <f t="shared" ref="F287" si="46">IF(D287=0," ",E287*D287)</f>
        <v xml:space="preserve"> </v>
      </c>
      <c r="G287" s="36"/>
      <c r="H287" s="21"/>
      <c r="I287" s="21"/>
      <c r="J287" s="21"/>
      <c r="K287" s="21"/>
      <c r="L287" s="21"/>
      <c r="M287" s="21"/>
    </row>
    <row r="288" spans="1:13" ht="12.75" x14ac:dyDescent="0.2">
      <c r="A288" s="45"/>
      <c r="B288" s="32" t="s">
        <v>337</v>
      </c>
      <c r="C288" s="32"/>
      <c r="D288" s="32"/>
      <c r="E288" s="54"/>
      <c r="F288" s="55"/>
      <c r="G288" s="36"/>
      <c r="H288" s="21"/>
      <c r="I288" s="21"/>
      <c r="J288" s="21"/>
      <c r="K288" s="21"/>
      <c r="L288" s="21"/>
      <c r="M288" s="21"/>
    </row>
    <row r="289" spans="1:13" ht="12.75" x14ac:dyDescent="0.2">
      <c r="A289" s="45"/>
      <c r="B289" s="32" t="s">
        <v>50</v>
      </c>
      <c r="C289" s="32" t="s">
        <v>16</v>
      </c>
      <c r="D289" s="32"/>
      <c r="E289" s="54" t="str">
        <f>IF(D289=0," ",ROUND(#REF!*Coeff_vente,2))</f>
        <v xml:space="preserve"> </v>
      </c>
      <c r="F289" s="55" t="str">
        <f t="shared" ref="F289" si="47">IF(D289=0," ",E289*D289)</f>
        <v xml:space="preserve"> </v>
      </c>
      <c r="G289" s="36"/>
      <c r="H289" s="21"/>
      <c r="I289" s="21"/>
      <c r="J289" s="21"/>
      <c r="K289" s="21"/>
      <c r="L289" s="21"/>
      <c r="M289" s="21"/>
    </row>
    <row r="290" spans="1:13" ht="12.75" x14ac:dyDescent="0.2">
      <c r="A290" s="45"/>
      <c r="B290" s="32" t="s">
        <v>289</v>
      </c>
      <c r="C290" s="32"/>
      <c r="D290" s="32"/>
      <c r="E290" s="54"/>
      <c r="F290" s="55"/>
      <c r="G290" s="36"/>
      <c r="H290" s="21"/>
      <c r="I290" s="21"/>
      <c r="J290" s="21"/>
      <c r="K290" s="21"/>
      <c r="L290" s="21"/>
      <c r="M290" s="21"/>
    </row>
    <row r="291" spans="1:13" ht="12.75" x14ac:dyDescent="0.2">
      <c r="A291" s="45"/>
      <c r="B291" s="32" t="s">
        <v>50</v>
      </c>
      <c r="C291" s="32" t="s">
        <v>16</v>
      </c>
      <c r="D291" s="32"/>
      <c r="E291" s="54" t="str">
        <f>IF(D291=0," ",ROUND(#REF!*Coeff_vente,2))</f>
        <v xml:space="preserve"> </v>
      </c>
      <c r="F291" s="55" t="str">
        <f t="shared" ref="F291" si="48">IF(D291=0," ",E291*D291)</f>
        <v xml:space="preserve"> </v>
      </c>
      <c r="G291" s="36"/>
      <c r="H291" s="21"/>
      <c r="I291" s="21"/>
      <c r="J291" s="21"/>
      <c r="K291" s="21"/>
      <c r="L291" s="21"/>
      <c r="M291" s="21"/>
    </row>
    <row r="292" spans="1:13" ht="12.75" x14ac:dyDescent="0.2">
      <c r="A292" s="45"/>
      <c r="B292" s="32" t="s">
        <v>290</v>
      </c>
      <c r="C292" s="32"/>
      <c r="D292" s="32"/>
      <c r="E292" s="54"/>
      <c r="F292" s="55"/>
      <c r="G292" s="36"/>
      <c r="H292" s="21"/>
      <c r="I292" s="21"/>
      <c r="J292" s="21"/>
      <c r="K292" s="21"/>
      <c r="L292" s="21"/>
      <c r="M292" s="21"/>
    </row>
    <row r="293" spans="1:13" ht="12.75" x14ac:dyDescent="0.2">
      <c r="A293" s="45"/>
      <c r="B293" s="32" t="s">
        <v>50</v>
      </c>
      <c r="C293" s="32" t="s">
        <v>16</v>
      </c>
      <c r="D293" s="32"/>
      <c r="E293" s="54" t="str">
        <f>IF(D293=0," ",ROUND(#REF!*Coeff_vente,2))</f>
        <v xml:space="preserve"> </v>
      </c>
      <c r="F293" s="55" t="str">
        <f t="shared" ref="F293" si="49">IF(D293=0," ",E293*D293)</f>
        <v xml:space="preserve"> </v>
      </c>
      <c r="G293" s="36"/>
      <c r="H293" s="21"/>
      <c r="I293" s="21"/>
      <c r="J293" s="21"/>
      <c r="K293" s="21"/>
      <c r="L293" s="21"/>
      <c r="M293" s="21"/>
    </row>
    <row r="294" spans="1:13" ht="12.75" x14ac:dyDescent="0.2">
      <c r="A294" s="45"/>
      <c r="B294" s="32" t="s">
        <v>291</v>
      </c>
      <c r="C294" s="32"/>
      <c r="D294" s="32"/>
      <c r="E294" s="54"/>
      <c r="F294" s="55"/>
      <c r="G294" s="36"/>
      <c r="H294" s="21"/>
      <c r="I294" s="21"/>
      <c r="J294" s="21"/>
      <c r="K294" s="21"/>
      <c r="L294" s="21"/>
      <c r="M294" s="21"/>
    </row>
    <row r="295" spans="1:13" ht="12.75" x14ac:dyDescent="0.2">
      <c r="A295" s="45"/>
      <c r="B295" s="32" t="s">
        <v>50</v>
      </c>
      <c r="C295" s="32" t="s">
        <v>16</v>
      </c>
      <c r="D295" s="32"/>
      <c r="E295" s="54" t="str">
        <f>IF(D295=0," ",ROUND(#REF!*Coeff_vente,2))</f>
        <v xml:space="preserve"> </v>
      </c>
      <c r="F295" s="55" t="str">
        <f t="shared" ref="F295" si="50">IF(D295=0," ",E295*D295)</f>
        <v xml:space="preserve"> </v>
      </c>
      <c r="G295" s="36"/>
      <c r="H295" s="21"/>
      <c r="I295" s="21"/>
      <c r="J295" s="21"/>
      <c r="K295" s="21"/>
      <c r="L295" s="21"/>
      <c r="M295" s="21"/>
    </row>
    <row r="296" spans="1:13" x14ac:dyDescent="0.25">
      <c r="A296" s="45"/>
      <c r="B296" s="32" t="s">
        <v>13</v>
      </c>
      <c r="C296" s="32"/>
      <c r="D296" s="32"/>
      <c r="E296" s="54" t="str">
        <f>IF(D296=0," ",ROUND(#REF!*Coeff_vente,2))</f>
        <v xml:space="preserve"> </v>
      </c>
      <c r="F296" s="55" t="str">
        <f t="shared" ref="F296" si="51">IF(D296=0," ",E296*D296)</f>
        <v xml:space="preserve"> </v>
      </c>
      <c r="G296" s="36"/>
      <c r="M296" s="20"/>
    </row>
    <row r="297" spans="1:13" x14ac:dyDescent="0.25">
      <c r="A297" s="45"/>
      <c r="B297" s="83"/>
      <c r="C297" s="32"/>
      <c r="D297" s="32"/>
      <c r="E297" s="54" t="str">
        <f>IF(D297=0," ",ROUND(#REF!*Coeff_vente,2))</f>
        <v xml:space="preserve"> </v>
      </c>
      <c r="F297" s="55" t="str">
        <f t="shared" si="40"/>
        <v xml:space="preserve"> </v>
      </c>
      <c r="G297" s="36"/>
      <c r="M297" s="20"/>
    </row>
    <row r="298" spans="1:13" x14ac:dyDescent="0.25">
      <c r="A298" s="45"/>
      <c r="B298" s="83"/>
      <c r="C298" s="32"/>
      <c r="D298" s="32"/>
      <c r="E298" s="54" t="str">
        <f>IF(D298=0," ",ROUND(#REF!*Coeff_vente,2))</f>
        <v xml:space="preserve"> </v>
      </c>
      <c r="F298" s="55" t="str">
        <f t="shared" si="40"/>
        <v xml:space="preserve"> </v>
      </c>
      <c r="G298" s="36"/>
      <c r="M298" s="20"/>
    </row>
    <row r="299" spans="1:13" x14ac:dyDescent="0.25">
      <c r="A299" s="45"/>
      <c r="B299" s="83"/>
      <c r="C299" s="32"/>
      <c r="D299" s="32"/>
      <c r="E299" s="54" t="str">
        <f>IF(D299=0," ",ROUND(#REF!*Coeff_vente,2))</f>
        <v xml:space="preserve"> </v>
      </c>
      <c r="F299" s="55" t="str">
        <f t="shared" si="40"/>
        <v xml:space="preserve"> </v>
      </c>
      <c r="G299" s="36"/>
      <c r="M299" s="20"/>
    </row>
    <row r="300" spans="1:13" x14ac:dyDescent="0.25">
      <c r="A300" s="45"/>
      <c r="B300" s="83"/>
      <c r="C300" s="32"/>
      <c r="D300" s="32"/>
      <c r="E300" s="54" t="str">
        <f>IF(D300=0," ",ROUND(#REF!*Coeff_vente,2))</f>
        <v xml:space="preserve"> </v>
      </c>
      <c r="F300" s="62" t="str">
        <f t="shared" si="40"/>
        <v xml:space="preserve"> </v>
      </c>
      <c r="G300" s="36"/>
      <c r="M300" s="20"/>
    </row>
    <row r="301" spans="1:13" x14ac:dyDescent="0.25">
      <c r="A301" s="45"/>
      <c r="B301" s="83" t="str">
        <f>"SOUS TOTAL H. T. "&amp;B272</f>
        <v>SOUS TOTAL H. T. ALIMENTATIONS SPECIFIQUES</v>
      </c>
      <c r="C301" s="32"/>
      <c r="D301" s="32"/>
      <c r="E301" s="54" t="str">
        <f>IF(D301=0," ",ROUND(#REF!*Coeff_vente,2))</f>
        <v xml:space="preserve"> </v>
      </c>
      <c r="F301" s="56" t="str">
        <f>IF(SUM(F272:F300)=0," ",SUM(F272:F300))</f>
        <v xml:space="preserve"> </v>
      </c>
      <c r="G301" s="36"/>
      <c r="M301" s="20"/>
    </row>
    <row r="302" spans="1:13" x14ac:dyDescent="0.25">
      <c r="A302" s="45"/>
      <c r="B302" s="83"/>
      <c r="C302" s="32"/>
      <c r="D302" s="32"/>
      <c r="E302" s="54"/>
      <c r="F302" s="56"/>
      <c r="G302" s="36"/>
      <c r="M302" s="20"/>
    </row>
    <row r="303" spans="1:13" ht="12.75" x14ac:dyDescent="0.2">
      <c r="A303" s="45"/>
      <c r="B303" s="32"/>
      <c r="C303" s="32"/>
      <c r="D303" s="32"/>
      <c r="E303" s="54" t="str">
        <f>IF(D303=0," ",ROUND(#REF!*Coeff_vente,2))</f>
        <v xml:space="preserve"> </v>
      </c>
      <c r="F303" s="55" t="str">
        <f>IF(D303=0," ",E303*D303)</f>
        <v xml:space="preserve"> </v>
      </c>
      <c r="G303" s="36"/>
      <c r="H303" s="21"/>
      <c r="I303" s="21"/>
      <c r="J303" s="21"/>
      <c r="K303" s="21"/>
      <c r="L303" s="21"/>
      <c r="M303" s="21"/>
    </row>
    <row r="304" spans="1:13" x14ac:dyDescent="0.25">
      <c r="A304" s="45"/>
      <c r="B304" s="83"/>
      <c r="C304" s="32"/>
      <c r="D304" s="32"/>
      <c r="E304" s="54"/>
      <c r="F304" s="56"/>
      <c r="G304" s="36"/>
      <c r="M304" s="20"/>
    </row>
    <row r="305" spans="1:13" ht="12.75" x14ac:dyDescent="0.2">
      <c r="A305" s="45"/>
      <c r="B305" s="82"/>
      <c r="C305" s="35"/>
      <c r="D305" s="35"/>
      <c r="E305" s="57"/>
      <c r="F305" s="58"/>
      <c r="G305" s="36"/>
      <c r="H305" s="31"/>
      <c r="I305" s="31"/>
      <c r="J305" s="31"/>
      <c r="K305" s="31"/>
      <c r="L305" s="31"/>
      <c r="M305" s="31"/>
    </row>
    <row r="306" spans="1:13" x14ac:dyDescent="0.25">
      <c r="A306" s="86"/>
      <c r="B306" s="118" t="s">
        <v>178</v>
      </c>
      <c r="C306" s="119"/>
      <c r="D306" s="119"/>
      <c r="E306" s="119"/>
      <c r="F306" s="120"/>
      <c r="G306" s="36"/>
      <c r="M306" s="20"/>
    </row>
    <row r="307" spans="1:13" ht="12.75" x14ac:dyDescent="0.2">
      <c r="A307" s="86"/>
      <c r="B307" s="32"/>
      <c r="C307" s="22"/>
      <c r="D307" s="22"/>
      <c r="E307" s="73"/>
      <c r="F307" s="69"/>
      <c r="G307" s="36"/>
      <c r="H307" s="31"/>
      <c r="I307" s="20"/>
      <c r="J307" s="31"/>
      <c r="K307" s="31"/>
      <c r="L307" s="31"/>
      <c r="M307" s="31"/>
    </row>
    <row r="308" spans="1:13" x14ac:dyDescent="0.25">
      <c r="A308" s="86"/>
      <c r="B308" s="80" t="s">
        <v>157</v>
      </c>
      <c r="C308" s="22"/>
      <c r="D308" s="22"/>
      <c r="E308" s="74"/>
      <c r="F308" s="69" t="str">
        <f>F5</f>
        <v xml:space="preserve"> </v>
      </c>
      <c r="G308" s="36"/>
      <c r="M308" s="20"/>
    </row>
    <row r="309" spans="1:13" x14ac:dyDescent="0.25">
      <c r="A309" s="90" t="s">
        <v>190</v>
      </c>
      <c r="B309" s="80" t="str">
        <f t="shared" ref="B309:B320" si="52">VLOOKUP(I309,$B$1:$B$555,1,FALSE)</f>
        <v>INSTALLATIONS DE CHANTIER</v>
      </c>
      <c r="C309" s="22"/>
      <c r="D309" s="22"/>
      <c r="E309" s="74"/>
      <c r="F309" s="69" t="str">
        <f>F18</f>
        <v xml:space="preserve"> </v>
      </c>
      <c r="G309" s="36"/>
      <c r="I309" s="20" t="s">
        <v>239</v>
      </c>
      <c r="J309" s="20" t="str">
        <f t="shared" ref="J309:J319" si="53">CONCATENATE("SOUS TOTAL H. T. ",I309)</f>
        <v>SOUS TOTAL H. T. INSTALLATIONS DE CHANTIER</v>
      </c>
      <c r="K309" s="20"/>
      <c r="M309" s="20"/>
    </row>
    <row r="310" spans="1:13" x14ac:dyDescent="0.25">
      <c r="A310" s="90" t="s">
        <v>191</v>
      </c>
      <c r="B310" s="80" t="str">
        <f t="shared" si="52"/>
        <v>INSTALLATIONS EXISTANTES</v>
      </c>
      <c r="C310" s="22"/>
      <c r="D310" s="22"/>
      <c r="E310" s="74"/>
      <c r="F310" s="69" t="str">
        <f>F27</f>
        <v xml:space="preserve"> </v>
      </c>
      <c r="G310" s="36"/>
      <c r="I310" s="20" t="s">
        <v>241</v>
      </c>
      <c r="J310" s="20" t="str">
        <f t="shared" ref="J310" si="54">CONCATENATE("SOUS TOTAL H. T. ",I310)</f>
        <v>SOUS TOTAL H. T. INSTALLATIONS EXISTANTES</v>
      </c>
      <c r="K310" s="20"/>
      <c r="M310" s="20"/>
    </row>
    <row r="311" spans="1:13" x14ac:dyDescent="0.25">
      <c r="A311" s="90" t="s">
        <v>192</v>
      </c>
      <c r="B311" s="80" t="str">
        <f t="shared" si="52"/>
        <v>RESEAU DE TERRE</v>
      </c>
      <c r="C311" s="22"/>
      <c r="D311" s="22"/>
      <c r="E311" s="74"/>
      <c r="F311" s="69" t="str">
        <f>F39</f>
        <v xml:space="preserve"> </v>
      </c>
      <c r="G311" s="36"/>
      <c r="I311" s="20" t="s">
        <v>235</v>
      </c>
      <c r="J311" s="20" t="str">
        <f t="shared" si="53"/>
        <v>SOUS TOTAL H. T. RESEAU DE TERRE</v>
      </c>
      <c r="K311" s="20"/>
      <c r="M311" s="20"/>
    </row>
    <row r="312" spans="1:13" x14ac:dyDescent="0.25">
      <c r="A312" s="90" t="s">
        <v>193</v>
      </c>
      <c r="B312" s="80" t="str">
        <f t="shared" si="52"/>
        <v>TABLEAUX GENERAL ASI</v>
      </c>
      <c r="C312" s="22"/>
      <c r="D312" s="22"/>
      <c r="E312" s="74"/>
      <c r="F312" s="69" t="str">
        <f>F48</f>
        <v xml:space="preserve"> </v>
      </c>
      <c r="G312" s="36"/>
      <c r="I312" s="20" t="s">
        <v>276</v>
      </c>
      <c r="J312" s="20" t="str">
        <f t="shared" ref="J312" si="55">CONCATENATE("SOUS TOTAL H. T. ",I312)</f>
        <v>SOUS TOTAL H. T. TABLEAUX GENERAL ASI</v>
      </c>
      <c r="K312" s="20"/>
      <c r="M312" s="20"/>
    </row>
    <row r="313" spans="1:13" x14ac:dyDescent="0.25">
      <c r="A313" s="90" t="s">
        <v>194</v>
      </c>
      <c r="B313" s="80" t="str">
        <f t="shared" si="52"/>
        <v>TABLEAU GENERAL DE DISTRIBUTION (TGD)</v>
      </c>
      <c r="C313" s="22"/>
      <c r="D313" s="22"/>
      <c r="E313" s="74"/>
      <c r="F313" s="69" t="str">
        <f>F59</f>
        <v xml:space="preserve"> </v>
      </c>
      <c r="G313" s="36"/>
      <c r="I313" s="20" t="s">
        <v>325</v>
      </c>
      <c r="J313" s="20" t="str">
        <f t="shared" ref="J313" si="56">CONCATENATE("SOUS TOTAL H. T. ",I313)</f>
        <v>SOUS TOTAL H. T. TABLEAU GENERAL DE DISTRIBUTION (TGD)</v>
      </c>
      <c r="K313" s="20"/>
      <c r="M313" s="20"/>
    </row>
    <row r="314" spans="1:13" x14ac:dyDescent="0.25">
      <c r="A314" s="90" t="s">
        <v>195</v>
      </c>
      <c r="B314" s="80" t="str">
        <f t="shared" si="52"/>
        <v>ALIMENTATION DEPUIS TGS</v>
      </c>
      <c r="C314" s="22"/>
      <c r="D314" s="22"/>
      <c r="E314" s="74"/>
      <c r="F314" s="69" t="str">
        <f>F74</f>
        <v xml:space="preserve"> </v>
      </c>
      <c r="G314" s="36"/>
      <c r="I314" s="20" t="s">
        <v>280</v>
      </c>
      <c r="J314" s="20" t="str">
        <f t="shared" ref="J314" si="57">CONCATENATE("SOUS TOTAL H. T. ",I314)</f>
        <v>SOUS TOTAL H. T. ALIMENTATION DEPUIS TGS</v>
      </c>
      <c r="K314" s="20"/>
      <c r="M314" s="20"/>
    </row>
    <row r="315" spans="1:13" x14ac:dyDescent="0.25">
      <c r="A315" s="90" t="s">
        <v>196</v>
      </c>
      <c r="B315" s="80" t="str">
        <f t="shared" si="52"/>
        <v>TABLEAUX SPECIALISES MEDICAUX</v>
      </c>
      <c r="C315" s="22"/>
      <c r="D315" s="22"/>
      <c r="E315" s="74"/>
      <c r="F315" s="69" t="str">
        <f>F83</f>
        <v xml:space="preserve"> </v>
      </c>
      <c r="G315" s="36"/>
      <c r="I315" s="20" t="s">
        <v>326</v>
      </c>
      <c r="J315" s="20" t="str">
        <f t="shared" ref="J315" si="58">CONCATENATE("SOUS TOTAL H. T. ",I315)</f>
        <v>SOUS TOTAL H. T. TABLEAUX SPECIALISES MEDICAUX</v>
      </c>
      <c r="K315" s="20"/>
      <c r="M315" s="20"/>
    </row>
    <row r="316" spans="1:13" x14ac:dyDescent="0.25">
      <c r="A316" s="90" t="s">
        <v>197</v>
      </c>
      <c r="B316" s="80" t="str">
        <f t="shared" si="52"/>
        <v>CANALISATIONS</v>
      </c>
      <c r="C316" s="22"/>
      <c r="D316" s="22"/>
      <c r="E316" s="74"/>
      <c r="F316" s="69" t="str">
        <f>F173</f>
        <v xml:space="preserve"> </v>
      </c>
      <c r="G316" s="36"/>
      <c r="I316" s="20" t="s">
        <v>255</v>
      </c>
      <c r="J316" s="20" t="str">
        <f t="shared" si="53"/>
        <v>SOUS TOTAL H. T. CANALISATIONS</v>
      </c>
      <c r="K316" s="20"/>
      <c r="M316" s="20"/>
    </row>
    <row r="317" spans="1:13" x14ac:dyDescent="0.25">
      <c r="A317" s="90" t="s">
        <v>198</v>
      </c>
      <c r="B317" s="80" t="str">
        <f t="shared" si="52"/>
        <v>APPAREILLAGE</v>
      </c>
      <c r="C317" s="22"/>
      <c r="D317" s="22"/>
      <c r="E317" s="74"/>
      <c r="F317" s="69" t="str">
        <f>F231</f>
        <v xml:space="preserve"> </v>
      </c>
      <c r="G317" s="36"/>
      <c r="I317" s="20" t="s">
        <v>177</v>
      </c>
      <c r="J317" s="20" t="str">
        <f t="shared" ref="J317" si="59">CONCATENATE("SOUS TOTAL H. T. ",I317)</f>
        <v>SOUS TOTAL H. T. APPAREILLAGE</v>
      </c>
      <c r="K317" s="20"/>
      <c r="M317" s="20"/>
    </row>
    <row r="318" spans="1:13" x14ac:dyDescent="0.25">
      <c r="A318" s="90" t="s">
        <v>199</v>
      </c>
      <c r="B318" s="80" t="str">
        <f t="shared" si="52"/>
        <v>APPAREILS D’ECLAIRAGE</v>
      </c>
      <c r="C318" s="22"/>
      <c r="D318" s="22"/>
      <c r="E318" s="74"/>
      <c r="F318" s="69" t="str">
        <f>F251</f>
        <v xml:space="preserve"> </v>
      </c>
      <c r="G318" s="36"/>
      <c r="I318" s="20" t="s">
        <v>236</v>
      </c>
      <c r="J318" s="20" t="str">
        <f t="shared" si="53"/>
        <v>SOUS TOTAL H. T. APPAREILS D’ECLAIRAGE</v>
      </c>
      <c r="K318" s="20"/>
      <c r="M318" s="20"/>
    </row>
    <row r="319" spans="1:13" x14ac:dyDescent="0.25">
      <c r="A319" s="90" t="s">
        <v>328</v>
      </c>
      <c r="B319" s="80" t="str">
        <f t="shared" si="52"/>
        <v>ECLAIRAGE DE SECURITE</v>
      </c>
      <c r="C319" s="22"/>
      <c r="D319" s="22"/>
      <c r="E319" s="74"/>
      <c r="F319" s="69" t="str">
        <f>F270</f>
        <v xml:space="preserve"> </v>
      </c>
      <c r="G319" s="36"/>
      <c r="I319" s="20" t="s">
        <v>237</v>
      </c>
      <c r="J319" s="20" t="str">
        <f t="shared" si="53"/>
        <v>SOUS TOTAL H. T. ECLAIRAGE DE SECURITE</v>
      </c>
      <c r="K319" s="20"/>
      <c r="M319" s="20"/>
    </row>
    <row r="320" spans="1:13" x14ac:dyDescent="0.25">
      <c r="A320" s="90" t="s">
        <v>329</v>
      </c>
      <c r="B320" s="80" t="str">
        <f t="shared" si="52"/>
        <v>ALIMENTATIONS SPECIFIQUES</v>
      </c>
      <c r="C320" s="22"/>
      <c r="D320" s="22"/>
      <c r="E320" s="74"/>
      <c r="F320" s="69" t="str">
        <f>F301</f>
        <v xml:space="preserve"> </v>
      </c>
      <c r="G320" s="36"/>
      <c r="I320" s="20" t="s">
        <v>238</v>
      </c>
      <c r="J320" s="20" t="str">
        <f t="shared" ref="J320" si="60">CONCATENATE("SOUS TOTAL H. T. ",I320)</f>
        <v>SOUS TOTAL H. T. ALIMENTATIONS SPECIFIQUES</v>
      </c>
      <c r="K320" s="20"/>
      <c r="M320" s="20"/>
    </row>
    <row r="321" spans="1:13" x14ac:dyDescent="0.25">
      <c r="A321" s="45"/>
      <c r="B321" s="80"/>
      <c r="C321" s="22"/>
      <c r="D321" s="22"/>
      <c r="E321" s="74"/>
      <c r="F321" s="69"/>
      <c r="G321" s="36"/>
      <c r="I321" s="31"/>
      <c r="J321" s="31"/>
      <c r="K321" s="31"/>
      <c r="L321" s="31"/>
      <c r="M321" s="31"/>
    </row>
    <row r="322" spans="1:13" x14ac:dyDescent="0.25">
      <c r="A322" s="45"/>
      <c r="B322" s="34" t="s">
        <v>175</v>
      </c>
      <c r="C322" s="65"/>
      <c r="D322" s="65"/>
      <c r="E322" s="75"/>
      <c r="F322" s="66">
        <f>SUM(F308:F320)</f>
        <v>0</v>
      </c>
      <c r="G322" s="36"/>
      <c r="I322" s="31"/>
      <c r="J322" s="31"/>
      <c r="K322" s="31"/>
      <c r="L322" s="31"/>
      <c r="M322" s="31"/>
    </row>
    <row r="323" spans="1:13" x14ac:dyDescent="0.25">
      <c r="A323" s="45"/>
      <c r="B323" s="34" t="s">
        <v>179</v>
      </c>
      <c r="C323" s="65"/>
      <c r="D323" s="65"/>
      <c r="E323" s="75"/>
      <c r="F323" s="66">
        <f>F322*0.2</f>
        <v>0</v>
      </c>
      <c r="G323" s="36"/>
      <c r="I323" s="31"/>
      <c r="J323" s="31"/>
      <c r="K323" s="31"/>
      <c r="L323" s="31"/>
      <c r="M323" s="31"/>
    </row>
    <row r="324" spans="1:13" x14ac:dyDescent="0.25">
      <c r="A324" s="45"/>
      <c r="B324" s="34" t="s">
        <v>176</v>
      </c>
      <c r="C324" s="65"/>
      <c r="D324" s="65"/>
      <c r="E324" s="75"/>
      <c r="F324" s="66">
        <f>F323+F322</f>
        <v>0</v>
      </c>
      <c r="G324" s="36"/>
      <c r="I324" s="31"/>
      <c r="J324" s="31"/>
      <c r="K324" s="31"/>
      <c r="L324" s="31"/>
      <c r="M324" s="31"/>
    </row>
    <row r="325" spans="1:13" x14ac:dyDescent="0.25">
      <c r="A325" s="45"/>
      <c r="B325" s="40"/>
      <c r="C325" s="70"/>
      <c r="D325" s="70"/>
      <c r="E325" s="76"/>
      <c r="F325" s="72"/>
      <c r="G325" s="36"/>
      <c r="I325" s="31"/>
      <c r="J325" s="31"/>
      <c r="K325" s="31"/>
      <c r="L325" s="31"/>
      <c r="M325" s="31"/>
    </row>
    <row r="326" spans="1:13" x14ac:dyDescent="0.25">
      <c r="A326" s="45"/>
      <c r="B326" s="32"/>
      <c r="C326" s="67"/>
      <c r="D326" s="67"/>
      <c r="E326" s="68"/>
      <c r="F326" s="69"/>
      <c r="G326" s="36"/>
      <c r="I326" s="31"/>
      <c r="J326" s="31"/>
      <c r="K326" s="31"/>
      <c r="L326" s="31"/>
      <c r="M326" s="31"/>
    </row>
    <row r="327" spans="1:13" x14ac:dyDescent="0.25">
      <c r="A327" s="46"/>
      <c r="B327" s="32"/>
      <c r="C327" s="67"/>
      <c r="D327" s="67"/>
      <c r="E327" s="68"/>
      <c r="F327" s="69"/>
      <c r="G327" s="36"/>
      <c r="I327" s="31"/>
      <c r="J327" s="31"/>
      <c r="K327" s="31"/>
      <c r="L327" s="31"/>
      <c r="M327" s="31"/>
    </row>
    <row r="328" spans="1:13" x14ac:dyDescent="0.25">
      <c r="A328" s="47"/>
      <c r="B328" s="40"/>
      <c r="C328" s="70"/>
      <c r="D328" s="70"/>
      <c r="E328" s="71"/>
      <c r="F328" s="72"/>
      <c r="G328" s="36"/>
      <c r="I328" s="31"/>
      <c r="J328" s="31"/>
      <c r="K328" s="31"/>
      <c r="L328" s="31"/>
      <c r="M328" s="31"/>
    </row>
    <row r="329" spans="1:13" x14ac:dyDescent="0.25">
      <c r="A329" s="42"/>
      <c r="B329" s="85" t="s">
        <v>96</v>
      </c>
      <c r="C329" s="43"/>
      <c r="D329" s="43"/>
      <c r="E329" s="63" t="str">
        <f>IF(D329=0," ",ROUND(#REF!*Coeff_vente,2))</f>
        <v xml:space="preserve"> </v>
      </c>
      <c r="F329" s="64"/>
      <c r="G329" s="36"/>
      <c r="M329" s="20"/>
    </row>
    <row r="330" spans="1:13" x14ac:dyDescent="0.25">
      <c r="A330" s="45"/>
      <c r="B330" s="32"/>
      <c r="C330" s="32"/>
      <c r="D330" s="32"/>
      <c r="E330" s="54" t="str">
        <f>IF(D330=0," ",ROUND(#REF!*Coeff_vente,2))</f>
        <v xml:space="preserve"> </v>
      </c>
      <c r="F330" s="55"/>
      <c r="G330" s="36"/>
      <c r="M330" s="20"/>
    </row>
    <row r="331" spans="1:13" x14ac:dyDescent="0.25">
      <c r="A331" s="45"/>
      <c r="B331" s="32"/>
      <c r="C331" s="32"/>
      <c r="D331" s="32"/>
      <c r="E331" s="54" t="str">
        <f>IF(D331=0," ",ROUND(#REF!*Coeff_vente,2))</f>
        <v xml:space="preserve"> </v>
      </c>
      <c r="F331" s="55"/>
      <c r="G331" s="36"/>
      <c r="M331" s="20"/>
    </row>
    <row r="332" spans="1:13" x14ac:dyDescent="0.25">
      <c r="A332" s="86" t="s">
        <v>200</v>
      </c>
      <c r="B332" s="80" t="s">
        <v>219</v>
      </c>
      <c r="C332" s="32"/>
      <c r="D332" s="32"/>
      <c r="E332" s="54" t="str">
        <f>IF(D332=0," ",ROUND(#REF!*Coeff_vente,2))</f>
        <v xml:space="preserve"> </v>
      </c>
      <c r="F332" s="55" t="str">
        <f t="shared" ref="F332:F350" si="61">IF(D332=0," ",E332*D332)</f>
        <v xml:space="preserve"> </v>
      </c>
      <c r="G332" s="36"/>
      <c r="M332" s="20"/>
    </row>
    <row r="333" spans="1:13" ht="12.75" x14ac:dyDescent="0.2">
      <c r="A333" s="45"/>
      <c r="B333" s="32" t="s">
        <v>222</v>
      </c>
      <c r="C333" s="32"/>
      <c r="D333" s="32"/>
      <c r="E333" s="54" t="str">
        <f>IF(D333=0," ",ROUND(#REF!*Coeff_vente,2))</f>
        <v xml:space="preserve"> </v>
      </c>
      <c r="F333" s="55" t="str">
        <f t="shared" si="61"/>
        <v xml:space="preserve"> </v>
      </c>
      <c r="G333" s="36"/>
      <c r="H333" s="21"/>
      <c r="I333" s="21"/>
      <c r="J333" s="21"/>
      <c r="K333" s="21"/>
      <c r="L333" s="21"/>
      <c r="M333" s="21"/>
    </row>
    <row r="334" spans="1:13" ht="12.75" x14ac:dyDescent="0.2">
      <c r="A334" s="45"/>
      <c r="B334" s="32" t="s">
        <v>233</v>
      </c>
      <c r="C334" s="32"/>
      <c r="D334" s="32"/>
      <c r="E334" s="54" t="str">
        <f>IF(D334=0," ",ROUND(#REF!*Coeff_vente,2))</f>
        <v xml:space="preserve"> </v>
      </c>
      <c r="F334" s="55" t="str">
        <f t="shared" si="61"/>
        <v xml:space="preserve"> </v>
      </c>
      <c r="G334" s="36"/>
      <c r="H334" s="21"/>
      <c r="I334" s="21"/>
      <c r="J334" s="21"/>
      <c r="K334" s="21"/>
      <c r="L334" s="21"/>
      <c r="M334" s="21"/>
    </row>
    <row r="335" spans="1:13" x14ac:dyDescent="0.25">
      <c r="A335" s="45"/>
      <c r="B335" s="32" t="s">
        <v>232</v>
      </c>
      <c r="C335" s="32"/>
      <c r="D335" s="32"/>
      <c r="E335" s="54" t="str">
        <f>IF(D335=0," ",ROUND(#REF!*Coeff_vente,2))</f>
        <v xml:space="preserve"> </v>
      </c>
      <c r="F335" s="55" t="str">
        <f t="shared" si="61"/>
        <v xml:space="preserve"> </v>
      </c>
      <c r="G335" s="36"/>
      <c r="M335" s="20"/>
    </row>
    <row r="336" spans="1:13" x14ac:dyDescent="0.25">
      <c r="A336" s="45"/>
      <c r="B336" s="32"/>
      <c r="C336" s="32"/>
      <c r="D336" s="32"/>
      <c r="E336" s="54"/>
      <c r="F336" s="55"/>
      <c r="G336" s="36"/>
      <c r="M336" s="20"/>
    </row>
    <row r="337" spans="1:13" x14ac:dyDescent="0.25">
      <c r="A337" s="45"/>
      <c r="B337" s="87" t="s">
        <v>256</v>
      </c>
      <c r="C337" s="32" t="s">
        <v>15</v>
      </c>
      <c r="D337" s="32"/>
      <c r="E337" s="54" t="str">
        <f>IF(D337=0," ",ROUND(#REF!*Coeff_vente,2))</f>
        <v xml:space="preserve"> </v>
      </c>
      <c r="F337" s="55" t="str">
        <f t="shared" ref="F337:F344" si="62">IF(D337=0," ",E337*D337)</f>
        <v xml:space="preserve"> </v>
      </c>
      <c r="G337" s="36"/>
      <c r="M337" s="20"/>
    </row>
    <row r="338" spans="1:13" x14ac:dyDescent="0.25">
      <c r="A338" s="45"/>
      <c r="B338" s="87" t="s">
        <v>257</v>
      </c>
      <c r="C338" s="32" t="s">
        <v>15</v>
      </c>
      <c r="D338" s="32"/>
      <c r="E338" s="54" t="str">
        <f>IF(D338=0," ",ROUND(#REF!*Coeff_vente,2))</f>
        <v xml:space="preserve"> </v>
      </c>
      <c r="F338" s="55" t="str">
        <f t="shared" si="62"/>
        <v xml:space="preserve"> </v>
      </c>
      <c r="G338" s="36"/>
      <c r="M338" s="20"/>
    </row>
    <row r="339" spans="1:13" x14ac:dyDescent="0.25">
      <c r="A339" s="45"/>
      <c r="B339" s="87" t="s">
        <v>264</v>
      </c>
      <c r="C339" s="32" t="s">
        <v>15</v>
      </c>
      <c r="D339" s="32"/>
      <c r="E339" s="54" t="str">
        <f>IF(D339=0," ",ROUND(#REF!*Coeff_vente,2))</f>
        <v xml:space="preserve"> </v>
      </c>
      <c r="F339" s="55" t="str">
        <f t="shared" si="62"/>
        <v xml:space="preserve"> </v>
      </c>
      <c r="G339" s="36"/>
      <c r="M339" s="20"/>
    </row>
    <row r="340" spans="1:13" x14ac:dyDescent="0.25">
      <c r="A340" s="45"/>
      <c r="B340" s="87" t="s">
        <v>258</v>
      </c>
      <c r="C340" s="32" t="s">
        <v>15</v>
      </c>
      <c r="D340" s="32"/>
      <c r="E340" s="54" t="str">
        <f>IF(D340=0," ",ROUND(#REF!*Coeff_vente,2))</f>
        <v xml:space="preserve"> </v>
      </c>
      <c r="F340" s="55" t="str">
        <f t="shared" si="62"/>
        <v xml:space="preserve"> </v>
      </c>
      <c r="G340" s="36"/>
      <c r="M340" s="20"/>
    </row>
    <row r="341" spans="1:13" ht="26.25" x14ac:dyDescent="0.25">
      <c r="A341" s="45"/>
      <c r="B341" s="87" t="s">
        <v>259</v>
      </c>
      <c r="C341" s="32" t="s">
        <v>15</v>
      </c>
      <c r="D341" s="32"/>
      <c r="E341" s="54" t="str">
        <f>IF(D341=0," ",ROUND(#REF!*Coeff_vente,2))</f>
        <v xml:space="preserve"> </v>
      </c>
      <c r="F341" s="55" t="str">
        <f t="shared" si="62"/>
        <v xml:space="preserve"> </v>
      </c>
      <c r="G341" s="36"/>
      <c r="M341" s="20"/>
    </row>
    <row r="342" spans="1:13" x14ac:dyDescent="0.25">
      <c r="A342" s="45"/>
      <c r="B342" s="87" t="s">
        <v>260</v>
      </c>
      <c r="C342" s="32" t="s">
        <v>15</v>
      </c>
      <c r="D342" s="32"/>
      <c r="E342" s="54" t="str">
        <f>IF(D342=0," ",ROUND(#REF!*Coeff_vente,2))</f>
        <v xml:space="preserve"> </v>
      </c>
      <c r="F342" s="55" t="str">
        <f t="shared" si="62"/>
        <v xml:space="preserve"> </v>
      </c>
      <c r="G342" s="36"/>
      <c r="M342" s="20"/>
    </row>
    <row r="343" spans="1:13" x14ac:dyDescent="0.25">
      <c r="A343" s="45"/>
      <c r="B343" s="87" t="s">
        <v>261</v>
      </c>
      <c r="C343" s="32" t="s">
        <v>15</v>
      </c>
      <c r="D343" s="32"/>
      <c r="E343" s="54" t="str">
        <f>IF(D343=0," ",ROUND(#REF!*Coeff_vente,2))</f>
        <v xml:space="preserve"> </v>
      </c>
      <c r="F343" s="55" t="str">
        <f t="shared" si="62"/>
        <v xml:space="preserve"> </v>
      </c>
      <c r="G343" s="36"/>
      <c r="M343" s="20"/>
    </row>
    <row r="344" spans="1:13" x14ac:dyDescent="0.25">
      <c r="A344" s="45"/>
      <c r="B344" s="87" t="s">
        <v>262</v>
      </c>
      <c r="C344" s="32" t="s">
        <v>15</v>
      </c>
      <c r="D344" s="32"/>
      <c r="E344" s="54" t="str">
        <f>IF(D344=0," ",ROUND(#REF!*Coeff_vente,2))</f>
        <v xml:space="preserve"> </v>
      </c>
      <c r="F344" s="55" t="str">
        <f t="shared" si="62"/>
        <v xml:space="preserve"> </v>
      </c>
      <c r="G344" s="36"/>
      <c r="M344" s="20"/>
    </row>
    <row r="345" spans="1:13" x14ac:dyDescent="0.25">
      <c r="A345" s="45"/>
      <c r="B345" s="32"/>
      <c r="C345" s="32"/>
      <c r="D345" s="32"/>
      <c r="E345" s="54"/>
      <c r="F345" s="55"/>
      <c r="G345" s="36"/>
      <c r="M345" s="20"/>
    </row>
    <row r="346" spans="1:13" ht="26.25" x14ac:dyDescent="0.25">
      <c r="A346" s="45"/>
      <c r="B346" s="87" t="s">
        <v>263</v>
      </c>
      <c r="C346" s="32"/>
      <c r="D346" s="32"/>
      <c r="E346" s="54" t="str">
        <f>IF(D346=0," ",ROUND(#REF!*Coeff_vente,2))</f>
        <v xml:space="preserve"> </v>
      </c>
      <c r="F346" s="55" t="str">
        <f t="shared" si="61"/>
        <v xml:space="preserve"> </v>
      </c>
      <c r="G346" s="36"/>
      <c r="M346" s="20"/>
    </row>
    <row r="347" spans="1:13" x14ac:dyDescent="0.25">
      <c r="A347" s="45"/>
      <c r="B347" s="32" t="s">
        <v>218</v>
      </c>
      <c r="C347" s="32" t="s">
        <v>1</v>
      </c>
      <c r="D347" s="32"/>
      <c r="E347" s="54" t="str">
        <f>IF(D347=0," ",ROUND(#REF!*Coeff_vente,2))</f>
        <v xml:space="preserve"> </v>
      </c>
      <c r="F347" s="55" t="str">
        <f t="shared" si="61"/>
        <v xml:space="preserve"> </v>
      </c>
      <c r="G347" s="36"/>
      <c r="M347" s="20"/>
    </row>
    <row r="348" spans="1:13" x14ac:dyDescent="0.25">
      <c r="A348" s="45"/>
      <c r="B348" s="32" t="s">
        <v>150</v>
      </c>
      <c r="C348" s="32" t="s">
        <v>1</v>
      </c>
      <c r="D348" s="32"/>
      <c r="E348" s="54" t="str">
        <f>IF(D348=0," ",ROUND(#REF!*Coeff_vente,2))</f>
        <v xml:space="preserve"> </v>
      </c>
      <c r="F348" s="55" t="str">
        <f t="shared" si="61"/>
        <v xml:space="preserve"> </v>
      </c>
      <c r="G348" s="36"/>
      <c r="M348" s="20"/>
    </row>
    <row r="349" spans="1:13" x14ac:dyDescent="0.25">
      <c r="A349" s="45"/>
      <c r="B349" s="32" t="s">
        <v>313</v>
      </c>
      <c r="C349" s="32" t="s">
        <v>1</v>
      </c>
      <c r="D349" s="32"/>
      <c r="E349" s="54" t="str">
        <f>IF(D349=0," ",ROUND(#REF!*Coeff_vente,2))</f>
        <v xml:space="preserve"> </v>
      </c>
      <c r="F349" s="55" t="str">
        <f t="shared" ref="F349" si="63">IF(D349=0," ",E349*D349)</f>
        <v xml:space="preserve"> </v>
      </c>
      <c r="G349" s="36"/>
      <c r="M349" s="20"/>
    </row>
    <row r="350" spans="1:13" x14ac:dyDescent="0.25">
      <c r="A350" s="45"/>
      <c r="B350" s="32" t="s">
        <v>151</v>
      </c>
      <c r="C350" s="32" t="s">
        <v>1</v>
      </c>
      <c r="D350" s="32"/>
      <c r="E350" s="54" t="str">
        <f>IF(D350=0," ",ROUND(#REF!*Coeff_vente,2))</f>
        <v xml:space="preserve"> </v>
      </c>
      <c r="F350" s="55" t="str">
        <f t="shared" si="61"/>
        <v xml:space="preserve"> </v>
      </c>
      <c r="G350" s="36"/>
      <c r="M350" s="20"/>
    </row>
    <row r="351" spans="1:13" x14ac:dyDescent="0.25">
      <c r="A351" s="45"/>
      <c r="B351" s="32" t="s">
        <v>234</v>
      </c>
      <c r="C351" s="32" t="s">
        <v>1</v>
      </c>
      <c r="D351" s="32"/>
      <c r="E351" s="54" t="str">
        <f>IF(D351=0," ",ROUND(#REF!*Coeff_vente,2))</f>
        <v xml:space="preserve"> </v>
      </c>
      <c r="F351" s="55" t="str">
        <f t="shared" ref="F351" si="64">IF(D351=0," ",E351*D351)</f>
        <v xml:space="preserve"> </v>
      </c>
      <c r="G351" s="36"/>
      <c r="M351" s="20"/>
    </row>
    <row r="352" spans="1:13" x14ac:dyDescent="0.25">
      <c r="A352" s="45"/>
      <c r="B352" s="32" t="s">
        <v>56</v>
      </c>
      <c r="C352" s="32" t="s">
        <v>1</v>
      </c>
      <c r="D352" s="32"/>
      <c r="E352" s="54" t="str">
        <f>IF(D352=0," ",ROUND(#REF!*Coeff_vente,2))</f>
        <v xml:space="preserve"> </v>
      </c>
      <c r="F352" s="55" t="str">
        <f t="shared" ref="F352:F383" si="65">IF(D352=0," ",E352*D352)</f>
        <v xml:space="preserve"> </v>
      </c>
      <c r="G352" s="36"/>
      <c r="M352" s="20"/>
    </row>
    <row r="353" spans="1:13" x14ac:dyDescent="0.25">
      <c r="A353" s="45"/>
      <c r="B353" s="32" t="s">
        <v>212</v>
      </c>
      <c r="C353" s="32" t="s">
        <v>1</v>
      </c>
      <c r="D353" s="32"/>
      <c r="E353" s="54" t="str">
        <f>IF(D353=0," ",ROUND(#REF!*Coeff_vente,2))</f>
        <v xml:space="preserve"> </v>
      </c>
      <c r="F353" s="55" t="str">
        <f t="shared" si="65"/>
        <v xml:space="preserve"> </v>
      </c>
      <c r="G353" s="36"/>
      <c r="M353" s="20"/>
    </row>
    <row r="354" spans="1:13" x14ac:dyDescent="0.25">
      <c r="A354" s="45"/>
      <c r="B354" s="32" t="s">
        <v>213</v>
      </c>
      <c r="C354" s="32" t="s">
        <v>1</v>
      </c>
      <c r="D354" s="32"/>
      <c r="E354" s="54" t="str">
        <f>IF(D354=0," ",ROUND(#REF!*Coeff_vente,2))</f>
        <v xml:space="preserve"> </v>
      </c>
      <c r="F354" s="55" t="str">
        <f t="shared" si="65"/>
        <v xml:space="preserve"> </v>
      </c>
      <c r="G354" s="36"/>
      <c r="M354" s="20"/>
    </row>
    <row r="355" spans="1:13" x14ac:dyDescent="0.25">
      <c r="A355" s="45"/>
      <c r="B355" s="32" t="s">
        <v>214</v>
      </c>
      <c r="C355" s="32" t="s">
        <v>1</v>
      </c>
      <c r="D355" s="32"/>
      <c r="E355" s="54" t="str">
        <f>IF(D355=0," ",ROUND(#REF!*Coeff_vente,2))</f>
        <v xml:space="preserve"> </v>
      </c>
      <c r="F355" s="55" t="str">
        <f t="shared" si="65"/>
        <v xml:space="preserve"> </v>
      </c>
      <c r="G355" s="36"/>
      <c r="M355" s="20"/>
    </row>
    <row r="356" spans="1:13" x14ac:dyDescent="0.25">
      <c r="A356" s="45"/>
      <c r="B356" s="32" t="s">
        <v>152</v>
      </c>
      <c r="C356" s="32" t="s">
        <v>1</v>
      </c>
      <c r="D356" s="32"/>
      <c r="E356" s="54" t="str">
        <f>IF(D356=0," ",ROUND(#REF!*Coeff_vente,2))</f>
        <v xml:space="preserve"> </v>
      </c>
      <c r="F356" s="55" t="str">
        <f t="shared" si="65"/>
        <v xml:space="preserve"> </v>
      </c>
      <c r="G356" s="36"/>
      <c r="M356" s="20"/>
    </row>
    <row r="357" spans="1:13" x14ac:dyDescent="0.25">
      <c r="A357" s="45"/>
      <c r="B357" s="32" t="s">
        <v>153</v>
      </c>
      <c r="C357" s="32" t="s">
        <v>1</v>
      </c>
      <c r="D357" s="32"/>
      <c r="E357" s="54" t="str">
        <f>IF(D357=0," ",ROUND(#REF!*Coeff_vente,2))</f>
        <v xml:space="preserve"> </v>
      </c>
      <c r="F357" s="55" t="str">
        <f t="shared" ref="F357" si="66">IF(D357=0," ",E357*D357)</f>
        <v xml:space="preserve"> </v>
      </c>
      <c r="G357" s="36"/>
      <c r="M357" s="20"/>
    </row>
    <row r="358" spans="1:13" x14ac:dyDescent="0.25">
      <c r="A358" s="45"/>
      <c r="B358" s="32" t="s">
        <v>94</v>
      </c>
      <c r="C358" s="32" t="s">
        <v>1</v>
      </c>
      <c r="D358" s="32"/>
      <c r="E358" s="54" t="str">
        <f>IF(D358=0," ",ROUND(#REF!*Coeff_vente,2))</f>
        <v xml:space="preserve"> </v>
      </c>
      <c r="F358" s="55" t="str">
        <f t="shared" si="65"/>
        <v xml:space="preserve"> </v>
      </c>
      <c r="G358" s="36"/>
      <c r="M358" s="20"/>
    </row>
    <row r="359" spans="1:13" x14ac:dyDescent="0.25">
      <c r="A359" s="45"/>
      <c r="B359" s="32" t="s">
        <v>95</v>
      </c>
      <c r="C359" s="32" t="s">
        <v>1</v>
      </c>
      <c r="D359" s="32"/>
      <c r="E359" s="54" t="str">
        <f>IF(D359=0," ",ROUND(#REF!*Coeff_vente,2))</f>
        <v xml:space="preserve"> </v>
      </c>
      <c r="F359" s="55" t="str">
        <f t="shared" si="65"/>
        <v xml:space="preserve"> </v>
      </c>
      <c r="G359" s="36"/>
      <c r="M359" s="20"/>
    </row>
    <row r="360" spans="1:13" x14ac:dyDescent="0.25">
      <c r="A360" s="45"/>
      <c r="B360" s="32" t="s">
        <v>55</v>
      </c>
      <c r="C360" s="32" t="s">
        <v>1</v>
      </c>
      <c r="D360" s="32"/>
      <c r="E360" s="54" t="str">
        <f>IF(D360=0," ",ROUND(#REF!*Coeff_vente,2))</f>
        <v xml:space="preserve"> </v>
      </c>
      <c r="F360" s="55" t="str">
        <f t="shared" ref="F360" si="67">IF(D360=0," ",E360*D360)</f>
        <v xml:space="preserve"> </v>
      </c>
      <c r="G360" s="36"/>
      <c r="M360" s="20"/>
    </row>
    <row r="361" spans="1:13" x14ac:dyDescent="0.25">
      <c r="A361" s="45"/>
      <c r="B361" s="32"/>
      <c r="C361" s="32"/>
      <c r="D361" s="32"/>
      <c r="E361" s="54"/>
      <c r="F361" s="55"/>
      <c r="G361" s="36"/>
      <c r="M361" s="20"/>
    </row>
    <row r="362" spans="1:13" x14ac:dyDescent="0.25">
      <c r="A362" s="45"/>
      <c r="B362" s="81" t="s">
        <v>57</v>
      </c>
      <c r="C362" s="32"/>
      <c r="D362" s="32"/>
      <c r="E362" s="54" t="str">
        <f>IF(D362=0," ",ROUND(#REF!*Coeff_vente,2))</f>
        <v xml:space="preserve"> </v>
      </c>
      <c r="F362" s="55" t="str">
        <f t="shared" si="65"/>
        <v xml:space="preserve"> </v>
      </c>
      <c r="G362" s="36"/>
      <c r="M362" s="20"/>
    </row>
    <row r="363" spans="1:13" x14ac:dyDescent="0.25">
      <c r="A363" s="45"/>
      <c r="B363" s="32" t="s">
        <v>58</v>
      </c>
      <c r="C363" s="32"/>
      <c r="D363" s="32"/>
      <c r="E363" s="54" t="str">
        <f>IF(D363=0," ",ROUND(#REF!*Coeff_vente,2))</f>
        <v xml:space="preserve"> </v>
      </c>
      <c r="F363" s="55" t="str">
        <f t="shared" si="65"/>
        <v xml:space="preserve"> </v>
      </c>
      <c r="G363" s="36"/>
      <c r="M363" s="20"/>
    </row>
    <row r="364" spans="1:13" x14ac:dyDescent="0.25">
      <c r="A364" s="45"/>
      <c r="B364" s="32" t="s">
        <v>59</v>
      </c>
      <c r="C364" s="32" t="s">
        <v>16</v>
      </c>
      <c r="D364" s="32"/>
      <c r="E364" s="54" t="str">
        <f>IF(D364=0," ",ROUND(#REF!*Coeff_vente,2))</f>
        <v xml:space="preserve"> </v>
      </c>
      <c r="F364" s="55" t="str">
        <f t="shared" si="65"/>
        <v xml:space="preserve"> </v>
      </c>
      <c r="G364" s="36"/>
      <c r="M364" s="20"/>
    </row>
    <row r="365" spans="1:13" x14ac:dyDescent="0.25">
      <c r="A365" s="45"/>
      <c r="B365" s="32" t="s">
        <v>93</v>
      </c>
      <c r="C365" s="32"/>
      <c r="D365" s="32"/>
      <c r="E365" s="54" t="str">
        <f>IF(D365=0," ",ROUND(#REF!*Coeff_vente,2))</f>
        <v xml:space="preserve"> </v>
      </c>
      <c r="F365" s="55" t="str">
        <f t="shared" si="65"/>
        <v xml:space="preserve"> </v>
      </c>
      <c r="G365" s="36"/>
      <c r="M365" s="20"/>
    </row>
    <row r="366" spans="1:13" x14ac:dyDescent="0.25">
      <c r="A366" s="45"/>
      <c r="B366" s="32" t="s">
        <v>60</v>
      </c>
      <c r="C366" s="32"/>
      <c r="D366" s="32"/>
      <c r="E366" s="54" t="str">
        <f>IF(D366=0," ",ROUND(#REF!*Coeff_vente,2))</f>
        <v xml:space="preserve"> </v>
      </c>
      <c r="F366" s="55" t="str">
        <f t="shared" si="65"/>
        <v xml:space="preserve"> </v>
      </c>
      <c r="G366" s="36"/>
      <c r="M366" s="20"/>
    </row>
    <row r="367" spans="1:13" x14ac:dyDescent="0.25">
      <c r="A367" s="45"/>
      <c r="B367" s="32" t="s">
        <v>61</v>
      </c>
      <c r="C367" s="32" t="s">
        <v>16</v>
      </c>
      <c r="D367" s="32"/>
      <c r="E367" s="54" t="str">
        <f>IF(D367=0," ",ROUND(#REF!*Coeff_vente,2))</f>
        <v xml:space="preserve"> </v>
      </c>
      <c r="F367" s="55" t="str">
        <f t="shared" si="65"/>
        <v xml:space="preserve"> </v>
      </c>
      <c r="G367" s="36"/>
      <c r="M367" s="20"/>
    </row>
    <row r="368" spans="1:13" x14ac:dyDescent="0.25">
      <c r="A368" s="45"/>
      <c r="B368" s="32" t="s">
        <v>93</v>
      </c>
      <c r="C368" s="32"/>
      <c r="D368" s="32"/>
      <c r="E368" s="54" t="str">
        <f>IF(D368=0," ",ROUND(#REF!*Coeff_vente,2))</f>
        <v xml:space="preserve"> </v>
      </c>
      <c r="F368" s="55" t="str">
        <f t="shared" si="65"/>
        <v xml:space="preserve"> </v>
      </c>
      <c r="G368" s="36"/>
      <c r="M368" s="20"/>
    </row>
    <row r="369" spans="1:13" x14ac:dyDescent="0.25">
      <c r="A369" s="45"/>
      <c r="B369" s="32" t="s">
        <v>62</v>
      </c>
      <c r="C369" s="32"/>
      <c r="D369" s="32"/>
      <c r="E369" s="54" t="str">
        <f>IF(D369=0," ",ROUND(#REF!*Coeff_vente,2))</f>
        <v xml:space="preserve"> </v>
      </c>
      <c r="F369" s="55" t="str">
        <f t="shared" si="65"/>
        <v xml:space="preserve"> </v>
      </c>
      <c r="G369" s="36"/>
      <c r="M369" s="20"/>
    </row>
    <row r="370" spans="1:13" x14ac:dyDescent="0.25">
      <c r="A370" s="45"/>
      <c r="B370" s="32" t="s">
        <v>63</v>
      </c>
      <c r="C370" s="32" t="s">
        <v>16</v>
      </c>
      <c r="D370" s="32"/>
      <c r="E370" s="54" t="str">
        <f>IF(D370=0," ",ROUND(#REF!*Coeff_vente,2))</f>
        <v xml:space="preserve"> </v>
      </c>
      <c r="F370" s="55" t="str">
        <f t="shared" si="65"/>
        <v xml:space="preserve"> </v>
      </c>
      <c r="G370" s="36"/>
      <c r="M370" s="20"/>
    </row>
    <row r="371" spans="1:13" x14ac:dyDescent="0.25">
      <c r="A371" s="45"/>
      <c r="B371" s="32" t="s">
        <v>93</v>
      </c>
      <c r="C371" s="32"/>
      <c r="D371" s="32"/>
      <c r="E371" s="54" t="str">
        <f>IF(D371=0," ",ROUND(#REF!*Coeff_vente,2))</f>
        <v xml:space="preserve"> </v>
      </c>
      <c r="F371" s="55" t="str">
        <f t="shared" si="65"/>
        <v xml:space="preserve"> </v>
      </c>
      <c r="G371" s="36"/>
      <c r="M371" s="20"/>
    </row>
    <row r="372" spans="1:13" x14ac:dyDescent="0.25">
      <c r="A372" s="45"/>
      <c r="B372" s="32" t="s">
        <v>64</v>
      </c>
      <c r="C372" s="32" t="s">
        <v>16</v>
      </c>
      <c r="D372" s="32"/>
      <c r="E372" s="54" t="str">
        <f>IF(D372=0," ",ROUND(#REF!*Coeff_vente,2))</f>
        <v xml:space="preserve"> </v>
      </c>
      <c r="F372" s="55" t="str">
        <f t="shared" si="65"/>
        <v xml:space="preserve"> </v>
      </c>
      <c r="G372" s="36"/>
      <c r="M372" s="20"/>
    </row>
    <row r="373" spans="1:13" x14ac:dyDescent="0.25">
      <c r="A373" s="45"/>
      <c r="B373" s="32" t="s">
        <v>65</v>
      </c>
      <c r="C373" s="32"/>
      <c r="D373" s="32"/>
      <c r="E373" s="54" t="str">
        <f>IF(D373=0," ",ROUND(#REF!*Coeff_vente,2))</f>
        <v xml:space="preserve"> </v>
      </c>
      <c r="F373" s="55" t="str">
        <f t="shared" si="65"/>
        <v xml:space="preserve"> </v>
      </c>
      <c r="G373" s="36"/>
      <c r="M373" s="20"/>
    </row>
    <row r="374" spans="1:13" x14ac:dyDescent="0.25">
      <c r="A374" s="45"/>
      <c r="B374" s="32" t="s">
        <v>59</v>
      </c>
      <c r="C374" s="32"/>
      <c r="D374" s="32"/>
      <c r="E374" s="54" t="str">
        <f>IF(D374=0," ",ROUND(#REF!*Coeff_vente,2))</f>
        <v xml:space="preserve"> </v>
      </c>
      <c r="F374" s="55" t="str">
        <f t="shared" si="65"/>
        <v xml:space="preserve"> </v>
      </c>
      <c r="G374" s="36"/>
      <c r="M374" s="20"/>
    </row>
    <row r="375" spans="1:13" x14ac:dyDescent="0.25">
      <c r="A375" s="45"/>
      <c r="B375" s="32" t="s">
        <v>93</v>
      </c>
      <c r="C375" s="32"/>
      <c r="D375" s="32"/>
      <c r="E375" s="54" t="str">
        <f>IF(D375=0," ",ROUND(#REF!*Coeff_vente,2))</f>
        <v xml:space="preserve"> </v>
      </c>
      <c r="F375" s="55" t="str">
        <f t="shared" si="65"/>
        <v xml:space="preserve"> </v>
      </c>
      <c r="G375" s="36"/>
      <c r="M375" s="20"/>
    </row>
    <row r="376" spans="1:13" x14ac:dyDescent="0.25">
      <c r="A376" s="45"/>
      <c r="B376" s="32" t="s">
        <v>66</v>
      </c>
      <c r="C376" s="32" t="s">
        <v>15</v>
      </c>
      <c r="D376" s="32"/>
      <c r="E376" s="54" t="str">
        <f>IF(D376=0," ",ROUND(#REF!*Coeff_vente,2))</f>
        <v xml:space="preserve"> </v>
      </c>
      <c r="F376" s="55" t="str">
        <f t="shared" si="65"/>
        <v xml:space="preserve"> </v>
      </c>
      <c r="G376" s="36"/>
      <c r="M376" s="20"/>
    </row>
    <row r="377" spans="1:13" x14ac:dyDescent="0.25">
      <c r="A377" s="45"/>
      <c r="B377" s="32" t="s">
        <v>67</v>
      </c>
      <c r="C377" s="32" t="s">
        <v>15</v>
      </c>
      <c r="D377" s="32"/>
      <c r="E377" s="54" t="str">
        <f>IF(D377=0," ",ROUND(#REF!*Coeff_vente,2))</f>
        <v xml:space="preserve"> </v>
      </c>
      <c r="F377" s="55" t="str">
        <f t="shared" si="65"/>
        <v xml:space="preserve"> </v>
      </c>
      <c r="G377" s="36"/>
      <c r="M377" s="20"/>
    </row>
    <row r="378" spans="1:13" x14ac:dyDescent="0.25">
      <c r="A378" s="45"/>
      <c r="B378" s="32" t="s">
        <v>68</v>
      </c>
      <c r="C378" s="32" t="s">
        <v>15</v>
      </c>
      <c r="D378" s="32"/>
      <c r="E378" s="54" t="str">
        <f>IF(D378=0," ",ROUND(#REF!*Coeff_vente,2))</f>
        <v xml:space="preserve"> </v>
      </c>
      <c r="F378" s="55" t="str">
        <f t="shared" si="65"/>
        <v xml:space="preserve"> </v>
      </c>
      <c r="G378" s="36"/>
      <c r="M378" s="20"/>
    </row>
    <row r="379" spans="1:13" x14ac:dyDescent="0.25">
      <c r="A379" s="45"/>
      <c r="B379" s="32" t="s">
        <v>155</v>
      </c>
      <c r="C379" s="32" t="s">
        <v>15</v>
      </c>
      <c r="D379" s="32"/>
      <c r="E379" s="54" t="str">
        <f>IF(D379=0," ",ROUND(#REF!*Coeff_vente,2))</f>
        <v xml:space="preserve"> </v>
      </c>
      <c r="F379" s="55" t="str">
        <f t="shared" si="65"/>
        <v xml:space="preserve"> </v>
      </c>
      <c r="G379" s="36"/>
      <c r="M379" s="20"/>
    </row>
    <row r="380" spans="1:13" x14ac:dyDescent="0.25">
      <c r="A380" s="45"/>
      <c r="B380" s="32" t="s">
        <v>220</v>
      </c>
      <c r="C380" s="32" t="s">
        <v>15</v>
      </c>
      <c r="D380" s="32"/>
      <c r="E380" s="54" t="str">
        <f>IF(D380=0," ",ROUND(#REF!*Coeff_vente,2))</f>
        <v xml:space="preserve"> </v>
      </c>
      <c r="F380" s="55" t="str">
        <f t="shared" ref="F380" si="68">IF(D380=0," ",E380*D380)</f>
        <v xml:space="preserve"> </v>
      </c>
      <c r="G380" s="36"/>
      <c r="M380" s="20"/>
    </row>
    <row r="381" spans="1:13" x14ac:dyDescent="0.25">
      <c r="A381" s="45"/>
      <c r="B381" s="32" t="s">
        <v>265</v>
      </c>
      <c r="C381" s="32" t="s">
        <v>15</v>
      </c>
      <c r="D381" s="32"/>
      <c r="E381" s="54" t="str">
        <f>IF(D381=0," ",ROUND(#REF!*Coeff_vente,2))</f>
        <v xml:space="preserve"> </v>
      </c>
      <c r="F381" s="55" t="str">
        <f t="shared" si="65"/>
        <v xml:space="preserve"> </v>
      </c>
      <c r="G381" s="36"/>
      <c r="M381" s="20"/>
    </row>
    <row r="382" spans="1:13" x14ac:dyDescent="0.25">
      <c r="A382" s="45"/>
      <c r="B382" s="32" t="s">
        <v>13</v>
      </c>
      <c r="C382" s="32"/>
      <c r="D382" s="32"/>
      <c r="E382" s="54" t="str">
        <f>IF(D382=0," ",ROUND(#REF!*Coeff_vente,2))</f>
        <v xml:space="preserve"> </v>
      </c>
      <c r="F382" s="55" t="str">
        <f t="shared" ref="F382" si="69">IF(D382=0," ",E382*D382)</f>
        <v xml:space="preserve"> </v>
      </c>
      <c r="G382" s="36"/>
      <c r="M382" s="20"/>
    </row>
    <row r="383" spans="1:13" x14ac:dyDescent="0.25">
      <c r="A383" s="45"/>
      <c r="B383" s="32"/>
      <c r="C383" s="32"/>
      <c r="D383" s="32"/>
      <c r="E383" s="54" t="str">
        <f>IF(D383=0," ",ROUND(#REF!*Coeff_vente,2))</f>
        <v xml:space="preserve"> </v>
      </c>
      <c r="F383" s="62" t="str">
        <f t="shared" si="65"/>
        <v xml:space="preserve"> </v>
      </c>
      <c r="G383" s="36"/>
      <c r="M383" s="20"/>
    </row>
    <row r="384" spans="1:13" x14ac:dyDescent="0.25">
      <c r="A384" s="45"/>
      <c r="B384" s="83" t="str">
        <f>"SOUS TOTAL H. T. "&amp;B332</f>
        <v>SOUS TOTAL H. T. SYSTÈME DE SECURITE INCENDIE</v>
      </c>
      <c r="C384" s="32"/>
      <c r="D384" s="32"/>
      <c r="E384" s="54" t="str">
        <f>IF(D384=0," ",ROUND(#REF!*Coeff_vente,2))</f>
        <v xml:space="preserve"> </v>
      </c>
      <c r="F384" s="56" t="str">
        <f>IF(SUM(F332:F383)=0," ",SUM(F332:F383))</f>
        <v xml:space="preserve"> </v>
      </c>
      <c r="G384" s="36"/>
      <c r="M384" s="20"/>
    </row>
    <row r="385" spans="1:13" x14ac:dyDescent="0.25">
      <c r="A385" s="45"/>
      <c r="B385" s="32"/>
      <c r="C385" s="32"/>
      <c r="D385" s="32"/>
      <c r="E385" s="54" t="str">
        <f>IF(D385=0," ",ROUND(#REF!*Coeff_vente,2))</f>
        <v xml:space="preserve"> </v>
      </c>
      <c r="F385" s="55" t="str">
        <f t="shared" ref="F385:F386" si="70">IF(D385=0," ",E385*D385)</f>
        <v xml:space="preserve"> </v>
      </c>
      <c r="G385" s="36"/>
      <c r="M385" s="20"/>
    </row>
    <row r="386" spans="1:13" x14ac:dyDescent="0.25">
      <c r="A386" s="86" t="s">
        <v>201</v>
      </c>
      <c r="B386" s="80" t="s">
        <v>266</v>
      </c>
      <c r="C386" s="32"/>
      <c r="D386" s="32"/>
      <c r="E386" s="54" t="str">
        <f>IF(D386=0," ",ROUND(#REF!*Coeff_vente,2))</f>
        <v xml:space="preserve"> </v>
      </c>
      <c r="F386" s="55" t="str">
        <f t="shared" si="70"/>
        <v xml:space="preserve"> </v>
      </c>
      <c r="G386" s="36"/>
      <c r="M386" s="20"/>
    </row>
    <row r="387" spans="1:13" ht="26.25" x14ac:dyDescent="0.25">
      <c r="A387" s="86"/>
      <c r="B387" s="87" t="s">
        <v>267</v>
      </c>
      <c r="C387" s="32" t="s">
        <v>15</v>
      </c>
      <c r="D387" s="32"/>
      <c r="E387" s="54" t="str">
        <f>IF(D387=0," ",ROUND(#REF!*Coeff_vente,2))</f>
        <v xml:space="preserve"> </v>
      </c>
      <c r="F387" s="55" t="str">
        <f t="shared" ref="F387" si="71">IF(D387=0," ",E387*D387)</f>
        <v xml:space="preserve"> </v>
      </c>
      <c r="G387" s="36"/>
      <c r="M387" s="20"/>
    </row>
    <row r="388" spans="1:13" x14ac:dyDescent="0.25">
      <c r="A388" s="86"/>
      <c r="B388" s="80"/>
      <c r="C388" s="32"/>
      <c r="D388" s="32"/>
      <c r="E388" s="54"/>
      <c r="F388" s="55"/>
      <c r="G388" s="36"/>
      <c r="M388" s="20"/>
    </row>
    <row r="389" spans="1:13" s="20" customFormat="1" ht="12" customHeight="1" x14ac:dyDescent="0.25">
      <c r="A389" s="45"/>
      <c r="B389" s="80" t="s">
        <v>183</v>
      </c>
      <c r="C389" s="32"/>
      <c r="D389" s="32"/>
      <c r="E389" s="54" t="str">
        <f>IF(D389=0," ",ROUND(#REF!*Coeff_vente,2))</f>
        <v xml:space="preserve"> </v>
      </c>
      <c r="F389" s="55" t="str">
        <f t="shared" ref="F389:F424" si="72">IF(D389=0," ",E389*D389)</f>
        <v xml:space="preserve"> </v>
      </c>
      <c r="G389" s="36"/>
      <c r="H389"/>
      <c r="I389"/>
      <c r="J389"/>
      <c r="K389"/>
      <c r="L389"/>
    </row>
    <row r="390" spans="1:13" s="21" customFormat="1" ht="12" customHeight="1" x14ac:dyDescent="0.2">
      <c r="A390" s="45"/>
      <c r="B390" s="32" t="s">
        <v>117</v>
      </c>
      <c r="C390" s="32"/>
      <c r="D390" s="32"/>
      <c r="E390" s="54" t="str">
        <f>IF(D390=0," ",ROUND(#REF!*Coeff_vente,2))</f>
        <v xml:space="preserve"> </v>
      </c>
      <c r="F390" s="55" t="str">
        <f t="shared" si="72"/>
        <v xml:space="preserve"> </v>
      </c>
      <c r="G390" s="36"/>
    </row>
    <row r="391" spans="1:13" s="21" customFormat="1" ht="12" customHeight="1" x14ac:dyDescent="0.2">
      <c r="A391" s="45"/>
      <c r="B391" s="32" t="s">
        <v>230</v>
      </c>
      <c r="C391" s="32" t="s">
        <v>15</v>
      </c>
      <c r="D391" s="32"/>
      <c r="E391" s="54" t="str">
        <f>IF(D391=0," ",ROUND(#REF!*Coeff_vente,2))</f>
        <v xml:space="preserve"> </v>
      </c>
      <c r="F391" s="55" t="str">
        <f t="shared" ref="F391:F397" si="73">IF(D391=0," ",E391*D391)</f>
        <v xml:space="preserve"> </v>
      </c>
      <c r="G391" s="36"/>
    </row>
    <row r="392" spans="1:13" s="21" customFormat="1" ht="12" customHeight="1" x14ac:dyDescent="0.2">
      <c r="A392" s="45"/>
      <c r="B392" s="32" t="s">
        <v>118</v>
      </c>
      <c r="C392" s="32" t="s">
        <v>15</v>
      </c>
      <c r="D392" s="32"/>
      <c r="E392" s="54" t="str">
        <f>IF(D392=0," ",ROUND(#REF!*Coeff_vente,2))</f>
        <v xml:space="preserve"> </v>
      </c>
      <c r="F392" s="55" t="str">
        <f t="shared" si="73"/>
        <v xml:space="preserve"> </v>
      </c>
      <c r="G392" s="36"/>
    </row>
    <row r="393" spans="1:13" s="21" customFormat="1" ht="12" customHeight="1" x14ac:dyDescent="0.2">
      <c r="A393" s="45"/>
      <c r="B393" s="32" t="s">
        <v>112</v>
      </c>
      <c r="C393" s="32" t="s">
        <v>217</v>
      </c>
      <c r="D393" s="32"/>
      <c r="E393" s="54" t="str">
        <f>IF(D393=0," ",ROUND(#REF!*Coeff_vente,2))</f>
        <v xml:space="preserve"> </v>
      </c>
      <c r="F393" s="55" t="str">
        <f t="shared" si="73"/>
        <v xml:space="preserve"> </v>
      </c>
      <c r="G393" s="36"/>
    </row>
    <row r="394" spans="1:13" s="21" customFormat="1" ht="12" customHeight="1" x14ac:dyDescent="0.2">
      <c r="A394" s="45"/>
      <c r="B394" s="32" t="s">
        <v>113</v>
      </c>
      <c r="C394" s="32" t="s">
        <v>1</v>
      </c>
      <c r="D394" s="32"/>
      <c r="E394" s="54" t="str">
        <f>IF(D394=0," ",ROUND(#REF!*Coeff_vente,2))</f>
        <v xml:space="preserve"> </v>
      </c>
      <c r="F394" s="55" t="str">
        <f t="shared" si="73"/>
        <v xml:space="preserve"> </v>
      </c>
      <c r="G394" s="36"/>
    </row>
    <row r="395" spans="1:13" s="21" customFormat="1" ht="12" customHeight="1" x14ac:dyDescent="0.2">
      <c r="A395" s="45"/>
      <c r="B395" s="32" t="s">
        <v>114</v>
      </c>
      <c r="C395" s="32" t="s">
        <v>15</v>
      </c>
      <c r="D395" s="32"/>
      <c r="E395" s="54" t="str">
        <f>IF(D395=0," ",ROUND(#REF!*Coeff_vente,2))</f>
        <v xml:space="preserve"> </v>
      </c>
      <c r="F395" s="55" t="str">
        <f t="shared" si="73"/>
        <v xml:space="preserve"> </v>
      </c>
      <c r="G395" s="36"/>
    </row>
    <row r="396" spans="1:13" s="21" customFormat="1" ht="12" customHeight="1" x14ac:dyDescent="0.2">
      <c r="A396" s="45"/>
      <c r="B396" s="32" t="s">
        <v>115</v>
      </c>
      <c r="C396" s="32" t="s">
        <v>1</v>
      </c>
      <c r="D396" s="32"/>
      <c r="E396" s="54" t="str">
        <f>IF(D396=0," ",ROUND(#REF!*Coeff_vente,2))</f>
        <v xml:space="preserve"> </v>
      </c>
      <c r="F396" s="55" t="str">
        <f t="shared" si="73"/>
        <v xml:space="preserve"> </v>
      </c>
      <c r="G396" s="36"/>
    </row>
    <row r="397" spans="1:13" s="21" customFormat="1" ht="12" customHeight="1" x14ac:dyDescent="0.2">
      <c r="A397" s="45"/>
      <c r="B397" s="32" t="s">
        <v>116</v>
      </c>
      <c r="C397" s="32" t="s">
        <v>217</v>
      </c>
      <c r="D397" s="32"/>
      <c r="E397" s="54" t="str">
        <f>IF(D397=0," ",ROUND(#REF!*Coeff_vente,2))</f>
        <v xml:space="preserve"> </v>
      </c>
      <c r="F397" s="55" t="str">
        <f t="shared" si="73"/>
        <v xml:space="preserve"> </v>
      </c>
      <c r="G397" s="36"/>
    </row>
    <row r="398" spans="1:13" s="21" customFormat="1" ht="12" customHeight="1" x14ac:dyDescent="0.2">
      <c r="A398" s="45"/>
      <c r="B398" s="32"/>
      <c r="C398" s="32"/>
      <c r="D398" s="32"/>
      <c r="E398" s="54"/>
      <c r="F398" s="55"/>
      <c r="G398" s="36"/>
    </row>
    <row r="399" spans="1:13" s="21" customFormat="1" ht="12" customHeight="1" x14ac:dyDescent="0.2">
      <c r="A399" s="45"/>
      <c r="B399" s="81" t="s">
        <v>123</v>
      </c>
      <c r="C399" s="32"/>
      <c r="D399" s="32"/>
      <c r="E399" s="54" t="str">
        <f>IF(D399=0," ",ROUND(#REF!*Coeff_vente,2))</f>
        <v xml:space="preserve"> </v>
      </c>
      <c r="F399" s="55" t="str">
        <f t="shared" si="72"/>
        <v xml:space="preserve"> </v>
      </c>
      <c r="G399" s="36"/>
    </row>
    <row r="400" spans="1:13" s="21" customFormat="1" ht="12" customHeight="1" x14ac:dyDescent="0.2">
      <c r="A400" s="45"/>
      <c r="B400" s="32" t="s">
        <v>73</v>
      </c>
      <c r="C400" s="32"/>
      <c r="D400" s="32"/>
      <c r="E400" s="54" t="str">
        <f>IF(D400=0," ",ROUND(#REF!*Coeff_vente,2))</f>
        <v xml:space="preserve"> </v>
      </c>
      <c r="F400" s="55" t="str">
        <f t="shared" si="72"/>
        <v xml:space="preserve"> </v>
      </c>
      <c r="G400" s="36"/>
    </row>
    <row r="401" spans="1:7" s="21" customFormat="1" ht="12" customHeight="1" x14ac:dyDescent="0.2">
      <c r="A401" s="45"/>
      <c r="B401" s="32" t="s">
        <v>216</v>
      </c>
      <c r="C401" s="32" t="s">
        <v>217</v>
      </c>
      <c r="D401" s="32"/>
      <c r="E401" s="54" t="str">
        <f>IF(D401=0," ",ROUND(#REF!*Coeff_vente,2))</f>
        <v xml:space="preserve"> </v>
      </c>
      <c r="F401" s="55" t="str">
        <f t="shared" si="72"/>
        <v xml:space="preserve"> </v>
      </c>
      <c r="G401" s="36"/>
    </row>
    <row r="402" spans="1:7" s="21" customFormat="1" ht="12" customHeight="1" x14ac:dyDescent="0.2">
      <c r="A402" s="45"/>
      <c r="B402" s="32" t="s">
        <v>215</v>
      </c>
      <c r="C402" s="32" t="s">
        <v>217</v>
      </c>
      <c r="D402" s="32"/>
      <c r="E402" s="54" t="str">
        <f>IF(D402=0," ",ROUND(#REF!*Coeff_vente,2))</f>
        <v xml:space="preserve"> </v>
      </c>
      <c r="F402" s="55" t="str">
        <f t="shared" si="72"/>
        <v xml:space="preserve"> </v>
      </c>
      <c r="G402" s="36"/>
    </row>
    <row r="403" spans="1:7" s="21" customFormat="1" ht="12" customHeight="1" x14ac:dyDescent="0.2">
      <c r="A403" s="45"/>
      <c r="B403" s="32" t="s">
        <v>125</v>
      </c>
      <c r="C403" s="32" t="s">
        <v>217</v>
      </c>
      <c r="D403" s="32"/>
      <c r="E403" s="54" t="str">
        <f>IF(D403=0," ",ROUND(#REF!*Coeff_vente,2))</f>
        <v xml:space="preserve"> </v>
      </c>
      <c r="F403" s="55" t="str">
        <f>IF(D403=0," ",E403*D403)</f>
        <v xml:space="preserve"> </v>
      </c>
      <c r="G403" s="36"/>
    </row>
    <row r="404" spans="1:7" s="21" customFormat="1" ht="12" customHeight="1" x14ac:dyDescent="0.2">
      <c r="A404" s="45"/>
      <c r="B404" s="81" t="s">
        <v>124</v>
      </c>
      <c r="C404" s="32"/>
      <c r="D404" s="32"/>
      <c r="E404" s="54" t="str">
        <f>IF(D404=0," ",ROUND(#REF!*Coeff_vente,2))</f>
        <v xml:space="preserve"> </v>
      </c>
      <c r="F404" s="55" t="str">
        <f t="shared" si="72"/>
        <v xml:space="preserve"> </v>
      </c>
      <c r="G404" s="36"/>
    </row>
    <row r="405" spans="1:7" s="21" customFormat="1" ht="12" customHeight="1" x14ac:dyDescent="0.2">
      <c r="A405" s="45"/>
      <c r="B405" s="32" t="s">
        <v>73</v>
      </c>
      <c r="C405" s="32"/>
      <c r="D405" s="32"/>
      <c r="E405" s="54" t="str">
        <f>IF(D405=0," ",ROUND(#REF!*Coeff_vente,2))</f>
        <v xml:space="preserve"> </v>
      </c>
      <c r="F405" s="55" t="str">
        <f t="shared" si="72"/>
        <v xml:space="preserve"> </v>
      </c>
      <c r="G405" s="36"/>
    </row>
    <row r="406" spans="1:7" s="21" customFormat="1" ht="12" customHeight="1" x14ac:dyDescent="0.2">
      <c r="A406" s="45"/>
      <c r="B406" s="32" t="s">
        <v>119</v>
      </c>
      <c r="C406" s="32" t="s">
        <v>16</v>
      </c>
      <c r="D406" s="32"/>
      <c r="E406" s="54" t="str">
        <f>IF(D406=0," ",ROUND(#REF!*Coeff_vente,2))</f>
        <v xml:space="preserve"> </v>
      </c>
      <c r="F406" s="55" t="str">
        <f t="shared" si="72"/>
        <v xml:space="preserve"> </v>
      </c>
      <c r="G406" s="36"/>
    </row>
    <row r="407" spans="1:7" s="21" customFormat="1" ht="12" customHeight="1" x14ac:dyDescent="0.2">
      <c r="A407" s="45"/>
      <c r="B407" s="32" t="s">
        <v>120</v>
      </c>
      <c r="C407" s="32" t="s">
        <v>16</v>
      </c>
      <c r="D407" s="32"/>
      <c r="E407" s="54" t="str">
        <f>IF(D407=0," ",ROUND(#REF!*Coeff_vente,2))</f>
        <v xml:space="preserve"> </v>
      </c>
      <c r="F407" s="55" t="str">
        <f t="shared" si="72"/>
        <v xml:space="preserve"> </v>
      </c>
      <c r="G407" s="36"/>
    </row>
    <row r="408" spans="1:7" s="21" customFormat="1" ht="12" customHeight="1" x14ac:dyDescent="0.2">
      <c r="A408" s="45"/>
      <c r="B408" s="32" t="s">
        <v>121</v>
      </c>
      <c r="C408" s="32" t="s">
        <v>1</v>
      </c>
      <c r="D408" s="32"/>
      <c r="E408" s="54" t="str">
        <f>IF(D408=0," ",ROUND(#REF!*Coeff_vente,2))</f>
        <v xml:space="preserve"> </v>
      </c>
      <c r="F408" s="55" t="str">
        <f t="shared" si="72"/>
        <v xml:space="preserve"> </v>
      </c>
      <c r="G408" s="36"/>
    </row>
    <row r="409" spans="1:7" s="21" customFormat="1" ht="12" customHeight="1" x14ac:dyDescent="0.2">
      <c r="A409" s="45"/>
      <c r="B409" s="32" t="s">
        <v>122</v>
      </c>
      <c r="C409" s="32"/>
      <c r="D409" s="32"/>
      <c r="E409" s="54"/>
      <c r="F409" s="55"/>
      <c r="G409" s="36"/>
    </row>
    <row r="410" spans="1:7" s="21" customFormat="1" ht="12" customHeight="1" x14ac:dyDescent="0.2">
      <c r="A410" s="45"/>
      <c r="B410" s="32" t="s">
        <v>268</v>
      </c>
      <c r="C410" s="32" t="s">
        <v>1</v>
      </c>
      <c r="D410" s="32"/>
      <c r="E410" s="54" t="str">
        <f>IF(D410=0," ",ROUND(#REF!*Coeff_vente,2))</f>
        <v xml:space="preserve"> </v>
      </c>
      <c r="F410" s="55" t="str">
        <f t="shared" ref="F410:F416" si="74">IF(D410=0," ",E410*D410)</f>
        <v xml:space="preserve"> </v>
      </c>
      <c r="G410" s="36"/>
    </row>
    <row r="411" spans="1:7" s="21" customFormat="1" ht="12" customHeight="1" x14ac:dyDescent="0.2">
      <c r="A411" s="45"/>
      <c r="B411" s="32" t="s">
        <v>269</v>
      </c>
      <c r="C411" s="32" t="s">
        <v>1</v>
      </c>
      <c r="D411" s="32"/>
      <c r="E411" s="54" t="str">
        <f>IF(D411=0," ",ROUND(#REF!*Coeff_vente,2))</f>
        <v xml:space="preserve"> </v>
      </c>
      <c r="F411" s="55" t="str">
        <f t="shared" si="74"/>
        <v xml:space="preserve"> </v>
      </c>
      <c r="G411" s="36"/>
    </row>
    <row r="412" spans="1:7" s="21" customFormat="1" ht="12" customHeight="1" x14ac:dyDescent="0.2">
      <c r="A412" s="45"/>
      <c r="B412" s="32" t="s">
        <v>270</v>
      </c>
      <c r="C412" s="32" t="s">
        <v>1</v>
      </c>
      <c r="D412" s="32"/>
      <c r="E412" s="54" t="str">
        <f>IF(D412=0," ",ROUND(#REF!*Coeff_vente,2))</f>
        <v xml:space="preserve"> </v>
      </c>
      <c r="F412" s="55" t="str">
        <f t="shared" si="74"/>
        <v xml:space="preserve"> </v>
      </c>
      <c r="G412" s="36"/>
    </row>
    <row r="413" spans="1:7" s="21" customFormat="1" ht="12" customHeight="1" x14ac:dyDescent="0.2">
      <c r="A413" s="45"/>
      <c r="B413" s="32" t="s">
        <v>271</v>
      </c>
      <c r="C413" s="32" t="s">
        <v>1</v>
      </c>
      <c r="D413" s="32"/>
      <c r="E413" s="54" t="str">
        <f>IF(D413=0," ",ROUND(#REF!*Coeff_vente,2))</f>
        <v xml:space="preserve"> </v>
      </c>
      <c r="F413" s="55" t="str">
        <f t="shared" si="74"/>
        <v xml:space="preserve"> </v>
      </c>
      <c r="G413" s="36"/>
    </row>
    <row r="414" spans="1:7" s="21" customFormat="1" ht="12" customHeight="1" x14ac:dyDescent="0.2">
      <c r="A414" s="45"/>
      <c r="B414" s="32" t="s">
        <v>272</v>
      </c>
      <c r="C414" s="32" t="s">
        <v>1</v>
      </c>
      <c r="D414" s="32"/>
      <c r="E414" s="54" t="str">
        <f>IF(D414=0," ",ROUND(#REF!*Coeff_vente,2))</f>
        <v xml:space="preserve"> </v>
      </c>
      <c r="F414" s="55" t="str">
        <f t="shared" si="74"/>
        <v xml:space="preserve"> </v>
      </c>
      <c r="G414" s="36"/>
    </row>
    <row r="415" spans="1:7" s="21" customFormat="1" ht="12" customHeight="1" x14ac:dyDescent="0.2">
      <c r="A415" s="45"/>
      <c r="B415" s="32" t="s">
        <v>273</v>
      </c>
      <c r="C415" s="32" t="s">
        <v>1</v>
      </c>
      <c r="D415" s="32"/>
      <c r="E415" s="54" t="str">
        <f>IF(D415=0," ",ROUND(#REF!*Coeff_vente,2))</f>
        <v xml:space="preserve"> </v>
      </c>
      <c r="F415" s="55" t="str">
        <f t="shared" si="74"/>
        <v xml:space="preserve"> </v>
      </c>
      <c r="G415" s="36"/>
    </row>
    <row r="416" spans="1:7" s="21" customFormat="1" ht="12" customHeight="1" x14ac:dyDescent="0.2">
      <c r="A416" s="45"/>
      <c r="B416" s="32" t="s">
        <v>127</v>
      </c>
      <c r="C416" s="32" t="s">
        <v>217</v>
      </c>
      <c r="D416" s="32"/>
      <c r="E416" s="54" t="str">
        <f>IF(D416=0," ",ROUND(#REF!*Coeff_vente,2))</f>
        <v xml:space="preserve"> </v>
      </c>
      <c r="F416" s="55" t="str">
        <f t="shared" si="74"/>
        <v xml:space="preserve"> </v>
      </c>
      <c r="G416" s="36"/>
    </row>
    <row r="417" spans="1:13" s="21" customFormat="1" ht="12" customHeight="1" x14ac:dyDescent="0.2">
      <c r="A417" s="45"/>
      <c r="B417" s="32" t="s">
        <v>126</v>
      </c>
      <c r="C417" s="32" t="s">
        <v>217</v>
      </c>
      <c r="D417" s="32"/>
      <c r="E417" s="54" t="str">
        <f>IF(D417=0," ",ROUND(#REF!*Coeff_vente,2))</f>
        <v xml:space="preserve"> </v>
      </c>
      <c r="F417" s="55" t="str">
        <f t="shared" si="72"/>
        <v xml:space="preserve"> </v>
      </c>
      <c r="G417" s="36"/>
    </row>
    <row r="418" spans="1:13" s="21" customFormat="1" ht="12" customHeight="1" x14ac:dyDescent="0.2">
      <c r="A418" s="45"/>
      <c r="B418" s="81" t="s">
        <v>231</v>
      </c>
      <c r="C418" s="32"/>
      <c r="D418" s="32"/>
      <c r="E418" s="54" t="str">
        <f>IF(D418=0," ",ROUND(#REF!*Coeff_vente,2))</f>
        <v xml:space="preserve"> </v>
      </c>
      <c r="F418" s="55" t="str">
        <f t="shared" ref="F418:F419" si="75">IF(D418=0," ",E418*D418)</f>
        <v xml:space="preserve"> </v>
      </c>
      <c r="G418" s="36"/>
    </row>
    <row r="419" spans="1:13" s="21" customFormat="1" ht="12" customHeight="1" x14ac:dyDescent="0.2">
      <c r="A419" s="45"/>
      <c r="B419" s="89" t="s">
        <v>243</v>
      </c>
      <c r="C419" s="32" t="s">
        <v>217</v>
      </c>
      <c r="D419" s="32"/>
      <c r="E419" s="54" t="str">
        <f>IF(D419=0," ",ROUND(#REF!*Coeff_vente,2))</f>
        <v xml:space="preserve"> </v>
      </c>
      <c r="F419" s="55" t="str">
        <f t="shared" si="75"/>
        <v xml:space="preserve"> </v>
      </c>
      <c r="G419" s="36"/>
    </row>
    <row r="420" spans="1:13" s="21" customFormat="1" ht="12" customHeight="1" x14ac:dyDescent="0.2">
      <c r="A420" s="45"/>
      <c r="B420" s="32" t="s">
        <v>51</v>
      </c>
      <c r="C420" s="32" t="s">
        <v>15</v>
      </c>
      <c r="D420" s="32"/>
      <c r="E420" s="54" t="str">
        <f>IF(D420=0," ",ROUND(#REF!*Coeff_vente,2))</f>
        <v xml:space="preserve"> </v>
      </c>
      <c r="F420" s="55" t="str">
        <f t="shared" si="72"/>
        <v xml:space="preserve"> </v>
      </c>
      <c r="G420" s="36"/>
    </row>
    <row r="421" spans="1:13" s="21" customFormat="1" ht="12" customHeight="1" x14ac:dyDescent="0.2">
      <c r="A421" s="45"/>
      <c r="B421" s="32" t="s">
        <v>128</v>
      </c>
      <c r="C421" s="32" t="s">
        <v>15</v>
      </c>
      <c r="D421" s="32"/>
      <c r="E421" s="54" t="str">
        <f>IF(D421=0," ",ROUND(#REF!*Coeff_vente,2))</f>
        <v xml:space="preserve"> </v>
      </c>
      <c r="F421" s="55" t="str">
        <f t="shared" si="72"/>
        <v xml:space="preserve"> </v>
      </c>
      <c r="G421" s="36"/>
    </row>
    <row r="422" spans="1:13" s="21" customFormat="1" ht="25.5" x14ac:dyDescent="0.2">
      <c r="A422" s="45"/>
      <c r="B422" s="87" t="s">
        <v>274</v>
      </c>
      <c r="C422" s="32" t="s">
        <v>15</v>
      </c>
      <c r="D422" s="32"/>
      <c r="E422" s="54" t="str">
        <f>IF(D422=0," ",ROUND(#REF!*Coeff_vente,2))</f>
        <v xml:space="preserve"> </v>
      </c>
      <c r="F422" s="55" t="str">
        <f t="shared" si="72"/>
        <v xml:space="preserve"> </v>
      </c>
      <c r="G422" s="36"/>
    </row>
    <row r="423" spans="1:13" s="21" customFormat="1" ht="12" customHeight="1" x14ac:dyDescent="0.2">
      <c r="A423" s="45"/>
      <c r="B423" s="32" t="s">
        <v>129</v>
      </c>
      <c r="C423" s="32" t="s">
        <v>15</v>
      </c>
      <c r="D423" s="32"/>
      <c r="E423" s="54" t="str">
        <f>IF(D423=0," ",ROUND(#REF!*Coeff_vente,2))</f>
        <v xml:space="preserve"> </v>
      </c>
      <c r="F423" s="55" t="str">
        <f t="shared" si="72"/>
        <v xml:space="preserve"> </v>
      </c>
      <c r="G423" s="36"/>
    </row>
    <row r="424" spans="1:13" s="20" customFormat="1" ht="12" customHeight="1" x14ac:dyDescent="0.25">
      <c r="A424" s="45"/>
      <c r="B424" s="32" t="s">
        <v>13</v>
      </c>
      <c r="C424" s="32"/>
      <c r="D424" s="32"/>
      <c r="E424" s="54" t="str">
        <f>IF(D424=0," ",ROUND(#REF!*Coeff_vente,2))</f>
        <v xml:space="preserve"> </v>
      </c>
      <c r="F424" s="55" t="str">
        <f t="shared" si="72"/>
        <v xml:space="preserve"> </v>
      </c>
      <c r="G424" s="36"/>
      <c r="H424"/>
      <c r="I424"/>
      <c r="J424"/>
      <c r="K424"/>
      <c r="L424"/>
    </row>
    <row r="425" spans="1:13" s="20" customFormat="1" ht="12" customHeight="1" x14ac:dyDescent="0.25">
      <c r="A425" s="45"/>
      <c r="B425" s="32"/>
      <c r="C425" s="32"/>
      <c r="D425" s="32"/>
      <c r="E425" s="54"/>
      <c r="F425" s="55"/>
      <c r="G425" s="36"/>
      <c r="H425"/>
      <c r="I425"/>
      <c r="J425"/>
      <c r="K425"/>
      <c r="L425"/>
    </row>
    <row r="426" spans="1:13" s="20" customFormat="1" ht="12" customHeight="1" x14ac:dyDescent="0.25">
      <c r="A426" s="45"/>
      <c r="B426" s="32"/>
      <c r="C426" s="32"/>
      <c r="D426" s="32"/>
      <c r="E426" s="54"/>
      <c r="F426" s="55"/>
      <c r="G426" s="36"/>
      <c r="H426"/>
      <c r="I426"/>
      <c r="J426"/>
      <c r="K426"/>
      <c r="L426"/>
    </row>
    <row r="427" spans="1:13" s="20" customFormat="1" ht="12" customHeight="1" x14ac:dyDescent="0.25">
      <c r="A427" s="45"/>
      <c r="B427" s="32"/>
      <c r="C427" s="32"/>
      <c r="D427" s="32"/>
      <c r="E427" s="54"/>
      <c r="F427" s="55"/>
      <c r="G427" s="36"/>
      <c r="H427"/>
      <c r="I427"/>
      <c r="J427"/>
      <c r="K427"/>
      <c r="L427"/>
    </row>
    <row r="428" spans="1:13" s="20" customFormat="1" ht="12" customHeight="1" x14ac:dyDescent="0.25">
      <c r="A428" s="45"/>
      <c r="B428" s="32"/>
      <c r="C428" s="32"/>
      <c r="D428" s="32"/>
      <c r="E428" s="54"/>
      <c r="F428" s="55"/>
      <c r="G428" s="36"/>
      <c r="H428"/>
      <c r="I428"/>
      <c r="J428"/>
      <c r="K428"/>
      <c r="L428"/>
    </row>
    <row r="429" spans="1:13" x14ac:dyDescent="0.25">
      <c r="A429" s="45"/>
      <c r="B429" s="83" t="str">
        <f>"SOUS TOTAL H. T. "&amp;B386</f>
        <v>SOUS TOTAL H. T. CABLAGE BANALISE – RESEAU MULTIMEDIA</v>
      </c>
      <c r="C429" s="32"/>
      <c r="D429" s="32"/>
      <c r="E429" s="54" t="str">
        <f>IF(D429=0," ",ROUND(#REF!*Coeff_vente,2))</f>
        <v xml:space="preserve"> </v>
      </c>
      <c r="F429" s="92" t="str">
        <f>IF(SUM(F387:F428)=0," ",SUM(F387:F428))</f>
        <v xml:space="preserve"> </v>
      </c>
      <c r="G429" s="36"/>
      <c r="M429" s="20"/>
    </row>
    <row r="430" spans="1:13" x14ac:dyDescent="0.25">
      <c r="A430" s="45"/>
      <c r="B430" s="83"/>
      <c r="C430" s="32"/>
      <c r="D430" s="32"/>
      <c r="E430" s="54"/>
      <c r="F430" s="56"/>
      <c r="G430" s="36"/>
      <c r="M430" s="20"/>
    </row>
    <row r="431" spans="1:13" x14ac:dyDescent="0.25">
      <c r="A431" s="86" t="s">
        <v>202</v>
      </c>
      <c r="B431" s="80" t="s">
        <v>275</v>
      </c>
      <c r="C431" s="32"/>
      <c r="D431" s="32"/>
      <c r="E431" s="54" t="str">
        <f>IF(D431=0," ",ROUND(#REF!*Coeff_vente,2))</f>
        <v xml:space="preserve"> </v>
      </c>
      <c r="F431" s="55" t="str">
        <f t="shared" ref="F431" si="76">IF(D431=0," ",E431*D431)</f>
        <v xml:space="preserve"> </v>
      </c>
      <c r="G431" s="36"/>
      <c r="M431" s="20"/>
    </row>
    <row r="432" spans="1:13" ht="26.25" x14ac:dyDescent="0.25">
      <c r="A432" s="45"/>
      <c r="B432" s="91" t="s">
        <v>338</v>
      </c>
      <c r="C432" s="32"/>
      <c r="D432" s="32"/>
      <c r="E432" s="54" t="str">
        <f>IF(D432=0," ",ROUND(#REF!*Coeff_vente,2))</f>
        <v xml:space="preserve"> </v>
      </c>
      <c r="F432" s="55" t="str">
        <f t="shared" ref="F432:F451" si="77">IF(D432=0," ",E432*D432)</f>
        <v xml:space="preserve"> </v>
      </c>
      <c r="G432" s="36"/>
      <c r="M432" s="20"/>
    </row>
    <row r="433" spans="1:12" s="20" customFormat="1" ht="12" customHeight="1" x14ac:dyDescent="0.25">
      <c r="A433" s="45"/>
      <c r="B433" s="32" t="s">
        <v>339</v>
      </c>
      <c r="C433" s="32" t="s">
        <v>1</v>
      </c>
      <c r="D433" s="32"/>
      <c r="E433" s="54" t="str">
        <f>IF(D433=0," ",ROUND(#REF!*Coeff_vente,2))</f>
        <v xml:space="preserve"> </v>
      </c>
      <c r="F433" s="55" t="str">
        <f t="shared" ref="F433" si="78">IF(D433=0," ",E433*D433)</f>
        <v xml:space="preserve"> </v>
      </c>
      <c r="G433" s="36"/>
      <c r="H433"/>
      <c r="I433"/>
      <c r="J433"/>
      <c r="K433"/>
      <c r="L433"/>
    </row>
    <row r="434" spans="1:12" s="20" customFormat="1" ht="12" customHeight="1" x14ac:dyDescent="0.25">
      <c r="A434" s="45"/>
      <c r="B434" s="32" t="s">
        <v>131</v>
      </c>
      <c r="C434" s="32" t="s">
        <v>1</v>
      </c>
      <c r="D434" s="32"/>
      <c r="E434" s="54" t="str">
        <f>IF(D434=0," ",ROUND(#REF!*Coeff_vente,2))</f>
        <v xml:space="preserve"> </v>
      </c>
      <c r="F434" s="55" t="str">
        <f t="shared" si="77"/>
        <v xml:space="preserve"> </v>
      </c>
      <c r="G434" s="36"/>
      <c r="H434"/>
      <c r="I434"/>
      <c r="J434"/>
      <c r="K434"/>
      <c r="L434"/>
    </row>
    <row r="435" spans="1:12" s="20" customFormat="1" ht="12" customHeight="1" x14ac:dyDescent="0.25">
      <c r="A435" s="45"/>
      <c r="B435" s="32" t="s">
        <v>132</v>
      </c>
      <c r="C435" s="32" t="s">
        <v>1</v>
      </c>
      <c r="D435" s="32"/>
      <c r="E435" s="54" t="str">
        <f>IF(D435=0," ",ROUND(#REF!*Coeff_vente,2))</f>
        <v xml:space="preserve"> </v>
      </c>
      <c r="F435" s="55" t="str">
        <f t="shared" si="77"/>
        <v xml:space="preserve"> </v>
      </c>
      <c r="G435" s="36"/>
      <c r="H435"/>
      <c r="I435"/>
      <c r="J435"/>
      <c r="K435"/>
      <c r="L435"/>
    </row>
    <row r="436" spans="1:12" s="20" customFormat="1" ht="12" customHeight="1" x14ac:dyDescent="0.25">
      <c r="A436" s="45"/>
      <c r="B436" s="81" t="s">
        <v>48</v>
      </c>
      <c r="C436" s="32"/>
      <c r="D436" s="32"/>
      <c r="E436" s="54" t="str">
        <f>IF(D436=0," ",ROUND(#REF!*Coeff_vente,2))</f>
        <v xml:space="preserve"> </v>
      </c>
      <c r="F436" s="55" t="str">
        <f>IF(D436=0," ",E436*D436)</f>
        <v xml:space="preserve"> </v>
      </c>
      <c r="G436" s="36"/>
      <c r="H436"/>
      <c r="I436"/>
      <c r="J436"/>
      <c r="K436"/>
      <c r="L436"/>
    </row>
    <row r="437" spans="1:12" s="20" customFormat="1" ht="12" customHeight="1" x14ac:dyDescent="0.25">
      <c r="A437" s="45"/>
      <c r="B437" s="32" t="s">
        <v>138</v>
      </c>
      <c r="C437" s="32" t="s">
        <v>16</v>
      </c>
      <c r="D437" s="32"/>
      <c r="E437" s="54" t="str">
        <f>IF(D437=0," ",ROUND(#REF!*Coeff_vente,2))</f>
        <v xml:space="preserve"> </v>
      </c>
      <c r="F437" s="55" t="str">
        <f>IF(D437=0," ",E437*D437)</f>
        <v xml:space="preserve"> </v>
      </c>
      <c r="G437" s="36"/>
      <c r="H437"/>
      <c r="I437"/>
      <c r="J437"/>
      <c r="K437"/>
      <c r="L437"/>
    </row>
    <row r="438" spans="1:12" s="20" customFormat="1" ht="12" customHeight="1" x14ac:dyDescent="0.25">
      <c r="A438" s="45"/>
      <c r="B438" s="32" t="s">
        <v>135</v>
      </c>
      <c r="C438" s="32" t="s">
        <v>16</v>
      </c>
      <c r="D438" s="32"/>
      <c r="E438" s="54" t="str">
        <f>IF(D438=0," ",ROUND(#REF!*Coeff_vente,2))</f>
        <v xml:space="preserve"> </v>
      </c>
      <c r="F438" s="55" t="str">
        <f>IF(D438=0," ",E438*D438)</f>
        <v xml:space="preserve"> </v>
      </c>
      <c r="G438" s="36"/>
      <c r="H438"/>
      <c r="I438"/>
      <c r="J438"/>
      <c r="K438"/>
      <c r="L438"/>
    </row>
    <row r="439" spans="1:12" s="20" customFormat="1" ht="12" customHeight="1" x14ac:dyDescent="0.25">
      <c r="A439" s="45"/>
      <c r="B439" s="32" t="s">
        <v>139</v>
      </c>
      <c r="C439" s="32" t="s">
        <v>16</v>
      </c>
      <c r="D439" s="32"/>
      <c r="E439" s="54" t="str">
        <f>IF(D439=0," ",ROUND(#REF!*Coeff_vente,2))</f>
        <v xml:space="preserve"> </v>
      </c>
      <c r="F439" s="55" t="str">
        <f>IF(D439=0," ",E439*D439)</f>
        <v xml:space="preserve"> </v>
      </c>
      <c r="G439" s="36"/>
      <c r="H439"/>
      <c r="I439"/>
      <c r="J439"/>
      <c r="K439"/>
      <c r="L439"/>
    </row>
    <row r="440" spans="1:12" s="20" customFormat="1" ht="12" customHeight="1" x14ac:dyDescent="0.25">
      <c r="A440" s="45"/>
      <c r="B440" s="32" t="s">
        <v>136</v>
      </c>
      <c r="C440" s="32" t="s">
        <v>16</v>
      </c>
      <c r="D440" s="32"/>
      <c r="E440" s="54" t="str">
        <f>IF(D440=0," ",ROUND(#REF!*Coeff_vente,2))</f>
        <v xml:space="preserve"> </v>
      </c>
      <c r="F440" s="55" t="str">
        <f>IF(D440=0," ",E440*D440)</f>
        <v xml:space="preserve"> </v>
      </c>
      <c r="G440" s="36"/>
      <c r="H440"/>
      <c r="I440"/>
      <c r="J440"/>
      <c r="K440"/>
      <c r="L440"/>
    </row>
    <row r="441" spans="1:12" s="20" customFormat="1" ht="12" customHeight="1" x14ac:dyDescent="0.25">
      <c r="A441" s="45"/>
      <c r="B441" s="81" t="s">
        <v>130</v>
      </c>
      <c r="C441" s="32"/>
      <c r="D441" s="32"/>
      <c r="E441" s="54" t="str">
        <f>IF(D441=0," ",ROUND(#REF!*Coeff_vente,2))</f>
        <v xml:space="preserve"> </v>
      </c>
      <c r="F441" s="55" t="str">
        <f t="shared" ref="F441:F446" si="79">IF(D441=0," ",E441*D441)</f>
        <v xml:space="preserve"> </v>
      </c>
      <c r="G441" s="36"/>
      <c r="H441"/>
      <c r="I441"/>
      <c r="J441"/>
      <c r="K441"/>
      <c r="L441"/>
    </row>
    <row r="442" spans="1:12" s="20" customFormat="1" ht="12" customHeight="1" x14ac:dyDescent="0.25">
      <c r="A442" s="45"/>
      <c r="B442" s="32" t="s">
        <v>140</v>
      </c>
      <c r="C442" s="32" t="s">
        <v>1</v>
      </c>
      <c r="D442" s="32"/>
      <c r="E442" s="54" t="str">
        <f>IF(D442=0," ",ROUND(#REF!*Coeff_vente,2))</f>
        <v xml:space="preserve"> </v>
      </c>
      <c r="F442" s="55" t="str">
        <f t="shared" si="79"/>
        <v xml:space="preserve"> </v>
      </c>
      <c r="G442" s="36"/>
      <c r="H442"/>
      <c r="I442"/>
      <c r="J442"/>
      <c r="K442"/>
      <c r="L442"/>
    </row>
    <row r="443" spans="1:12" s="20" customFormat="1" ht="12" customHeight="1" x14ac:dyDescent="0.25">
      <c r="A443" s="45"/>
      <c r="B443" s="32" t="s">
        <v>141</v>
      </c>
      <c r="C443" s="32" t="s">
        <v>1</v>
      </c>
      <c r="D443" s="32"/>
      <c r="E443" s="54" t="str">
        <f>IF(D443=0," ",ROUND(#REF!*Coeff_vente,2))</f>
        <v xml:space="preserve"> </v>
      </c>
      <c r="F443" s="55" t="str">
        <f>IF(D443=0," ",E443*D443)</f>
        <v xml:space="preserve"> </v>
      </c>
      <c r="G443" s="36"/>
      <c r="H443"/>
      <c r="I443"/>
      <c r="J443"/>
      <c r="K443"/>
      <c r="L443"/>
    </row>
    <row r="444" spans="1:12" s="20" customFormat="1" ht="12" customHeight="1" x14ac:dyDescent="0.25">
      <c r="A444" s="45"/>
      <c r="B444" s="32" t="s">
        <v>137</v>
      </c>
      <c r="C444" s="32" t="s">
        <v>1</v>
      </c>
      <c r="D444" s="32"/>
      <c r="E444" s="54" t="str">
        <f>IF(D444=0," ",ROUND(#REF!*Coeff_vente,2))</f>
        <v xml:space="preserve"> </v>
      </c>
      <c r="F444" s="55" t="str">
        <f t="shared" si="79"/>
        <v xml:space="preserve"> </v>
      </c>
      <c r="G444" s="36"/>
      <c r="H444"/>
      <c r="I444"/>
      <c r="J444"/>
      <c r="K444"/>
      <c r="L444"/>
    </row>
    <row r="445" spans="1:12" s="20" customFormat="1" ht="12" customHeight="1" x14ac:dyDescent="0.25">
      <c r="A445" s="45"/>
      <c r="B445" s="32" t="s">
        <v>133</v>
      </c>
      <c r="C445" s="32" t="s">
        <v>1</v>
      </c>
      <c r="D445" s="32"/>
      <c r="E445" s="54" t="str">
        <f>IF(D445=0," ",ROUND(#REF!*Coeff_vente,2))</f>
        <v xml:space="preserve"> </v>
      </c>
      <c r="F445" s="55" t="str">
        <f t="shared" si="79"/>
        <v xml:space="preserve"> </v>
      </c>
      <c r="G445" s="36"/>
      <c r="H445"/>
      <c r="I445"/>
      <c r="J445"/>
      <c r="K445"/>
      <c r="L445"/>
    </row>
    <row r="446" spans="1:12" s="20" customFormat="1" ht="12" customHeight="1" x14ac:dyDescent="0.25">
      <c r="A446" s="45"/>
      <c r="B446" s="32" t="s">
        <v>134</v>
      </c>
      <c r="C446" s="32" t="s">
        <v>1</v>
      </c>
      <c r="D446" s="32"/>
      <c r="E446" s="54" t="str">
        <f>IF(D446=0," ",ROUND(#REF!*Coeff_vente,2))</f>
        <v xml:space="preserve"> </v>
      </c>
      <c r="F446" s="55" t="str">
        <f t="shared" si="79"/>
        <v xml:space="preserve"> </v>
      </c>
      <c r="G446" s="36"/>
      <c r="H446"/>
      <c r="I446"/>
      <c r="J446"/>
      <c r="K446"/>
      <c r="L446"/>
    </row>
    <row r="447" spans="1:12" s="20" customFormat="1" ht="12" customHeight="1" x14ac:dyDescent="0.25">
      <c r="A447" s="45"/>
      <c r="B447" s="32" t="s">
        <v>340</v>
      </c>
      <c r="C447" s="32" t="s">
        <v>158</v>
      </c>
      <c r="D447" s="32"/>
      <c r="E447" s="54"/>
      <c r="F447" s="55"/>
      <c r="G447" s="36"/>
      <c r="H447"/>
      <c r="I447"/>
      <c r="J447"/>
      <c r="K447"/>
      <c r="L447"/>
    </row>
    <row r="448" spans="1:12" s="20" customFormat="1" ht="12" customHeight="1" x14ac:dyDescent="0.25">
      <c r="A448" s="45"/>
      <c r="B448" s="32" t="s">
        <v>91</v>
      </c>
      <c r="C448" s="32" t="s">
        <v>15</v>
      </c>
      <c r="D448" s="32"/>
      <c r="E448" s="54" t="str">
        <f>IF(D448=0," ",ROUND(#REF!*Coeff_vente,2))</f>
        <v xml:space="preserve"> </v>
      </c>
      <c r="F448" s="55" t="str">
        <f t="shared" ref="F448" si="80">IF(D448=0," ",E448*D448)</f>
        <v xml:space="preserve"> </v>
      </c>
      <c r="G448" s="36"/>
      <c r="H448"/>
      <c r="I448"/>
      <c r="J448"/>
      <c r="K448"/>
      <c r="L448"/>
    </row>
    <row r="449" spans="1:13" x14ac:dyDescent="0.25">
      <c r="A449" s="45"/>
      <c r="B449" s="32" t="s">
        <v>13</v>
      </c>
      <c r="C449" s="32"/>
      <c r="D449" s="32"/>
      <c r="E449" s="54" t="str">
        <f>IF(D449=0," ",ROUND(#REF!*Coeff_vente,2))</f>
        <v xml:space="preserve"> </v>
      </c>
      <c r="F449" s="55" t="str">
        <f t="shared" si="77"/>
        <v xml:space="preserve"> </v>
      </c>
      <c r="G449" s="36"/>
      <c r="M449" s="20"/>
    </row>
    <row r="450" spans="1:13" x14ac:dyDescent="0.25">
      <c r="A450" s="45"/>
      <c r="B450" s="32"/>
      <c r="C450" s="32"/>
      <c r="D450" s="32"/>
      <c r="E450" s="54" t="str">
        <f>IF(D450=0," ",ROUND(#REF!*Coeff_vente,2))</f>
        <v xml:space="preserve"> </v>
      </c>
      <c r="F450" s="55" t="str">
        <f t="shared" si="77"/>
        <v xml:space="preserve"> </v>
      </c>
      <c r="G450" s="36"/>
      <c r="M450" s="20"/>
    </row>
    <row r="451" spans="1:13" x14ac:dyDescent="0.25">
      <c r="A451" s="45"/>
      <c r="B451" s="32"/>
      <c r="C451" s="32"/>
      <c r="D451" s="32"/>
      <c r="E451" s="54" t="str">
        <f>IF(D451=0," ",ROUND(#REF!*Coeff_vente,2))</f>
        <v xml:space="preserve"> </v>
      </c>
      <c r="F451" s="55" t="str">
        <f t="shared" si="77"/>
        <v xml:space="preserve"> </v>
      </c>
      <c r="G451" s="36"/>
      <c r="M451" s="20"/>
    </row>
    <row r="452" spans="1:13" x14ac:dyDescent="0.25">
      <c r="A452" s="45"/>
      <c r="B452" s="32"/>
      <c r="C452" s="32"/>
      <c r="D452" s="32"/>
      <c r="E452" s="54" t="str">
        <f>IF(D452=0," ",ROUND(#REF!*Coeff_vente,2))</f>
        <v xml:space="preserve"> </v>
      </c>
      <c r="F452" s="55" t="str">
        <f>IF(D452=0," ",E452*D452)</f>
        <v xml:space="preserve"> </v>
      </c>
      <c r="G452" s="36"/>
      <c r="M452" s="20"/>
    </row>
    <row r="453" spans="1:13" x14ac:dyDescent="0.25">
      <c r="A453" s="45"/>
      <c r="B453" s="32"/>
      <c r="C453" s="32"/>
      <c r="D453" s="32"/>
      <c r="E453" s="54"/>
      <c r="F453" s="55"/>
      <c r="G453" s="36"/>
      <c r="M453" s="20"/>
    </row>
    <row r="454" spans="1:13" x14ac:dyDescent="0.25">
      <c r="A454" s="45"/>
      <c r="B454" s="83" t="str">
        <f>"SOUS TOTAL H. T. "&amp;B431</f>
        <v>SOUS TOTAL H. T. SURETE - CONTROLE D’ACCES</v>
      </c>
      <c r="C454" s="32"/>
      <c r="D454" s="32"/>
      <c r="E454" s="54" t="str">
        <f>IF(D454=0," ",ROUND(#REF!*Coeff_vente,2))</f>
        <v xml:space="preserve"> </v>
      </c>
      <c r="F454" s="92" t="str">
        <f>IF(SUM(F432:F453)=0," ",SUM(F432:F453))</f>
        <v xml:space="preserve"> </v>
      </c>
      <c r="G454" s="36"/>
      <c r="M454" s="20"/>
    </row>
    <row r="455" spans="1:13" x14ac:dyDescent="0.25">
      <c r="A455" s="45"/>
      <c r="B455" s="83"/>
      <c r="C455" s="32"/>
      <c r="D455" s="32"/>
      <c r="E455" s="54"/>
      <c r="F455" s="56"/>
      <c r="G455" s="36"/>
      <c r="M455" s="20"/>
    </row>
    <row r="456" spans="1:13" s="20" customFormat="1" ht="12" customHeight="1" x14ac:dyDescent="0.25">
      <c r="A456" s="45" t="s">
        <v>203</v>
      </c>
      <c r="B456" s="80" t="s">
        <v>185</v>
      </c>
      <c r="C456" s="32"/>
      <c r="D456" s="32"/>
      <c r="E456" s="54" t="str">
        <f>IF(D456=0," ",ROUND(#REF!*Coeff_vente,2))</f>
        <v xml:space="preserve"> </v>
      </c>
      <c r="F456" s="55" t="str">
        <f t="shared" ref="F456:F466" si="81">IF(D456=0," ",E456*D456)</f>
        <v xml:space="preserve"> </v>
      </c>
      <c r="G456" s="36"/>
      <c r="H456"/>
      <c r="I456"/>
      <c r="J456"/>
      <c r="K456"/>
      <c r="L456"/>
    </row>
    <row r="457" spans="1:13" s="20" customFormat="1" ht="12" customHeight="1" x14ac:dyDescent="0.25">
      <c r="A457" s="45"/>
      <c r="B457" s="32" t="s">
        <v>168</v>
      </c>
      <c r="C457" s="32" t="s">
        <v>217</v>
      </c>
      <c r="D457" s="32"/>
      <c r="E457" s="54" t="str">
        <f>IF(D457=0," ",ROUND(#REF!*Coeff_vente,2))</f>
        <v xml:space="preserve"> </v>
      </c>
      <c r="F457" s="55" t="str">
        <f t="shared" si="81"/>
        <v xml:space="preserve"> </v>
      </c>
      <c r="G457" s="36"/>
      <c r="H457"/>
      <c r="I457"/>
      <c r="J457"/>
      <c r="K457"/>
      <c r="L457"/>
    </row>
    <row r="458" spans="1:13" s="20" customFormat="1" ht="12" customHeight="1" x14ac:dyDescent="0.25">
      <c r="A458" s="45"/>
      <c r="B458" s="32" t="s">
        <v>146</v>
      </c>
      <c r="C458" s="32" t="s">
        <v>217</v>
      </c>
      <c r="D458" s="32"/>
      <c r="E458" s="54" t="str">
        <f>IF(D458=0," ",ROUND(#REF!*Coeff_vente,2))</f>
        <v xml:space="preserve"> </v>
      </c>
      <c r="F458" s="55" t="str">
        <f>IF(D458=0," ",E458*D458)</f>
        <v xml:space="preserve"> </v>
      </c>
      <c r="G458" s="36"/>
      <c r="H458"/>
      <c r="I458"/>
      <c r="J458"/>
      <c r="K458"/>
      <c r="L458"/>
    </row>
    <row r="459" spans="1:13" s="20" customFormat="1" ht="12" customHeight="1" x14ac:dyDescent="0.25">
      <c r="A459" s="45"/>
      <c r="B459" s="32" t="s">
        <v>169</v>
      </c>
      <c r="C459" s="32" t="s">
        <v>217</v>
      </c>
      <c r="D459" s="32"/>
      <c r="E459" s="54" t="str">
        <f>IF(D459=0," ",ROUND(#REF!*Coeff_vente,2))</f>
        <v xml:space="preserve"> </v>
      </c>
      <c r="F459" s="55" t="str">
        <f t="shared" si="81"/>
        <v xml:space="preserve"> </v>
      </c>
      <c r="G459" s="36"/>
      <c r="H459"/>
      <c r="I459"/>
      <c r="J459"/>
      <c r="K459"/>
      <c r="L459"/>
    </row>
    <row r="460" spans="1:13" s="20" customFormat="1" ht="12" customHeight="1" x14ac:dyDescent="0.25">
      <c r="A460" s="45"/>
      <c r="B460" s="32" t="s">
        <v>142</v>
      </c>
      <c r="C460" s="32" t="s">
        <v>217</v>
      </c>
      <c r="D460" s="32"/>
      <c r="E460" s="54" t="str">
        <f>IF(D460=0," ",ROUND(#REF!*Coeff_vente,2))</f>
        <v xml:space="preserve"> </v>
      </c>
      <c r="F460" s="55" t="str">
        <f t="shared" si="81"/>
        <v xml:space="preserve"> </v>
      </c>
      <c r="G460" s="36"/>
      <c r="H460"/>
      <c r="I460"/>
      <c r="J460"/>
      <c r="K460"/>
      <c r="L460"/>
    </row>
    <row r="461" spans="1:13" s="20" customFormat="1" ht="12" customHeight="1" x14ac:dyDescent="0.25">
      <c r="A461" s="45"/>
      <c r="B461" s="81" t="s">
        <v>48</v>
      </c>
      <c r="C461" s="32"/>
      <c r="D461" s="32"/>
      <c r="E461" s="54" t="str">
        <f>IF(D461=0," ",ROUND(#REF!*Coeff_vente,2))</f>
        <v xml:space="preserve"> </v>
      </c>
      <c r="F461" s="55" t="str">
        <f t="shared" si="81"/>
        <v xml:space="preserve"> </v>
      </c>
      <c r="G461" s="36"/>
      <c r="H461"/>
      <c r="I461"/>
      <c r="J461"/>
      <c r="K461"/>
      <c r="L461"/>
    </row>
    <row r="462" spans="1:13" s="20" customFormat="1" ht="12" customHeight="1" x14ac:dyDescent="0.25">
      <c r="A462" s="45"/>
      <c r="B462" s="32" t="s">
        <v>139</v>
      </c>
      <c r="C462" s="32" t="s">
        <v>217</v>
      </c>
      <c r="D462" s="32"/>
      <c r="E462" s="54" t="str">
        <f>IF(D462=0," ",ROUND(#REF!*Coeff_vente,2))</f>
        <v xml:space="preserve"> </v>
      </c>
      <c r="F462" s="55" t="str">
        <f t="shared" si="81"/>
        <v xml:space="preserve"> </v>
      </c>
      <c r="G462" s="36"/>
      <c r="H462"/>
      <c r="I462"/>
      <c r="J462"/>
      <c r="K462"/>
      <c r="L462"/>
    </row>
    <row r="463" spans="1:13" s="21" customFormat="1" ht="12" customHeight="1" x14ac:dyDescent="0.2">
      <c r="A463" s="45"/>
      <c r="B463" s="32" t="s">
        <v>120</v>
      </c>
      <c r="C463" s="32" t="s">
        <v>158</v>
      </c>
      <c r="D463" s="32"/>
      <c r="E463" s="54" t="str">
        <f>IF(D463=0," ",ROUND(#REF!*Coeff_vente,2))</f>
        <v xml:space="preserve"> </v>
      </c>
      <c r="F463" s="55" t="str">
        <f t="shared" si="81"/>
        <v xml:space="preserve"> </v>
      </c>
      <c r="G463" s="36"/>
    </row>
    <row r="464" spans="1:13" s="20" customFormat="1" ht="12" customHeight="1" x14ac:dyDescent="0.25">
      <c r="A464" s="45"/>
      <c r="B464" s="32" t="s">
        <v>145</v>
      </c>
      <c r="C464" s="32" t="s">
        <v>217</v>
      </c>
      <c r="D464" s="32"/>
      <c r="E464" s="54" t="str">
        <f>IF(D464=0," ",ROUND(#REF!*Coeff_vente,2))</f>
        <v xml:space="preserve"> </v>
      </c>
      <c r="F464" s="55" t="str">
        <f t="shared" si="81"/>
        <v xml:space="preserve"> </v>
      </c>
      <c r="G464" s="36"/>
      <c r="H464"/>
      <c r="I464"/>
      <c r="J464"/>
      <c r="K464"/>
      <c r="L464"/>
    </row>
    <row r="465" spans="1:12" s="20" customFormat="1" ht="12" customHeight="1" x14ac:dyDescent="0.25">
      <c r="A465" s="45"/>
      <c r="B465" s="81" t="s">
        <v>130</v>
      </c>
      <c r="C465" s="32"/>
      <c r="D465" s="32"/>
      <c r="E465" s="54" t="str">
        <f>IF(D465=0," ",ROUND(#REF!*Coeff_vente,2))</f>
        <v xml:space="preserve"> </v>
      </c>
      <c r="F465" s="55" t="str">
        <f t="shared" si="81"/>
        <v xml:space="preserve"> </v>
      </c>
      <c r="G465" s="36"/>
      <c r="H465"/>
      <c r="I465"/>
      <c r="J465"/>
      <c r="K465"/>
      <c r="L465"/>
    </row>
    <row r="466" spans="1:12" s="21" customFormat="1" ht="12" customHeight="1" x14ac:dyDescent="0.2">
      <c r="A466" s="45"/>
      <c r="B466" s="32" t="s">
        <v>121</v>
      </c>
      <c r="C466" s="32" t="s">
        <v>158</v>
      </c>
      <c r="D466" s="32"/>
      <c r="E466" s="54" t="str">
        <f>IF(D466=0," ",ROUND(#REF!*Coeff_vente,2))</f>
        <v xml:space="preserve"> </v>
      </c>
      <c r="F466" s="55" t="str">
        <f t="shared" si="81"/>
        <v xml:space="preserve"> </v>
      </c>
      <c r="G466" s="36"/>
    </row>
    <row r="467" spans="1:12" s="20" customFormat="1" ht="12" customHeight="1" x14ac:dyDescent="0.25">
      <c r="A467" s="45"/>
      <c r="B467" s="32" t="s">
        <v>144</v>
      </c>
      <c r="C467" s="32" t="s">
        <v>217</v>
      </c>
      <c r="D467" s="32"/>
      <c r="E467" s="54" t="str">
        <f>IF(D467=0," ",ROUND(#REF!*Coeff_vente,2))</f>
        <v xml:space="preserve"> </v>
      </c>
      <c r="F467" s="55" t="str">
        <f>IF(D467=0," ",E467*D467)</f>
        <v xml:space="preserve"> </v>
      </c>
      <c r="G467" s="36"/>
      <c r="H467"/>
      <c r="I467"/>
      <c r="J467"/>
      <c r="K467"/>
      <c r="L467"/>
    </row>
    <row r="468" spans="1:12" s="20" customFormat="1" ht="12" customHeight="1" x14ac:dyDescent="0.25">
      <c r="A468" s="45"/>
      <c r="B468" s="32" t="s">
        <v>143</v>
      </c>
      <c r="C468" s="32" t="s">
        <v>217</v>
      </c>
      <c r="D468" s="32"/>
      <c r="E468" s="54" t="str">
        <f>IF(D468=0," ",ROUND(#REF!*Coeff_vente,2))</f>
        <v xml:space="preserve"> </v>
      </c>
      <c r="F468" s="55" t="str">
        <f>IF(D468=0," ",E468*D468)</f>
        <v xml:space="preserve"> </v>
      </c>
      <c r="G468" s="36"/>
      <c r="H468"/>
      <c r="I468"/>
      <c r="J468"/>
      <c r="K468"/>
      <c r="L468"/>
    </row>
    <row r="469" spans="1:12" s="20" customFormat="1" ht="12" customHeight="1" x14ac:dyDescent="0.25">
      <c r="A469" s="45"/>
      <c r="B469" s="32" t="s">
        <v>97</v>
      </c>
      <c r="C469" s="32" t="s">
        <v>217</v>
      </c>
      <c r="D469" s="32"/>
      <c r="E469" s="54" t="str">
        <f>IF(D469=0," ",ROUND(#REF!*Coeff_vente,2))</f>
        <v xml:space="preserve"> </v>
      </c>
      <c r="F469" s="55" t="str">
        <f t="shared" ref="F469:F475" si="82">IF(D469=0," ",E469*D469)</f>
        <v xml:space="preserve"> </v>
      </c>
      <c r="G469" s="36"/>
      <c r="H469"/>
      <c r="I469"/>
      <c r="J469"/>
      <c r="K469"/>
      <c r="L469"/>
    </row>
    <row r="470" spans="1:12" s="20" customFormat="1" ht="12" customHeight="1" x14ac:dyDescent="0.25">
      <c r="A470" s="45"/>
      <c r="B470" s="32" t="s">
        <v>341</v>
      </c>
      <c r="C470" s="32" t="s">
        <v>217</v>
      </c>
      <c r="D470" s="32"/>
      <c r="E470" s="54" t="str">
        <f>IF(D470=0," ",ROUND(#REF!*Coeff_vente,2))</f>
        <v xml:space="preserve"> </v>
      </c>
      <c r="F470" s="55" t="str">
        <f t="shared" si="82"/>
        <v xml:space="preserve"> </v>
      </c>
      <c r="G470" s="36"/>
      <c r="H470"/>
      <c r="I470"/>
      <c r="J470"/>
      <c r="K470"/>
      <c r="L470"/>
    </row>
    <row r="471" spans="1:12" s="20" customFormat="1" ht="36" customHeight="1" x14ac:dyDescent="0.25">
      <c r="A471" s="45"/>
      <c r="B471" s="87" t="s">
        <v>292</v>
      </c>
      <c r="C471" s="32" t="s">
        <v>158</v>
      </c>
      <c r="D471" s="32"/>
      <c r="E471" s="54" t="str">
        <f>IF(D471=0," ",ROUND(#REF!*Coeff_vente,2))</f>
        <v xml:space="preserve"> </v>
      </c>
      <c r="F471" s="55" t="str">
        <f t="shared" si="82"/>
        <v xml:space="preserve"> </v>
      </c>
      <c r="G471" s="36"/>
      <c r="H471"/>
      <c r="I471"/>
      <c r="J471"/>
      <c r="K471"/>
      <c r="L471"/>
    </row>
    <row r="472" spans="1:12" s="20" customFormat="1" ht="12" customHeight="1" x14ac:dyDescent="0.25">
      <c r="A472" s="45"/>
      <c r="B472" s="32" t="s">
        <v>91</v>
      </c>
      <c r="C472" s="32" t="s">
        <v>217</v>
      </c>
      <c r="D472" s="32"/>
      <c r="E472" s="54" t="str">
        <f>IF(D472=0," ",ROUND(#REF!*Coeff_vente,2))</f>
        <v xml:space="preserve"> </v>
      </c>
      <c r="F472" s="55" t="str">
        <f t="shared" si="82"/>
        <v xml:space="preserve"> </v>
      </c>
      <c r="G472" s="36"/>
      <c r="H472"/>
      <c r="I472"/>
      <c r="J472"/>
      <c r="K472"/>
      <c r="L472"/>
    </row>
    <row r="473" spans="1:12" s="20" customFormat="1" ht="12" customHeight="1" x14ac:dyDescent="0.25">
      <c r="A473" s="45"/>
      <c r="B473" s="32" t="s">
        <v>68</v>
      </c>
      <c r="C473" s="32" t="s">
        <v>217</v>
      </c>
      <c r="D473" s="32"/>
      <c r="E473" s="54" t="str">
        <f>IF(D473=0," ",ROUND(#REF!*Coeff_vente,2))</f>
        <v xml:space="preserve"> </v>
      </c>
      <c r="F473" s="55" t="str">
        <f t="shared" si="82"/>
        <v xml:space="preserve"> </v>
      </c>
      <c r="G473" s="36"/>
      <c r="H473"/>
      <c r="I473"/>
      <c r="J473"/>
      <c r="K473"/>
      <c r="L473"/>
    </row>
    <row r="474" spans="1:12" s="20" customFormat="1" ht="12" customHeight="1" x14ac:dyDescent="0.25">
      <c r="A474" s="45"/>
      <c r="B474" s="32" t="s">
        <v>147</v>
      </c>
      <c r="C474" s="32" t="s">
        <v>217</v>
      </c>
      <c r="D474" s="32"/>
      <c r="E474" s="54" t="str">
        <f>IF(D474=0," ",ROUND(#REF!*Coeff_vente,2))</f>
        <v xml:space="preserve"> </v>
      </c>
      <c r="F474" s="55" t="str">
        <f t="shared" si="82"/>
        <v xml:space="preserve"> </v>
      </c>
      <c r="G474" s="36"/>
      <c r="H474"/>
      <c r="I474"/>
      <c r="J474"/>
      <c r="K474"/>
      <c r="L474"/>
    </row>
    <row r="475" spans="1:12" s="20" customFormat="1" ht="12" customHeight="1" x14ac:dyDescent="0.25">
      <c r="A475" s="45"/>
      <c r="B475" s="32" t="s">
        <v>13</v>
      </c>
      <c r="C475" s="32"/>
      <c r="D475" s="32"/>
      <c r="E475" s="54" t="str">
        <f>IF(D475=0," ",ROUND(#REF!*Coeff_vente,2))</f>
        <v xml:space="preserve"> </v>
      </c>
      <c r="F475" s="55" t="str">
        <f t="shared" si="82"/>
        <v xml:space="preserve"> </v>
      </c>
      <c r="G475" s="36"/>
      <c r="H475"/>
      <c r="I475"/>
      <c r="J475"/>
      <c r="K475"/>
      <c r="L475"/>
    </row>
    <row r="476" spans="1:12" s="20" customFormat="1" ht="12" customHeight="1" x14ac:dyDescent="0.25">
      <c r="A476" s="45"/>
      <c r="B476" s="32"/>
      <c r="C476" s="32"/>
      <c r="D476" s="32"/>
      <c r="E476" s="54" t="str">
        <f>IF(D476=0," ",ROUND(#REF!*Coeff_vente,2))</f>
        <v xml:space="preserve"> </v>
      </c>
      <c r="F476" s="55" t="str">
        <f>IF(D476=0," ",E476*D476)</f>
        <v xml:space="preserve"> </v>
      </c>
      <c r="G476" s="36"/>
      <c r="H476"/>
      <c r="I476"/>
      <c r="J476"/>
      <c r="K476"/>
      <c r="L476"/>
    </row>
    <row r="477" spans="1:12" s="20" customFormat="1" ht="12" customHeight="1" x14ac:dyDescent="0.25">
      <c r="A477" s="45"/>
      <c r="B477" s="32"/>
      <c r="C477" s="32"/>
      <c r="D477" s="32"/>
      <c r="E477" s="54" t="str">
        <f>IF(D477=0," ",ROUND(#REF!*Coeff_vente,2))</f>
        <v xml:space="preserve"> </v>
      </c>
      <c r="F477" s="55" t="str">
        <f>IF(D477=0," ",E477*D477)</f>
        <v xml:space="preserve"> </v>
      </c>
      <c r="G477" s="36"/>
      <c r="H477"/>
      <c r="I477"/>
      <c r="J477"/>
      <c r="K477"/>
      <c r="L477"/>
    </row>
    <row r="478" spans="1:12" s="21" customFormat="1" ht="12" customHeight="1" x14ac:dyDescent="0.2">
      <c r="A478" s="45"/>
      <c r="B478" s="32"/>
      <c r="C478" s="32"/>
      <c r="D478" s="32"/>
      <c r="E478" s="54" t="str">
        <f>IF(D478=0," ",ROUND(#REF!*Coeff_vente,2))</f>
        <v xml:space="preserve"> </v>
      </c>
      <c r="F478" s="55" t="str">
        <f>IF(D478=0," ",E478*D478)</f>
        <v xml:space="preserve"> </v>
      </c>
      <c r="G478" s="36"/>
    </row>
    <row r="479" spans="1:12" s="21" customFormat="1" ht="12" customHeight="1" x14ac:dyDescent="0.2">
      <c r="A479" s="45"/>
      <c r="B479" s="32"/>
      <c r="C479" s="32"/>
      <c r="D479" s="32"/>
      <c r="E479" s="54" t="str">
        <f>IF(D479=0," ",ROUND(#REF!*Coeff_vente,2))</f>
        <v xml:space="preserve"> </v>
      </c>
      <c r="F479" s="62" t="str">
        <f>IF(D479=0," ",E479*D479)</f>
        <v xml:space="preserve"> </v>
      </c>
      <c r="G479" s="36"/>
    </row>
    <row r="480" spans="1:12" s="20" customFormat="1" ht="12" customHeight="1" x14ac:dyDescent="0.25">
      <c r="A480" s="45"/>
      <c r="B480" s="83" t="str">
        <f>"SOUS TOTAL H. T. "&amp;B456</f>
        <v>SOUS TOTAL H. T. VIDEOPROTECTION IP</v>
      </c>
      <c r="C480" s="32"/>
      <c r="D480" s="32"/>
      <c r="E480" s="54" t="str">
        <f>IF(D480=0," ",ROUND(#REF!*Coeff_vente,2))</f>
        <v xml:space="preserve"> </v>
      </c>
      <c r="F480" s="56" t="str">
        <f>IF(SUM(F456:F479)=0," ",SUM(F456:F479))</f>
        <v xml:space="preserve"> </v>
      </c>
      <c r="G480" s="36"/>
      <c r="H480"/>
      <c r="I480"/>
      <c r="J480"/>
      <c r="K480"/>
      <c r="L480"/>
    </row>
    <row r="481" spans="1:12" s="20" customFormat="1" ht="12" customHeight="1" x14ac:dyDescent="0.25">
      <c r="A481" s="45"/>
      <c r="B481" s="83"/>
      <c r="C481" s="32"/>
      <c r="D481" s="32"/>
      <c r="E481" s="54"/>
      <c r="F481" s="56"/>
      <c r="G481" s="36"/>
      <c r="H481"/>
      <c r="I481"/>
      <c r="J481"/>
      <c r="K481"/>
      <c r="L481"/>
    </row>
    <row r="482" spans="1:12" s="20" customFormat="1" ht="12" customHeight="1" x14ac:dyDescent="0.25">
      <c r="A482" s="45" t="s">
        <v>204</v>
      </c>
      <c r="B482" s="80" t="s">
        <v>182</v>
      </c>
      <c r="C482" s="32"/>
      <c r="D482" s="32"/>
      <c r="E482" s="54" t="str">
        <f>IF(D482=0," ",ROUND(#REF!*Coeff_vente,2))</f>
        <v xml:space="preserve"> </v>
      </c>
      <c r="F482" s="55" t="str">
        <f t="shared" ref="F482:F507" si="83">IF(D482=0," ",E482*D482)</f>
        <v xml:space="preserve"> </v>
      </c>
      <c r="G482" s="36"/>
      <c r="H482"/>
      <c r="I482"/>
      <c r="J482"/>
      <c r="K482"/>
      <c r="L482"/>
    </row>
    <row r="483" spans="1:12" s="21" customFormat="1" ht="12" customHeight="1" x14ac:dyDescent="0.2">
      <c r="A483" s="45"/>
      <c r="B483" s="32" t="s">
        <v>73</v>
      </c>
      <c r="C483" s="32"/>
      <c r="D483" s="32"/>
      <c r="E483" s="54" t="str">
        <f>IF(D483=0," ",ROUND(#REF!*Coeff_vente,2))</f>
        <v xml:space="preserve"> </v>
      </c>
      <c r="F483" s="55" t="str">
        <f t="shared" si="83"/>
        <v xml:space="preserve"> </v>
      </c>
      <c r="G483" s="36"/>
    </row>
    <row r="484" spans="1:12" s="21" customFormat="1" ht="12" customHeight="1" x14ac:dyDescent="0.2">
      <c r="A484" s="45"/>
      <c r="B484" s="32" t="s">
        <v>342</v>
      </c>
      <c r="C484" s="32" t="s">
        <v>158</v>
      </c>
      <c r="D484" s="32"/>
      <c r="E484" s="54" t="str">
        <f>IF(D484=0," ",ROUND(#REF!*Coeff_vente,2))</f>
        <v xml:space="preserve"> </v>
      </c>
      <c r="F484" s="55" t="str">
        <f t="shared" si="83"/>
        <v xml:space="preserve"> </v>
      </c>
      <c r="G484" s="36"/>
    </row>
    <row r="485" spans="1:12" s="21" customFormat="1" ht="12" customHeight="1" x14ac:dyDescent="0.2">
      <c r="A485" s="45"/>
      <c r="B485" s="32" t="s">
        <v>108</v>
      </c>
      <c r="C485" s="32" t="s">
        <v>158</v>
      </c>
      <c r="D485" s="32"/>
      <c r="E485" s="54" t="str">
        <f>IF(D485=0," ",ROUND(#REF!*Coeff_vente,2))</f>
        <v xml:space="preserve"> </v>
      </c>
      <c r="F485" s="55"/>
      <c r="G485" s="36"/>
    </row>
    <row r="486" spans="1:12" s="21" customFormat="1" ht="12" customHeight="1" x14ac:dyDescent="0.2">
      <c r="A486" s="45"/>
      <c r="B486" s="32" t="s">
        <v>97</v>
      </c>
      <c r="C486" s="32" t="s">
        <v>158</v>
      </c>
      <c r="D486" s="32"/>
      <c r="E486" s="54" t="str">
        <f>IF(D486=0," ",ROUND(#REF!*Coeff_vente,2))</f>
        <v xml:space="preserve"> </v>
      </c>
      <c r="F486" s="55" t="str">
        <f>IF(D486=0," ",E486*D486)</f>
        <v xml:space="preserve"> </v>
      </c>
      <c r="G486" s="36"/>
    </row>
    <row r="487" spans="1:12" s="21" customFormat="1" ht="12" customHeight="1" x14ac:dyDescent="0.2">
      <c r="A487" s="45"/>
      <c r="B487" s="32" t="s">
        <v>90</v>
      </c>
      <c r="C487" s="32" t="s">
        <v>158</v>
      </c>
      <c r="D487" s="32"/>
      <c r="E487" s="54" t="str">
        <f>IF(D487=0," ",ROUND(#REF!*Coeff_vente,2))</f>
        <v xml:space="preserve"> </v>
      </c>
      <c r="F487" s="55"/>
      <c r="G487" s="36"/>
    </row>
    <row r="488" spans="1:12" s="21" customFormat="1" ht="12" customHeight="1" x14ac:dyDescent="0.2">
      <c r="A488" s="45"/>
      <c r="B488" s="32" t="s">
        <v>109</v>
      </c>
      <c r="C488" s="32" t="s">
        <v>158</v>
      </c>
      <c r="D488" s="32"/>
      <c r="E488" s="54" t="str">
        <f>IF(D488=0," ",ROUND(#REF!*Coeff_vente,2))</f>
        <v xml:space="preserve"> </v>
      </c>
      <c r="F488" s="55" t="str">
        <f t="shared" si="83"/>
        <v xml:space="preserve"> </v>
      </c>
      <c r="G488" s="36"/>
    </row>
    <row r="489" spans="1:12" s="21" customFormat="1" ht="12" customHeight="1" x14ac:dyDescent="0.2">
      <c r="A489" s="45"/>
      <c r="B489" s="32" t="s">
        <v>110</v>
      </c>
      <c r="C489" s="32" t="s">
        <v>158</v>
      </c>
      <c r="D489" s="32"/>
      <c r="E489" s="54" t="str">
        <f>IF(D489=0," ",ROUND(#REF!*Coeff_vente,2))</f>
        <v xml:space="preserve"> </v>
      </c>
      <c r="F489" s="55" t="str">
        <f t="shared" si="83"/>
        <v xml:space="preserve"> </v>
      </c>
      <c r="G489" s="36"/>
    </row>
    <row r="490" spans="1:12" s="21" customFormat="1" ht="12" customHeight="1" x14ac:dyDescent="0.2">
      <c r="A490" s="45"/>
      <c r="B490" s="32" t="s">
        <v>111</v>
      </c>
      <c r="C490" s="32" t="s">
        <v>158</v>
      </c>
      <c r="D490" s="32"/>
      <c r="E490" s="54" t="str">
        <f>IF(D490=0," ",ROUND(#REF!*Coeff_vente,2))</f>
        <v xml:space="preserve"> </v>
      </c>
      <c r="F490" s="55" t="str">
        <f>IF(D490=0," ",E490*D490)</f>
        <v xml:space="preserve"> </v>
      </c>
      <c r="G490" s="36"/>
    </row>
    <row r="491" spans="1:12" s="21" customFormat="1" ht="12" customHeight="1" x14ac:dyDescent="0.2">
      <c r="A491" s="45"/>
      <c r="B491" s="32" t="s">
        <v>98</v>
      </c>
      <c r="C491" s="32" t="s">
        <v>1</v>
      </c>
      <c r="D491" s="32"/>
      <c r="E491" s="54" t="str">
        <f>IF(D491=0," ",ROUND(#REF!*Coeff_vente,2))</f>
        <v xml:space="preserve"> </v>
      </c>
      <c r="F491" s="55" t="str">
        <f t="shared" si="83"/>
        <v xml:space="preserve"> </v>
      </c>
      <c r="G491" s="36"/>
    </row>
    <row r="492" spans="1:12" s="20" customFormat="1" ht="12" customHeight="1" x14ac:dyDescent="0.25">
      <c r="A492" s="45"/>
      <c r="B492" s="32" t="s">
        <v>99</v>
      </c>
      <c r="C492" s="32" t="s">
        <v>1</v>
      </c>
      <c r="D492" s="32"/>
      <c r="E492" s="54" t="str">
        <f>IF(D492=0," ",ROUND(#REF!*Coeff_vente,2))</f>
        <v xml:space="preserve"> </v>
      </c>
      <c r="F492" s="55" t="str">
        <f t="shared" si="83"/>
        <v xml:space="preserve"> </v>
      </c>
      <c r="G492" s="36"/>
      <c r="H492"/>
      <c r="I492"/>
      <c r="J492"/>
      <c r="K492"/>
      <c r="L492"/>
    </row>
    <row r="493" spans="1:12" s="20" customFormat="1" ht="12" customHeight="1" x14ac:dyDescent="0.25">
      <c r="A493" s="45"/>
      <c r="B493" s="32" t="s">
        <v>100</v>
      </c>
      <c r="C493" s="32" t="s">
        <v>1</v>
      </c>
      <c r="D493" s="32"/>
      <c r="E493" s="54" t="str">
        <f>IF(D493=0," ",ROUND(#REF!*Coeff_vente,2))</f>
        <v xml:space="preserve"> </v>
      </c>
      <c r="F493" s="55" t="str">
        <f t="shared" si="83"/>
        <v xml:space="preserve"> </v>
      </c>
      <c r="G493" s="36"/>
      <c r="H493"/>
      <c r="I493"/>
      <c r="J493"/>
      <c r="K493"/>
      <c r="L493"/>
    </row>
    <row r="494" spans="1:12" s="21" customFormat="1" ht="12" customHeight="1" x14ac:dyDescent="0.2">
      <c r="A494" s="45"/>
      <c r="B494" s="32" t="s">
        <v>154</v>
      </c>
      <c r="C494" s="32" t="s">
        <v>1</v>
      </c>
      <c r="D494" s="32"/>
      <c r="E494" s="54" t="str">
        <f>IF(D494=0," ",ROUND(#REF!*Coeff_vente,2))</f>
        <v xml:space="preserve"> </v>
      </c>
      <c r="F494" s="55" t="str">
        <f t="shared" si="83"/>
        <v xml:space="preserve"> </v>
      </c>
      <c r="G494" s="36"/>
    </row>
    <row r="495" spans="1:12" s="20" customFormat="1" ht="12" customHeight="1" x14ac:dyDescent="0.25">
      <c r="A495" s="45"/>
      <c r="B495" s="32" t="s">
        <v>101</v>
      </c>
      <c r="C495" s="32" t="s">
        <v>1</v>
      </c>
      <c r="D495" s="32"/>
      <c r="E495" s="54" t="str">
        <f>IF(D495=0," ",ROUND(#REF!*Coeff_vente,2))</f>
        <v xml:space="preserve"> </v>
      </c>
      <c r="F495" s="55" t="str">
        <f t="shared" si="83"/>
        <v xml:space="preserve"> </v>
      </c>
      <c r="G495" s="36"/>
      <c r="H495"/>
      <c r="I495"/>
      <c r="J495"/>
      <c r="K495"/>
      <c r="L495"/>
    </row>
    <row r="496" spans="1:12" s="20" customFormat="1" ht="12" customHeight="1" x14ac:dyDescent="0.25">
      <c r="A496" s="45"/>
      <c r="B496" s="32" t="s">
        <v>102</v>
      </c>
      <c r="C496" s="32" t="s">
        <v>1</v>
      </c>
      <c r="D496" s="32"/>
      <c r="E496" s="54" t="str">
        <f>IF(D496=0," ",ROUND(#REF!*Coeff_vente,2))</f>
        <v xml:space="preserve"> </v>
      </c>
      <c r="F496" s="55" t="str">
        <f t="shared" si="83"/>
        <v xml:space="preserve"> </v>
      </c>
      <c r="G496" s="36"/>
      <c r="H496"/>
      <c r="I496"/>
      <c r="J496"/>
      <c r="K496"/>
      <c r="L496"/>
    </row>
    <row r="497" spans="1:13" s="20" customFormat="1" ht="12" customHeight="1" x14ac:dyDescent="0.25">
      <c r="A497" s="45"/>
      <c r="B497" s="32" t="s">
        <v>103</v>
      </c>
      <c r="C497" s="32" t="s">
        <v>1</v>
      </c>
      <c r="D497" s="32"/>
      <c r="E497" s="54" t="str">
        <f>IF(D497=0," ",ROUND(#REF!*Coeff_vente,2))</f>
        <v xml:space="preserve"> </v>
      </c>
      <c r="F497" s="55" t="str">
        <f t="shared" si="83"/>
        <v xml:space="preserve"> </v>
      </c>
      <c r="G497" s="36"/>
      <c r="H497"/>
      <c r="I497"/>
      <c r="J497"/>
      <c r="K497"/>
      <c r="L497"/>
    </row>
    <row r="498" spans="1:13" s="20" customFormat="1" ht="12" customHeight="1" x14ac:dyDescent="0.25">
      <c r="A498" s="45"/>
      <c r="B498" s="32" t="s">
        <v>107</v>
      </c>
      <c r="C498" s="32" t="s">
        <v>16</v>
      </c>
      <c r="D498" s="32"/>
      <c r="E498" s="54" t="str">
        <f>IF(D498=0," ",ROUND(#REF!*Coeff_vente,2))</f>
        <v xml:space="preserve"> </v>
      </c>
      <c r="F498" s="55" t="str">
        <f t="shared" si="83"/>
        <v xml:space="preserve"> </v>
      </c>
      <c r="G498" s="36"/>
      <c r="H498"/>
      <c r="I498"/>
      <c r="J498"/>
      <c r="K498"/>
      <c r="L498"/>
    </row>
    <row r="499" spans="1:13" s="20" customFormat="1" ht="12" customHeight="1" x14ac:dyDescent="0.25">
      <c r="A499" s="45"/>
      <c r="B499" s="32" t="s">
        <v>106</v>
      </c>
      <c r="C499" s="32" t="s">
        <v>217</v>
      </c>
      <c r="D499" s="32"/>
      <c r="E499" s="54" t="str">
        <f>IF(D499=0," ",ROUND(#REF!*Coeff_vente,2))</f>
        <v xml:space="preserve"> </v>
      </c>
      <c r="F499" s="55" t="str">
        <f t="shared" si="83"/>
        <v xml:space="preserve"> </v>
      </c>
      <c r="G499" s="36"/>
      <c r="H499"/>
      <c r="I499"/>
      <c r="J499"/>
      <c r="K499"/>
      <c r="L499"/>
    </row>
    <row r="500" spans="1:13" s="20" customFormat="1" ht="12" customHeight="1" x14ac:dyDescent="0.25">
      <c r="A500" s="45"/>
      <c r="B500" s="32" t="s">
        <v>104</v>
      </c>
      <c r="C500" s="32" t="s">
        <v>1</v>
      </c>
      <c r="D500" s="32"/>
      <c r="E500" s="54" t="str">
        <f>IF(D500=0," ",ROUND(#REF!*Coeff_vente,2))</f>
        <v xml:space="preserve"> </v>
      </c>
      <c r="F500" s="55" t="str">
        <f t="shared" si="83"/>
        <v xml:space="preserve"> </v>
      </c>
      <c r="G500" s="36"/>
      <c r="H500"/>
      <c r="I500"/>
      <c r="J500"/>
      <c r="K500"/>
      <c r="L500"/>
    </row>
    <row r="501" spans="1:13" s="20" customFormat="1" ht="12" customHeight="1" x14ac:dyDescent="0.25">
      <c r="A501" s="45"/>
      <c r="B501" s="32" t="s">
        <v>105</v>
      </c>
      <c r="C501" s="32" t="s">
        <v>15</v>
      </c>
      <c r="D501" s="32"/>
      <c r="E501" s="54" t="str">
        <f>IF(D501=0," ",ROUND(#REF!*Coeff_vente,2))</f>
        <v xml:space="preserve"> </v>
      </c>
      <c r="F501" s="55" t="str">
        <f t="shared" si="83"/>
        <v xml:space="preserve"> </v>
      </c>
      <c r="G501" s="36"/>
      <c r="H501"/>
      <c r="I501"/>
      <c r="J501"/>
      <c r="K501"/>
      <c r="L501"/>
    </row>
    <row r="502" spans="1:13" s="20" customFormat="1" ht="12" customHeight="1" x14ac:dyDescent="0.25">
      <c r="A502" s="45"/>
      <c r="B502" s="32" t="s">
        <v>91</v>
      </c>
      <c r="C502" s="32" t="s">
        <v>15</v>
      </c>
      <c r="D502" s="32"/>
      <c r="E502" s="54" t="str">
        <f>IF(D502=0," ",ROUND(#REF!*Coeff_vente,2))</f>
        <v xml:space="preserve"> </v>
      </c>
      <c r="F502" s="55" t="str">
        <f t="shared" si="83"/>
        <v xml:space="preserve"> </v>
      </c>
      <c r="G502" s="36"/>
      <c r="H502"/>
      <c r="I502"/>
      <c r="J502"/>
      <c r="K502"/>
      <c r="L502"/>
    </row>
    <row r="503" spans="1:13" s="20" customFormat="1" ht="12" customHeight="1" x14ac:dyDescent="0.25">
      <c r="A503" s="45"/>
      <c r="B503" s="32" t="s">
        <v>13</v>
      </c>
      <c r="C503" s="32"/>
      <c r="D503" s="32"/>
      <c r="E503" s="54" t="str">
        <f>IF(D503=0," ",ROUND(#REF!*Coeff_vente,2))</f>
        <v xml:space="preserve"> </v>
      </c>
      <c r="F503" s="55" t="str">
        <f t="shared" si="83"/>
        <v xml:space="preserve"> </v>
      </c>
      <c r="G503" s="36"/>
      <c r="H503"/>
      <c r="I503"/>
      <c r="J503"/>
      <c r="K503"/>
      <c r="L503"/>
    </row>
    <row r="504" spans="1:13" s="20" customFormat="1" ht="12" customHeight="1" x14ac:dyDescent="0.25">
      <c r="A504" s="45"/>
      <c r="B504" s="32"/>
      <c r="C504" s="32"/>
      <c r="D504" s="32"/>
      <c r="E504" s="54" t="str">
        <f>IF(D504=0," ",ROUND(#REF!*Coeff_vente,2))</f>
        <v xml:space="preserve"> </v>
      </c>
      <c r="F504" s="55" t="str">
        <f t="shared" si="83"/>
        <v xml:space="preserve"> </v>
      </c>
      <c r="G504" s="36"/>
      <c r="H504"/>
      <c r="I504"/>
      <c r="J504"/>
      <c r="K504"/>
      <c r="L504"/>
    </row>
    <row r="505" spans="1:13" s="20" customFormat="1" ht="12" customHeight="1" x14ac:dyDescent="0.25">
      <c r="A505" s="45"/>
      <c r="B505" s="32"/>
      <c r="C505" s="32"/>
      <c r="D505" s="32"/>
      <c r="E505" s="54" t="str">
        <f>IF(D505=0," ",ROUND(#REF!*Coeff_vente,2))</f>
        <v xml:space="preserve"> </v>
      </c>
      <c r="F505" s="55" t="str">
        <f t="shared" si="83"/>
        <v xml:space="preserve"> </v>
      </c>
      <c r="G505" s="36"/>
      <c r="H505"/>
      <c r="I505"/>
      <c r="J505"/>
      <c r="K505"/>
      <c r="L505"/>
    </row>
    <row r="506" spans="1:13" s="20" customFormat="1" ht="12" customHeight="1" x14ac:dyDescent="0.25">
      <c r="A506" s="45"/>
      <c r="B506" s="32"/>
      <c r="C506" s="32"/>
      <c r="D506" s="32"/>
      <c r="E506" s="54" t="str">
        <f>IF(D506=0," ",ROUND(#REF!*Coeff_vente,2))</f>
        <v xml:space="preserve"> </v>
      </c>
      <c r="F506" s="55" t="str">
        <f t="shared" si="83"/>
        <v xml:space="preserve"> </v>
      </c>
      <c r="G506" s="36"/>
      <c r="H506"/>
      <c r="I506"/>
      <c r="J506"/>
      <c r="K506"/>
      <c r="L506"/>
    </row>
    <row r="507" spans="1:13" s="20" customFormat="1" ht="12" customHeight="1" x14ac:dyDescent="0.25">
      <c r="A507" s="45"/>
      <c r="B507" s="32"/>
      <c r="C507" s="32"/>
      <c r="D507" s="32"/>
      <c r="E507" s="54" t="str">
        <f>IF(D507=0," ",ROUND(#REF!*Coeff_vente,2))</f>
        <v xml:space="preserve"> </v>
      </c>
      <c r="F507" s="62" t="str">
        <f t="shared" si="83"/>
        <v xml:space="preserve"> </v>
      </c>
      <c r="G507" s="36"/>
      <c r="H507"/>
      <c r="I507"/>
      <c r="J507"/>
      <c r="K507"/>
      <c r="L507"/>
    </row>
    <row r="508" spans="1:13" s="20" customFormat="1" ht="12" customHeight="1" x14ac:dyDescent="0.25">
      <c r="A508" s="45"/>
      <c r="B508" s="83" t="str">
        <f>"SOUS TOTAL H. T. "&amp;B482</f>
        <v>SOUS TOTAL H. T. APPEL MALADE</v>
      </c>
      <c r="C508" s="32"/>
      <c r="D508" s="32"/>
      <c r="E508" s="54" t="str">
        <f>IF(D508=0," ",ROUND(#REF!*Coeff_vente,2))</f>
        <v xml:space="preserve"> </v>
      </c>
      <c r="F508" s="56" t="str">
        <f>IF(SUM(F483:F507)=0," ",SUM(F483:F507))</f>
        <v xml:space="preserve"> </v>
      </c>
      <c r="G508" s="36"/>
      <c r="H508"/>
      <c r="I508"/>
      <c r="J508"/>
      <c r="K508"/>
      <c r="L508"/>
    </row>
    <row r="509" spans="1:13" s="20" customFormat="1" ht="12" customHeight="1" x14ac:dyDescent="0.25">
      <c r="A509" s="45"/>
      <c r="B509" s="83"/>
      <c r="C509" s="32"/>
      <c r="D509" s="32"/>
      <c r="E509" s="54"/>
      <c r="F509" s="56"/>
      <c r="G509" s="36"/>
      <c r="H509"/>
      <c r="I509"/>
      <c r="J509"/>
      <c r="K509"/>
      <c r="L509"/>
    </row>
    <row r="510" spans="1:13" x14ac:dyDescent="0.25">
      <c r="A510" s="93" t="s">
        <v>205</v>
      </c>
      <c r="B510" s="80" t="s">
        <v>293</v>
      </c>
      <c r="C510" s="32"/>
      <c r="D510" s="32"/>
      <c r="E510" s="54" t="str">
        <f>IF(D510=0," ",ROUND(#REF!*Coeff_vente,2))</f>
        <v xml:space="preserve"> </v>
      </c>
      <c r="F510" s="55"/>
      <c r="G510" s="36"/>
      <c r="M510" s="20"/>
    </row>
    <row r="511" spans="1:13" ht="114.75" x14ac:dyDescent="0.2">
      <c r="A511" s="94"/>
      <c r="B511" s="87" t="s">
        <v>294</v>
      </c>
      <c r="C511" s="32" t="s">
        <v>295</v>
      </c>
      <c r="D511" s="32"/>
      <c r="E511" s="54" t="str">
        <f>IF(D511=0," ",ROUND(#REF!*Coeff_vente,2))</f>
        <v xml:space="preserve"> </v>
      </c>
      <c r="F511" s="55" t="str">
        <f t="shared" ref="F511:F515" si="84">IF(D511=0," ",E511*D511)</f>
        <v xml:space="preserve"> </v>
      </c>
      <c r="G511" s="36"/>
      <c r="H511" s="21"/>
      <c r="I511" s="21"/>
      <c r="J511" s="21"/>
      <c r="K511" s="21"/>
      <c r="L511" s="21"/>
      <c r="M511" s="21"/>
    </row>
    <row r="512" spans="1:13" ht="63.75" x14ac:dyDescent="0.2">
      <c r="A512" s="94"/>
      <c r="B512" s="87" t="s">
        <v>296</v>
      </c>
      <c r="C512" s="32" t="s">
        <v>295</v>
      </c>
      <c r="D512" s="32"/>
      <c r="E512" s="54" t="str">
        <f>IF(D512=0," ",ROUND(#REF!*Coeff_vente,2))</f>
        <v xml:space="preserve"> </v>
      </c>
      <c r="F512" s="55" t="str">
        <f t="shared" si="84"/>
        <v xml:space="preserve"> </v>
      </c>
      <c r="G512" s="36"/>
      <c r="H512" s="21"/>
      <c r="I512" s="21"/>
      <c r="J512" s="21"/>
      <c r="K512" s="21"/>
      <c r="L512" s="21"/>
      <c r="M512" s="21"/>
    </row>
    <row r="513" spans="1:13" ht="25.5" x14ac:dyDescent="0.2">
      <c r="A513" s="94"/>
      <c r="B513" s="87" t="s">
        <v>297</v>
      </c>
      <c r="C513" s="32" t="s">
        <v>295</v>
      </c>
      <c r="D513" s="32"/>
      <c r="E513" s="54" t="str">
        <f>IF(D513=0," ",ROUND(#REF!*Coeff_vente,2))</f>
        <v xml:space="preserve"> </v>
      </c>
      <c r="F513" s="55" t="str">
        <f t="shared" si="84"/>
        <v xml:space="preserve"> </v>
      </c>
      <c r="G513" s="36"/>
      <c r="H513" s="21"/>
      <c r="I513" s="21"/>
      <c r="J513" s="21"/>
      <c r="K513" s="21"/>
      <c r="L513" s="21"/>
      <c r="M513" s="21"/>
    </row>
    <row r="514" spans="1:13" ht="12.75" x14ac:dyDescent="0.2">
      <c r="A514" s="94"/>
      <c r="B514" s="87" t="s">
        <v>298</v>
      </c>
      <c r="C514" s="32" t="s">
        <v>16</v>
      </c>
      <c r="D514" s="32"/>
      <c r="E514" s="54" t="str">
        <f>IF(D514=0," ",ROUND(#REF!*Coeff_vente,2))</f>
        <v xml:space="preserve"> </v>
      </c>
      <c r="F514" s="55" t="str">
        <f t="shared" si="84"/>
        <v xml:space="preserve"> </v>
      </c>
      <c r="G514" s="36"/>
      <c r="H514" s="21"/>
      <c r="I514" s="21"/>
      <c r="J514" s="21"/>
      <c r="K514" s="21"/>
      <c r="L514" s="21"/>
      <c r="M514" s="21"/>
    </row>
    <row r="515" spans="1:13" ht="25.5" x14ac:dyDescent="0.2">
      <c r="A515" s="94"/>
      <c r="B515" s="87" t="s">
        <v>299</v>
      </c>
      <c r="C515" s="32" t="s">
        <v>1</v>
      </c>
      <c r="D515" s="32"/>
      <c r="E515" s="54" t="str">
        <f>IF(D515=0," ",ROUND(#REF!*Coeff_vente,2))</f>
        <v xml:space="preserve"> </v>
      </c>
      <c r="F515" s="55" t="str">
        <f t="shared" si="84"/>
        <v xml:space="preserve"> </v>
      </c>
      <c r="G515" s="36"/>
      <c r="H515" s="21"/>
      <c r="I515" s="21"/>
      <c r="J515" s="21"/>
      <c r="K515" s="21"/>
      <c r="L515" s="21"/>
      <c r="M515" s="21"/>
    </row>
    <row r="516" spans="1:13" ht="12.75" x14ac:dyDescent="0.2">
      <c r="A516" s="94"/>
      <c r="B516" s="32" t="s">
        <v>13</v>
      </c>
      <c r="C516" s="32"/>
      <c r="D516" s="32"/>
      <c r="E516" s="54"/>
      <c r="F516" s="55"/>
      <c r="G516" s="36"/>
      <c r="H516" s="21"/>
      <c r="I516" s="21"/>
      <c r="J516" s="21"/>
      <c r="K516" s="21"/>
      <c r="L516" s="21"/>
      <c r="M516" s="21"/>
    </row>
    <row r="517" spans="1:13" ht="12.75" x14ac:dyDescent="0.2">
      <c r="A517" s="45"/>
      <c r="B517" s="32"/>
      <c r="C517" s="32"/>
      <c r="D517" s="32"/>
      <c r="E517" s="54"/>
      <c r="F517" s="55"/>
      <c r="G517" s="36"/>
      <c r="H517" s="21"/>
      <c r="I517" s="21"/>
      <c r="J517" s="21"/>
      <c r="K517" s="21"/>
      <c r="L517" s="21"/>
      <c r="M517" s="21"/>
    </row>
    <row r="518" spans="1:13" x14ac:dyDescent="0.25">
      <c r="A518" s="45"/>
      <c r="B518" s="32"/>
      <c r="C518" s="32"/>
      <c r="D518" s="32"/>
      <c r="E518" s="54" t="str">
        <f>IF(D518=0," ",ROUND(#REF!*Coeff_vente,2))</f>
        <v xml:space="preserve"> </v>
      </c>
      <c r="F518" s="55" t="str">
        <f t="shared" ref="F518" si="85">IF(D518=0," ",E518*D518)</f>
        <v xml:space="preserve"> </v>
      </c>
      <c r="G518" s="36"/>
      <c r="M518" s="20"/>
    </row>
    <row r="519" spans="1:13" ht="12.75" x14ac:dyDescent="0.2">
      <c r="A519" s="45"/>
      <c r="B519" s="32"/>
      <c r="C519" s="32"/>
      <c r="D519" s="32"/>
      <c r="E519" s="54" t="str">
        <f>IF(D519=0," ",ROUND(#REF!*Coeff_vente,2))</f>
        <v xml:space="preserve"> </v>
      </c>
      <c r="F519" s="55" t="str">
        <f>IF(D519=0," ",E519*D519)</f>
        <v xml:space="preserve"> </v>
      </c>
      <c r="G519" s="36"/>
      <c r="H519" s="21"/>
      <c r="I519" s="21"/>
      <c r="J519" s="21"/>
      <c r="K519" s="21"/>
      <c r="L519" s="21"/>
      <c r="M519" s="21"/>
    </row>
    <row r="520" spans="1:13" x14ac:dyDescent="0.25">
      <c r="A520" s="45"/>
      <c r="B520" s="32"/>
      <c r="C520" s="32"/>
      <c r="D520" s="32"/>
      <c r="E520" s="54" t="str">
        <f>IF(D520=0," ",ROUND(#REF!*Coeff_vente,2))</f>
        <v xml:space="preserve"> </v>
      </c>
      <c r="F520" s="62" t="str">
        <f>IF(D520=0," ",E520*D520)</f>
        <v xml:space="preserve"> </v>
      </c>
      <c r="G520" s="36"/>
      <c r="M520" s="20"/>
    </row>
    <row r="521" spans="1:13" x14ac:dyDescent="0.25">
      <c r="A521" s="45"/>
      <c r="B521" s="83" t="str">
        <f>"SOUS TOTAL H. T. "&amp;B510</f>
        <v>SOUS TOTAL H. T. SONORISATION</v>
      </c>
      <c r="C521" s="32"/>
      <c r="D521" s="32"/>
      <c r="E521" s="54" t="str">
        <f>IF(D521=0," ",ROUND(#REF!*Coeff_vente,2))</f>
        <v xml:space="preserve"> </v>
      </c>
      <c r="F521" s="56" t="str">
        <f>IF(SUM(F510:F520)=0," ",SUM(F510:F520))</f>
        <v xml:space="preserve"> </v>
      </c>
      <c r="G521" s="36"/>
      <c r="M521" s="20"/>
    </row>
    <row r="522" spans="1:13" s="20" customFormat="1" ht="12" customHeight="1" x14ac:dyDescent="0.25">
      <c r="A522" s="45"/>
      <c r="B522" s="83"/>
      <c r="C522" s="32"/>
      <c r="D522" s="32"/>
      <c r="E522" s="54"/>
      <c r="F522" s="56"/>
      <c r="G522" s="36"/>
      <c r="H522"/>
      <c r="I522"/>
      <c r="J522"/>
      <c r="K522"/>
      <c r="L522"/>
    </row>
    <row r="523" spans="1:13" s="20" customFormat="1" ht="12" customHeight="1" x14ac:dyDescent="0.25">
      <c r="A523" s="45" t="s">
        <v>206</v>
      </c>
      <c r="B523" s="80" t="s">
        <v>303</v>
      </c>
      <c r="C523" s="32"/>
      <c r="D523" s="32"/>
      <c r="E523" s="54"/>
      <c r="F523" s="56"/>
      <c r="G523" s="36"/>
      <c r="H523"/>
      <c r="I523"/>
      <c r="J523"/>
      <c r="K523"/>
      <c r="L523"/>
    </row>
    <row r="524" spans="1:13" s="20" customFormat="1" ht="12" customHeight="1" x14ac:dyDescent="0.25">
      <c r="A524" s="45"/>
      <c r="B524" s="87" t="s">
        <v>343</v>
      </c>
      <c r="C524" s="32" t="s">
        <v>295</v>
      </c>
      <c r="D524" s="32"/>
      <c r="E524" s="54" t="str">
        <f>IF(D524=0," ",ROUND(#REF!*Coeff_vente,2))</f>
        <v xml:space="preserve"> </v>
      </c>
      <c r="F524" s="55" t="str">
        <f t="shared" ref="F524:F528" si="86">IF(D524=0," ",E524*D524)</f>
        <v xml:space="preserve"> </v>
      </c>
      <c r="G524" s="36"/>
      <c r="H524"/>
      <c r="I524"/>
      <c r="J524"/>
      <c r="K524"/>
      <c r="L524"/>
    </row>
    <row r="525" spans="1:13" ht="12.75" x14ac:dyDescent="0.2">
      <c r="A525" s="94"/>
      <c r="B525" s="87" t="s">
        <v>298</v>
      </c>
      <c r="C525" s="32" t="s">
        <v>16</v>
      </c>
      <c r="D525" s="32"/>
      <c r="E525" s="54" t="str">
        <f>IF(D525=0," ",ROUND(#REF!*Coeff_vente,2))</f>
        <v xml:space="preserve"> </v>
      </c>
      <c r="F525" s="55" t="str">
        <f t="shared" si="86"/>
        <v xml:space="preserve"> </v>
      </c>
      <c r="G525" s="36"/>
      <c r="H525" s="21"/>
      <c r="I525" s="21"/>
      <c r="J525" s="21"/>
      <c r="K525" s="21"/>
      <c r="L525" s="21"/>
      <c r="M525" s="21"/>
    </row>
    <row r="526" spans="1:13" s="21" customFormat="1" ht="12" customHeight="1" x14ac:dyDescent="0.2">
      <c r="A526" s="45"/>
      <c r="B526" s="81" t="s">
        <v>344</v>
      </c>
      <c r="C526" s="32"/>
      <c r="D526" s="32"/>
      <c r="E526" s="54" t="str">
        <f>IF(D526=0," ",ROUND(#REF!*Coeff_vente,2))</f>
        <v xml:space="preserve"> </v>
      </c>
      <c r="F526" s="55" t="str">
        <f t="shared" si="86"/>
        <v xml:space="preserve"> </v>
      </c>
      <c r="G526" s="36"/>
    </row>
    <row r="527" spans="1:13" s="21" customFormat="1" ht="12" customHeight="1" x14ac:dyDescent="0.2">
      <c r="A527" s="45"/>
      <c r="B527" s="32" t="s">
        <v>73</v>
      </c>
      <c r="C527" s="32"/>
      <c r="D527" s="32"/>
      <c r="E527" s="54" t="str">
        <f>IF(D527=0," ",ROUND(#REF!*Coeff_vente,2))</f>
        <v xml:space="preserve"> </v>
      </c>
      <c r="F527" s="55" t="str">
        <f t="shared" si="86"/>
        <v xml:space="preserve"> </v>
      </c>
      <c r="G527" s="36"/>
    </row>
    <row r="528" spans="1:13" s="21" customFormat="1" ht="12" customHeight="1" x14ac:dyDescent="0.2">
      <c r="A528" s="45"/>
      <c r="B528" s="32" t="s">
        <v>345</v>
      </c>
      <c r="C528" s="32" t="s">
        <v>16</v>
      </c>
      <c r="D528" s="32"/>
      <c r="E528" s="54" t="str">
        <f>IF(D528=0," ",ROUND(#REF!*Coeff_vente,2))</f>
        <v xml:space="preserve"> </v>
      </c>
      <c r="F528" s="55" t="str">
        <f t="shared" si="86"/>
        <v xml:space="preserve"> </v>
      </c>
      <c r="G528" s="36"/>
    </row>
    <row r="529" spans="1:13" ht="12.75" x14ac:dyDescent="0.2">
      <c r="A529" s="94"/>
      <c r="B529" s="87"/>
      <c r="C529" s="32"/>
      <c r="D529" s="32"/>
      <c r="E529" s="54"/>
      <c r="F529" s="55"/>
      <c r="G529" s="36"/>
      <c r="H529" s="21"/>
      <c r="I529" s="21"/>
      <c r="J529" s="21"/>
      <c r="K529" s="21"/>
      <c r="L529" s="21"/>
      <c r="M529" s="21"/>
    </row>
    <row r="530" spans="1:13" s="21" customFormat="1" ht="51" x14ac:dyDescent="0.2">
      <c r="A530" s="45"/>
      <c r="B530" s="87" t="s">
        <v>346</v>
      </c>
      <c r="C530" s="32" t="s">
        <v>295</v>
      </c>
      <c r="D530" s="32"/>
      <c r="E530" s="54" t="str">
        <f>IF(D530=0," ",ROUND(#REF!*Coeff_vente,2))</f>
        <v xml:space="preserve"> </v>
      </c>
      <c r="F530" s="55" t="str">
        <f t="shared" ref="F530:F531" si="87">IF(D530=0," ",E530*D530)</f>
        <v xml:space="preserve"> </v>
      </c>
      <c r="G530" s="36"/>
    </row>
    <row r="531" spans="1:13" s="20" customFormat="1" ht="12" customHeight="1" x14ac:dyDescent="0.25">
      <c r="A531" s="45"/>
      <c r="B531" s="32" t="s">
        <v>91</v>
      </c>
      <c r="C531" s="32" t="s">
        <v>15</v>
      </c>
      <c r="D531" s="32"/>
      <c r="E531" s="54" t="str">
        <f>IF(D531=0," ",ROUND(#REF!*Coeff_vente,2))</f>
        <v xml:space="preserve"> </v>
      </c>
      <c r="F531" s="55" t="str">
        <f t="shared" si="87"/>
        <v xml:space="preserve"> </v>
      </c>
      <c r="G531" s="36"/>
      <c r="H531"/>
      <c r="I531"/>
      <c r="J531"/>
      <c r="K531"/>
      <c r="L531"/>
    </row>
    <row r="532" spans="1:13" s="20" customFormat="1" ht="12" customHeight="1" x14ac:dyDescent="0.25">
      <c r="A532" s="45"/>
      <c r="B532" s="32" t="s">
        <v>13</v>
      </c>
      <c r="C532" s="32"/>
      <c r="D532" s="32"/>
      <c r="E532" s="54"/>
      <c r="F532" s="55"/>
      <c r="G532" s="36"/>
      <c r="H532"/>
      <c r="I532"/>
      <c r="J532"/>
      <c r="K532"/>
      <c r="L532"/>
    </row>
    <row r="533" spans="1:13" s="20" customFormat="1" ht="12" customHeight="1" x14ac:dyDescent="0.25">
      <c r="A533" s="45"/>
      <c r="B533" s="83"/>
      <c r="C533" s="32"/>
      <c r="D533" s="32"/>
      <c r="E533" s="54"/>
      <c r="F533" s="56"/>
      <c r="G533" s="36"/>
      <c r="H533"/>
      <c r="I533"/>
      <c r="J533"/>
      <c r="K533"/>
      <c r="L533"/>
    </row>
    <row r="534" spans="1:13" s="20" customFormat="1" ht="12" customHeight="1" x14ac:dyDescent="0.25">
      <c r="A534" s="45"/>
      <c r="B534" s="83"/>
      <c r="C534" s="32"/>
      <c r="D534" s="32"/>
      <c r="E534" s="54"/>
      <c r="F534" s="56"/>
      <c r="G534" s="36"/>
      <c r="H534"/>
      <c r="I534"/>
      <c r="J534"/>
      <c r="K534"/>
      <c r="L534"/>
    </row>
    <row r="535" spans="1:13" s="20" customFormat="1" ht="12" customHeight="1" x14ac:dyDescent="0.25">
      <c r="A535" s="45"/>
      <c r="B535" s="83"/>
      <c r="C535" s="32"/>
      <c r="D535" s="32"/>
      <c r="E535" s="54"/>
      <c r="F535" s="56"/>
      <c r="G535" s="36"/>
      <c r="H535"/>
      <c r="I535"/>
      <c r="J535"/>
      <c r="K535"/>
      <c r="L535"/>
    </row>
    <row r="536" spans="1:13" s="20" customFormat="1" ht="12" customHeight="1" x14ac:dyDescent="0.25">
      <c r="A536" s="45"/>
      <c r="B536" s="32"/>
      <c r="C536" s="32"/>
      <c r="D536" s="32"/>
      <c r="E536" s="54"/>
      <c r="F536" s="55"/>
      <c r="G536" s="36"/>
      <c r="H536"/>
      <c r="I536"/>
      <c r="J536"/>
      <c r="K536"/>
      <c r="L536"/>
    </row>
    <row r="537" spans="1:13" x14ac:dyDescent="0.25">
      <c r="A537" s="45"/>
      <c r="B537" s="83" t="str">
        <f>"SOUS TOTAL H. T. "&amp;B523</f>
        <v>SOUS TOTAL H. T. Gestion Technique des Installations Electrique (GTIE)</v>
      </c>
      <c r="C537" s="32"/>
      <c r="D537" s="32"/>
      <c r="E537" s="54" t="str">
        <f>IF(D537=0," ",ROUND(#REF!*Coeff_vente,2))</f>
        <v xml:space="preserve"> </v>
      </c>
      <c r="F537" s="92" t="str">
        <f>IF(SUM(F524:F536)=0," ",SUM(F524:F536))</f>
        <v xml:space="preserve"> </v>
      </c>
      <c r="G537" s="36"/>
      <c r="M537" s="20"/>
    </row>
    <row r="538" spans="1:13" x14ac:dyDescent="0.25">
      <c r="A538" s="45"/>
      <c r="B538" s="83"/>
      <c r="C538" s="32"/>
      <c r="D538" s="32"/>
      <c r="E538" s="54"/>
      <c r="F538" s="56"/>
      <c r="G538" s="36"/>
      <c r="M538" s="20"/>
    </row>
    <row r="539" spans="1:13" s="20" customFormat="1" ht="12" customHeight="1" x14ac:dyDescent="0.25">
      <c r="A539" s="45" t="s">
        <v>207</v>
      </c>
      <c r="B539" s="80" t="s">
        <v>300</v>
      </c>
      <c r="C539" s="32"/>
      <c r="D539" s="32"/>
      <c r="E539" s="54"/>
      <c r="F539" s="56"/>
      <c r="G539" s="36"/>
      <c r="H539"/>
      <c r="I539"/>
      <c r="J539"/>
      <c r="K539"/>
      <c r="L539"/>
    </row>
    <row r="540" spans="1:13" s="20" customFormat="1" ht="12" customHeight="1" x14ac:dyDescent="0.25">
      <c r="A540" s="45"/>
      <c r="B540" s="87" t="s">
        <v>301</v>
      </c>
      <c r="C540" s="32" t="s">
        <v>158</v>
      </c>
      <c r="D540" s="32"/>
      <c r="E540" s="54"/>
      <c r="F540" s="56"/>
      <c r="G540" s="36"/>
      <c r="H540"/>
      <c r="I540"/>
      <c r="J540"/>
      <c r="K540"/>
      <c r="L540"/>
    </row>
    <row r="541" spans="1:13" s="20" customFormat="1" ht="12" customHeight="1" x14ac:dyDescent="0.25">
      <c r="A541" s="45"/>
      <c r="B541" s="32" t="s">
        <v>13</v>
      </c>
      <c r="C541" s="32"/>
      <c r="D541" s="32"/>
      <c r="E541" s="54"/>
      <c r="F541" s="55"/>
      <c r="G541" s="36"/>
      <c r="H541"/>
      <c r="I541"/>
      <c r="J541"/>
      <c r="K541"/>
      <c r="L541"/>
    </row>
    <row r="542" spans="1:13" s="20" customFormat="1" ht="12" customHeight="1" x14ac:dyDescent="0.25">
      <c r="A542" s="45"/>
      <c r="B542" s="32"/>
      <c r="C542" s="32"/>
      <c r="D542" s="32"/>
      <c r="E542" s="54"/>
      <c r="F542" s="55"/>
      <c r="G542" s="36"/>
      <c r="H542"/>
      <c r="I542"/>
      <c r="J542"/>
      <c r="K542"/>
      <c r="L542"/>
    </row>
    <row r="543" spans="1:13" s="20" customFormat="1" ht="12" customHeight="1" x14ac:dyDescent="0.25">
      <c r="A543" s="45"/>
      <c r="B543" s="32"/>
      <c r="C543" s="32"/>
      <c r="D543" s="32"/>
      <c r="E543" s="54"/>
      <c r="F543" s="55"/>
      <c r="G543" s="36"/>
      <c r="H543"/>
      <c r="I543"/>
      <c r="J543"/>
      <c r="K543"/>
      <c r="L543"/>
    </row>
    <row r="544" spans="1:13" s="20" customFormat="1" ht="12" customHeight="1" x14ac:dyDescent="0.25">
      <c r="A544" s="45"/>
      <c r="B544" s="32"/>
      <c r="C544" s="32"/>
      <c r="D544" s="32"/>
      <c r="E544" s="54"/>
      <c r="F544" s="55"/>
      <c r="G544" s="36"/>
      <c r="H544"/>
      <c r="I544"/>
      <c r="J544"/>
      <c r="K544"/>
      <c r="L544"/>
    </row>
    <row r="545" spans="1:13" s="20" customFormat="1" ht="12" customHeight="1" x14ac:dyDescent="0.25">
      <c r="A545" s="45"/>
      <c r="B545" s="32"/>
      <c r="C545" s="32"/>
      <c r="D545" s="32"/>
      <c r="E545" s="54"/>
      <c r="F545" s="55"/>
      <c r="G545" s="36"/>
      <c r="H545"/>
      <c r="I545"/>
      <c r="J545"/>
      <c r="K545"/>
      <c r="L545"/>
    </row>
    <row r="546" spans="1:13" x14ac:dyDescent="0.25">
      <c r="A546" s="45"/>
      <c r="B546" s="83" t="str">
        <f>"SOUS TOTAL H. T. "&amp;B539</f>
        <v>SOUS TOTAL H. T. DSITRIBUTION DE L'HEURE</v>
      </c>
      <c r="C546" s="32"/>
      <c r="D546" s="32"/>
      <c r="E546" s="54" t="str">
        <f>IF(D546=0," ",ROUND(#REF!*Coeff_vente,2))</f>
        <v xml:space="preserve"> </v>
      </c>
      <c r="F546" s="92" t="str">
        <f>IF(SUM(F540:F541)=0," ",SUM(F540:F541))</f>
        <v xml:space="preserve"> </v>
      </c>
      <c r="G546" s="36"/>
      <c r="M546" s="20"/>
    </row>
    <row r="547" spans="1:13" x14ac:dyDescent="0.25">
      <c r="A547" s="45"/>
      <c r="B547" s="83"/>
      <c r="C547" s="32"/>
      <c r="D547" s="32"/>
      <c r="E547" s="54"/>
      <c r="F547" s="56"/>
      <c r="G547" s="36"/>
      <c r="M547" s="20"/>
    </row>
    <row r="548" spans="1:13" x14ac:dyDescent="0.25">
      <c r="A548" s="86" t="s">
        <v>208</v>
      </c>
      <c r="B548" s="80" t="s">
        <v>184</v>
      </c>
      <c r="C548" s="32"/>
      <c r="D548" s="32"/>
      <c r="E548" s="54" t="str">
        <f>IF(D548=0," ",ROUND(#REF!*Coeff_vente,2))</f>
        <v xml:space="preserve"> </v>
      </c>
      <c r="F548" s="55" t="str">
        <f t="shared" ref="F548" si="88">IF(D548=0," ",E548*D548)</f>
        <v xml:space="preserve"> </v>
      </c>
      <c r="G548" s="36"/>
      <c r="M548" s="20"/>
    </row>
    <row r="549" spans="1:13" s="20" customFormat="1" ht="32.25" customHeight="1" x14ac:dyDescent="0.25">
      <c r="A549" s="45"/>
      <c r="B549" s="87" t="s">
        <v>302</v>
      </c>
      <c r="C549" s="32" t="s">
        <v>158</v>
      </c>
      <c r="D549" s="32"/>
      <c r="E549" s="54" t="str">
        <f>IF(D549=0," ",ROUND(#REF!*Coeff_vente,2))</f>
        <v xml:space="preserve"> </v>
      </c>
      <c r="F549" s="55" t="str">
        <f>IF(D549=0," ",E549*D549)</f>
        <v xml:space="preserve"> </v>
      </c>
      <c r="G549" s="36"/>
      <c r="H549"/>
      <c r="I549"/>
      <c r="J549"/>
      <c r="K549"/>
      <c r="L549"/>
    </row>
    <row r="550" spans="1:13" s="20" customFormat="1" ht="12" customHeight="1" x14ac:dyDescent="0.25">
      <c r="A550" s="45"/>
      <c r="B550" s="32" t="s">
        <v>13</v>
      </c>
      <c r="C550" s="32"/>
      <c r="D550" s="32"/>
      <c r="E550" s="54"/>
      <c r="F550" s="55"/>
      <c r="G550" s="36"/>
      <c r="H550"/>
      <c r="I550"/>
      <c r="J550"/>
      <c r="K550"/>
      <c r="L550"/>
    </row>
    <row r="551" spans="1:13" s="20" customFormat="1" ht="12" customHeight="1" x14ac:dyDescent="0.25">
      <c r="A551" s="45"/>
      <c r="B551" s="32"/>
      <c r="C551" s="32"/>
      <c r="D551" s="32"/>
      <c r="E551" s="54"/>
      <c r="F551" s="55"/>
      <c r="G551" s="36"/>
      <c r="H551"/>
      <c r="I551"/>
      <c r="J551"/>
      <c r="K551"/>
      <c r="L551"/>
    </row>
    <row r="552" spans="1:13" s="20" customFormat="1" ht="12" customHeight="1" x14ac:dyDescent="0.25">
      <c r="A552" s="45"/>
      <c r="B552" s="32"/>
      <c r="C552" s="32"/>
      <c r="D552" s="32"/>
      <c r="E552" s="54"/>
      <c r="F552" s="55"/>
      <c r="G552" s="36"/>
      <c r="H552"/>
      <c r="I552"/>
      <c r="J552"/>
      <c r="K552"/>
      <c r="L552"/>
    </row>
    <row r="553" spans="1:13" s="20" customFormat="1" ht="12" customHeight="1" x14ac:dyDescent="0.25">
      <c r="A553" s="45"/>
      <c r="B553" s="32"/>
      <c r="C553" s="32"/>
      <c r="D553" s="32"/>
      <c r="E553" s="54"/>
      <c r="F553" s="55"/>
      <c r="G553" s="36"/>
      <c r="H553"/>
      <c r="I553"/>
      <c r="J553"/>
      <c r="K553"/>
      <c r="L553"/>
    </row>
    <row r="554" spans="1:13" s="20" customFormat="1" ht="12" customHeight="1" x14ac:dyDescent="0.25">
      <c r="A554" s="45"/>
      <c r="B554" s="32"/>
      <c r="C554" s="32"/>
      <c r="D554" s="32"/>
      <c r="E554" s="54"/>
      <c r="F554" s="55"/>
      <c r="G554" s="36"/>
      <c r="H554"/>
      <c r="I554"/>
      <c r="J554"/>
      <c r="K554"/>
      <c r="L554"/>
    </row>
    <row r="555" spans="1:13" x14ac:dyDescent="0.25">
      <c r="A555" s="45"/>
      <c r="B555" s="83" t="str">
        <f>"SOUS TOTAL H. T. "&amp;B548</f>
        <v>SOUS TOTAL H. T. INTERPHONIE</v>
      </c>
      <c r="C555" s="32"/>
      <c r="D555" s="32"/>
      <c r="E555" s="54" t="str">
        <f>IF(D555=0," ",ROUND(#REF!*Coeff_vente,2))</f>
        <v xml:space="preserve"> </v>
      </c>
      <c r="F555" s="92" t="str">
        <f>IF(SUM(F549:F554)=0," ",SUM(F549:F554))</f>
        <v xml:space="preserve"> </v>
      </c>
      <c r="G555" s="36"/>
      <c r="M555" s="20"/>
    </row>
    <row r="556" spans="1:13" x14ac:dyDescent="0.25">
      <c r="A556" s="45"/>
      <c r="B556" s="83"/>
      <c r="C556" s="32"/>
      <c r="D556" s="32"/>
      <c r="E556" s="54"/>
      <c r="F556" s="56"/>
      <c r="G556" s="36"/>
      <c r="M556" s="20"/>
    </row>
    <row r="557" spans="1:13" ht="12.75" x14ac:dyDescent="0.2">
      <c r="A557" s="45"/>
      <c r="B557" s="82"/>
      <c r="C557" s="35"/>
      <c r="D557" s="35"/>
      <c r="E557" s="57"/>
      <c r="F557" s="58"/>
      <c r="G557" s="36"/>
      <c r="H557" s="31"/>
      <c r="I557" s="31"/>
      <c r="J557" s="31"/>
      <c r="K557" s="31"/>
      <c r="L557" s="31"/>
      <c r="M557" s="31"/>
    </row>
    <row r="558" spans="1:13" x14ac:dyDescent="0.25">
      <c r="A558" s="45"/>
      <c r="B558" s="118" t="s">
        <v>181</v>
      </c>
      <c r="C558" s="119"/>
      <c r="D558" s="119"/>
      <c r="E558" s="119"/>
      <c r="F558" s="120"/>
      <c r="G558" s="36"/>
      <c r="M558" s="20"/>
    </row>
    <row r="559" spans="1:13" ht="12.75" x14ac:dyDescent="0.2">
      <c r="A559" s="45"/>
      <c r="B559" s="32"/>
      <c r="C559" s="22"/>
      <c r="D559" s="22"/>
      <c r="E559" s="59"/>
      <c r="F559" s="55"/>
      <c r="G559" s="36"/>
      <c r="H559" s="31"/>
      <c r="I559" s="31"/>
      <c r="J559" s="31"/>
      <c r="K559" s="31"/>
      <c r="L559" s="31"/>
      <c r="M559" s="31"/>
    </row>
    <row r="560" spans="1:13" x14ac:dyDescent="0.25">
      <c r="A560" s="86" t="s">
        <v>200</v>
      </c>
      <c r="B560" s="80" t="str">
        <f t="shared" ref="B560:B568" si="89">VLOOKUP(I560,$B$1:$B$1870,1,FALSE)</f>
        <v>SYSTÈME DE SECURITE INCENDIE</v>
      </c>
      <c r="C560" s="22"/>
      <c r="D560" s="22"/>
      <c r="E560" s="59"/>
      <c r="F560" s="55" t="str">
        <f>F384</f>
        <v xml:space="preserve"> </v>
      </c>
      <c r="G560" s="36"/>
      <c r="I560" s="20" t="s">
        <v>219</v>
      </c>
      <c r="J560" s="20" t="str">
        <f t="shared" ref="J560:J563" si="90">CONCATENATE("SOUS TOTAL H. T. ",I560)</f>
        <v>SOUS TOTAL H. T. SYSTÈME DE SECURITE INCENDIE</v>
      </c>
      <c r="M560" s="23"/>
    </row>
    <row r="561" spans="1:13" x14ac:dyDescent="0.25">
      <c r="A561" s="86" t="s">
        <v>201</v>
      </c>
      <c r="B561" s="80" t="str">
        <f t="shared" si="89"/>
        <v>CABLAGE BANALISE – RESEAU MULTIMEDIA</v>
      </c>
      <c r="C561" s="22"/>
      <c r="D561" s="22"/>
      <c r="E561" s="59"/>
      <c r="F561" s="55" t="str">
        <f>F429</f>
        <v xml:space="preserve"> </v>
      </c>
      <c r="G561" s="36"/>
      <c r="I561" s="20" t="s">
        <v>266</v>
      </c>
      <c r="J561" s="20" t="str">
        <f t="shared" si="90"/>
        <v>SOUS TOTAL H. T. CABLAGE BANALISE – RESEAU MULTIMEDIA</v>
      </c>
      <c r="M561" s="23"/>
    </row>
    <row r="562" spans="1:13" x14ac:dyDescent="0.25">
      <c r="A562" s="86" t="s">
        <v>202</v>
      </c>
      <c r="B562" s="80" t="str">
        <f t="shared" si="89"/>
        <v>SURETE - CONTROLE D’ACCES</v>
      </c>
      <c r="C562" s="22"/>
      <c r="D562" s="22"/>
      <c r="E562" s="59"/>
      <c r="F562" s="55" t="str">
        <f>F454</f>
        <v xml:space="preserve"> </v>
      </c>
      <c r="G562" s="36"/>
      <c r="I562" s="20" t="s">
        <v>275</v>
      </c>
      <c r="J562" s="20" t="str">
        <f t="shared" ref="J562" si="91">CONCATENATE("SOUS TOTAL H. T. ",I562)</f>
        <v>SOUS TOTAL H. T. SURETE - CONTROLE D’ACCES</v>
      </c>
      <c r="M562" s="23"/>
    </row>
    <row r="563" spans="1:13" x14ac:dyDescent="0.25">
      <c r="A563" s="86" t="s">
        <v>203</v>
      </c>
      <c r="B563" s="80" t="str">
        <f t="shared" si="89"/>
        <v>VIDEOPROTECTION IP</v>
      </c>
      <c r="C563" s="22"/>
      <c r="D563" s="22"/>
      <c r="E563" s="59"/>
      <c r="F563" s="55" t="str">
        <f>F480</f>
        <v xml:space="preserve"> </v>
      </c>
      <c r="G563" s="36"/>
      <c r="I563" s="20" t="s">
        <v>185</v>
      </c>
      <c r="J563" s="20" t="str">
        <f t="shared" si="90"/>
        <v>SOUS TOTAL H. T. VIDEOPROTECTION IP</v>
      </c>
      <c r="M563" s="23"/>
    </row>
    <row r="564" spans="1:13" x14ac:dyDescent="0.25">
      <c r="A564" s="86" t="s">
        <v>204</v>
      </c>
      <c r="B564" s="80" t="str">
        <f t="shared" si="89"/>
        <v>APPEL MALADE</v>
      </c>
      <c r="C564" s="22"/>
      <c r="D564" s="22"/>
      <c r="E564" s="59"/>
      <c r="F564" s="55" t="str">
        <f>F508</f>
        <v xml:space="preserve"> </v>
      </c>
      <c r="G564" s="36"/>
      <c r="I564" s="20" t="s">
        <v>182</v>
      </c>
      <c r="J564" s="20" t="str">
        <f t="shared" ref="J564:J567" si="92">CONCATENATE("SOUS TOTAL H. T. ",I564)</f>
        <v>SOUS TOTAL H. T. APPEL MALADE</v>
      </c>
      <c r="M564" s="23"/>
    </row>
    <row r="565" spans="1:13" x14ac:dyDescent="0.25">
      <c r="A565" s="86" t="s">
        <v>205</v>
      </c>
      <c r="B565" s="80" t="str">
        <f t="shared" si="89"/>
        <v>SONORISATION</v>
      </c>
      <c r="C565" s="22"/>
      <c r="D565" s="22"/>
      <c r="E565" s="59"/>
      <c r="F565" s="55" t="str">
        <f>F521</f>
        <v xml:space="preserve"> </v>
      </c>
      <c r="G565" s="36"/>
      <c r="I565" s="20" t="s">
        <v>293</v>
      </c>
      <c r="J565" s="20" t="str">
        <f t="shared" si="92"/>
        <v>SOUS TOTAL H. T. SONORISATION</v>
      </c>
      <c r="M565" s="23"/>
    </row>
    <row r="566" spans="1:13" x14ac:dyDescent="0.25">
      <c r="A566" s="86" t="s">
        <v>206</v>
      </c>
      <c r="B566" s="80" t="str">
        <f t="shared" si="89"/>
        <v>Gestion Technique des Installations Electrique (GTIE)</v>
      </c>
      <c r="C566" s="22"/>
      <c r="D566" s="22"/>
      <c r="E566" s="59"/>
      <c r="F566" s="55" t="str">
        <f>F537</f>
        <v xml:space="preserve"> </v>
      </c>
      <c r="G566" s="36"/>
      <c r="I566" s="20" t="s">
        <v>303</v>
      </c>
      <c r="J566" s="20" t="str">
        <f t="shared" si="92"/>
        <v>SOUS TOTAL H. T. Gestion Technique des Installations Electrique (GTIE)</v>
      </c>
      <c r="M566" s="23"/>
    </row>
    <row r="567" spans="1:13" x14ac:dyDescent="0.25">
      <c r="A567" s="86" t="s">
        <v>207</v>
      </c>
      <c r="B567" s="80" t="str">
        <f t="shared" si="89"/>
        <v>DSITRIBUTION DE L'HEURE</v>
      </c>
      <c r="C567" s="22"/>
      <c r="D567" s="22"/>
      <c r="E567" s="59"/>
      <c r="F567" s="55" t="str">
        <f>F546</f>
        <v xml:space="preserve"> </v>
      </c>
      <c r="G567" s="36"/>
      <c r="I567" s="20" t="s">
        <v>300</v>
      </c>
      <c r="J567" s="20" t="str">
        <f t="shared" si="92"/>
        <v>SOUS TOTAL H. T. DSITRIBUTION DE L'HEURE</v>
      </c>
      <c r="M567" s="23"/>
    </row>
    <row r="568" spans="1:13" x14ac:dyDescent="0.25">
      <c r="A568" s="86" t="s">
        <v>208</v>
      </c>
      <c r="B568" s="80" t="str">
        <f t="shared" si="89"/>
        <v>INTERPHONIE</v>
      </c>
      <c r="C568" s="22"/>
      <c r="D568" s="22"/>
      <c r="E568" s="59"/>
      <c r="F568" s="55" t="str">
        <f>F555</f>
        <v xml:space="preserve"> </v>
      </c>
      <c r="G568" s="36"/>
      <c r="I568" s="20" t="s">
        <v>184</v>
      </c>
      <c r="J568" s="20" t="str">
        <f t="shared" ref="J568" si="93">CONCATENATE("SOUS TOTAL H. T. ",I568)</f>
        <v>SOUS TOTAL H. T. INTERPHONIE</v>
      </c>
      <c r="M568" s="23"/>
    </row>
    <row r="569" spans="1:13" x14ac:dyDescent="0.25">
      <c r="A569" s="45"/>
      <c r="B569" s="80"/>
      <c r="C569" s="22"/>
      <c r="D569" s="22"/>
      <c r="E569" s="59"/>
      <c r="F569" s="55"/>
      <c r="G569" s="36"/>
      <c r="I569" s="31"/>
      <c r="J569" s="31"/>
      <c r="K569" s="31"/>
      <c r="L569" s="31"/>
      <c r="M569" s="31"/>
    </row>
    <row r="570" spans="1:13" x14ac:dyDescent="0.25">
      <c r="A570" s="45"/>
      <c r="B570" s="34" t="s">
        <v>175</v>
      </c>
      <c r="C570" s="65"/>
      <c r="D570" s="65"/>
      <c r="E570" s="75"/>
      <c r="F570" s="60">
        <f>SUM(F560:F569)</f>
        <v>0</v>
      </c>
      <c r="G570" s="36"/>
      <c r="I570" s="31"/>
      <c r="J570" s="31"/>
      <c r="K570" s="31"/>
      <c r="L570" s="31"/>
      <c r="M570" s="31"/>
    </row>
    <row r="571" spans="1:13" x14ac:dyDescent="0.25">
      <c r="A571" s="45"/>
      <c r="B571" s="34" t="s">
        <v>179</v>
      </c>
      <c r="C571" s="65"/>
      <c r="D571" s="65"/>
      <c r="E571" s="75"/>
      <c r="F571" s="60">
        <f>F570*0.2</f>
        <v>0</v>
      </c>
      <c r="G571" s="36"/>
      <c r="I571" s="31"/>
      <c r="J571" s="31"/>
      <c r="K571" s="31"/>
      <c r="L571" s="31"/>
      <c r="M571" s="31"/>
    </row>
    <row r="572" spans="1:13" x14ac:dyDescent="0.25">
      <c r="A572" s="45"/>
      <c r="B572" s="34" t="s">
        <v>176</v>
      </c>
      <c r="C572" s="65"/>
      <c r="D572" s="65"/>
      <c r="E572" s="75"/>
      <c r="F572" s="60">
        <f>F571+F570</f>
        <v>0</v>
      </c>
      <c r="G572" s="36"/>
      <c r="I572" s="31"/>
      <c r="J572" s="31"/>
      <c r="K572" s="31"/>
      <c r="L572" s="31"/>
      <c r="M572" s="31"/>
    </row>
    <row r="573" spans="1:13" x14ac:dyDescent="0.25">
      <c r="A573" s="45"/>
      <c r="B573" s="40"/>
      <c r="C573" s="70"/>
      <c r="D573" s="70"/>
      <c r="E573" s="76"/>
      <c r="F573" s="61"/>
      <c r="G573" s="36"/>
      <c r="I573" s="31"/>
      <c r="J573" s="31"/>
      <c r="K573" s="31"/>
      <c r="L573" s="31"/>
      <c r="M573" s="31"/>
    </row>
    <row r="574" spans="1:13" x14ac:dyDescent="0.25">
      <c r="A574" s="45"/>
      <c r="B574" s="32"/>
      <c r="C574" s="67"/>
      <c r="D574" s="67"/>
      <c r="E574" s="77"/>
      <c r="F574" s="69"/>
      <c r="G574" s="36"/>
      <c r="I574" s="31"/>
      <c r="J574" s="31"/>
      <c r="K574" s="31"/>
      <c r="L574" s="31"/>
      <c r="M574" s="31"/>
    </row>
    <row r="575" spans="1:13" x14ac:dyDescent="0.25">
      <c r="A575" s="45"/>
      <c r="B575" s="32"/>
      <c r="C575" s="67"/>
      <c r="D575" s="67"/>
      <c r="E575" s="68"/>
      <c r="F575" s="69"/>
      <c r="G575" s="36"/>
      <c r="I575" s="31"/>
      <c r="J575" s="31"/>
      <c r="K575" s="31"/>
      <c r="L575" s="31"/>
      <c r="M575" s="31"/>
    </row>
    <row r="576" spans="1:13" x14ac:dyDescent="0.25">
      <c r="A576" s="47"/>
      <c r="B576" s="40"/>
      <c r="C576" s="70"/>
      <c r="D576" s="70"/>
      <c r="E576" s="71"/>
      <c r="F576" s="72"/>
      <c r="G576" s="36"/>
      <c r="I576" s="20"/>
      <c r="J576" s="31"/>
      <c r="K576" s="31"/>
      <c r="L576" s="31"/>
      <c r="M576" s="31"/>
    </row>
    <row r="577" spans="1:13" x14ac:dyDescent="0.25">
      <c r="A577" s="46"/>
      <c r="B577" s="121" t="s">
        <v>180</v>
      </c>
      <c r="C577" s="122" t="s">
        <v>54</v>
      </c>
      <c r="D577" s="119"/>
      <c r="E577" s="119"/>
      <c r="F577" s="119"/>
      <c r="G577" s="120"/>
    </row>
    <row r="578" spans="1:13" x14ac:dyDescent="0.25">
      <c r="A578" s="46"/>
      <c r="B578" s="112"/>
      <c r="C578" s="111"/>
      <c r="D578" s="31"/>
      <c r="E578" s="31"/>
      <c r="F578" s="32"/>
      <c r="G578" s="37"/>
    </row>
    <row r="579" spans="1:13" x14ac:dyDescent="0.25">
      <c r="A579" s="46"/>
      <c r="B579" s="115" t="s">
        <v>186</v>
      </c>
      <c r="C579" s="111"/>
      <c r="D579" s="31"/>
      <c r="E579" s="31"/>
      <c r="F579" s="32"/>
      <c r="G579" s="55">
        <f>+F322</f>
        <v>0</v>
      </c>
    </row>
    <row r="580" spans="1:13" x14ac:dyDescent="0.25">
      <c r="A580" s="46"/>
      <c r="B580" s="115" t="s">
        <v>187</v>
      </c>
      <c r="C580" s="111"/>
      <c r="D580" s="31"/>
      <c r="E580" s="31"/>
      <c r="F580" s="32"/>
      <c r="G580" s="55">
        <f>+F570</f>
        <v>0</v>
      </c>
    </row>
    <row r="581" spans="1:13" x14ac:dyDescent="0.25">
      <c r="A581" s="46"/>
      <c r="B581" s="112"/>
      <c r="C581" s="111"/>
      <c r="D581" s="31"/>
      <c r="E581" s="31"/>
      <c r="F581" s="32"/>
      <c r="G581" s="37"/>
    </row>
    <row r="582" spans="1:13" x14ac:dyDescent="0.25">
      <c r="A582" s="48"/>
      <c r="B582" s="110" t="s">
        <v>175</v>
      </c>
      <c r="C582" s="111"/>
      <c r="D582" s="33"/>
      <c r="E582" s="33"/>
      <c r="F582" s="34"/>
      <c r="G582" s="38">
        <f>SUM(G579:G581)</f>
        <v>0</v>
      </c>
    </row>
    <row r="583" spans="1:13" x14ac:dyDescent="0.25">
      <c r="A583" s="48"/>
      <c r="B583" s="110" t="s">
        <v>179</v>
      </c>
      <c r="C583" s="111"/>
      <c r="D583" s="33"/>
      <c r="E583" s="33"/>
      <c r="F583" s="34"/>
      <c r="G583" s="38">
        <f>G582*0.2</f>
        <v>0</v>
      </c>
    </row>
    <row r="584" spans="1:13" x14ac:dyDescent="0.25">
      <c r="A584" s="48"/>
      <c r="B584" s="110" t="s">
        <v>176</v>
      </c>
      <c r="C584" s="111"/>
      <c r="D584" s="33"/>
      <c r="E584" s="33"/>
      <c r="F584" s="34"/>
      <c r="G584" s="38">
        <f>G583+G582</f>
        <v>0</v>
      </c>
    </row>
    <row r="585" spans="1:13" x14ac:dyDescent="0.25">
      <c r="A585" s="48"/>
      <c r="B585" s="112"/>
      <c r="C585" s="111"/>
      <c r="D585" s="31"/>
      <c r="E585" s="31"/>
      <c r="F585" s="32"/>
      <c r="G585" s="37"/>
    </row>
    <row r="586" spans="1:13" x14ac:dyDescent="0.25">
      <c r="A586" s="48"/>
      <c r="B586" s="112"/>
      <c r="C586" s="111"/>
      <c r="D586" s="31"/>
      <c r="E586" s="31"/>
      <c r="F586" s="32"/>
      <c r="G586" s="37"/>
    </row>
    <row r="587" spans="1:13" x14ac:dyDescent="0.25">
      <c r="A587" s="46"/>
      <c r="B587" s="112"/>
      <c r="C587" s="111"/>
      <c r="D587" s="31"/>
      <c r="E587" s="31"/>
      <c r="F587" s="32"/>
      <c r="G587" s="37"/>
    </row>
    <row r="588" spans="1:13" x14ac:dyDescent="0.25">
      <c r="A588" s="47"/>
      <c r="B588" s="113"/>
      <c r="C588" s="114"/>
      <c r="D588" s="39"/>
      <c r="E588" s="39"/>
      <c r="F588" s="40"/>
      <c r="G588" s="41"/>
    </row>
    <row r="590" spans="1:13" x14ac:dyDescent="0.25">
      <c r="A590" s="95"/>
      <c r="B590" s="123" t="s">
        <v>321</v>
      </c>
      <c r="C590" s="124" t="s">
        <v>54</v>
      </c>
      <c r="D590" s="125"/>
      <c r="E590" s="125"/>
      <c r="F590" s="125"/>
      <c r="G590" s="126"/>
    </row>
    <row r="591" spans="1:13" x14ac:dyDescent="0.25">
      <c r="A591" s="96"/>
      <c r="B591" s="97"/>
      <c r="C591" s="14"/>
      <c r="D591" s="14"/>
      <c r="F591" s="14"/>
      <c r="G591" s="98"/>
    </row>
    <row r="592" spans="1:13" x14ac:dyDescent="0.25">
      <c r="A592" s="99" t="s">
        <v>195</v>
      </c>
      <c r="B592" s="80" t="s">
        <v>280</v>
      </c>
      <c r="C592" s="32"/>
      <c r="D592" s="32"/>
      <c r="E592" s="54" t="str">
        <f>IF(D592=0," ",ROUND(#REF!*Coeff_vente,2))</f>
        <v xml:space="preserve"> </v>
      </c>
      <c r="F592" s="55" t="str">
        <f t="shared" ref="F592:F596" si="94">IF(D592=0," ",E592*D592)</f>
        <v xml:space="preserve"> </v>
      </c>
      <c r="G592" s="100"/>
      <c r="M592" s="20"/>
    </row>
    <row r="593" spans="1:13" ht="12.75" x14ac:dyDescent="0.2">
      <c r="A593" s="101"/>
      <c r="B593" s="81" t="s">
        <v>281</v>
      </c>
      <c r="C593" s="32"/>
      <c r="D593" s="32"/>
      <c r="E593" s="54" t="str">
        <f>IF(D593=0," ",ROUND(#REF!*Coeff_vente,2))</f>
        <v xml:space="preserve"> </v>
      </c>
      <c r="F593" s="55" t="str">
        <f t="shared" si="94"/>
        <v xml:space="preserve"> </v>
      </c>
      <c r="G593" s="100"/>
      <c r="H593" s="21"/>
      <c r="I593" s="21"/>
      <c r="J593" s="21"/>
      <c r="K593" s="21"/>
      <c r="L593" s="21"/>
      <c r="M593" s="21"/>
    </row>
    <row r="594" spans="1:13" x14ac:dyDescent="0.25">
      <c r="A594" s="101"/>
      <c r="B594" s="32" t="s">
        <v>322</v>
      </c>
      <c r="C594" s="32" t="s">
        <v>16</v>
      </c>
      <c r="D594" s="32"/>
      <c r="E594" s="54" t="str">
        <f>IF(D594=0," ",ROUND(#REF!*Coeff_vente,2))</f>
        <v xml:space="preserve"> </v>
      </c>
      <c r="F594" s="55" t="str">
        <f t="shared" si="94"/>
        <v xml:space="preserve"> </v>
      </c>
      <c r="G594" s="100"/>
      <c r="L594" s="21"/>
      <c r="M594" s="21"/>
    </row>
    <row r="595" spans="1:13" x14ac:dyDescent="0.25">
      <c r="A595" s="101"/>
      <c r="B595" s="32" t="s">
        <v>323</v>
      </c>
      <c r="C595" s="32" t="s">
        <v>16</v>
      </c>
      <c r="D595" s="32"/>
      <c r="E595" s="54" t="str">
        <f>IF(D595=0," ",ROUND(#REF!*Coeff_vente,2))</f>
        <v xml:space="preserve"> </v>
      </c>
      <c r="F595" s="55" t="str">
        <f t="shared" si="94"/>
        <v xml:space="preserve"> </v>
      </c>
      <c r="G595" s="100"/>
      <c r="M595" s="20"/>
    </row>
    <row r="596" spans="1:13" x14ac:dyDescent="0.25">
      <c r="A596" s="101"/>
      <c r="B596" s="32" t="s">
        <v>13</v>
      </c>
      <c r="C596" s="32"/>
      <c r="D596" s="32"/>
      <c r="E596" s="54" t="str">
        <f>IF(D596=0," ",ROUND(#REF!*Coeff_vente,2))</f>
        <v xml:space="preserve"> </v>
      </c>
      <c r="F596" s="55" t="str">
        <f t="shared" si="94"/>
        <v xml:space="preserve"> </v>
      </c>
      <c r="G596" s="100"/>
      <c r="M596" s="20"/>
    </row>
    <row r="597" spans="1:13" x14ac:dyDescent="0.25">
      <c r="A597" s="101"/>
      <c r="B597" s="32"/>
      <c r="C597" s="32"/>
      <c r="D597" s="32"/>
      <c r="E597" s="54"/>
      <c r="F597" s="55"/>
      <c r="G597" s="100"/>
      <c r="M597" s="20"/>
    </row>
    <row r="598" spans="1:13" x14ac:dyDescent="0.25">
      <c r="A598" s="101"/>
      <c r="B598" s="32"/>
      <c r="C598" s="32"/>
      <c r="D598" s="32"/>
      <c r="E598" s="54"/>
      <c r="F598" s="55"/>
      <c r="G598" s="100"/>
      <c r="M598" s="20"/>
    </row>
    <row r="599" spans="1:13" x14ac:dyDescent="0.25">
      <c r="A599" s="101"/>
      <c r="B599" s="32"/>
      <c r="C599" s="32"/>
      <c r="D599" s="32"/>
      <c r="E599" s="54"/>
      <c r="F599" s="55"/>
      <c r="G599" s="100"/>
      <c r="M599" s="20"/>
    </row>
    <row r="600" spans="1:13" x14ac:dyDescent="0.25">
      <c r="A600" s="101"/>
      <c r="B600" s="32"/>
      <c r="C600" s="32"/>
      <c r="D600" s="32"/>
      <c r="E600" s="54"/>
      <c r="F600" s="55"/>
      <c r="G600" s="100"/>
      <c r="M600" s="20"/>
    </row>
    <row r="601" spans="1:13" x14ac:dyDescent="0.25">
      <c r="A601" s="101"/>
      <c r="B601" s="83" t="str">
        <f>"SOUS TOTAL H. T. "&amp;B592</f>
        <v>SOUS TOTAL H. T. ALIMENTATION DEPUIS TGS</v>
      </c>
      <c r="C601" s="32"/>
      <c r="D601" s="32"/>
      <c r="E601" s="54" t="str">
        <f>IF(D601=0," ",ROUND(#REF!*Coeff_vente,2))</f>
        <v xml:space="preserve"> </v>
      </c>
      <c r="F601" s="88" t="str">
        <f>IF(SUM(F592:F600)=0," ",SUM(F592:F600))</f>
        <v xml:space="preserve"> </v>
      </c>
      <c r="G601" s="100"/>
      <c r="M601" s="20"/>
    </row>
    <row r="602" spans="1:13" x14ac:dyDescent="0.25">
      <c r="A602" s="96"/>
      <c r="B602" s="97"/>
      <c r="C602" s="14"/>
      <c r="D602" s="14"/>
      <c r="F602" s="14"/>
      <c r="G602" s="98"/>
    </row>
    <row r="603" spans="1:13" x14ac:dyDescent="0.25">
      <c r="A603" s="102"/>
      <c r="B603" s="115" t="s">
        <v>324</v>
      </c>
      <c r="C603" s="111"/>
      <c r="D603" s="31"/>
      <c r="E603" s="31"/>
      <c r="F603" s="54"/>
      <c r="G603" s="103" t="str">
        <f>F601</f>
        <v xml:space="preserve"> </v>
      </c>
    </row>
    <row r="604" spans="1:13" x14ac:dyDescent="0.25">
      <c r="A604" s="96"/>
      <c r="B604" s="97"/>
      <c r="C604" s="14"/>
      <c r="D604" s="14"/>
      <c r="F604" s="14"/>
      <c r="G604" s="98"/>
    </row>
    <row r="605" spans="1:13" x14ac:dyDescent="0.25">
      <c r="A605" s="104"/>
      <c r="B605" s="110" t="s">
        <v>175</v>
      </c>
      <c r="C605" s="111"/>
      <c r="D605" s="33"/>
      <c r="E605" s="33"/>
      <c r="F605" s="34"/>
      <c r="G605" s="105">
        <f>SUM(G602:G604)</f>
        <v>0</v>
      </c>
    </row>
    <row r="606" spans="1:13" x14ac:dyDescent="0.25">
      <c r="A606" s="104"/>
      <c r="B606" s="110" t="s">
        <v>179</v>
      </c>
      <c r="C606" s="111"/>
      <c r="D606" s="33"/>
      <c r="E606" s="33"/>
      <c r="F606" s="34"/>
      <c r="G606" s="105">
        <f>G605*0.2</f>
        <v>0</v>
      </c>
    </row>
    <row r="607" spans="1:13" x14ac:dyDescent="0.25">
      <c r="A607" s="104"/>
      <c r="B607" s="110" t="s">
        <v>176</v>
      </c>
      <c r="C607" s="111"/>
      <c r="D607" s="33"/>
      <c r="E607" s="33"/>
      <c r="F607" s="34"/>
      <c r="G607" s="105">
        <f>G606+G605</f>
        <v>0</v>
      </c>
    </row>
    <row r="608" spans="1:13" x14ac:dyDescent="0.25">
      <c r="A608" s="106"/>
      <c r="B608" s="107"/>
      <c r="C608" s="108"/>
      <c r="D608" s="108"/>
      <c r="E608" s="108"/>
      <c r="F608" s="108"/>
      <c r="G608" s="109"/>
    </row>
  </sheetData>
  <mergeCells count="20">
    <mergeCell ref="B590:G590"/>
    <mergeCell ref="B603:C603"/>
    <mergeCell ref="B605:C605"/>
    <mergeCell ref="B606:C606"/>
    <mergeCell ref="B607:C607"/>
    <mergeCell ref="B578:C578"/>
    <mergeCell ref="B1:F1"/>
    <mergeCell ref="B306:F306"/>
    <mergeCell ref="B558:F558"/>
    <mergeCell ref="B577:G577"/>
    <mergeCell ref="B579:C579"/>
    <mergeCell ref="B580:C580"/>
    <mergeCell ref="B581:C581"/>
    <mergeCell ref="B582:C582"/>
    <mergeCell ref="B583:C583"/>
    <mergeCell ref="B584:C584"/>
    <mergeCell ref="B585:C585"/>
    <mergeCell ref="B586:C586"/>
    <mergeCell ref="B587:C587"/>
    <mergeCell ref="B588:C588"/>
  </mergeCells>
  <phoneticPr fontId="32" type="noConversion"/>
  <conditionalFormatting sqref="D591:D602 D5:D576">
    <cfRule type="expression" dxfId="7" priority="31" stopIfTrue="1">
      <formula>IF(AND($C5&lt;&gt;0,$D5=0),TRUE,FALSE)</formula>
    </cfRule>
  </conditionalFormatting>
  <conditionalFormatting sqref="D589 D604 D608:D1143">
    <cfRule type="expression" dxfId="6" priority="1880" stopIfTrue="1">
      <formula>IF(AND($C589&lt;&gt;0,$D589=0),TRUE,FALSE)</formula>
    </cfRule>
  </conditionalFormatting>
  <conditionalFormatting sqref="E578:E588">
    <cfRule type="expression" dxfId="5" priority="1746" stopIfTrue="1">
      <formula>IF(AND(D578&lt;&gt;0,E578=0),TRUE,FALSE)</formula>
    </cfRule>
  </conditionalFormatting>
  <conditionalFormatting sqref="E603">
    <cfRule type="expression" dxfId="4" priority="15" stopIfTrue="1">
      <formula>IF(AND(D603&lt;&gt;0,E603=0),TRUE,FALSE)</formula>
    </cfRule>
  </conditionalFormatting>
  <conditionalFormatting sqref="E605:E607">
    <cfRule type="expression" dxfId="3" priority="10" stopIfTrue="1">
      <formula>IF(AND(D605&lt;&gt;0,E605=0),TRUE,FALSE)</formula>
    </cfRule>
  </conditionalFormatting>
  <conditionalFormatting sqref="G578:G588">
    <cfRule type="expression" dxfId="2" priority="1744" stopIfTrue="1">
      <formula>IF(AND(F578&lt;&gt;0,G578=0),TRUE,FALSE)</formula>
    </cfRule>
  </conditionalFormatting>
  <conditionalFormatting sqref="G603">
    <cfRule type="expression" dxfId="1" priority="13" stopIfTrue="1">
      <formula>IF(AND(F603&lt;&gt;0,G603=0),TRUE,FALSE)</formula>
    </cfRule>
  </conditionalFormatting>
  <conditionalFormatting sqref="G605:G607">
    <cfRule type="expression" dxfId="0" priority="8" stopIfTrue="1">
      <formula>IF(AND(F605&lt;&gt;0,G605=0),TRUE,FALSE)</formula>
    </cfRule>
  </conditionalFormatting>
  <pageMargins left="0.3" right="0.15" top="0.6" bottom="0.44999999999999996" header="0.3" footer="0.3"/>
  <pageSetup paperSize="9" scale="90" orientation="portrait" r:id="rId1"/>
  <headerFooter>
    <oddHeader>&amp;L&amp;D</oddHeader>
    <oddFooter>&amp;LEGIS BATIMENT SUD&amp;R&amp;P/&amp;N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CDPGF</vt:lpstr>
      <vt:lpstr>CDPGF!Impression_des_titres</vt:lpstr>
      <vt:lpstr>CDPGF!Zone_d_impression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ROBILLARD Jerome</dc:creator>
  <cp:lastModifiedBy>ROBILLARD Jerome</cp:lastModifiedBy>
  <cp:lastPrinted>2011-08-04T13:20:48Z</cp:lastPrinted>
  <dcterms:created xsi:type="dcterms:W3CDTF">2011-04-07T14:10:25Z</dcterms:created>
  <dcterms:modified xsi:type="dcterms:W3CDTF">2025-01-30T08:07:02Z</dcterms:modified>
</cp:coreProperties>
</file>