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1_{5987832B-27C9-41B8-B3BE-5AC6F59FA4A0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PJ AVIGNON" sheetId="1" r:id="rId1"/>
    <sheet name="TJ CARPENTRAS" sheetId="2" r:id="rId2"/>
    <sheet name="TPRX Orange" sheetId="3" r:id="rId3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3" l="1"/>
  <c r="T32" i="3"/>
  <c r="R33" i="3" s="1"/>
  <c r="P32" i="3"/>
  <c r="N33" i="3" s="1"/>
  <c r="L32" i="3"/>
  <c r="H32" i="3"/>
  <c r="D32" i="3"/>
  <c r="T31" i="3"/>
  <c r="P31" i="3"/>
  <c r="L31" i="3"/>
  <c r="H31" i="3"/>
  <c r="F33" i="3" s="1"/>
  <c r="D31" i="3"/>
  <c r="B33" i="3" s="1"/>
  <c r="N18" i="3"/>
  <c r="T17" i="3"/>
  <c r="P17" i="3"/>
  <c r="L17" i="3"/>
  <c r="H17" i="3"/>
  <c r="D17" i="3"/>
  <c r="B18" i="3" s="1"/>
  <c r="T16" i="3"/>
  <c r="R18" i="3" s="1"/>
  <c r="P16" i="3"/>
  <c r="L16" i="3"/>
  <c r="J18" i="3" s="1"/>
  <c r="H16" i="3"/>
  <c r="F18" i="3" s="1"/>
  <c r="D16" i="3"/>
  <c r="T32" i="2"/>
  <c r="P32" i="2"/>
  <c r="L32" i="2"/>
  <c r="H32" i="2"/>
  <c r="D32" i="2"/>
  <c r="T31" i="2"/>
  <c r="R33" i="2" s="1"/>
  <c r="P31" i="2"/>
  <c r="N33" i="2" s="1"/>
  <c r="L31" i="2"/>
  <c r="H31" i="2"/>
  <c r="D31" i="2"/>
  <c r="B33" i="2" s="1"/>
  <c r="B18" i="2"/>
  <c r="T17" i="2"/>
  <c r="P17" i="2"/>
  <c r="L17" i="2"/>
  <c r="H17" i="2"/>
  <c r="D17" i="2"/>
  <c r="T16" i="2"/>
  <c r="P16" i="2"/>
  <c r="L16" i="2"/>
  <c r="H16" i="2"/>
  <c r="D16" i="2"/>
  <c r="T15" i="2"/>
  <c r="P15" i="2"/>
  <c r="N18" i="2" s="1"/>
  <c r="L15" i="2"/>
  <c r="J18" i="2" s="1"/>
  <c r="H15" i="2"/>
  <c r="D15" i="2"/>
  <c r="J28" i="3" l="1"/>
  <c r="J24" i="3" s="1"/>
  <c r="J13" i="3"/>
  <c r="J9" i="3" s="1"/>
  <c r="R18" i="2"/>
  <c r="F33" i="2"/>
  <c r="J33" i="2"/>
  <c r="F18" i="2"/>
  <c r="J28" i="2"/>
  <c r="J24" i="2" s="1"/>
  <c r="J12" i="2"/>
  <c r="J8" i="2" s="1"/>
  <c r="X84" i="1" l="1"/>
  <c r="T84" i="1"/>
  <c r="P84" i="1"/>
  <c r="L84" i="1"/>
  <c r="H84" i="1"/>
  <c r="D84" i="1"/>
  <c r="X83" i="1"/>
  <c r="V85" i="1" s="1"/>
  <c r="T83" i="1"/>
  <c r="R85" i="1" s="1"/>
  <c r="P83" i="1"/>
  <c r="N85" i="1" s="1"/>
  <c r="L83" i="1"/>
  <c r="J85" i="1" s="1"/>
  <c r="H83" i="1"/>
  <c r="F85" i="1" s="1"/>
  <c r="D83" i="1"/>
  <c r="B85" i="1" s="1"/>
  <c r="J80" i="1" s="1"/>
  <c r="J76" i="1" s="1"/>
  <c r="X71" i="1"/>
  <c r="T71" i="1"/>
  <c r="P71" i="1"/>
  <c r="L71" i="1"/>
  <c r="H71" i="1"/>
  <c r="D71" i="1"/>
  <c r="X70" i="1"/>
  <c r="V72" i="1" s="1"/>
  <c r="T70" i="1"/>
  <c r="R72" i="1" s="1"/>
  <c r="P70" i="1"/>
  <c r="N72" i="1" s="1"/>
  <c r="L70" i="1"/>
  <c r="J72" i="1" s="1"/>
  <c r="H70" i="1"/>
  <c r="F72" i="1" s="1"/>
  <c r="D70" i="1"/>
  <c r="B72" i="1" s="1"/>
  <c r="J67" i="1" s="1"/>
  <c r="J63" i="1" s="1"/>
  <c r="X58" i="1"/>
  <c r="T58" i="1"/>
  <c r="P58" i="1"/>
  <c r="L58" i="1"/>
  <c r="H58" i="1"/>
  <c r="D58" i="1"/>
  <c r="X57" i="1"/>
  <c r="V59" i="1" s="1"/>
  <c r="T57" i="1"/>
  <c r="R59" i="1" s="1"/>
  <c r="P57" i="1"/>
  <c r="N59" i="1" s="1"/>
  <c r="L57" i="1"/>
  <c r="J59" i="1" s="1"/>
  <c r="H57" i="1"/>
  <c r="F59" i="1" s="1"/>
  <c r="D57" i="1"/>
  <c r="B59" i="1" s="1"/>
  <c r="J54" i="1" s="1"/>
  <c r="J50" i="1" s="1"/>
  <c r="X43" i="1"/>
  <c r="T43" i="1"/>
  <c r="P43" i="1"/>
  <c r="L43" i="1"/>
  <c r="H43" i="1"/>
  <c r="D43" i="1"/>
  <c r="X42" i="1"/>
  <c r="V44" i="1" s="1"/>
  <c r="T42" i="1"/>
  <c r="R44" i="1" s="1"/>
  <c r="P42" i="1"/>
  <c r="N44" i="1" s="1"/>
  <c r="L42" i="1"/>
  <c r="J44" i="1" s="1"/>
  <c r="H42" i="1"/>
  <c r="F44" i="1" s="1"/>
  <c r="D42" i="1"/>
  <c r="B44" i="1" s="1"/>
  <c r="J39" i="1" s="1"/>
  <c r="J35" i="1" s="1"/>
  <c r="B31" i="1"/>
  <c r="X30" i="1"/>
  <c r="T30" i="1"/>
  <c r="P30" i="1"/>
  <c r="L30" i="1"/>
  <c r="H30" i="1"/>
  <c r="D30" i="1"/>
  <c r="X29" i="1"/>
  <c r="V31" i="1" s="1"/>
  <c r="T29" i="1"/>
  <c r="R31" i="1" s="1"/>
  <c r="P29" i="1"/>
  <c r="N31" i="1" s="1"/>
  <c r="L29" i="1"/>
  <c r="J31" i="1" s="1"/>
  <c r="H29" i="1"/>
  <c r="F31" i="1" s="1"/>
  <c r="D29" i="1"/>
  <c r="X17" i="1"/>
  <c r="T17" i="1"/>
  <c r="P17" i="1"/>
  <c r="L17" i="1"/>
  <c r="H17" i="1"/>
  <c r="D17" i="1"/>
  <c r="X16" i="1"/>
  <c r="V18" i="1" s="1"/>
  <c r="T16" i="1"/>
  <c r="R18" i="1" s="1"/>
  <c r="P16" i="1"/>
  <c r="N18" i="1" s="1"/>
  <c r="L16" i="1"/>
  <c r="J18" i="1" s="1"/>
  <c r="H16" i="1"/>
  <c r="F18" i="1" s="1"/>
  <c r="D16" i="1"/>
  <c r="B18" i="1" s="1"/>
  <c r="J13" i="1" l="1"/>
  <c r="J9" i="1" s="1"/>
  <c r="J26" i="1"/>
  <c r="J22" i="1" s="1"/>
</calcChain>
</file>

<file path=xl/sharedStrings.xml><?xml version="1.0" encoding="utf-8"?>
<sst xmlns="http://schemas.openxmlformats.org/spreadsheetml/2006/main" count="385" uniqueCount="38">
  <si>
    <t>PALAIS DE JUSTICE d'AVIGNON</t>
  </si>
  <si>
    <t>Heures</t>
  </si>
  <si>
    <t>Heures hebdomadaires</t>
  </si>
  <si>
    <t>Lundi</t>
  </si>
  <si>
    <t>nbre d'agent</t>
  </si>
  <si>
    <t>Nombre d'heures</t>
  </si>
  <si>
    <t>Mardi</t>
  </si>
  <si>
    <t>Mercredi</t>
  </si>
  <si>
    <t>Jeudi</t>
  </si>
  <si>
    <t>Vendredi</t>
  </si>
  <si>
    <t>Matin</t>
  </si>
  <si>
    <t>Après-midi</t>
  </si>
  <si>
    <t>les périodes de vacations correspondent aux périodes de vacances scolaires de Pâques, Noel et été</t>
  </si>
  <si>
    <t>En cas d'audience pénale le planning des audiences sera adressé à la société de gardiennage un mois à l'avance</t>
  </si>
  <si>
    <t>Les horaires sont donnés à titre indicatif</t>
  </si>
  <si>
    <t>TRIBUNAL JUDICIAIRE de CARPENTRAS</t>
  </si>
  <si>
    <t>Lot n°9 : Département du Vaucluse</t>
  </si>
  <si>
    <t>Hors periode de vacation</t>
  </si>
  <si>
    <t>FILTRAGE PORTIQUES par un agent de sureté (ADS)</t>
  </si>
  <si>
    <t xml:space="preserve">Total annuel : </t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</si>
  <si>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40 semaines/an</t>
    </r>
  </si>
  <si>
    <t>Samedi</t>
  </si>
  <si>
    <t>debut</t>
  </si>
  <si>
    <t>fin</t>
  </si>
  <si>
    <t>Total journée</t>
  </si>
  <si>
    <t>FILTRAGE TUNNEL à BAGAGES par un Agent de sûreté opérateur filtrage (ADS Filtrage)</t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</si>
  <si>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 tunnel à bagage 40 semaines/an</t>
    </r>
  </si>
  <si>
    <t>SURVEILLANCE PCS par un agent SSIAP 1</t>
  </si>
  <si>
    <t>Periode de vacation (12 semaines/an)</t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</si>
  <si>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12 semaines/an</t>
    </r>
  </si>
  <si>
    <r>
      <t xml:space="preserve">Jours de la semaine/Plages Horaires </t>
    </r>
    <r>
      <rPr>
        <b/>
        <sz val="12"/>
        <color theme="3" tint="0.39997558519241921"/>
        <rFont val="Arial"/>
        <family val="2"/>
      </rPr>
      <t xml:space="preserve"> </t>
    </r>
    <r>
      <rPr>
        <b/>
        <sz val="12"/>
        <rFont val="Arial"/>
        <family val="2"/>
      </rPr>
      <t>- surveillance portique  tunnel à bagage 12 semaines/an</t>
    </r>
  </si>
  <si>
    <t>SURVEILLANCE PCS par un agent "chef de poste" SSIAP 1</t>
  </si>
  <si>
    <t xml:space="preserve"> SURVEILLANCE PORTIQUES </t>
  </si>
  <si>
    <t>Periode de vacation</t>
  </si>
  <si>
    <t>TRIBUNAL DE PROXIMITÉ D'ORANGE</t>
  </si>
  <si>
    <r>
      <t xml:space="preserve">Marché de prestations de sûreté (surveillance et gardiennage), de sécurité incendie et de télésurveillance des bâtiments des juridictions du ressort des Cours d'Appel de Toulouse, Agen et Nîmes  
</t>
    </r>
    <r>
      <rPr>
        <b/>
        <u/>
        <sz val="12"/>
        <color theme="1"/>
        <rFont val="Calibri"/>
        <family val="2"/>
        <scheme val="minor"/>
      </rPr>
      <t>Annexe n°12 au CCTP des lots n° 8 à 11</t>
    </r>
    <r>
      <rPr>
        <b/>
        <sz val="12"/>
        <color theme="1"/>
        <rFont val="Calibri"/>
        <family val="2"/>
        <scheme val="minor"/>
      </rPr>
      <t xml:space="preserve"> : 
Modalités d'organisation du service de sûreté</t>
    </r>
  </si>
  <si>
    <r>
      <t xml:space="preserve">Marché de prestations de sûreté (surveillance et gardiennage), de sécurité incendie et de tlésurveillance des bâtiments des juridictions du ressort des Cours d'Appel de Toulouse, d'Agen et Nîmes  
</t>
    </r>
    <r>
      <rPr>
        <b/>
        <u/>
        <sz val="12"/>
        <color theme="1"/>
        <rFont val="Calibri"/>
        <family val="2"/>
        <scheme val="minor"/>
      </rPr>
      <t xml:space="preserve">Annexe n°12 au CCTP des lots n°08 à 11 : </t>
    </r>
    <r>
      <rPr>
        <b/>
        <sz val="12"/>
        <color theme="1"/>
        <rFont val="Calibri"/>
        <family val="2"/>
        <scheme val="minor"/>
      </rPr>
      <t xml:space="preserve">
Modalités d'organisation du service de sûreté</t>
    </r>
  </si>
  <si>
    <r>
      <t xml:space="preserve">Marché de prestations de sûreté (surveillance et gardiennage), de sécurité incendie et de télésurveillance des bâtiments des juridictions du ressort des Cours d'Appel de Toulouse, Agen et Nîmes  
</t>
    </r>
    <r>
      <rPr>
        <b/>
        <u/>
        <sz val="12"/>
        <color theme="1"/>
        <rFont val="Calibri"/>
        <family val="2"/>
        <scheme val="minor"/>
      </rPr>
      <t xml:space="preserve">Annexe n°12 au CCTP des lots n°08 à 11 : </t>
    </r>
    <r>
      <rPr>
        <b/>
        <sz val="12"/>
        <color theme="1"/>
        <rFont val="Calibri"/>
        <family val="2"/>
        <scheme val="minor"/>
      </rPr>
      <t xml:space="preserve">
Modalités d'organisation du service de sûreté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</si>
</sst>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 &quot;?/2"/>
    <numFmt numFmtId="165" formatCode="[h]:mm:ss;@"/>
    <numFmt numFmtId="166" formatCode="[h];@"/>
    <numFmt numFmtId="167" formatCode="[$-F400]h:mm:ss\ AM/PM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color theme="3" tint="0.39997558519241921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5"/>
      <name val="Arial"/>
      <family val="2"/>
    </font>
    <font>
      <sz val="15"/>
      <color theme="1"/>
      <name val="Calibri"/>
      <family val="2"/>
      <scheme val="minor"/>
    </font>
    <font>
      <b/>
      <sz val="15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6" fillId="0" borderId="0" xfId="0" applyFont="1" applyAlignment="1">
      <alignment horizontal="center"/>
    </xf>
    <xf numFmtId="2" fontId="0" fillId="0" borderId="0" xfId="0" applyNumberFormat="1"/>
    <xf numFmtId="0" fontId="8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1" fillId="0" borderId="0" xfId="1" applyFont="1"/>
    <xf numFmtId="0" fontId="1" fillId="0" borderId="0" xfId="1"/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0" fontId="13" fillId="0" borderId="0" xfId="0" applyFont="1"/>
    <xf numFmtId="0" fontId="12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0" fillId="0" borderId="3" xfId="0" applyBorder="1"/>
    <xf numFmtId="165" fontId="0" fillId="0" borderId="0" xfId="0" applyNumberFormat="1"/>
    <xf numFmtId="0" fontId="0" fillId="0" borderId="4" xfId="0" applyBorder="1"/>
    <xf numFmtId="0" fontId="13" fillId="0" borderId="3" xfId="0" applyFont="1" applyBorder="1"/>
    <xf numFmtId="0" fontId="14" fillId="0" borderId="0" xfId="1" applyFont="1" applyAlignment="1">
      <alignment horizontal="left"/>
    </xf>
    <xf numFmtId="0" fontId="14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" fillId="0" borderId="3" xfId="1" applyBorder="1" applyAlignment="1">
      <alignment vertical="center"/>
    </xf>
    <xf numFmtId="0" fontId="1" fillId="0" borderId="0" xfId="1" applyAlignment="1">
      <alignment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165" fontId="4" fillId="0" borderId="0" xfId="1" applyNumberFormat="1" applyFont="1" applyAlignment="1">
      <alignment vertical="center"/>
    </xf>
    <xf numFmtId="164" fontId="2" fillId="0" borderId="4" xfId="1" applyNumberFormat="1" applyFont="1" applyBorder="1" applyAlignment="1">
      <alignment vertical="center"/>
    </xf>
    <xf numFmtId="0" fontId="5" fillId="0" borderId="14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1" fillId="0" borderId="18" xfId="1" applyBorder="1" applyAlignment="1">
      <alignment vertical="center"/>
    </xf>
    <xf numFmtId="20" fontId="1" fillId="3" borderId="16" xfId="1" applyNumberFormat="1" applyFill="1" applyBorder="1" applyAlignment="1" applyProtection="1">
      <alignment vertical="center" wrapText="1"/>
      <protection locked="0"/>
    </xf>
    <xf numFmtId="20" fontId="1" fillId="3" borderId="2" xfId="1" applyNumberFormat="1" applyFill="1" applyBorder="1" applyAlignment="1" applyProtection="1">
      <alignment vertical="center" wrapText="1"/>
      <protection locked="0"/>
    </xf>
    <xf numFmtId="20" fontId="1" fillId="0" borderId="2" xfId="1" applyNumberFormat="1" applyBorder="1" applyAlignment="1">
      <alignment vertical="center"/>
    </xf>
    <xf numFmtId="0" fontId="1" fillId="3" borderId="17" xfId="1" applyFill="1" applyBorder="1" applyAlignment="1" applyProtection="1">
      <alignment vertical="center"/>
      <protection locked="0"/>
    </xf>
    <xf numFmtId="2" fontId="0" fillId="0" borderId="19" xfId="0" applyNumberFormat="1" applyBorder="1"/>
    <xf numFmtId="2" fontId="0" fillId="0" borderId="0" xfId="0" applyNumberFormat="1" applyAlignment="1">
      <alignment horizontal="center"/>
    </xf>
    <xf numFmtId="167" fontId="7" fillId="0" borderId="0" xfId="1" applyNumberFormat="1" applyFont="1" applyAlignment="1">
      <alignment vertical="center"/>
    </xf>
    <xf numFmtId="2" fontId="7" fillId="0" borderId="0" xfId="1" applyNumberFormat="1" applyFont="1" applyAlignment="1">
      <alignment horizontal="center" vertical="center"/>
    </xf>
    <xf numFmtId="164" fontId="5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2" fontId="7" fillId="0" borderId="0" xfId="1" applyNumberFormat="1" applyFont="1" applyAlignment="1">
      <alignment vertical="center"/>
    </xf>
    <xf numFmtId="0" fontId="0" fillId="4" borderId="0" xfId="0" applyFill="1"/>
    <xf numFmtId="0" fontId="12" fillId="0" borderId="4" xfId="1" applyFont="1" applyBorder="1" applyAlignment="1">
      <alignment horizontal="center"/>
    </xf>
    <xf numFmtId="0" fontId="0" fillId="0" borderId="15" xfId="0" applyBorder="1"/>
    <xf numFmtId="164" fontId="2" fillId="0" borderId="28" xfId="1" applyNumberFormat="1" applyFont="1" applyBorder="1" applyAlignment="1">
      <alignment vertical="center"/>
    </xf>
    <xf numFmtId="165" fontId="4" fillId="0" borderId="28" xfId="1" applyNumberFormat="1" applyFont="1" applyBorder="1" applyAlignment="1">
      <alignment vertical="center"/>
    </xf>
    <xf numFmtId="164" fontId="2" fillId="0" borderId="29" xfId="1" applyNumberFormat="1" applyFont="1" applyBorder="1" applyAlignment="1">
      <alignment vertical="center"/>
    </xf>
    <xf numFmtId="2" fontId="15" fillId="0" borderId="19" xfId="0" applyNumberFormat="1" applyFont="1" applyBorder="1"/>
    <xf numFmtId="0" fontId="15" fillId="0" borderId="0" xfId="0" applyFont="1"/>
    <xf numFmtId="0" fontId="0" fillId="0" borderId="24" xfId="0" applyBorder="1"/>
    <xf numFmtId="167" fontId="7" fillId="0" borderId="20" xfId="1" applyNumberFormat="1" applyFont="1" applyBorder="1" applyAlignment="1">
      <alignment horizontal="center" vertical="center"/>
    </xf>
    <xf numFmtId="167" fontId="7" fillId="0" borderId="21" xfId="1" applyNumberFormat="1" applyFont="1" applyBorder="1" applyAlignment="1">
      <alignment horizontal="center" vertical="center"/>
    </xf>
    <xf numFmtId="167" fontId="7" fillId="0" borderId="22" xfId="1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/>
    </xf>
    <xf numFmtId="0" fontId="12" fillId="0" borderId="6" xfId="1" applyFont="1" applyBorder="1" applyAlignment="1">
      <alignment horizontal="center"/>
    </xf>
    <xf numFmtId="0" fontId="12" fillId="0" borderId="7" xfId="1" applyFont="1" applyBorder="1" applyAlignment="1">
      <alignment horizontal="center"/>
    </xf>
    <xf numFmtId="0" fontId="14" fillId="0" borderId="0" xfId="1" applyFont="1" applyAlignment="1">
      <alignment horizontal="right"/>
    </xf>
    <xf numFmtId="166" fontId="14" fillId="0" borderId="0" xfId="1" applyNumberFormat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center"/>
    </xf>
    <xf numFmtId="0" fontId="14" fillId="0" borderId="23" xfId="1" applyFont="1" applyBorder="1" applyAlignment="1">
      <alignment horizontal="center" vertical="center"/>
    </xf>
    <xf numFmtId="0" fontId="14" fillId="0" borderId="24" xfId="1" applyFont="1" applyBorder="1" applyAlignment="1">
      <alignment horizontal="center" vertical="center"/>
    </xf>
    <xf numFmtId="0" fontId="14" fillId="0" borderId="25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14" fillId="0" borderId="0" xfId="1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2"/>
  <sheetViews>
    <sheetView showGridLines="0" tabSelected="1" zoomScaleNormal="100" workbookViewId="0">
      <selection sqref="A1:U1"/>
    </sheetView>
  </sheetViews>
  <sheetFormatPr baseColWidth="10" defaultRowHeight="15" x14ac:dyDescent="0.25"/>
  <cols>
    <col min="1" max="1" width="16.28515625" customWidth="1"/>
    <col min="2" max="2" width="13.85546875" customWidth="1"/>
    <col min="3" max="5" width="9.5703125" customWidth="1"/>
    <col min="6" max="6" width="12.85546875" customWidth="1"/>
    <col min="7" max="9" width="9.5703125" customWidth="1"/>
    <col min="10" max="10" width="12.85546875" customWidth="1"/>
    <col min="11" max="13" width="9.5703125" customWidth="1"/>
    <col min="14" max="14" width="12.85546875" customWidth="1"/>
    <col min="15" max="17" width="9.5703125" customWidth="1"/>
    <col min="18" max="18" width="12.85546875" customWidth="1"/>
    <col min="19" max="21" width="9.5703125" customWidth="1"/>
  </cols>
  <sheetData>
    <row r="1" spans="1:25" ht="76.150000000000006" customHeight="1" x14ac:dyDescent="0.25">
      <c r="A1" s="70" t="s">
        <v>37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1:25" ht="22.15" customHeight="1" x14ac:dyDescent="0.25">
      <c r="A2" s="72" t="s">
        <v>16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pans="1:25" ht="19.5" x14ac:dyDescent="0.3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5" ht="19.5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5" ht="32.25" customHeight="1" thickBot="1" x14ac:dyDescent="0.3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5" ht="23.25" customHeight="1" thickBot="1" x14ac:dyDescent="0.3">
      <c r="A6" s="74" t="s">
        <v>17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6"/>
    </row>
    <row r="7" spans="1:25" ht="15.75" thickBot="1" x14ac:dyDescent="0.3">
      <c r="A7" s="14"/>
      <c r="C7" s="15"/>
      <c r="Y7" s="16"/>
    </row>
    <row r="8" spans="1:25" ht="19.5" x14ac:dyDescent="0.3">
      <c r="A8" s="59" t="s">
        <v>18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1"/>
    </row>
    <row r="9" spans="1:25" ht="19.5" x14ac:dyDescent="0.3">
      <c r="A9" s="17"/>
      <c r="B9" s="10"/>
      <c r="C9" s="10"/>
      <c r="D9" s="10"/>
      <c r="E9" s="10"/>
      <c r="F9" s="10"/>
      <c r="G9" s="62" t="s">
        <v>19</v>
      </c>
      <c r="H9" s="62"/>
      <c r="I9" s="62"/>
      <c r="J9" s="63">
        <f>J13*40</f>
        <v>110.00000000000001</v>
      </c>
      <c r="K9" s="63"/>
      <c r="L9" s="18" t="s">
        <v>1</v>
      </c>
      <c r="M9" s="19"/>
      <c r="N9" s="20"/>
      <c r="O9" s="20"/>
      <c r="P9" s="20"/>
      <c r="Q9" s="20"/>
      <c r="R9" s="20"/>
      <c r="S9" s="20"/>
      <c r="T9" s="20"/>
      <c r="U9" s="20"/>
      <c r="V9" s="20"/>
      <c r="Y9" s="16"/>
    </row>
    <row r="10" spans="1:25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Y10" s="16"/>
    </row>
    <row r="11" spans="1:25" ht="15.75" x14ac:dyDescent="0.25">
      <c r="A11" s="64" t="s">
        <v>20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6"/>
    </row>
    <row r="12" spans="1:25" ht="15.75" x14ac:dyDescent="0.25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5"/>
    </row>
    <row r="13" spans="1:25" s="1" customFormat="1" ht="18.75" thickBot="1" x14ac:dyDescent="0.3">
      <c r="A13" s="14"/>
      <c r="B13" s="26"/>
      <c r="C13" s="26"/>
      <c r="D13" s="26"/>
      <c r="E13" s="26"/>
      <c r="F13" s="26"/>
      <c r="G13" s="26"/>
      <c r="H13" s="26"/>
      <c r="I13" s="26"/>
      <c r="J13" s="27">
        <f>B18+F18+J18+N18+R18+V18</f>
        <v>2.7500000000000004</v>
      </c>
      <c r="K13" s="26" t="s">
        <v>2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8"/>
    </row>
    <row r="14" spans="1:25" ht="23.25" customHeight="1" x14ac:dyDescent="0.25">
      <c r="A14" s="29"/>
      <c r="B14" s="67" t="s">
        <v>3</v>
      </c>
      <c r="C14" s="68"/>
      <c r="D14" s="68"/>
      <c r="E14" s="69"/>
      <c r="F14" s="67" t="s">
        <v>6</v>
      </c>
      <c r="G14" s="68"/>
      <c r="H14" s="68"/>
      <c r="I14" s="69"/>
      <c r="J14" s="67" t="s">
        <v>7</v>
      </c>
      <c r="K14" s="68"/>
      <c r="L14" s="68"/>
      <c r="M14" s="69"/>
      <c r="N14" s="67" t="s">
        <v>8</v>
      </c>
      <c r="O14" s="68"/>
      <c r="P14" s="68"/>
      <c r="Q14" s="69"/>
      <c r="R14" s="67" t="s">
        <v>9</v>
      </c>
      <c r="S14" s="68"/>
      <c r="T14" s="68"/>
      <c r="U14" s="69"/>
      <c r="V14" s="67" t="s">
        <v>21</v>
      </c>
      <c r="W14" s="68"/>
      <c r="X14" s="68"/>
      <c r="Y14" s="69"/>
    </row>
    <row r="15" spans="1:25" ht="23.25" customHeight="1" x14ac:dyDescent="0.25">
      <c r="A15" s="30"/>
      <c r="B15" s="31" t="s">
        <v>22</v>
      </c>
      <c r="C15" s="32" t="s">
        <v>23</v>
      </c>
      <c r="D15" s="32" t="s">
        <v>5</v>
      </c>
      <c r="E15" s="33" t="s">
        <v>4</v>
      </c>
      <c r="F15" s="31" t="s">
        <v>22</v>
      </c>
      <c r="G15" s="32" t="s">
        <v>23</v>
      </c>
      <c r="H15" s="32" t="s">
        <v>5</v>
      </c>
      <c r="I15" s="33" t="s">
        <v>4</v>
      </c>
      <c r="J15" s="31" t="s">
        <v>22</v>
      </c>
      <c r="K15" s="32" t="s">
        <v>23</v>
      </c>
      <c r="L15" s="32" t="s">
        <v>5</v>
      </c>
      <c r="M15" s="33" t="s">
        <v>4</v>
      </c>
      <c r="N15" s="31" t="s">
        <v>22</v>
      </c>
      <c r="O15" s="32" t="s">
        <v>23</v>
      </c>
      <c r="P15" s="32" t="s">
        <v>5</v>
      </c>
      <c r="Q15" s="33" t="s">
        <v>4</v>
      </c>
      <c r="R15" s="31" t="s">
        <v>22</v>
      </c>
      <c r="S15" s="32" t="s">
        <v>23</v>
      </c>
      <c r="T15" s="32" t="s">
        <v>5</v>
      </c>
      <c r="U15" s="33" t="s">
        <v>4</v>
      </c>
      <c r="V15" s="31" t="s">
        <v>22</v>
      </c>
      <c r="W15" s="32" t="s">
        <v>23</v>
      </c>
      <c r="X15" s="32" t="s">
        <v>5</v>
      </c>
      <c r="Y15" s="33" t="s">
        <v>4</v>
      </c>
    </row>
    <row r="16" spans="1:25" ht="18.75" customHeight="1" x14ac:dyDescent="0.25">
      <c r="A16" s="34" t="s">
        <v>10</v>
      </c>
      <c r="B16" s="35">
        <v>0.33333333333333331</v>
      </c>
      <c r="C16" s="36">
        <v>0.5</v>
      </c>
      <c r="D16" s="37">
        <f>C16-B16</f>
        <v>0.16666666666666669</v>
      </c>
      <c r="E16" s="38">
        <v>1</v>
      </c>
      <c r="F16" s="35">
        <v>0.33333333333333331</v>
      </c>
      <c r="G16" s="36">
        <v>0.5</v>
      </c>
      <c r="H16" s="37">
        <f>G16-F16</f>
        <v>0.16666666666666669</v>
      </c>
      <c r="I16" s="38">
        <v>1</v>
      </c>
      <c r="J16" s="35">
        <v>0.33333333333333331</v>
      </c>
      <c r="K16" s="36">
        <v>0.5</v>
      </c>
      <c r="L16" s="37">
        <f>K16-J16</f>
        <v>0.16666666666666669</v>
      </c>
      <c r="M16" s="38">
        <v>1</v>
      </c>
      <c r="N16" s="35">
        <v>0.33333333333333331</v>
      </c>
      <c r="O16" s="36">
        <v>0.5</v>
      </c>
      <c r="P16" s="37">
        <f>O16-N16</f>
        <v>0.16666666666666669</v>
      </c>
      <c r="Q16" s="38">
        <v>1</v>
      </c>
      <c r="R16" s="35">
        <v>0.33333333333333331</v>
      </c>
      <c r="S16" s="36">
        <v>0.5</v>
      </c>
      <c r="T16" s="37">
        <f>S16-R16</f>
        <v>0.16666666666666669</v>
      </c>
      <c r="U16" s="38">
        <v>1</v>
      </c>
      <c r="V16" s="35">
        <v>0.41666666666666702</v>
      </c>
      <c r="W16" s="36">
        <v>0.5</v>
      </c>
      <c r="X16" s="37">
        <f>W16-V16</f>
        <v>8.3333333333332982E-2</v>
      </c>
      <c r="Y16" s="38">
        <v>1</v>
      </c>
    </row>
    <row r="17" spans="1:25" s="2" customFormat="1" x14ac:dyDescent="0.25">
      <c r="A17" s="34" t="s">
        <v>11</v>
      </c>
      <c r="B17" s="35">
        <v>0.5</v>
      </c>
      <c r="C17" s="36">
        <v>0.83333333333333337</v>
      </c>
      <c r="D17" s="37">
        <f>C17-B17</f>
        <v>0.33333333333333337</v>
      </c>
      <c r="E17" s="38">
        <v>1</v>
      </c>
      <c r="F17" s="35">
        <v>0.5</v>
      </c>
      <c r="G17" s="36">
        <v>0.79166666666666663</v>
      </c>
      <c r="H17" s="37">
        <f>G17-F17</f>
        <v>0.29166666666666663</v>
      </c>
      <c r="I17" s="38">
        <v>1</v>
      </c>
      <c r="J17" s="35">
        <v>0.5</v>
      </c>
      <c r="K17" s="36">
        <v>0.83333333333333337</v>
      </c>
      <c r="L17" s="37">
        <f>K17-J17</f>
        <v>0.33333333333333337</v>
      </c>
      <c r="M17" s="38">
        <v>1</v>
      </c>
      <c r="N17" s="35">
        <v>0.5</v>
      </c>
      <c r="O17" s="36">
        <v>0.79166666666666663</v>
      </c>
      <c r="P17" s="37">
        <f>O17-N17</f>
        <v>0.29166666666666663</v>
      </c>
      <c r="Q17" s="38">
        <v>1</v>
      </c>
      <c r="R17" s="35">
        <v>0.5</v>
      </c>
      <c r="S17" s="36">
        <v>0.83333333333333337</v>
      </c>
      <c r="T17" s="37">
        <f>S17-R17</f>
        <v>0.33333333333333337</v>
      </c>
      <c r="U17" s="38">
        <v>1</v>
      </c>
      <c r="V17" s="35">
        <v>0.5</v>
      </c>
      <c r="W17" s="36">
        <v>0.750000000000001</v>
      </c>
      <c r="X17" s="37">
        <f>W17-V17</f>
        <v>0.250000000000001</v>
      </c>
      <c r="Y17" s="38">
        <v>1</v>
      </c>
    </row>
    <row r="18" spans="1:25" ht="15.75" thickBot="1" x14ac:dyDescent="0.3">
      <c r="A18" s="39" t="s">
        <v>24</v>
      </c>
      <c r="B18" s="56">
        <f>SUM(D16*E16+D17*E17)</f>
        <v>0.5</v>
      </c>
      <c r="C18" s="57"/>
      <c r="D18" s="57"/>
      <c r="E18" s="58"/>
      <c r="F18" s="56">
        <f>SUM(H16*I16+H17*I17)</f>
        <v>0.45833333333333331</v>
      </c>
      <c r="G18" s="57"/>
      <c r="H18" s="57"/>
      <c r="I18" s="58"/>
      <c r="J18" s="56">
        <f>SUM(L16*M16+L17*M17)</f>
        <v>0.5</v>
      </c>
      <c r="K18" s="57"/>
      <c r="L18" s="57"/>
      <c r="M18" s="58"/>
      <c r="N18" s="56">
        <f>SUM(P16*Q16+P17*Q17)</f>
        <v>0.45833333333333331</v>
      </c>
      <c r="O18" s="57"/>
      <c r="P18" s="57"/>
      <c r="Q18" s="58"/>
      <c r="R18" s="56">
        <f>SUM(T16*U16+T17*U17)</f>
        <v>0.5</v>
      </c>
      <c r="S18" s="57"/>
      <c r="T18" s="57"/>
      <c r="U18" s="58"/>
      <c r="V18" s="56">
        <f>SUM(X16*Y16+X17*Y17)</f>
        <v>0.33333333333333398</v>
      </c>
      <c r="W18" s="57"/>
      <c r="X18" s="57"/>
      <c r="Y18" s="58"/>
    </row>
    <row r="19" spans="1:25" x14ac:dyDescent="0.25">
      <c r="A19" s="40"/>
      <c r="B19" s="40"/>
      <c r="C19" s="40"/>
      <c r="D19" s="40"/>
      <c r="E19" s="41"/>
      <c r="F19" s="42"/>
      <c r="G19" s="42"/>
      <c r="H19" s="42"/>
      <c r="I19" s="41"/>
      <c r="J19" s="42"/>
      <c r="K19" s="42"/>
      <c r="L19" s="42"/>
      <c r="M19" s="41"/>
      <c r="N19" s="42"/>
      <c r="O19" s="42"/>
      <c r="P19" s="42"/>
      <c r="Q19" s="41"/>
      <c r="R19" s="42"/>
      <c r="S19" s="42"/>
      <c r="T19" s="42"/>
      <c r="U19" s="41"/>
    </row>
    <row r="20" spans="1:25" ht="15.75" thickBot="1" x14ac:dyDescent="0.3">
      <c r="A20" s="43"/>
      <c r="B20" s="44"/>
      <c r="C20" s="44"/>
      <c r="D20" s="45"/>
      <c r="E20" s="45"/>
      <c r="F20" s="44"/>
      <c r="G20" s="44"/>
      <c r="H20" s="45"/>
      <c r="I20" s="45"/>
      <c r="J20" s="44"/>
      <c r="K20" s="44"/>
      <c r="L20" s="45"/>
      <c r="M20" s="45"/>
      <c r="N20" s="44"/>
      <c r="O20" s="44"/>
      <c r="P20" s="45"/>
      <c r="Q20" s="45"/>
      <c r="R20" s="44"/>
      <c r="S20" s="44"/>
      <c r="T20" s="45"/>
      <c r="U20" s="45"/>
    </row>
    <row r="21" spans="1:25" ht="19.5" x14ac:dyDescent="0.3">
      <c r="A21" s="59" t="s">
        <v>25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1"/>
    </row>
    <row r="22" spans="1:25" ht="19.5" x14ac:dyDescent="0.3">
      <c r="A22" s="17"/>
      <c r="B22" s="10"/>
      <c r="C22" s="10"/>
      <c r="D22" s="10"/>
      <c r="E22" s="10"/>
      <c r="F22" s="10"/>
      <c r="G22" s="62" t="s">
        <v>19</v>
      </c>
      <c r="H22" s="62"/>
      <c r="I22" s="62"/>
      <c r="J22" s="63">
        <f>J26*40</f>
        <v>88.333333333333371</v>
      </c>
      <c r="K22" s="63"/>
      <c r="L22" s="18" t="s">
        <v>1</v>
      </c>
      <c r="M22" s="19"/>
      <c r="N22" s="20"/>
      <c r="O22" s="20"/>
      <c r="P22" s="20"/>
      <c r="Q22" s="20"/>
      <c r="R22" s="20"/>
      <c r="S22" s="20"/>
      <c r="T22" s="20"/>
      <c r="U22" s="20"/>
      <c r="V22" s="20"/>
      <c r="Y22" s="16"/>
    </row>
    <row r="23" spans="1:25" x14ac:dyDescent="0.25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Y23" s="16"/>
    </row>
    <row r="24" spans="1:25" ht="15.75" x14ac:dyDescent="0.25">
      <c r="A24" s="64" t="s">
        <v>26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6"/>
    </row>
    <row r="25" spans="1:25" ht="15.75" x14ac:dyDescent="0.25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5"/>
    </row>
    <row r="26" spans="1:25" s="1" customFormat="1" ht="18.75" thickBot="1" x14ac:dyDescent="0.3">
      <c r="A26" s="14"/>
      <c r="B26" s="26"/>
      <c r="C26" s="26"/>
      <c r="D26" s="26"/>
      <c r="E26" s="26"/>
      <c r="F26" s="26"/>
      <c r="G26" s="26"/>
      <c r="H26" s="26"/>
      <c r="I26" s="26"/>
      <c r="J26" s="27">
        <f>B31+F31+J31+N31+R31+V31</f>
        <v>2.2083333333333344</v>
      </c>
      <c r="K26" s="26" t="s">
        <v>2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8"/>
    </row>
    <row r="27" spans="1:25" ht="23.25" customHeight="1" x14ac:dyDescent="0.25">
      <c r="A27" s="29"/>
      <c r="B27" s="67" t="s">
        <v>3</v>
      </c>
      <c r="C27" s="68"/>
      <c r="D27" s="68"/>
      <c r="E27" s="69"/>
      <c r="F27" s="67" t="s">
        <v>6</v>
      </c>
      <c r="G27" s="68"/>
      <c r="H27" s="68"/>
      <c r="I27" s="69"/>
      <c r="J27" s="67" t="s">
        <v>7</v>
      </c>
      <c r="K27" s="68"/>
      <c r="L27" s="68"/>
      <c r="M27" s="69"/>
      <c r="N27" s="67" t="s">
        <v>8</v>
      </c>
      <c r="O27" s="68"/>
      <c r="P27" s="68"/>
      <c r="Q27" s="69"/>
      <c r="R27" s="67" t="s">
        <v>9</v>
      </c>
      <c r="S27" s="68"/>
      <c r="T27" s="68"/>
      <c r="U27" s="69"/>
      <c r="V27" s="67" t="s">
        <v>21</v>
      </c>
      <c r="W27" s="68"/>
      <c r="X27" s="68"/>
      <c r="Y27" s="69"/>
    </row>
    <row r="28" spans="1:25" ht="23.25" customHeight="1" x14ac:dyDescent="0.25">
      <c r="A28" s="30"/>
      <c r="B28" s="31" t="s">
        <v>22</v>
      </c>
      <c r="C28" s="32" t="s">
        <v>23</v>
      </c>
      <c r="D28" s="32" t="s">
        <v>5</v>
      </c>
      <c r="E28" s="33" t="s">
        <v>4</v>
      </c>
      <c r="F28" s="31" t="s">
        <v>22</v>
      </c>
      <c r="G28" s="32" t="s">
        <v>23</v>
      </c>
      <c r="H28" s="32" t="s">
        <v>5</v>
      </c>
      <c r="I28" s="33" t="s">
        <v>4</v>
      </c>
      <c r="J28" s="31" t="s">
        <v>22</v>
      </c>
      <c r="K28" s="32" t="s">
        <v>23</v>
      </c>
      <c r="L28" s="32" t="s">
        <v>5</v>
      </c>
      <c r="M28" s="33" t="s">
        <v>4</v>
      </c>
      <c r="N28" s="31" t="s">
        <v>22</v>
      </c>
      <c r="O28" s="32" t="s">
        <v>23</v>
      </c>
      <c r="P28" s="32" t="s">
        <v>5</v>
      </c>
      <c r="Q28" s="33" t="s">
        <v>4</v>
      </c>
      <c r="R28" s="31" t="s">
        <v>22</v>
      </c>
      <c r="S28" s="32" t="s">
        <v>23</v>
      </c>
      <c r="T28" s="32" t="s">
        <v>5</v>
      </c>
      <c r="U28" s="33" t="s">
        <v>4</v>
      </c>
      <c r="V28" s="31" t="s">
        <v>22</v>
      </c>
      <c r="W28" s="32" t="s">
        <v>23</v>
      </c>
      <c r="X28" s="32" t="s">
        <v>5</v>
      </c>
      <c r="Y28" s="33" t="s">
        <v>4</v>
      </c>
    </row>
    <row r="29" spans="1:25" ht="18.75" customHeight="1" x14ac:dyDescent="0.25">
      <c r="A29" s="34" t="s">
        <v>10</v>
      </c>
      <c r="B29" s="35">
        <v>0.33333333333333331</v>
      </c>
      <c r="C29" s="36">
        <v>0.5</v>
      </c>
      <c r="D29" s="37">
        <f>C29-B29</f>
        <v>0.16666666666666669</v>
      </c>
      <c r="E29" s="38">
        <v>1</v>
      </c>
      <c r="F29" s="35">
        <v>0.33333333333333331</v>
      </c>
      <c r="G29" s="36">
        <v>0.5</v>
      </c>
      <c r="H29" s="37">
        <f>G29-F29</f>
        <v>0.16666666666666669</v>
      </c>
      <c r="I29" s="38">
        <v>1</v>
      </c>
      <c r="J29" s="35">
        <v>0.33333333333333331</v>
      </c>
      <c r="K29" s="36">
        <v>0.5</v>
      </c>
      <c r="L29" s="37">
        <f>K29-J29</f>
        <v>0.16666666666666669</v>
      </c>
      <c r="M29" s="38">
        <v>1</v>
      </c>
      <c r="N29" s="35">
        <v>0.33333333333333331</v>
      </c>
      <c r="O29" s="36">
        <v>0.5</v>
      </c>
      <c r="P29" s="37">
        <f>O29-N29</f>
        <v>0.16666666666666669</v>
      </c>
      <c r="Q29" s="38">
        <v>1</v>
      </c>
      <c r="R29" s="35">
        <v>0.33333333333333331</v>
      </c>
      <c r="S29" s="36">
        <v>0.5</v>
      </c>
      <c r="T29" s="37">
        <f>S29-R29</f>
        <v>0.16666666666666669</v>
      </c>
      <c r="U29" s="38">
        <v>1</v>
      </c>
      <c r="V29" s="35">
        <v>0.41666666666666702</v>
      </c>
      <c r="W29" s="36">
        <v>0.5</v>
      </c>
      <c r="X29" s="37">
        <f>W29-V29</f>
        <v>8.3333333333332982E-2</v>
      </c>
      <c r="Y29" s="38">
        <v>1</v>
      </c>
    </row>
    <row r="30" spans="1:25" s="2" customFormat="1" x14ac:dyDescent="0.25">
      <c r="A30" s="34" t="s">
        <v>11</v>
      </c>
      <c r="B30" s="35">
        <v>0.5</v>
      </c>
      <c r="C30" s="36">
        <v>0.70833333333333337</v>
      </c>
      <c r="D30" s="37">
        <f>C30-B30</f>
        <v>0.20833333333333337</v>
      </c>
      <c r="E30" s="38">
        <v>1</v>
      </c>
      <c r="F30" s="35">
        <v>0.5</v>
      </c>
      <c r="G30" s="36">
        <v>0.70833333333333337</v>
      </c>
      <c r="H30" s="37">
        <f>G30-F30</f>
        <v>0.20833333333333337</v>
      </c>
      <c r="I30" s="38">
        <v>1</v>
      </c>
      <c r="J30" s="35">
        <v>0.5</v>
      </c>
      <c r="K30" s="36">
        <v>0.70833333333333337</v>
      </c>
      <c r="L30" s="37">
        <f>K30-J30</f>
        <v>0.20833333333333337</v>
      </c>
      <c r="M30" s="38">
        <v>1</v>
      </c>
      <c r="N30" s="35">
        <v>0.5</v>
      </c>
      <c r="O30" s="36">
        <v>0.70833333333333337</v>
      </c>
      <c r="P30" s="37">
        <f>O30-N30</f>
        <v>0.20833333333333337</v>
      </c>
      <c r="Q30" s="38">
        <v>1</v>
      </c>
      <c r="R30" s="35">
        <v>0.5</v>
      </c>
      <c r="S30" s="36">
        <v>0.70833333333333337</v>
      </c>
      <c r="T30" s="37">
        <f>S30-R30</f>
        <v>0.20833333333333337</v>
      </c>
      <c r="U30" s="38">
        <v>1</v>
      </c>
      <c r="V30" s="35">
        <v>0.5</v>
      </c>
      <c r="W30" s="36">
        <v>0.750000000000001</v>
      </c>
      <c r="X30" s="37">
        <f>W30-V30</f>
        <v>0.250000000000001</v>
      </c>
      <c r="Y30" s="38">
        <v>1</v>
      </c>
    </row>
    <row r="31" spans="1:25" ht="15.75" thickBot="1" x14ac:dyDescent="0.3">
      <c r="A31" s="39" t="s">
        <v>24</v>
      </c>
      <c r="B31" s="56">
        <f>SUM(D29*E29+D30*E30)</f>
        <v>0.37500000000000006</v>
      </c>
      <c r="C31" s="57"/>
      <c r="D31" s="57"/>
      <c r="E31" s="58"/>
      <c r="F31" s="56">
        <f>SUM(H29*I29+H30*I30)</f>
        <v>0.37500000000000006</v>
      </c>
      <c r="G31" s="57"/>
      <c r="H31" s="57"/>
      <c r="I31" s="58"/>
      <c r="J31" s="56">
        <f>SUM(L29*M29+L30*M30)</f>
        <v>0.37500000000000006</v>
      </c>
      <c r="K31" s="57"/>
      <c r="L31" s="57"/>
      <c r="M31" s="58"/>
      <c r="N31" s="56">
        <f>SUM(P29*Q29+P30*Q30)</f>
        <v>0.37500000000000006</v>
      </c>
      <c r="O31" s="57"/>
      <c r="P31" s="57"/>
      <c r="Q31" s="58"/>
      <c r="R31" s="56">
        <f>SUM(T29*U29+T30*U30)</f>
        <v>0.37500000000000006</v>
      </c>
      <c r="S31" s="57"/>
      <c r="T31" s="57"/>
      <c r="U31" s="58"/>
      <c r="V31" s="56">
        <f>SUM(X29*Y29+X30*Y30)</f>
        <v>0.33333333333333398</v>
      </c>
      <c r="W31" s="57"/>
      <c r="X31" s="57"/>
      <c r="Y31" s="58"/>
    </row>
    <row r="32" spans="1:25" x14ac:dyDescent="0.25">
      <c r="A32" s="40"/>
      <c r="B32" s="40"/>
      <c r="C32" s="40"/>
      <c r="D32" s="40"/>
      <c r="E32" s="46"/>
      <c r="F32" s="42"/>
      <c r="G32" s="42"/>
      <c r="H32" s="42"/>
      <c r="I32" s="46"/>
      <c r="J32" s="42"/>
      <c r="K32" s="42"/>
      <c r="L32" s="42"/>
      <c r="M32" s="46"/>
      <c r="N32" s="42"/>
      <c r="O32" s="42"/>
      <c r="P32" s="42"/>
      <c r="Q32" s="46"/>
      <c r="R32" s="42"/>
      <c r="S32" s="42"/>
      <c r="T32" s="42"/>
      <c r="U32" s="46"/>
    </row>
    <row r="33" spans="1:25" ht="15.75" thickBot="1" x14ac:dyDescent="0.3">
      <c r="A33" s="40"/>
      <c r="B33" s="40"/>
      <c r="C33" s="40"/>
      <c r="D33" s="40"/>
      <c r="E33" s="46"/>
      <c r="F33" s="42"/>
      <c r="G33" s="42"/>
      <c r="H33" s="42"/>
      <c r="I33" s="46"/>
      <c r="J33" s="42"/>
      <c r="K33" s="42"/>
      <c r="L33" s="42"/>
      <c r="M33" s="46"/>
      <c r="N33" s="42"/>
      <c r="O33" s="42"/>
      <c r="P33" s="42"/>
      <c r="Q33" s="46"/>
      <c r="R33" s="42"/>
      <c r="S33" s="42"/>
      <c r="T33" s="42"/>
      <c r="U33" s="46"/>
    </row>
    <row r="34" spans="1:25" ht="19.5" x14ac:dyDescent="0.3">
      <c r="A34" s="59" t="s">
        <v>27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1"/>
    </row>
    <row r="35" spans="1:25" ht="19.5" x14ac:dyDescent="0.3">
      <c r="A35" s="17"/>
      <c r="B35" s="10"/>
      <c r="C35" s="10"/>
      <c r="D35" s="10"/>
      <c r="E35" s="10"/>
      <c r="F35" s="10"/>
      <c r="G35" s="62" t="s">
        <v>19</v>
      </c>
      <c r="H35" s="62"/>
      <c r="I35" s="62"/>
      <c r="J35" s="63">
        <f>J39*40</f>
        <v>130</v>
      </c>
      <c r="K35" s="63"/>
      <c r="L35" s="18" t="s">
        <v>1</v>
      </c>
      <c r="M35" s="19"/>
      <c r="N35" s="20"/>
      <c r="O35" s="20"/>
      <c r="P35" s="20"/>
      <c r="Q35" s="20"/>
      <c r="R35" s="20"/>
      <c r="S35" s="20"/>
      <c r="T35" s="20"/>
      <c r="U35" s="20"/>
      <c r="V35" s="20"/>
      <c r="Y35" s="16"/>
    </row>
    <row r="36" spans="1:25" x14ac:dyDescent="0.25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Y36" s="16"/>
    </row>
    <row r="37" spans="1:25" ht="15.75" x14ac:dyDescent="0.25">
      <c r="A37" s="64" t="s">
        <v>26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6"/>
    </row>
    <row r="38" spans="1:25" ht="15.75" x14ac:dyDescent="0.25">
      <c r="A38" s="23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5"/>
    </row>
    <row r="39" spans="1:25" s="1" customFormat="1" ht="18.75" thickBot="1" x14ac:dyDescent="0.3">
      <c r="A39" s="14"/>
      <c r="B39" s="26"/>
      <c r="C39" s="26"/>
      <c r="D39" s="26"/>
      <c r="E39" s="26"/>
      <c r="F39" s="26"/>
      <c r="G39" s="26"/>
      <c r="H39" s="26"/>
      <c r="I39" s="26"/>
      <c r="J39" s="27">
        <f>B44+F44+J44+N44+R44+V44</f>
        <v>3.25</v>
      </c>
      <c r="K39" s="26" t="s">
        <v>2</v>
      </c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8"/>
    </row>
    <row r="40" spans="1:25" ht="23.25" customHeight="1" x14ac:dyDescent="0.25">
      <c r="A40" s="29"/>
      <c r="B40" s="67" t="s">
        <v>3</v>
      </c>
      <c r="C40" s="68"/>
      <c r="D40" s="68"/>
      <c r="E40" s="69"/>
      <c r="F40" s="67" t="s">
        <v>6</v>
      </c>
      <c r="G40" s="68"/>
      <c r="H40" s="68"/>
      <c r="I40" s="69"/>
      <c r="J40" s="67" t="s">
        <v>7</v>
      </c>
      <c r="K40" s="68"/>
      <c r="L40" s="68"/>
      <c r="M40" s="69"/>
      <c r="N40" s="67" t="s">
        <v>8</v>
      </c>
      <c r="O40" s="68"/>
      <c r="P40" s="68"/>
      <c r="Q40" s="69"/>
      <c r="R40" s="67" t="s">
        <v>9</v>
      </c>
      <c r="S40" s="68"/>
      <c r="T40" s="68"/>
      <c r="U40" s="69"/>
      <c r="V40" s="67" t="s">
        <v>21</v>
      </c>
      <c r="W40" s="68"/>
      <c r="X40" s="68"/>
      <c r="Y40" s="69"/>
    </row>
    <row r="41" spans="1:25" ht="23.25" customHeight="1" x14ac:dyDescent="0.25">
      <c r="A41" s="30"/>
      <c r="B41" s="31" t="s">
        <v>22</v>
      </c>
      <c r="C41" s="32" t="s">
        <v>23</v>
      </c>
      <c r="D41" s="32" t="s">
        <v>5</v>
      </c>
      <c r="E41" s="33" t="s">
        <v>4</v>
      </c>
      <c r="F41" s="31" t="s">
        <v>22</v>
      </c>
      <c r="G41" s="32" t="s">
        <v>23</v>
      </c>
      <c r="H41" s="32" t="s">
        <v>5</v>
      </c>
      <c r="I41" s="33" t="s">
        <v>4</v>
      </c>
      <c r="J41" s="31" t="s">
        <v>22</v>
      </c>
      <c r="K41" s="32" t="s">
        <v>23</v>
      </c>
      <c r="L41" s="32" t="s">
        <v>5</v>
      </c>
      <c r="M41" s="33" t="s">
        <v>4</v>
      </c>
      <c r="N41" s="31" t="s">
        <v>22</v>
      </c>
      <c r="O41" s="32" t="s">
        <v>23</v>
      </c>
      <c r="P41" s="32" t="s">
        <v>5</v>
      </c>
      <c r="Q41" s="33" t="s">
        <v>4</v>
      </c>
      <c r="R41" s="31" t="s">
        <v>22</v>
      </c>
      <c r="S41" s="32" t="s">
        <v>23</v>
      </c>
      <c r="T41" s="32" t="s">
        <v>5</v>
      </c>
      <c r="U41" s="33" t="s">
        <v>4</v>
      </c>
      <c r="V41" s="31" t="s">
        <v>22</v>
      </c>
      <c r="W41" s="32" t="s">
        <v>23</v>
      </c>
      <c r="X41" s="32" t="s">
        <v>5</v>
      </c>
      <c r="Y41" s="33" t="s">
        <v>4</v>
      </c>
    </row>
    <row r="42" spans="1:25" ht="18.75" customHeight="1" x14ac:dyDescent="0.25">
      <c r="A42" s="34" t="s">
        <v>10</v>
      </c>
      <c r="B42" s="35">
        <v>0.29166666666666669</v>
      </c>
      <c r="C42" s="36">
        <v>0.5</v>
      </c>
      <c r="D42" s="37">
        <f>C42-B42</f>
        <v>0.20833333333333331</v>
      </c>
      <c r="E42" s="38">
        <v>1</v>
      </c>
      <c r="F42" s="35">
        <v>0.29166666666666669</v>
      </c>
      <c r="G42" s="36">
        <v>0.5</v>
      </c>
      <c r="H42" s="37">
        <f>G42-F42</f>
        <v>0.20833333333333331</v>
      </c>
      <c r="I42" s="38">
        <v>1</v>
      </c>
      <c r="J42" s="35">
        <v>0.29166666666666669</v>
      </c>
      <c r="K42" s="36">
        <v>0.5</v>
      </c>
      <c r="L42" s="37">
        <f>K42-J42</f>
        <v>0.20833333333333331</v>
      </c>
      <c r="M42" s="38">
        <v>1</v>
      </c>
      <c r="N42" s="35">
        <v>0.29166666666666669</v>
      </c>
      <c r="O42" s="36">
        <v>0.5</v>
      </c>
      <c r="P42" s="37">
        <f>O42-N42</f>
        <v>0.20833333333333331</v>
      </c>
      <c r="Q42" s="38">
        <v>1</v>
      </c>
      <c r="R42" s="35">
        <v>0.29166666666666669</v>
      </c>
      <c r="S42" s="36">
        <v>0.5</v>
      </c>
      <c r="T42" s="37">
        <f>S42-R42</f>
        <v>0.20833333333333331</v>
      </c>
      <c r="U42" s="38">
        <v>1</v>
      </c>
      <c r="V42" s="35">
        <v>0.41666666666666702</v>
      </c>
      <c r="W42" s="36">
        <v>0.5</v>
      </c>
      <c r="X42" s="37">
        <f>W42-V42</f>
        <v>8.3333333333332982E-2</v>
      </c>
      <c r="Y42" s="38">
        <v>1</v>
      </c>
    </row>
    <row r="43" spans="1:25" s="2" customFormat="1" x14ac:dyDescent="0.25">
      <c r="A43" s="34" t="s">
        <v>11</v>
      </c>
      <c r="B43" s="35">
        <v>0.5</v>
      </c>
      <c r="C43" s="36">
        <v>0.875</v>
      </c>
      <c r="D43" s="37">
        <f>C43-B43</f>
        <v>0.375</v>
      </c>
      <c r="E43" s="38">
        <v>1</v>
      </c>
      <c r="F43" s="35">
        <v>0.5</v>
      </c>
      <c r="G43" s="36">
        <v>0.875</v>
      </c>
      <c r="H43" s="37">
        <f>G43-F43</f>
        <v>0.375</v>
      </c>
      <c r="I43" s="38">
        <v>1</v>
      </c>
      <c r="J43" s="35">
        <v>0.5</v>
      </c>
      <c r="K43" s="36">
        <v>0.875</v>
      </c>
      <c r="L43" s="37">
        <f>K43-J43</f>
        <v>0.375</v>
      </c>
      <c r="M43" s="38">
        <v>1</v>
      </c>
      <c r="N43" s="35">
        <v>0.5</v>
      </c>
      <c r="O43" s="36">
        <v>0.875</v>
      </c>
      <c r="P43" s="37">
        <f>O43-N43</f>
        <v>0.375</v>
      </c>
      <c r="Q43" s="38">
        <v>1</v>
      </c>
      <c r="R43" s="35">
        <v>0.5</v>
      </c>
      <c r="S43" s="36">
        <v>0.875</v>
      </c>
      <c r="T43" s="37">
        <f>S43-R43</f>
        <v>0.375</v>
      </c>
      <c r="U43" s="38">
        <v>1</v>
      </c>
      <c r="V43" s="35">
        <v>0.5</v>
      </c>
      <c r="W43" s="36">
        <v>0.750000000000001</v>
      </c>
      <c r="X43" s="37">
        <f>W43-V43</f>
        <v>0.250000000000001</v>
      </c>
      <c r="Y43" s="38">
        <v>1</v>
      </c>
    </row>
    <row r="44" spans="1:25" ht="15.75" thickBot="1" x14ac:dyDescent="0.3">
      <c r="A44" s="39" t="s">
        <v>24</v>
      </c>
      <c r="B44" s="56">
        <f>SUM(D42*E42+D43*E43)</f>
        <v>0.58333333333333326</v>
      </c>
      <c r="C44" s="57"/>
      <c r="D44" s="57"/>
      <c r="E44" s="58"/>
      <c r="F44" s="56">
        <f>SUM(H42*I42+H43*I43)</f>
        <v>0.58333333333333326</v>
      </c>
      <c r="G44" s="57"/>
      <c r="H44" s="57"/>
      <c r="I44" s="58"/>
      <c r="J44" s="56">
        <f>SUM(L42*M42+L43*M43)</f>
        <v>0.58333333333333326</v>
      </c>
      <c r="K44" s="57"/>
      <c r="L44" s="57"/>
      <c r="M44" s="58"/>
      <c r="N44" s="56">
        <f>SUM(P42*Q42+P43*Q43)</f>
        <v>0.58333333333333326</v>
      </c>
      <c r="O44" s="57"/>
      <c r="P44" s="57"/>
      <c r="Q44" s="58"/>
      <c r="R44" s="56">
        <f>SUM(T42*U42+T43*U43)</f>
        <v>0.58333333333333326</v>
      </c>
      <c r="S44" s="57"/>
      <c r="T44" s="57"/>
      <c r="U44" s="58"/>
      <c r="V44" s="56">
        <f>SUM(X42*Y42+X43*Y43)</f>
        <v>0.33333333333333398</v>
      </c>
      <c r="W44" s="57"/>
      <c r="X44" s="57"/>
      <c r="Y44" s="58"/>
    </row>
    <row r="45" spans="1:25" x14ac:dyDescent="0.25">
      <c r="A45" s="40"/>
      <c r="B45" s="40"/>
      <c r="C45" s="40"/>
      <c r="D45" s="40"/>
      <c r="E45" s="46"/>
      <c r="F45" s="42"/>
      <c r="G45" s="42"/>
      <c r="H45" s="42"/>
      <c r="I45" s="46"/>
      <c r="J45" s="42"/>
      <c r="K45" s="42"/>
      <c r="L45" s="42"/>
      <c r="M45" s="46"/>
      <c r="N45" s="42"/>
      <c r="O45" s="42"/>
      <c r="P45" s="42"/>
      <c r="Q45" s="46"/>
      <c r="R45" s="42"/>
      <c r="S45" s="42"/>
      <c r="T45" s="42"/>
      <c r="U45" s="46"/>
    </row>
    <row r="46" spans="1:25" ht="24.75" customHeight="1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</row>
    <row r="47" spans="1:25" ht="23.25" customHeight="1" x14ac:dyDescent="0.25">
      <c r="A47" s="77" t="s">
        <v>28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</row>
    <row r="48" spans="1:25" ht="15.75" thickBot="1" x14ac:dyDescent="0.3"/>
    <row r="49" spans="1:25" ht="19.5" x14ac:dyDescent="0.3">
      <c r="A49" s="59" t="s">
        <v>18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1"/>
    </row>
    <row r="50" spans="1:25" ht="19.5" x14ac:dyDescent="0.3">
      <c r="A50" s="17"/>
      <c r="B50" s="10"/>
      <c r="C50" s="10"/>
      <c r="D50" s="10"/>
      <c r="E50" s="10"/>
      <c r="F50" s="10"/>
      <c r="G50" s="62" t="s">
        <v>19</v>
      </c>
      <c r="H50" s="62"/>
      <c r="I50" s="62"/>
      <c r="J50" s="63">
        <f>J54*12</f>
        <v>30.500000000000004</v>
      </c>
      <c r="K50" s="63"/>
      <c r="L50" s="18" t="s">
        <v>1</v>
      </c>
      <c r="M50" s="19"/>
      <c r="N50" s="20"/>
      <c r="O50" s="20"/>
      <c r="P50" s="20"/>
      <c r="Q50" s="20"/>
      <c r="R50" s="20"/>
      <c r="S50" s="20"/>
      <c r="T50" s="20"/>
      <c r="U50" s="20"/>
      <c r="V50" s="20"/>
      <c r="Y50" s="16"/>
    </row>
    <row r="51" spans="1:25" x14ac:dyDescent="0.25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Y51" s="16"/>
    </row>
    <row r="52" spans="1:25" ht="15.75" x14ac:dyDescent="0.25">
      <c r="A52" s="64" t="s">
        <v>29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6"/>
    </row>
    <row r="53" spans="1:25" ht="15.75" x14ac:dyDescent="0.25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5"/>
    </row>
    <row r="54" spans="1:25" s="1" customFormat="1" ht="18.75" thickBot="1" x14ac:dyDescent="0.3">
      <c r="A54" s="14"/>
      <c r="B54" s="26"/>
      <c r="C54" s="26"/>
      <c r="D54" s="26"/>
      <c r="E54" s="26"/>
      <c r="F54" s="26"/>
      <c r="G54" s="26"/>
      <c r="H54" s="26"/>
      <c r="I54" s="26"/>
      <c r="J54" s="27">
        <f>B59+F59+J59+N59+R59+V59</f>
        <v>2.541666666666667</v>
      </c>
      <c r="K54" s="26" t="s">
        <v>2</v>
      </c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8"/>
    </row>
    <row r="55" spans="1:25" ht="23.25" customHeight="1" x14ac:dyDescent="0.25">
      <c r="A55" s="29"/>
      <c r="B55" s="67" t="s">
        <v>3</v>
      </c>
      <c r="C55" s="68"/>
      <c r="D55" s="68"/>
      <c r="E55" s="69"/>
      <c r="F55" s="67" t="s">
        <v>6</v>
      </c>
      <c r="G55" s="68"/>
      <c r="H55" s="68"/>
      <c r="I55" s="69"/>
      <c r="J55" s="67" t="s">
        <v>7</v>
      </c>
      <c r="K55" s="68"/>
      <c r="L55" s="68"/>
      <c r="M55" s="69"/>
      <c r="N55" s="67" t="s">
        <v>8</v>
      </c>
      <c r="O55" s="68"/>
      <c r="P55" s="68"/>
      <c r="Q55" s="69"/>
      <c r="R55" s="67" t="s">
        <v>9</v>
      </c>
      <c r="S55" s="68"/>
      <c r="T55" s="68"/>
      <c r="U55" s="69"/>
      <c r="V55" s="67" t="s">
        <v>21</v>
      </c>
      <c r="W55" s="68"/>
      <c r="X55" s="68"/>
      <c r="Y55" s="69"/>
    </row>
    <row r="56" spans="1:25" ht="23.25" customHeight="1" x14ac:dyDescent="0.25">
      <c r="A56" s="30"/>
      <c r="B56" s="31" t="s">
        <v>22</v>
      </c>
      <c r="C56" s="32" t="s">
        <v>23</v>
      </c>
      <c r="D56" s="32" t="s">
        <v>5</v>
      </c>
      <c r="E56" s="33" t="s">
        <v>4</v>
      </c>
      <c r="F56" s="31" t="s">
        <v>22</v>
      </c>
      <c r="G56" s="32" t="s">
        <v>23</v>
      </c>
      <c r="H56" s="32" t="s">
        <v>5</v>
      </c>
      <c r="I56" s="33" t="s">
        <v>4</v>
      </c>
      <c r="J56" s="31" t="s">
        <v>22</v>
      </c>
      <c r="K56" s="32" t="s">
        <v>23</v>
      </c>
      <c r="L56" s="32" t="s">
        <v>5</v>
      </c>
      <c r="M56" s="33" t="s">
        <v>4</v>
      </c>
      <c r="N56" s="31" t="s">
        <v>22</v>
      </c>
      <c r="O56" s="32" t="s">
        <v>23</v>
      </c>
      <c r="P56" s="32" t="s">
        <v>5</v>
      </c>
      <c r="Q56" s="33" t="s">
        <v>4</v>
      </c>
      <c r="R56" s="31" t="s">
        <v>22</v>
      </c>
      <c r="S56" s="32" t="s">
        <v>23</v>
      </c>
      <c r="T56" s="32" t="s">
        <v>5</v>
      </c>
      <c r="U56" s="33" t="s">
        <v>4</v>
      </c>
      <c r="V56" s="31" t="s">
        <v>22</v>
      </c>
      <c r="W56" s="32" t="s">
        <v>23</v>
      </c>
      <c r="X56" s="32" t="s">
        <v>5</v>
      </c>
      <c r="Y56" s="33" t="s">
        <v>4</v>
      </c>
    </row>
    <row r="57" spans="1:25" ht="18.75" customHeight="1" x14ac:dyDescent="0.25">
      <c r="A57" s="34" t="s">
        <v>10</v>
      </c>
      <c r="B57" s="35">
        <v>0.33333333333333331</v>
      </c>
      <c r="C57" s="36">
        <v>0.5</v>
      </c>
      <c r="D57" s="37">
        <f>C57-B57</f>
        <v>0.16666666666666669</v>
      </c>
      <c r="E57" s="38">
        <v>1</v>
      </c>
      <c r="F57" s="35">
        <v>0.33333333333333331</v>
      </c>
      <c r="G57" s="36">
        <v>0.5</v>
      </c>
      <c r="H57" s="37">
        <f>G57-F57</f>
        <v>0.16666666666666669</v>
      </c>
      <c r="I57" s="38">
        <v>1</v>
      </c>
      <c r="J57" s="35">
        <v>0.33333333333333331</v>
      </c>
      <c r="K57" s="36">
        <v>0.5</v>
      </c>
      <c r="L57" s="37">
        <f>K57-J57</f>
        <v>0.16666666666666669</v>
      </c>
      <c r="M57" s="38">
        <v>1</v>
      </c>
      <c r="N57" s="35">
        <v>0.33333333333333331</v>
      </c>
      <c r="O57" s="36">
        <v>0.5</v>
      </c>
      <c r="P57" s="37">
        <f>O57-N57</f>
        <v>0.16666666666666669</v>
      </c>
      <c r="Q57" s="38">
        <v>1</v>
      </c>
      <c r="R57" s="35">
        <v>0.33333333333333331</v>
      </c>
      <c r="S57" s="36">
        <v>0.5</v>
      </c>
      <c r="T57" s="37">
        <f>S57-R57</f>
        <v>0.16666666666666669</v>
      </c>
      <c r="U57" s="38">
        <v>1</v>
      </c>
      <c r="V57" s="35">
        <v>0.41666666666666702</v>
      </c>
      <c r="W57" s="36">
        <v>0.5</v>
      </c>
      <c r="X57" s="37">
        <f>W57-V57</f>
        <v>8.3333333333332982E-2</v>
      </c>
      <c r="Y57" s="38">
        <v>1</v>
      </c>
    </row>
    <row r="58" spans="1:25" s="2" customFormat="1" x14ac:dyDescent="0.25">
      <c r="A58" s="34" t="s">
        <v>11</v>
      </c>
      <c r="B58" s="35">
        <v>0.5</v>
      </c>
      <c r="C58" s="36">
        <v>0.75</v>
      </c>
      <c r="D58" s="37">
        <f>C58-B58</f>
        <v>0.25</v>
      </c>
      <c r="E58" s="38">
        <v>1</v>
      </c>
      <c r="F58" s="35">
        <v>0.5</v>
      </c>
      <c r="G58" s="36">
        <v>0.83333333333333337</v>
      </c>
      <c r="H58" s="37">
        <f>G58-F58</f>
        <v>0.33333333333333337</v>
      </c>
      <c r="I58" s="38">
        <v>1</v>
      </c>
      <c r="J58" s="35">
        <v>0.5</v>
      </c>
      <c r="K58" s="36">
        <v>0.75</v>
      </c>
      <c r="L58" s="37">
        <f>K58-J58</f>
        <v>0.25</v>
      </c>
      <c r="M58" s="38">
        <v>1</v>
      </c>
      <c r="N58" s="35">
        <v>0.5</v>
      </c>
      <c r="O58" s="36">
        <v>0.83333333333333337</v>
      </c>
      <c r="P58" s="37">
        <f>O58-N58</f>
        <v>0.33333333333333337</v>
      </c>
      <c r="Q58" s="38">
        <v>1</v>
      </c>
      <c r="R58" s="35">
        <v>0.5</v>
      </c>
      <c r="S58" s="36">
        <v>0.75</v>
      </c>
      <c r="T58" s="37">
        <f>S58-R58</f>
        <v>0.25</v>
      </c>
      <c r="U58" s="38">
        <v>1</v>
      </c>
      <c r="V58" s="35">
        <v>0.5</v>
      </c>
      <c r="W58" s="36">
        <v>0.70833333333333404</v>
      </c>
      <c r="X58" s="37">
        <f>W58-V58</f>
        <v>0.20833333333333404</v>
      </c>
      <c r="Y58" s="38">
        <v>1</v>
      </c>
    </row>
    <row r="59" spans="1:25" ht="15.75" thickBot="1" x14ac:dyDescent="0.3">
      <c r="A59" s="39" t="s">
        <v>24</v>
      </c>
      <c r="B59" s="56">
        <f>SUM(D57*E57+D58*E58)</f>
        <v>0.41666666666666669</v>
      </c>
      <c r="C59" s="57"/>
      <c r="D59" s="57"/>
      <c r="E59" s="58"/>
      <c r="F59" s="56">
        <f>SUM(H57*I57+H58*I58)</f>
        <v>0.5</v>
      </c>
      <c r="G59" s="57"/>
      <c r="H59" s="57"/>
      <c r="I59" s="58"/>
      <c r="J59" s="56">
        <f>SUM(L57*M57+L58*M58)</f>
        <v>0.41666666666666669</v>
      </c>
      <c r="K59" s="57"/>
      <c r="L59" s="57"/>
      <c r="M59" s="58"/>
      <c r="N59" s="56">
        <f>SUM(P57*Q57+P58*Q58)</f>
        <v>0.5</v>
      </c>
      <c r="O59" s="57"/>
      <c r="P59" s="57"/>
      <c r="Q59" s="58"/>
      <c r="R59" s="56">
        <f>SUM(T57*U57+T58*U58)</f>
        <v>0.41666666666666669</v>
      </c>
      <c r="S59" s="57"/>
      <c r="T59" s="57"/>
      <c r="U59" s="58"/>
      <c r="V59" s="56">
        <f>SUM(X57*Y57+X58*Y58)</f>
        <v>0.29166666666666702</v>
      </c>
      <c r="W59" s="57"/>
      <c r="X59" s="57"/>
      <c r="Y59" s="58"/>
    </row>
    <row r="60" spans="1:25" x14ac:dyDescent="0.25">
      <c r="A60" s="40"/>
      <c r="B60" s="40"/>
      <c r="C60" s="40"/>
      <c r="D60" s="40"/>
      <c r="E60" s="41"/>
      <c r="F60" s="42"/>
      <c r="G60" s="42"/>
      <c r="H60" s="42"/>
      <c r="I60" s="41"/>
      <c r="J60" s="42"/>
      <c r="K60" s="42"/>
      <c r="L60" s="42"/>
      <c r="M60" s="41"/>
      <c r="N60" s="42"/>
      <c r="O60" s="42"/>
      <c r="P60" s="42"/>
      <c r="Q60" s="41"/>
      <c r="R60" s="42"/>
      <c r="S60" s="42"/>
      <c r="T60" s="42"/>
      <c r="U60" s="41"/>
    </row>
    <row r="61" spans="1:25" ht="15.75" thickBot="1" x14ac:dyDescent="0.3">
      <c r="A61" s="43"/>
      <c r="B61" s="44"/>
      <c r="C61" s="44"/>
      <c r="D61" s="45"/>
      <c r="E61" s="45"/>
      <c r="F61" s="44"/>
      <c r="G61" s="44"/>
      <c r="H61" s="45"/>
      <c r="I61" s="45"/>
      <c r="J61" s="44"/>
      <c r="K61" s="44"/>
      <c r="L61" s="45"/>
      <c r="M61" s="45"/>
      <c r="N61" s="44"/>
      <c r="O61" s="44"/>
      <c r="P61" s="45"/>
      <c r="Q61" s="45"/>
      <c r="R61" s="44"/>
      <c r="S61" s="44"/>
      <c r="T61" s="45"/>
      <c r="U61" s="45"/>
    </row>
    <row r="62" spans="1:25" ht="19.5" x14ac:dyDescent="0.3">
      <c r="A62" s="59" t="s">
        <v>25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</row>
    <row r="63" spans="1:25" ht="19.5" x14ac:dyDescent="0.3">
      <c r="A63" s="17"/>
      <c r="B63" s="10"/>
      <c r="C63" s="10"/>
      <c r="D63" s="10"/>
      <c r="E63" s="10"/>
      <c r="F63" s="10"/>
      <c r="G63" s="62" t="s">
        <v>19</v>
      </c>
      <c r="H63" s="62"/>
      <c r="I63" s="62"/>
      <c r="J63" s="63">
        <f>J67*12</f>
        <v>26.000000000000007</v>
      </c>
      <c r="K63" s="63"/>
      <c r="L63" s="18" t="s">
        <v>1</v>
      </c>
      <c r="M63" s="19"/>
      <c r="N63" s="20"/>
      <c r="O63" s="20"/>
      <c r="P63" s="20"/>
      <c r="Q63" s="20"/>
      <c r="R63" s="20"/>
      <c r="S63" s="20"/>
      <c r="T63" s="20"/>
      <c r="U63" s="20"/>
      <c r="V63" s="20"/>
      <c r="Y63" s="16"/>
    </row>
    <row r="64" spans="1:25" x14ac:dyDescent="0.25">
      <c r="A64" s="21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Y64" s="16"/>
    </row>
    <row r="65" spans="1:25" ht="15.75" x14ac:dyDescent="0.25">
      <c r="A65" s="64" t="s">
        <v>30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</row>
    <row r="66" spans="1:25" ht="15.75" x14ac:dyDescent="0.25">
      <c r="A66" s="23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5"/>
    </row>
    <row r="67" spans="1:25" s="1" customFormat="1" ht="18.75" thickBot="1" x14ac:dyDescent="0.3">
      <c r="A67" s="14"/>
      <c r="B67" s="26"/>
      <c r="C67" s="26"/>
      <c r="D67" s="26"/>
      <c r="E67" s="26"/>
      <c r="F67" s="26"/>
      <c r="G67" s="26"/>
      <c r="H67" s="26"/>
      <c r="I67" s="26"/>
      <c r="J67" s="27">
        <f>B72+F72+J72+N72+R72+V72</f>
        <v>2.1666666666666674</v>
      </c>
      <c r="K67" s="26" t="s">
        <v>2</v>
      </c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8"/>
    </row>
    <row r="68" spans="1:25" ht="23.25" customHeight="1" x14ac:dyDescent="0.25">
      <c r="A68" s="29"/>
      <c r="B68" s="67" t="s">
        <v>3</v>
      </c>
      <c r="C68" s="68"/>
      <c r="D68" s="68"/>
      <c r="E68" s="69"/>
      <c r="F68" s="67" t="s">
        <v>6</v>
      </c>
      <c r="G68" s="68"/>
      <c r="H68" s="68"/>
      <c r="I68" s="69"/>
      <c r="J68" s="67" t="s">
        <v>7</v>
      </c>
      <c r="K68" s="68"/>
      <c r="L68" s="68"/>
      <c r="M68" s="69"/>
      <c r="N68" s="67" t="s">
        <v>8</v>
      </c>
      <c r="O68" s="68"/>
      <c r="P68" s="68"/>
      <c r="Q68" s="69"/>
      <c r="R68" s="67" t="s">
        <v>9</v>
      </c>
      <c r="S68" s="68"/>
      <c r="T68" s="68"/>
      <c r="U68" s="69"/>
      <c r="V68" s="67" t="s">
        <v>21</v>
      </c>
      <c r="W68" s="68"/>
      <c r="X68" s="68"/>
      <c r="Y68" s="69"/>
    </row>
    <row r="69" spans="1:25" ht="23.25" customHeight="1" x14ac:dyDescent="0.25">
      <c r="A69" s="30"/>
      <c r="B69" s="31" t="s">
        <v>22</v>
      </c>
      <c r="C69" s="32" t="s">
        <v>23</v>
      </c>
      <c r="D69" s="32" t="s">
        <v>5</v>
      </c>
      <c r="E69" s="33" t="s">
        <v>4</v>
      </c>
      <c r="F69" s="31" t="s">
        <v>22</v>
      </c>
      <c r="G69" s="32" t="s">
        <v>23</v>
      </c>
      <c r="H69" s="32" t="s">
        <v>5</v>
      </c>
      <c r="I69" s="33" t="s">
        <v>4</v>
      </c>
      <c r="J69" s="31" t="s">
        <v>22</v>
      </c>
      <c r="K69" s="32" t="s">
        <v>23</v>
      </c>
      <c r="L69" s="32" t="s">
        <v>5</v>
      </c>
      <c r="M69" s="33" t="s">
        <v>4</v>
      </c>
      <c r="N69" s="31" t="s">
        <v>22</v>
      </c>
      <c r="O69" s="32" t="s">
        <v>23</v>
      </c>
      <c r="P69" s="32" t="s">
        <v>5</v>
      </c>
      <c r="Q69" s="33" t="s">
        <v>4</v>
      </c>
      <c r="R69" s="31" t="s">
        <v>22</v>
      </c>
      <c r="S69" s="32" t="s">
        <v>23</v>
      </c>
      <c r="T69" s="32" t="s">
        <v>5</v>
      </c>
      <c r="U69" s="33" t="s">
        <v>4</v>
      </c>
      <c r="V69" s="31" t="s">
        <v>22</v>
      </c>
      <c r="W69" s="32" t="s">
        <v>23</v>
      </c>
      <c r="X69" s="32" t="s">
        <v>5</v>
      </c>
      <c r="Y69" s="33" t="s">
        <v>4</v>
      </c>
    </row>
    <row r="70" spans="1:25" ht="18.75" customHeight="1" x14ac:dyDescent="0.25">
      <c r="A70" s="34" t="s">
        <v>10</v>
      </c>
      <c r="B70" s="35">
        <v>0.33333333333333331</v>
      </c>
      <c r="C70" s="36">
        <v>0.5</v>
      </c>
      <c r="D70" s="37">
        <f>C70-B70</f>
        <v>0.16666666666666669</v>
      </c>
      <c r="E70" s="38">
        <v>1</v>
      </c>
      <c r="F70" s="35">
        <v>0.33333333333333331</v>
      </c>
      <c r="G70" s="36">
        <v>0.5</v>
      </c>
      <c r="H70" s="37">
        <f>G70-F70</f>
        <v>0.16666666666666669</v>
      </c>
      <c r="I70" s="38">
        <v>1</v>
      </c>
      <c r="J70" s="35">
        <v>0.33333333333333331</v>
      </c>
      <c r="K70" s="36">
        <v>0.5</v>
      </c>
      <c r="L70" s="37">
        <f>K70-J70</f>
        <v>0.16666666666666669</v>
      </c>
      <c r="M70" s="38">
        <v>1</v>
      </c>
      <c r="N70" s="35">
        <v>0.33333333333333331</v>
      </c>
      <c r="O70" s="36">
        <v>0.5</v>
      </c>
      <c r="P70" s="37">
        <f>O70-N70</f>
        <v>0.16666666666666669</v>
      </c>
      <c r="Q70" s="38">
        <v>1</v>
      </c>
      <c r="R70" s="35">
        <v>0.33333333333333331</v>
      </c>
      <c r="S70" s="36">
        <v>0.5</v>
      </c>
      <c r="T70" s="37">
        <f>S70-R70</f>
        <v>0.16666666666666669</v>
      </c>
      <c r="U70" s="38">
        <v>1</v>
      </c>
      <c r="V70" s="35">
        <v>0.41666666666666702</v>
      </c>
      <c r="W70" s="36">
        <v>0.5</v>
      </c>
      <c r="X70" s="37">
        <f>W70-V70</f>
        <v>8.3333333333332982E-2</v>
      </c>
      <c r="Y70" s="38">
        <v>1</v>
      </c>
    </row>
    <row r="71" spans="1:25" s="2" customFormat="1" x14ac:dyDescent="0.25">
      <c r="A71" s="34" t="s">
        <v>11</v>
      </c>
      <c r="B71" s="35">
        <v>0.5</v>
      </c>
      <c r="C71" s="36">
        <v>0.70833333333333337</v>
      </c>
      <c r="D71" s="37">
        <f>C71-B71</f>
        <v>0.20833333333333337</v>
      </c>
      <c r="E71" s="38">
        <v>1</v>
      </c>
      <c r="F71" s="35">
        <v>0.5</v>
      </c>
      <c r="G71" s="36">
        <v>0.70833333333333337</v>
      </c>
      <c r="H71" s="37">
        <f>G71-F71</f>
        <v>0.20833333333333337</v>
      </c>
      <c r="I71" s="38">
        <v>1</v>
      </c>
      <c r="J71" s="35">
        <v>0.5</v>
      </c>
      <c r="K71" s="36">
        <v>0.70833333333333337</v>
      </c>
      <c r="L71" s="37">
        <f>K71-J71</f>
        <v>0.20833333333333337</v>
      </c>
      <c r="M71" s="38">
        <v>1</v>
      </c>
      <c r="N71" s="35">
        <v>0.5</v>
      </c>
      <c r="O71" s="36">
        <v>0.70833333333333337</v>
      </c>
      <c r="P71" s="37">
        <f>O71-N71</f>
        <v>0.20833333333333337</v>
      </c>
      <c r="Q71" s="38">
        <v>1</v>
      </c>
      <c r="R71" s="35">
        <v>0.5</v>
      </c>
      <c r="S71" s="36">
        <v>0.70833333333333337</v>
      </c>
      <c r="T71" s="37">
        <f>S71-R71</f>
        <v>0.20833333333333337</v>
      </c>
      <c r="U71" s="38">
        <v>1</v>
      </c>
      <c r="V71" s="35">
        <v>0.5</v>
      </c>
      <c r="W71" s="36">
        <v>0.70833333333333404</v>
      </c>
      <c r="X71" s="37">
        <f>W71-V71</f>
        <v>0.20833333333333404</v>
      </c>
      <c r="Y71" s="38">
        <v>1</v>
      </c>
    </row>
    <row r="72" spans="1:25" ht="15.75" thickBot="1" x14ac:dyDescent="0.3">
      <c r="A72" s="39" t="s">
        <v>24</v>
      </c>
      <c r="B72" s="56">
        <f>SUM(D70*E70+D71*E71)</f>
        <v>0.37500000000000006</v>
      </c>
      <c r="C72" s="57"/>
      <c r="D72" s="57"/>
      <c r="E72" s="58"/>
      <c r="F72" s="56">
        <f>SUM(H70*I70+H71*I71)</f>
        <v>0.37500000000000006</v>
      </c>
      <c r="G72" s="57"/>
      <c r="H72" s="57"/>
      <c r="I72" s="58"/>
      <c r="J72" s="56">
        <f>SUM(L70*M70+L71*M71)</f>
        <v>0.37500000000000006</v>
      </c>
      <c r="K72" s="57"/>
      <c r="L72" s="57"/>
      <c r="M72" s="58"/>
      <c r="N72" s="56">
        <f>SUM(P70*Q70+P71*Q71)</f>
        <v>0.37500000000000006</v>
      </c>
      <c r="O72" s="57"/>
      <c r="P72" s="57"/>
      <c r="Q72" s="58"/>
      <c r="R72" s="56">
        <f>SUM(T70*U70+T71*U71)</f>
        <v>0.37500000000000006</v>
      </c>
      <c r="S72" s="57"/>
      <c r="T72" s="57"/>
      <c r="U72" s="58"/>
      <c r="V72" s="56">
        <f>SUM(X70*Y70+X71*Y71)</f>
        <v>0.29166666666666702</v>
      </c>
      <c r="W72" s="57"/>
      <c r="X72" s="57"/>
      <c r="Y72" s="58"/>
    </row>
    <row r="74" spans="1:25" ht="15.75" thickBot="1" x14ac:dyDescent="0.3"/>
    <row r="75" spans="1:25" ht="19.5" x14ac:dyDescent="0.3">
      <c r="A75" s="59" t="s">
        <v>31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1"/>
    </row>
    <row r="76" spans="1:25" ht="19.5" x14ac:dyDescent="0.3">
      <c r="A76" s="17"/>
      <c r="B76" s="10"/>
      <c r="C76" s="10"/>
      <c r="D76" s="10"/>
      <c r="E76" s="10"/>
      <c r="F76" s="10"/>
      <c r="G76" s="62" t="s">
        <v>19</v>
      </c>
      <c r="H76" s="62"/>
      <c r="I76" s="62"/>
      <c r="J76" s="63">
        <f>J80*12</f>
        <v>34.500000000000021</v>
      </c>
      <c r="K76" s="63"/>
      <c r="L76" s="18" t="s">
        <v>1</v>
      </c>
      <c r="M76" s="19"/>
      <c r="N76" s="20"/>
      <c r="O76" s="20"/>
      <c r="P76" s="20"/>
      <c r="Q76" s="20"/>
      <c r="R76" s="20"/>
      <c r="S76" s="20"/>
      <c r="T76" s="20"/>
      <c r="U76" s="20"/>
      <c r="V76" s="20"/>
      <c r="Y76" s="16"/>
    </row>
    <row r="77" spans="1:25" x14ac:dyDescent="0.25">
      <c r="A77" s="21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Y77" s="16"/>
    </row>
    <row r="78" spans="1:25" ht="15.75" x14ac:dyDescent="0.25">
      <c r="A78" s="64" t="s">
        <v>30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6"/>
    </row>
    <row r="79" spans="1:25" ht="15.75" x14ac:dyDescent="0.25">
      <c r="A79" s="23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5"/>
    </row>
    <row r="80" spans="1:25" s="1" customFormat="1" ht="18.75" thickBot="1" x14ac:dyDescent="0.3">
      <c r="A80" s="14"/>
      <c r="B80" s="26"/>
      <c r="C80" s="26"/>
      <c r="D80" s="26"/>
      <c r="E80" s="26"/>
      <c r="F80" s="26"/>
      <c r="G80" s="26"/>
      <c r="H80" s="26"/>
      <c r="I80" s="26"/>
      <c r="J80" s="27">
        <f>SUM(B85+F85+J85+N85+R85+V85)</f>
        <v>2.8750000000000018</v>
      </c>
      <c r="K80" s="26" t="s">
        <v>2</v>
      </c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8"/>
    </row>
    <row r="81" spans="1:25" ht="23.25" customHeight="1" x14ac:dyDescent="0.25">
      <c r="A81" s="29"/>
      <c r="B81" s="67" t="s">
        <v>3</v>
      </c>
      <c r="C81" s="68"/>
      <c r="D81" s="68"/>
      <c r="E81" s="69"/>
      <c r="F81" s="67" t="s">
        <v>6</v>
      </c>
      <c r="G81" s="68"/>
      <c r="H81" s="68"/>
      <c r="I81" s="69"/>
      <c r="J81" s="67" t="s">
        <v>7</v>
      </c>
      <c r="K81" s="68"/>
      <c r="L81" s="68"/>
      <c r="M81" s="69"/>
      <c r="N81" s="67" t="s">
        <v>8</v>
      </c>
      <c r="O81" s="68"/>
      <c r="P81" s="68"/>
      <c r="Q81" s="69"/>
      <c r="R81" s="67" t="s">
        <v>9</v>
      </c>
      <c r="S81" s="68"/>
      <c r="T81" s="68"/>
      <c r="U81" s="69"/>
      <c r="V81" s="67" t="s">
        <v>21</v>
      </c>
      <c r="W81" s="68"/>
      <c r="X81" s="68"/>
      <c r="Y81" s="69"/>
    </row>
    <row r="82" spans="1:25" ht="23.25" customHeight="1" x14ac:dyDescent="0.25">
      <c r="A82" s="30"/>
      <c r="B82" s="31" t="s">
        <v>22</v>
      </c>
      <c r="C82" s="32" t="s">
        <v>23</v>
      </c>
      <c r="D82" s="32" t="s">
        <v>5</v>
      </c>
      <c r="E82" s="33" t="s">
        <v>4</v>
      </c>
      <c r="F82" s="31" t="s">
        <v>22</v>
      </c>
      <c r="G82" s="32" t="s">
        <v>23</v>
      </c>
      <c r="H82" s="32" t="s">
        <v>5</v>
      </c>
      <c r="I82" s="33" t="s">
        <v>4</v>
      </c>
      <c r="J82" s="31" t="s">
        <v>22</v>
      </c>
      <c r="K82" s="32" t="s">
        <v>23</v>
      </c>
      <c r="L82" s="32" t="s">
        <v>5</v>
      </c>
      <c r="M82" s="33" t="s">
        <v>4</v>
      </c>
      <c r="N82" s="31" t="s">
        <v>22</v>
      </c>
      <c r="O82" s="32" t="s">
        <v>23</v>
      </c>
      <c r="P82" s="32" t="s">
        <v>5</v>
      </c>
      <c r="Q82" s="33" t="s">
        <v>4</v>
      </c>
      <c r="R82" s="31" t="s">
        <v>22</v>
      </c>
      <c r="S82" s="32" t="s">
        <v>23</v>
      </c>
      <c r="T82" s="32" t="s">
        <v>5</v>
      </c>
      <c r="U82" s="33" t="s">
        <v>4</v>
      </c>
      <c r="V82" s="31" t="s">
        <v>22</v>
      </c>
      <c r="W82" s="32" t="s">
        <v>23</v>
      </c>
      <c r="X82" s="32" t="s">
        <v>5</v>
      </c>
      <c r="Y82" s="33" t="s">
        <v>4</v>
      </c>
    </row>
    <row r="83" spans="1:25" ht="18.75" customHeight="1" x14ac:dyDescent="0.25">
      <c r="A83" s="34" t="s">
        <v>10</v>
      </c>
      <c r="B83" s="35">
        <v>0.29166666666666669</v>
      </c>
      <c r="C83" s="36">
        <v>0.5</v>
      </c>
      <c r="D83" s="37">
        <f>C83-B83</f>
        <v>0.20833333333333331</v>
      </c>
      <c r="E83" s="38">
        <v>1</v>
      </c>
      <c r="F83" s="35">
        <v>0.29166666666666669</v>
      </c>
      <c r="G83" s="36">
        <v>0.5</v>
      </c>
      <c r="H83" s="37">
        <f>G83-F83</f>
        <v>0.20833333333333331</v>
      </c>
      <c r="I83" s="38">
        <v>1</v>
      </c>
      <c r="J83" s="35">
        <v>0.29166666666666669</v>
      </c>
      <c r="K83" s="36">
        <v>0.5</v>
      </c>
      <c r="L83" s="37">
        <f>K83-J83</f>
        <v>0.20833333333333331</v>
      </c>
      <c r="M83" s="38">
        <v>1</v>
      </c>
      <c r="N83" s="35">
        <v>0.29166666666666669</v>
      </c>
      <c r="O83" s="36">
        <v>0.5</v>
      </c>
      <c r="P83" s="37">
        <f>O83-N83</f>
        <v>0.20833333333333331</v>
      </c>
      <c r="Q83" s="38">
        <v>1</v>
      </c>
      <c r="R83" s="35">
        <v>0.29166666666666669</v>
      </c>
      <c r="S83" s="36">
        <v>0.5</v>
      </c>
      <c r="T83" s="37">
        <f>S83-R83</f>
        <v>0.20833333333333331</v>
      </c>
      <c r="U83" s="38">
        <v>1</v>
      </c>
      <c r="V83" s="35">
        <v>0.41666666666666702</v>
      </c>
      <c r="W83" s="36">
        <v>0.5</v>
      </c>
      <c r="X83" s="37">
        <f>W83-V83</f>
        <v>8.3333333333332982E-2</v>
      </c>
      <c r="Y83" s="38">
        <v>1</v>
      </c>
    </row>
    <row r="84" spans="1:25" s="2" customFormat="1" x14ac:dyDescent="0.25">
      <c r="A84" s="34" t="s">
        <v>11</v>
      </c>
      <c r="B84" s="35">
        <v>0.5</v>
      </c>
      <c r="C84" s="36">
        <v>0.79166666666666663</v>
      </c>
      <c r="D84" s="37">
        <f>C84-B84</f>
        <v>0.29166666666666663</v>
      </c>
      <c r="E84" s="38">
        <v>1</v>
      </c>
      <c r="F84" s="35">
        <v>0.5</v>
      </c>
      <c r="G84" s="36">
        <v>0.83333333333333337</v>
      </c>
      <c r="H84" s="37">
        <f>G84-F84</f>
        <v>0.33333333333333337</v>
      </c>
      <c r="I84" s="38">
        <v>1</v>
      </c>
      <c r="J84" s="35">
        <v>0.5</v>
      </c>
      <c r="K84" s="36">
        <v>0.79166666666666796</v>
      </c>
      <c r="L84" s="37">
        <f>K84-J84</f>
        <v>0.29166666666666796</v>
      </c>
      <c r="M84" s="38">
        <v>1</v>
      </c>
      <c r="N84" s="35">
        <v>0.5</v>
      </c>
      <c r="O84" s="36">
        <v>0.83333333333333337</v>
      </c>
      <c r="P84" s="37">
        <f>O84-N84</f>
        <v>0.33333333333333337</v>
      </c>
      <c r="Q84" s="38">
        <v>1</v>
      </c>
      <c r="R84" s="35">
        <v>0.5</v>
      </c>
      <c r="S84" s="36">
        <v>0.79166666666666663</v>
      </c>
      <c r="T84" s="37">
        <f>S84-R84</f>
        <v>0.29166666666666663</v>
      </c>
      <c r="U84" s="38">
        <v>1</v>
      </c>
      <c r="V84" s="35">
        <v>0.5</v>
      </c>
      <c r="W84" s="36">
        <v>0.70833333333333404</v>
      </c>
      <c r="X84" s="37">
        <f>W84-V84</f>
        <v>0.20833333333333404</v>
      </c>
      <c r="Y84" s="38">
        <v>1</v>
      </c>
    </row>
    <row r="85" spans="1:25" ht="15.75" thickBot="1" x14ac:dyDescent="0.3">
      <c r="A85" s="39" t="s">
        <v>24</v>
      </c>
      <c r="B85" s="56">
        <f>SUM(D83*E83+D84*E84)</f>
        <v>0.49999999999999994</v>
      </c>
      <c r="C85" s="57"/>
      <c r="D85" s="57"/>
      <c r="E85" s="58"/>
      <c r="F85" s="56">
        <f>SUM(H83*I83+H84*I84)</f>
        <v>0.54166666666666674</v>
      </c>
      <c r="G85" s="57"/>
      <c r="H85" s="57"/>
      <c r="I85" s="58"/>
      <c r="J85" s="56">
        <f>SUM(L83*M83+L84*M84)</f>
        <v>0.50000000000000133</v>
      </c>
      <c r="K85" s="57"/>
      <c r="L85" s="57"/>
      <c r="M85" s="58"/>
      <c r="N85" s="56">
        <f>SUM(P83*Q83+P84*Q84)</f>
        <v>0.54166666666666674</v>
      </c>
      <c r="O85" s="57"/>
      <c r="P85" s="57"/>
      <c r="Q85" s="58"/>
      <c r="R85" s="56">
        <f>SUM(T83*U83+T84*U84)</f>
        <v>0.49999999999999994</v>
      </c>
      <c r="S85" s="57"/>
      <c r="T85" s="57"/>
      <c r="U85" s="58"/>
      <c r="V85" s="56">
        <f>SUM(X83*Y83+X84*Y84)</f>
        <v>0.29166666666666702</v>
      </c>
      <c r="W85" s="57"/>
      <c r="X85" s="57"/>
      <c r="Y85" s="58"/>
    </row>
    <row r="86" spans="1:25" x14ac:dyDescent="0.25">
      <c r="A86" s="3"/>
      <c r="B86" s="4"/>
      <c r="C86" s="4"/>
      <c r="D86" s="5"/>
      <c r="E86" s="5"/>
      <c r="F86" s="4"/>
      <c r="G86" s="4"/>
      <c r="H86" s="5"/>
      <c r="I86" s="5"/>
      <c r="J86" s="4"/>
      <c r="K86" s="4"/>
      <c r="L86" s="5"/>
      <c r="M86" s="5"/>
      <c r="N86" s="4"/>
      <c r="O86" s="4"/>
      <c r="P86" s="5"/>
      <c r="Q86" s="5"/>
      <c r="R86" s="4"/>
      <c r="S86" s="4"/>
      <c r="T86" s="5"/>
      <c r="U86" s="5"/>
    </row>
    <row r="90" spans="1:25" x14ac:dyDescent="0.25">
      <c r="A90" s="6" t="s">
        <v>12</v>
      </c>
      <c r="B90" s="7"/>
      <c r="C90" s="8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1:25" x14ac:dyDescent="0.25">
      <c r="A91" s="9" t="s">
        <v>13</v>
      </c>
      <c r="B91" s="7"/>
      <c r="C91" s="6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</row>
    <row r="92" spans="1:25" x14ac:dyDescent="0.25">
      <c r="A92" s="6" t="s">
        <v>14</v>
      </c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</row>
  </sheetData>
  <mergeCells count="101">
    <mergeCell ref="A1:U1"/>
    <mergeCell ref="A2:U2"/>
    <mergeCell ref="A3:U3"/>
    <mergeCell ref="A6:Y6"/>
    <mergeCell ref="A8:Y8"/>
    <mergeCell ref="G9:I9"/>
    <mergeCell ref="J9:K9"/>
    <mergeCell ref="A11:Y11"/>
    <mergeCell ref="B59:E59"/>
    <mergeCell ref="F59:I59"/>
    <mergeCell ref="J59:M59"/>
    <mergeCell ref="N59:Q59"/>
    <mergeCell ref="R59:U59"/>
    <mergeCell ref="A47:U47"/>
    <mergeCell ref="B31:E31"/>
    <mergeCell ref="F31:I31"/>
    <mergeCell ref="J31:M31"/>
    <mergeCell ref="N31:Q31"/>
    <mergeCell ref="R31:U31"/>
    <mergeCell ref="V14:Y14"/>
    <mergeCell ref="B18:E18"/>
    <mergeCell ref="F18:I18"/>
    <mergeCell ref="J18:M18"/>
    <mergeCell ref="N18:Q18"/>
    <mergeCell ref="R18:U18"/>
    <mergeCell ref="V18:Y18"/>
    <mergeCell ref="B14:E14"/>
    <mergeCell ref="F14:I14"/>
    <mergeCell ref="J14:M14"/>
    <mergeCell ref="N14:Q14"/>
    <mergeCell ref="R14:U14"/>
    <mergeCell ref="V31:Y31"/>
    <mergeCell ref="A34:Y34"/>
    <mergeCell ref="G35:I35"/>
    <mergeCell ref="J35:K35"/>
    <mergeCell ref="A37:Y37"/>
    <mergeCell ref="A21:Y21"/>
    <mergeCell ref="G22:I22"/>
    <mergeCell ref="J22:K22"/>
    <mergeCell ref="A24:Y24"/>
    <mergeCell ref="B27:E27"/>
    <mergeCell ref="F27:I27"/>
    <mergeCell ref="J27:M27"/>
    <mergeCell ref="N27:Q27"/>
    <mergeCell ref="R27:U27"/>
    <mergeCell ref="V27:Y27"/>
    <mergeCell ref="V40:Y40"/>
    <mergeCell ref="B44:E44"/>
    <mergeCell ref="F44:I44"/>
    <mergeCell ref="J44:M44"/>
    <mergeCell ref="N44:Q44"/>
    <mergeCell ref="R44:U44"/>
    <mergeCell ref="V44:Y44"/>
    <mergeCell ref="B40:E40"/>
    <mergeCell ref="F40:I40"/>
    <mergeCell ref="J40:M40"/>
    <mergeCell ref="N40:Q40"/>
    <mergeCell ref="R40:U40"/>
    <mergeCell ref="V59:Y59"/>
    <mergeCell ref="A62:Y62"/>
    <mergeCell ref="G63:I63"/>
    <mergeCell ref="J63:K63"/>
    <mergeCell ref="A65:Y65"/>
    <mergeCell ref="A49:Y49"/>
    <mergeCell ref="G50:I50"/>
    <mergeCell ref="J50:K50"/>
    <mergeCell ref="A52:Y52"/>
    <mergeCell ref="B55:E55"/>
    <mergeCell ref="F55:I55"/>
    <mergeCell ref="J55:M55"/>
    <mergeCell ref="N55:Q55"/>
    <mergeCell ref="R55:U55"/>
    <mergeCell ref="V55:Y55"/>
    <mergeCell ref="V68:Y68"/>
    <mergeCell ref="B72:E72"/>
    <mergeCell ref="F72:I72"/>
    <mergeCell ref="J72:M72"/>
    <mergeCell ref="N72:Q72"/>
    <mergeCell ref="R72:U72"/>
    <mergeCell ref="V72:Y72"/>
    <mergeCell ref="B68:E68"/>
    <mergeCell ref="F68:I68"/>
    <mergeCell ref="J68:M68"/>
    <mergeCell ref="N68:Q68"/>
    <mergeCell ref="R68:U68"/>
    <mergeCell ref="V85:Y85"/>
    <mergeCell ref="B85:E85"/>
    <mergeCell ref="F85:I85"/>
    <mergeCell ref="J85:M85"/>
    <mergeCell ref="N85:Q85"/>
    <mergeCell ref="R85:U85"/>
    <mergeCell ref="A75:Y75"/>
    <mergeCell ref="G76:I76"/>
    <mergeCell ref="J76:K76"/>
    <mergeCell ref="A78:Y78"/>
    <mergeCell ref="B81:E81"/>
    <mergeCell ref="F81:I81"/>
    <mergeCell ref="J81:M81"/>
    <mergeCell ref="N81:Q81"/>
    <mergeCell ref="R81:U81"/>
    <mergeCell ref="V81:Y81"/>
  </mergeCells>
  <pageMargins left="0.25" right="0.25" top="0.75" bottom="0.75" header="0.3" footer="0.3"/>
  <pageSetup paperSize="8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4"/>
  <sheetViews>
    <sheetView showGridLines="0" workbookViewId="0">
      <selection sqref="A1:U1"/>
    </sheetView>
  </sheetViews>
  <sheetFormatPr baseColWidth="10" defaultRowHeight="15" x14ac:dyDescent="0.25"/>
  <cols>
    <col min="1" max="1" width="16.28515625" customWidth="1"/>
    <col min="2" max="2" width="13.140625" customWidth="1"/>
    <col min="3" max="5" width="9.5703125" customWidth="1"/>
    <col min="6" max="6" width="13.28515625" customWidth="1"/>
    <col min="7" max="9" width="9.5703125" customWidth="1"/>
    <col min="10" max="10" width="13.28515625" customWidth="1"/>
    <col min="11" max="13" width="9.5703125" customWidth="1"/>
    <col min="14" max="14" width="13.28515625" customWidth="1"/>
    <col min="15" max="17" width="9.5703125" customWidth="1"/>
    <col min="18" max="18" width="13.7109375" customWidth="1"/>
    <col min="19" max="21" width="9.5703125" customWidth="1"/>
  </cols>
  <sheetData>
    <row r="1" spans="1:21" ht="76.900000000000006" customHeight="1" x14ac:dyDescent="0.25">
      <c r="A1" s="70" t="s">
        <v>36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1:21" ht="31.15" customHeight="1" x14ac:dyDescent="0.25">
      <c r="A2" s="72" t="s">
        <v>16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pans="1:21" ht="33.6" customHeight="1" x14ac:dyDescent="0.25">
      <c r="A3" s="81" t="s">
        <v>15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33.6" customHeight="1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s="55" customFormat="1" ht="23.25" customHeight="1" thickBot="1" x14ac:dyDescent="0.3">
      <c r="A5" s="74" t="s">
        <v>17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3">
      <c r="C6" s="15"/>
    </row>
    <row r="7" spans="1:21" ht="19.5" x14ac:dyDescent="0.3">
      <c r="A7" s="59" t="s">
        <v>32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1"/>
    </row>
    <row r="8" spans="1:21" ht="19.5" x14ac:dyDescent="0.3">
      <c r="A8" s="17"/>
      <c r="B8" s="10"/>
      <c r="C8" s="10"/>
      <c r="D8" s="10"/>
      <c r="E8" s="10"/>
      <c r="F8" s="10"/>
      <c r="G8" s="62" t="s">
        <v>19</v>
      </c>
      <c r="H8" s="62"/>
      <c r="I8" s="62"/>
      <c r="J8" s="63">
        <f>J12*40</f>
        <v>142.50000000000003</v>
      </c>
      <c r="K8" s="63"/>
      <c r="L8" s="18" t="s">
        <v>1</v>
      </c>
      <c r="M8" s="19"/>
      <c r="N8" s="20"/>
      <c r="O8" s="20"/>
      <c r="P8" s="20"/>
      <c r="Q8" s="20"/>
      <c r="R8" s="20"/>
      <c r="S8" s="20"/>
      <c r="T8" s="20"/>
      <c r="U8" s="48"/>
    </row>
    <row r="9" spans="1:21" x14ac:dyDescent="0.25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16"/>
    </row>
    <row r="10" spans="1:21" ht="15.75" x14ac:dyDescent="0.25">
      <c r="A10" s="78" t="s">
        <v>20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80"/>
    </row>
    <row r="11" spans="1:21" ht="15.75" x14ac:dyDescent="0.25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5"/>
    </row>
    <row r="12" spans="1:21" s="1" customFormat="1" ht="18.75" thickBot="1" x14ac:dyDescent="0.3">
      <c r="A12" s="49"/>
      <c r="B12" s="26"/>
      <c r="C12" s="26"/>
      <c r="D12" s="26"/>
      <c r="E12" s="26"/>
      <c r="F12" s="50"/>
      <c r="G12" s="50"/>
      <c r="H12" s="50"/>
      <c r="I12" s="50"/>
      <c r="J12" s="51">
        <f>B18+F18+J18+N18+R18</f>
        <v>3.5625000000000009</v>
      </c>
      <c r="K12" s="50" t="s">
        <v>2</v>
      </c>
      <c r="L12" s="50"/>
      <c r="M12" s="50"/>
      <c r="N12" s="50"/>
      <c r="O12" s="50"/>
      <c r="P12" s="50"/>
      <c r="Q12" s="50"/>
      <c r="R12" s="50"/>
      <c r="S12" s="50"/>
      <c r="T12" s="50"/>
      <c r="U12" s="52"/>
    </row>
    <row r="13" spans="1:21" ht="23.25" customHeight="1" x14ac:dyDescent="0.25">
      <c r="A13" s="30"/>
      <c r="B13" s="67" t="s">
        <v>3</v>
      </c>
      <c r="C13" s="68"/>
      <c r="D13" s="68"/>
      <c r="E13" s="69"/>
      <c r="F13" s="67" t="s">
        <v>6</v>
      </c>
      <c r="G13" s="68"/>
      <c r="H13" s="68"/>
      <c r="I13" s="69"/>
      <c r="J13" s="67" t="s">
        <v>7</v>
      </c>
      <c r="K13" s="68"/>
      <c r="L13" s="68"/>
      <c r="M13" s="69"/>
      <c r="N13" s="67" t="s">
        <v>8</v>
      </c>
      <c r="O13" s="68"/>
      <c r="P13" s="68"/>
      <c r="Q13" s="69"/>
      <c r="R13" s="67" t="s">
        <v>9</v>
      </c>
      <c r="S13" s="68"/>
      <c r="T13" s="68"/>
      <c r="U13" s="69"/>
    </row>
    <row r="14" spans="1:21" ht="23.25" customHeight="1" x14ac:dyDescent="0.25">
      <c r="A14" s="30"/>
      <c r="B14" s="31" t="s">
        <v>22</v>
      </c>
      <c r="C14" s="32" t="s">
        <v>23</v>
      </c>
      <c r="D14" s="32" t="s">
        <v>5</v>
      </c>
      <c r="E14" s="33" t="s">
        <v>4</v>
      </c>
      <c r="F14" s="31" t="s">
        <v>22</v>
      </c>
      <c r="G14" s="32" t="s">
        <v>23</v>
      </c>
      <c r="H14" s="32" t="s">
        <v>5</v>
      </c>
      <c r="I14" s="33" t="s">
        <v>4</v>
      </c>
      <c r="J14" s="31" t="s">
        <v>22</v>
      </c>
      <c r="K14" s="32" t="s">
        <v>23</v>
      </c>
      <c r="L14" s="32" t="s">
        <v>5</v>
      </c>
      <c r="M14" s="33" t="s">
        <v>4</v>
      </c>
      <c r="N14" s="31" t="s">
        <v>22</v>
      </c>
      <c r="O14" s="32" t="s">
        <v>23</v>
      </c>
      <c r="P14" s="32" t="s">
        <v>5</v>
      </c>
      <c r="Q14" s="33" t="s">
        <v>4</v>
      </c>
      <c r="R14" s="31" t="s">
        <v>22</v>
      </c>
      <c r="S14" s="32" t="s">
        <v>23</v>
      </c>
      <c r="T14" s="32" t="s">
        <v>5</v>
      </c>
      <c r="U14" s="33" t="s">
        <v>4</v>
      </c>
    </row>
    <row r="15" spans="1:21" ht="18.75" customHeight="1" x14ac:dyDescent="0.25">
      <c r="A15" s="34" t="s">
        <v>10</v>
      </c>
      <c r="B15" s="35">
        <v>0.34375</v>
      </c>
      <c r="C15" s="36">
        <v>0.5</v>
      </c>
      <c r="D15" s="37">
        <f>C15-B15</f>
        <v>0.15625</v>
      </c>
      <c r="E15" s="38">
        <v>2</v>
      </c>
      <c r="F15" s="35">
        <v>0.34375</v>
      </c>
      <c r="G15" s="36">
        <v>0.5</v>
      </c>
      <c r="H15" s="37">
        <f>G15-F15</f>
        <v>0.15625</v>
      </c>
      <c r="I15" s="38">
        <v>2</v>
      </c>
      <c r="J15" s="35">
        <v>0.34375</v>
      </c>
      <c r="K15" s="36">
        <v>0.5</v>
      </c>
      <c r="L15" s="37">
        <f>K15-J15</f>
        <v>0.15625</v>
      </c>
      <c r="M15" s="38">
        <v>2</v>
      </c>
      <c r="N15" s="35">
        <v>0.34375</v>
      </c>
      <c r="O15" s="36">
        <v>0.5</v>
      </c>
      <c r="P15" s="37">
        <f>O15-N15</f>
        <v>0.15625</v>
      </c>
      <c r="Q15" s="38">
        <v>2</v>
      </c>
      <c r="R15" s="35">
        <v>0.34375</v>
      </c>
      <c r="S15" s="36">
        <v>0.5</v>
      </c>
      <c r="T15" s="37">
        <f>S15-R15</f>
        <v>0.15625</v>
      </c>
      <c r="U15" s="38">
        <v>2</v>
      </c>
    </row>
    <row r="16" spans="1:21" ht="18.75" customHeight="1" x14ac:dyDescent="0.25">
      <c r="A16" s="34" t="s">
        <v>11</v>
      </c>
      <c r="B16" s="35">
        <v>0.54166666666666663</v>
      </c>
      <c r="C16" s="36">
        <v>0.70833333333333337</v>
      </c>
      <c r="D16" s="37">
        <f>C16-B16</f>
        <v>0.16666666666666674</v>
      </c>
      <c r="E16" s="38">
        <v>2</v>
      </c>
      <c r="F16" s="35">
        <v>0.5</v>
      </c>
      <c r="G16" s="36">
        <v>0.70833333333333337</v>
      </c>
      <c r="H16" s="37">
        <f>G16-F16</f>
        <v>0.20833333333333337</v>
      </c>
      <c r="I16" s="38">
        <v>2</v>
      </c>
      <c r="J16" s="35">
        <v>0.54166666666666663</v>
      </c>
      <c r="K16" s="36">
        <v>0.70833333333333337</v>
      </c>
      <c r="L16" s="37">
        <f>K16-J16</f>
        <v>0.16666666666666674</v>
      </c>
      <c r="M16" s="38">
        <v>2</v>
      </c>
      <c r="N16" s="35">
        <v>0.5</v>
      </c>
      <c r="O16" s="36">
        <v>0.70833333333333337</v>
      </c>
      <c r="P16" s="37">
        <f>O16-N16</f>
        <v>0.20833333333333337</v>
      </c>
      <c r="Q16" s="38">
        <v>2</v>
      </c>
      <c r="R16" s="35">
        <v>0.54166666666666663</v>
      </c>
      <c r="S16" s="36">
        <v>0.70833333333333337</v>
      </c>
      <c r="T16" s="37">
        <f>S16-R16</f>
        <v>0.16666666666666674</v>
      </c>
      <c r="U16" s="38">
        <v>2</v>
      </c>
    </row>
    <row r="17" spans="1:21" s="2" customFormat="1" x14ac:dyDescent="0.25">
      <c r="A17" s="34" t="s">
        <v>11</v>
      </c>
      <c r="B17" s="35">
        <v>0.70833333333333337</v>
      </c>
      <c r="C17" s="36">
        <v>0.875</v>
      </c>
      <c r="D17" s="37">
        <f>C17-B17</f>
        <v>0.16666666666666663</v>
      </c>
      <c r="E17" s="38">
        <v>0</v>
      </c>
      <c r="F17" s="35">
        <v>0.70833333333333337</v>
      </c>
      <c r="G17" s="36">
        <v>0.875</v>
      </c>
      <c r="H17" s="37">
        <f>G17-F17</f>
        <v>0.16666666666666663</v>
      </c>
      <c r="I17" s="38">
        <v>0</v>
      </c>
      <c r="J17" s="35">
        <v>0.70833333333333337</v>
      </c>
      <c r="K17" s="36">
        <v>0.875</v>
      </c>
      <c r="L17" s="37">
        <f>K17-J17</f>
        <v>0.16666666666666663</v>
      </c>
      <c r="M17" s="38">
        <v>0</v>
      </c>
      <c r="N17" s="35">
        <v>0.70833333333333337</v>
      </c>
      <c r="O17" s="36">
        <v>0.875</v>
      </c>
      <c r="P17" s="37">
        <f>O17-N17</f>
        <v>0.16666666666666663</v>
      </c>
      <c r="Q17" s="38">
        <v>1</v>
      </c>
      <c r="R17" s="35">
        <v>0.70833333333333337</v>
      </c>
      <c r="S17" s="36">
        <v>0.875</v>
      </c>
      <c r="T17" s="37">
        <f>S17-R17</f>
        <v>0.16666666666666663</v>
      </c>
      <c r="U17" s="38">
        <v>0</v>
      </c>
    </row>
    <row r="18" spans="1:21" s="54" customFormat="1" ht="15.75" thickBot="1" x14ac:dyDescent="0.3">
      <c r="A18" s="53" t="s">
        <v>24</v>
      </c>
      <c r="B18" s="56">
        <f>SUM(D15*E15+D16*E16+D17*E17)</f>
        <v>0.64583333333333348</v>
      </c>
      <c r="C18" s="57"/>
      <c r="D18" s="57"/>
      <c r="E18" s="58"/>
      <c r="F18" s="56">
        <f>SUM(H15*I15+H16*I16+H17*I17)</f>
        <v>0.72916666666666674</v>
      </c>
      <c r="G18" s="57"/>
      <c r="H18" s="57"/>
      <c r="I18" s="58"/>
      <c r="J18" s="56">
        <f>SUM(L15*M15+L16*M16+L17*M17)</f>
        <v>0.64583333333333348</v>
      </c>
      <c r="K18" s="57"/>
      <c r="L18" s="57"/>
      <c r="M18" s="58"/>
      <c r="N18" s="56">
        <f>SUM(P15*Q15+P16*Q16+P17*Q17)</f>
        <v>0.89583333333333337</v>
      </c>
      <c r="O18" s="57"/>
      <c r="P18" s="57"/>
      <c r="Q18" s="58"/>
      <c r="R18" s="56">
        <f>SUM(T15*U15+T16*U16+T17*U17)</f>
        <v>0.64583333333333348</v>
      </c>
      <c r="S18" s="57"/>
      <c r="T18" s="57"/>
      <c r="U18" s="58"/>
    </row>
    <row r="19" spans="1:21" x14ac:dyDescent="0.25">
      <c r="A19" s="40"/>
      <c r="B19" s="40"/>
      <c r="C19" s="40"/>
      <c r="D19" s="40"/>
      <c r="E19" s="41"/>
      <c r="F19" s="42"/>
      <c r="G19" s="42"/>
      <c r="H19" s="42"/>
      <c r="I19" s="41"/>
      <c r="J19" s="42"/>
      <c r="K19" s="42"/>
      <c r="L19" s="42"/>
      <c r="M19" s="41"/>
      <c r="N19" s="42"/>
      <c r="O19" s="42"/>
      <c r="P19" s="42"/>
      <c r="Q19" s="41"/>
      <c r="R19" s="42"/>
      <c r="S19" s="42"/>
      <c r="T19" s="42"/>
      <c r="U19" s="41"/>
    </row>
    <row r="20" spans="1:21" ht="15.75" thickBot="1" x14ac:dyDescent="0.3"/>
    <row r="21" spans="1:21" ht="23.25" customHeight="1" thickBot="1" x14ac:dyDescent="0.3">
      <c r="A21" s="74" t="s">
        <v>33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6"/>
    </row>
    <row r="22" spans="1:21" ht="15.75" thickBot="1" x14ac:dyDescent="0.3"/>
    <row r="23" spans="1:21" ht="19.5" x14ac:dyDescent="0.3">
      <c r="A23" s="59" t="s">
        <v>32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1"/>
    </row>
    <row r="24" spans="1:21" ht="19.5" x14ac:dyDescent="0.3">
      <c r="A24" s="17"/>
      <c r="B24" s="10"/>
      <c r="C24" s="10"/>
      <c r="D24" s="10"/>
      <c r="E24" s="10"/>
      <c r="F24" s="10"/>
      <c r="G24" s="62" t="s">
        <v>19</v>
      </c>
      <c r="H24" s="62"/>
      <c r="I24" s="62"/>
      <c r="J24" s="63">
        <f>J28*12</f>
        <v>36.250000000000007</v>
      </c>
      <c r="K24" s="63"/>
      <c r="L24" s="18" t="s">
        <v>1</v>
      </c>
      <c r="M24" s="19"/>
      <c r="N24" s="20"/>
      <c r="O24" s="20"/>
      <c r="P24" s="20"/>
      <c r="Q24" s="20"/>
      <c r="R24" s="20"/>
      <c r="S24" s="20"/>
      <c r="T24" s="20"/>
      <c r="U24" s="48"/>
    </row>
    <row r="25" spans="1:21" x14ac:dyDescent="0.25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16"/>
    </row>
    <row r="26" spans="1:21" ht="15.75" x14ac:dyDescent="0.25">
      <c r="A26" s="78" t="s">
        <v>29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0"/>
    </row>
    <row r="27" spans="1:21" ht="15.75" x14ac:dyDescent="0.25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5"/>
    </row>
    <row r="28" spans="1:21" s="1" customFormat="1" ht="18.75" thickBot="1" x14ac:dyDescent="0.3">
      <c r="A28" s="49"/>
      <c r="B28" s="26"/>
      <c r="C28" s="26"/>
      <c r="D28" s="26"/>
      <c r="E28" s="26"/>
      <c r="F28" s="50"/>
      <c r="G28" s="50"/>
      <c r="H28" s="50"/>
      <c r="I28" s="50"/>
      <c r="J28" s="51">
        <f>B33+F33+J33+N33+R33</f>
        <v>3.0208333333333339</v>
      </c>
      <c r="K28" s="50" t="s">
        <v>2</v>
      </c>
      <c r="L28" s="50"/>
      <c r="M28" s="50"/>
      <c r="N28" s="50"/>
      <c r="O28" s="50"/>
      <c r="P28" s="50"/>
      <c r="Q28" s="50"/>
      <c r="R28" s="50"/>
      <c r="S28" s="50"/>
      <c r="T28" s="50"/>
      <c r="U28" s="52"/>
    </row>
    <row r="29" spans="1:21" ht="23.25" customHeight="1" x14ac:dyDescent="0.25">
      <c r="A29" s="30"/>
      <c r="B29" s="67" t="s">
        <v>3</v>
      </c>
      <c r="C29" s="68"/>
      <c r="D29" s="68"/>
      <c r="E29" s="69"/>
      <c r="F29" s="67" t="s">
        <v>6</v>
      </c>
      <c r="G29" s="68"/>
      <c r="H29" s="68"/>
      <c r="I29" s="69"/>
      <c r="J29" s="67" t="s">
        <v>7</v>
      </c>
      <c r="K29" s="68"/>
      <c r="L29" s="68"/>
      <c r="M29" s="69"/>
      <c r="N29" s="67" t="s">
        <v>8</v>
      </c>
      <c r="O29" s="68"/>
      <c r="P29" s="68"/>
      <c r="Q29" s="69"/>
      <c r="R29" s="67" t="s">
        <v>9</v>
      </c>
      <c r="S29" s="68"/>
      <c r="T29" s="68"/>
      <c r="U29" s="69"/>
    </row>
    <row r="30" spans="1:21" ht="23.25" customHeight="1" x14ac:dyDescent="0.25">
      <c r="A30" s="30"/>
      <c r="B30" s="31" t="s">
        <v>22</v>
      </c>
      <c r="C30" s="32" t="s">
        <v>23</v>
      </c>
      <c r="D30" s="32" t="s">
        <v>5</v>
      </c>
      <c r="E30" s="33" t="s">
        <v>4</v>
      </c>
      <c r="F30" s="31" t="s">
        <v>22</v>
      </c>
      <c r="G30" s="32" t="s">
        <v>23</v>
      </c>
      <c r="H30" s="32" t="s">
        <v>5</v>
      </c>
      <c r="I30" s="33" t="s">
        <v>4</v>
      </c>
      <c r="J30" s="31" t="s">
        <v>22</v>
      </c>
      <c r="K30" s="32" t="s">
        <v>23</v>
      </c>
      <c r="L30" s="32" t="s">
        <v>5</v>
      </c>
      <c r="M30" s="33" t="s">
        <v>4</v>
      </c>
      <c r="N30" s="31" t="s">
        <v>22</v>
      </c>
      <c r="O30" s="32" t="s">
        <v>23</v>
      </c>
      <c r="P30" s="32" t="s">
        <v>5</v>
      </c>
      <c r="Q30" s="33" t="s">
        <v>4</v>
      </c>
      <c r="R30" s="31" t="s">
        <v>22</v>
      </c>
      <c r="S30" s="32" t="s">
        <v>23</v>
      </c>
      <c r="T30" s="32" t="s">
        <v>5</v>
      </c>
      <c r="U30" s="33" t="s">
        <v>4</v>
      </c>
    </row>
    <row r="31" spans="1:21" ht="18.75" customHeight="1" x14ac:dyDescent="0.25">
      <c r="A31" s="34" t="s">
        <v>10</v>
      </c>
      <c r="B31" s="35">
        <v>0.34375</v>
      </c>
      <c r="C31" s="36">
        <v>0.5</v>
      </c>
      <c r="D31" s="37">
        <f>C31-B31</f>
        <v>0.15625</v>
      </c>
      <c r="E31" s="38">
        <v>2</v>
      </c>
      <c r="F31" s="35">
        <v>0.34375</v>
      </c>
      <c r="G31" s="36">
        <v>0.5</v>
      </c>
      <c r="H31" s="37">
        <f>G31-F31</f>
        <v>0.15625</v>
      </c>
      <c r="I31" s="38">
        <v>2</v>
      </c>
      <c r="J31" s="35">
        <v>0.34375</v>
      </c>
      <c r="K31" s="36">
        <v>0.5</v>
      </c>
      <c r="L31" s="37">
        <f>K31-J31</f>
        <v>0.15625</v>
      </c>
      <c r="M31" s="38">
        <v>2</v>
      </c>
      <c r="N31" s="35">
        <v>0.34375</v>
      </c>
      <c r="O31" s="36">
        <v>0.5</v>
      </c>
      <c r="P31" s="37">
        <f>O31-N31</f>
        <v>0.15625</v>
      </c>
      <c r="Q31" s="38">
        <v>2</v>
      </c>
      <c r="R31" s="35">
        <v>0.34375</v>
      </c>
      <c r="S31" s="36">
        <v>0.5</v>
      </c>
      <c r="T31" s="37">
        <f>S31-R31</f>
        <v>0.15625</v>
      </c>
      <c r="U31" s="38">
        <v>2</v>
      </c>
    </row>
    <row r="32" spans="1:21" s="2" customFormat="1" x14ac:dyDescent="0.25">
      <c r="A32" s="34" t="s">
        <v>11</v>
      </c>
      <c r="B32" s="35">
        <v>0.5625</v>
      </c>
      <c r="C32" s="36">
        <v>0.70833333333333337</v>
      </c>
      <c r="D32" s="37">
        <f>C32-B32</f>
        <v>0.14583333333333337</v>
      </c>
      <c r="E32" s="38">
        <v>2</v>
      </c>
      <c r="F32" s="35">
        <v>0.5625</v>
      </c>
      <c r="G32" s="36">
        <v>0.70833333333333337</v>
      </c>
      <c r="H32" s="37">
        <f>G32-F32</f>
        <v>0.14583333333333337</v>
      </c>
      <c r="I32" s="38">
        <v>2</v>
      </c>
      <c r="J32" s="35">
        <v>0.5625</v>
      </c>
      <c r="K32" s="36">
        <v>0.70833333333333337</v>
      </c>
      <c r="L32" s="37">
        <f>K32-J32</f>
        <v>0.14583333333333337</v>
      </c>
      <c r="M32" s="38">
        <v>2</v>
      </c>
      <c r="N32" s="35">
        <v>0.5625</v>
      </c>
      <c r="O32" s="36">
        <v>0.70833333333333337</v>
      </c>
      <c r="P32" s="37">
        <f>O32-N32</f>
        <v>0.14583333333333337</v>
      </c>
      <c r="Q32" s="38">
        <v>2</v>
      </c>
      <c r="R32" s="35">
        <v>0.5625</v>
      </c>
      <c r="S32" s="36">
        <v>0.70833333333333337</v>
      </c>
      <c r="T32" s="37">
        <f>S32-R32</f>
        <v>0.14583333333333337</v>
      </c>
      <c r="U32" s="38">
        <v>2</v>
      </c>
    </row>
    <row r="33" spans="1:21" ht="15.75" thickBot="1" x14ac:dyDescent="0.3">
      <c r="A33" s="39" t="s">
        <v>24</v>
      </c>
      <c r="B33" s="56">
        <f>SUM(D31*E31+D32*E32)</f>
        <v>0.60416666666666674</v>
      </c>
      <c r="C33" s="57"/>
      <c r="D33" s="57"/>
      <c r="E33" s="58"/>
      <c r="F33" s="56">
        <f>SUM(H31*I31+H32*I32)</f>
        <v>0.60416666666666674</v>
      </c>
      <c r="G33" s="57"/>
      <c r="H33" s="57"/>
      <c r="I33" s="58"/>
      <c r="J33" s="56">
        <f>SUM(L31*M31+L32*M32)</f>
        <v>0.60416666666666674</v>
      </c>
      <c r="K33" s="57"/>
      <c r="L33" s="57"/>
      <c r="M33" s="58"/>
      <c r="N33" s="56">
        <f>SUM(P31*Q31+P32*Q32)</f>
        <v>0.60416666666666674</v>
      </c>
      <c r="O33" s="57"/>
      <c r="P33" s="57"/>
      <c r="Q33" s="58"/>
      <c r="R33" s="56">
        <f>SUM(T31*U31+T32*U32)</f>
        <v>0.60416666666666674</v>
      </c>
      <c r="S33" s="57"/>
      <c r="T33" s="57"/>
      <c r="U33" s="58"/>
    </row>
    <row r="42" spans="1:21" x14ac:dyDescent="0.25">
      <c r="A42" s="6" t="s">
        <v>12</v>
      </c>
      <c r="B42" s="7"/>
      <c r="C42" s="8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1" x14ac:dyDescent="0.25">
      <c r="A43" s="9" t="s">
        <v>13</v>
      </c>
      <c r="B43" s="7"/>
      <c r="C43" s="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1" x14ac:dyDescent="0.25">
      <c r="A44" s="6" t="s">
        <v>14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</sheetData>
  <mergeCells count="33">
    <mergeCell ref="G8:I8"/>
    <mergeCell ref="J8:K8"/>
    <mergeCell ref="A10:U10"/>
    <mergeCell ref="B13:E13"/>
    <mergeCell ref="F13:I13"/>
    <mergeCell ref="J13:M13"/>
    <mergeCell ref="N13:Q13"/>
    <mergeCell ref="R13:U13"/>
    <mergeCell ref="A1:U1"/>
    <mergeCell ref="A2:U2"/>
    <mergeCell ref="A3:U3"/>
    <mergeCell ref="A5:U5"/>
    <mergeCell ref="A7:U7"/>
    <mergeCell ref="J18:M18"/>
    <mergeCell ref="N18:Q18"/>
    <mergeCell ref="R18:U18"/>
    <mergeCell ref="A23:U23"/>
    <mergeCell ref="G24:I24"/>
    <mergeCell ref="J24:K24"/>
    <mergeCell ref="A21:U21"/>
    <mergeCell ref="B18:E18"/>
    <mergeCell ref="F18:I18"/>
    <mergeCell ref="A26:U26"/>
    <mergeCell ref="B29:E29"/>
    <mergeCell ref="F29:I29"/>
    <mergeCell ref="J29:M29"/>
    <mergeCell ref="N29:Q29"/>
    <mergeCell ref="R29:U29"/>
    <mergeCell ref="B33:E33"/>
    <mergeCell ref="F33:I33"/>
    <mergeCell ref="J33:M33"/>
    <mergeCell ref="N33:Q33"/>
    <mergeCell ref="R33:U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18AFE-979E-49A4-879C-2C5F7B1AE0F4}">
  <dimension ref="A1:U38"/>
  <sheetViews>
    <sheetView workbookViewId="0">
      <selection activeCell="P4" sqref="P4"/>
    </sheetView>
  </sheetViews>
  <sheetFormatPr baseColWidth="10" defaultRowHeight="15" x14ac:dyDescent="0.25"/>
  <cols>
    <col min="10" max="10" width="14.28515625" customWidth="1"/>
  </cols>
  <sheetData>
    <row r="1" spans="1:21" ht="76.150000000000006" customHeight="1" x14ac:dyDescent="0.25">
      <c r="A1" s="70" t="s">
        <v>35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1:21" ht="22.15" customHeight="1" x14ac:dyDescent="0.25">
      <c r="A2" s="72" t="s">
        <v>16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pans="1:21" ht="19.5" x14ac:dyDescent="0.3">
      <c r="A3" s="73" t="s">
        <v>34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5" spans="1:21" ht="15.75" thickBot="1" x14ac:dyDescent="0.3"/>
    <row r="6" spans="1:21" s="55" customFormat="1" ht="23.25" customHeight="1" thickBot="1" x14ac:dyDescent="0.3">
      <c r="A6" s="74" t="s">
        <v>17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ht="15.75" thickBot="1" x14ac:dyDescent="0.3">
      <c r="C7" s="15"/>
    </row>
    <row r="8" spans="1:21" ht="19.5" x14ac:dyDescent="0.3">
      <c r="A8" s="59" t="s">
        <v>32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1"/>
    </row>
    <row r="9" spans="1:21" ht="19.5" x14ac:dyDescent="0.3">
      <c r="A9" s="17"/>
      <c r="B9" s="10"/>
      <c r="C9" s="10"/>
      <c r="D9" s="10"/>
      <c r="E9" s="10"/>
      <c r="F9" s="10"/>
      <c r="G9" s="62" t="s">
        <v>19</v>
      </c>
      <c r="H9" s="62"/>
      <c r="I9" s="62"/>
      <c r="J9" s="63">
        <f>J13*40</f>
        <v>25.833333333333361</v>
      </c>
      <c r="K9" s="63"/>
      <c r="L9" s="18" t="s">
        <v>1</v>
      </c>
      <c r="M9" s="19"/>
      <c r="N9" s="20"/>
      <c r="O9" s="20"/>
      <c r="P9" s="20"/>
      <c r="Q9" s="20"/>
      <c r="R9" s="20"/>
      <c r="S9" s="20"/>
      <c r="T9" s="20"/>
      <c r="U9" s="48"/>
    </row>
    <row r="10" spans="1:2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16"/>
    </row>
    <row r="11" spans="1:21" ht="15.75" x14ac:dyDescent="0.25">
      <c r="A11" s="78" t="s">
        <v>20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80"/>
    </row>
    <row r="12" spans="1:21" ht="15.75" x14ac:dyDescent="0.25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5"/>
    </row>
    <row r="13" spans="1:21" s="1" customFormat="1" ht="18.75" thickBot="1" x14ac:dyDescent="0.3">
      <c r="A13" s="49"/>
      <c r="B13" s="26"/>
      <c r="C13" s="26"/>
      <c r="D13" s="26"/>
      <c r="E13" s="26"/>
      <c r="F13" s="50"/>
      <c r="G13" s="50"/>
      <c r="H13" s="50"/>
      <c r="I13" s="50"/>
      <c r="J13" s="51">
        <f>B18+F18+J18+N18+R18</f>
        <v>0.64583333333333404</v>
      </c>
      <c r="K13" s="50" t="s">
        <v>2</v>
      </c>
      <c r="L13" s="50"/>
      <c r="M13" s="50"/>
      <c r="N13" s="50"/>
      <c r="O13" s="50"/>
      <c r="P13" s="50"/>
      <c r="Q13" s="50"/>
      <c r="R13" s="50"/>
      <c r="S13" s="50"/>
      <c r="T13" s="50"/>
      <c r="U13" s="52"/>
    </row>
    <row r="14" spans="1:21" ht="23.25" customHeight="1" x14ac:dyDescent="0.25">
      <c r="A14" s="30"/>
      <c r="B14" s="67" t="s">
        <v>3</v>
      </c>
      <c r="C14" s="68"/>
      <c r="D14" s="68"/>
      <c r="E14" s="69"/>
      <c r="F14" s="67" t="s">
        <v>6</v>
      </c>
      <c r="G14" s="68"/>
      <c r="H14" s="68"/>
      <c r="I14" s="69"/>
      <c r="J14" s="67" t="s">
        <v>7</v>
      </c>
      <c r="K14" s="68"/>
      <c r="L14" s="68"/>
      <c r="M14" s="69"/>
      <c r="N14" s="67" t="s">
        <v>8</v>
      </c>
      <c r="O14" s="68"/>
      <c r="P14" s="68"/>
      <c r="Q14" s="69"/>
      <c r="R14" s="67" t="s">
        <v>9</v>
      </c>
      <c r="S14" s="68"/>
      <c r="T14" s="68"/>
      <c r="U14" s="69"/>
    </row>
    <row r="15" spans="1:21" ht="23.25" customHeight="1" x14ac:dyDescent="0.25">
      <c r="A15" s="30"/>
      <c r="B15" s="31" t="s">
        <v>22</v>
      </c>
      <c r="C15" s="32" t="s">
        <v>23</v>
      </c>
      <c r="D15" s="32" t="s">
        <v>5</v>
      </c>
      <c r="E15" s="33" t="s">
        <v>4</v>
      </c>
      <c r="F15" s="31" t="s">
        <v>22</v>
      </c>
      <c r="G15" s="32" t="s">
        <v>23</v>
      </c>
      <c r="H15" s="32" t="s">
        <v>5</v>
      </c>
      <c r="I15" s="33" t="s">
        <v>4</v>
      </c>
      <c r="J15" s="31" t="s">
        <v>22</v>
      </c>
      <c r="K15" s="32" t="s">
        <v>23</v>
      </c>
      <c r="L15" s="32" t="s">
        <v>5</v>
      </c>
      <c r="M15" s="33" t="s">
        <v>4</v>
      </c>
      <c r="N15" s="31" t="s">
        <v>22</v>
      </c>
      <c r="O15" s="32" t="s">
        <v>23</v>
      </c>
      <c r="P15" s="32" t="s">
        <v>5</v>
      </c>
      <c r="Q15" s="33" t="s">
        <v>4</v>
      </c>
      <c r="R15" s="31" t="s">
        <v>22</v>
      </c>
      <c r="S15" s="32" t="s">
        <v>23</v>
      </c>
      <c r="T15" s="32" t="s">
        <v>5</v>
      </c>
      <c r="U15" s="33" t="s">
        <v>4</v>
      </c>
    </row>
    <row r="16" spans="1:21" ht="18.75" customHeight="1" x14ac:dyDescent="0.25">
      <c r="A16" s="34" t="s">
        <v>10</v>
      </c>
      <c r="B16" s="35"/>
      <c r="C16" s="36"/>
      <c r="D16" s="37">
        <f>C16-B16</f>
        <v>0</v>
      </c>
      <c r="E16" s="38"/>
      <c r="F16" s="35">
        <v>0.36458333333333398</v>
      </c>
      <c r="G16" s="36">
        <v>0.687500000000001</v>
      </c>
      <c r="H16" s="37">
        <f>G16-F16</f>
        <v>0.32291666666666702</v>
      </c>
      <c r="I16" s="38">
        <v>1</v>
      </c>
      <c r="J16" s="35"/>
      <c r="K16" s="36"/>
      <c r="L16" s="37">
        <f>K16-J16</f>
        <v>0</v>
      </c>
      <c r="M16" s="38"/>
      <c r="N16" s="35">
        <v>0.36458333333333398</v>
      </c>
      <c r="O16" s="36">
        <v>0.687500000000001</v>
      </c>
      <c r="P16" s="37">
        <f>O16-N16</f>
        <v>0.32291666666666702</v>
      </c>
      <c r="Q16" s="38">
        <v>1</v>
      </c>
      <c r="R16" s="35"/>
      <c r="S16" s="36"/>
      <c r="T16" s="37">
        <f>S16-R16</f>
        <v>0</v>
      </c>
      <c r="U16" s="38"/>
    </row>
    <row r="17" spans="1:21" s="2" customFormat="1" x14ac:dyDescent="0.25">
      <c r="A17" s="34" t="s">
        <v>11</v>
      </c>
      <c r="B17" s="35"/>
      <c r="C17" s="36"/>
      <c r="D17" s="37">
        <f>C17-B17</f>
        <v>0</v>
      </c>
      <c r="E17" s="38"/>
      <c r="F17" s="35"/>
      <c r="G17" s="36"/>
      <c r="H17" s="37">
        <f>G17-F17</f>
        <v>0</v>
      </c>
      <c r="I17" s="38"/>
      <c r="J17" s="35"/>
      <c r="K17" s="36"/>
      <c r="L17" s="37">
        <f>K17-J17</f>
        <v>0</v>
      </c>
      <c r="M17" s="38"/>
      <c r="N17" s="35"/>
      <c r="O17" s="36"/>
      <c r="P17" s="37">
        <f>O17-N17</f>
        <v>0</v>
      </c>
      <c r="Q17" s="38"/>
      <c r="R17" s="35"/>
      <c r="S17" s="36"/>
      <c r="T17" s="37">
        <f>S17-R17</f>
        <v>0</v>
      </c>
      <c r="U17" s="38"/>
    </row>
    <row r="18" spans="1:21" ht="15.75" thickBot="1" x14ac:dyDescent="0.3">
      <c r="A18" s="39" t="s">
        <v>24</v>
      </c>
      <c r="B18" s="56">
        <f>SUM(D16*E16+D17*E17)</f>
        <v>0</v>
      </c>
      <c r="C18" s="57"/>
      <c r="D18" s="57"/>
      <c r="E18" s="58"/>
      <c r="F18" s="56">
        <f>SUM(H16*I16+H17*I17)</f>
        <v>0.32291666666666702</v>
      </c>
      <c r="G18" s="57"/>
      <c r="H18" s="57"/>
      <c r="I18" s="58"/>
      <c r="J18" s="56">
        <f>SUM(L16*M16+L17*M17)</f>
        <v>0</v>
      </c>
      <c r="K18" s="57"/>
      <c r="L18" s="57"/>
      <c r="M18" s="58"/>
      <c r="N18" s="56">
        <f>SUM(P16*Q16+P17*Q17)</f>
        <v>0.32291666666666702</v>
      </c>
      <c r="O18" s="57"/>
      <c r="P18" s="57"/>
      <c r="Q18" s="58"/>
      <c r="R18" s="56">
        <f>SUM(T16*U16+T17*U17)</f>
        <v>0</v>
      </c>
      <c r="S18" s="57"/>
      <c r="T18" s="57"/>
      <c r="U18" s="58"/>
    </row>
    <row r="19" spans="1:21" x14ac:dyDescent="0.25">
      <c r="A19" s="40"/>
      <c r="B19" s="40"/>
      <c r="C19" s="40"/>
      <c r="D19" s="40"/>
      <c r="E19" s="41"/>
      <c r="F19" s="42"/>
      <c r="G19" s="42"/>
      <c r="H19" s="42"/>
      <c r="I19" s="41"/>
      <c r="J19" s="42"/>
      <c r="K19" s="42"/>
      <c r="L19" s="42"/>
      <c r="M19" s="41"/>
      <c r="N19" s="42"/>
      <c r="O19" s="42"/>
      <c r="P19" s="42"/>
      <c r="Q19" s="41"/>
      <c r="R19" s="42"/>
      <c r="S19" s="42"/>
      <c r="T19" s="42"/>
      <c r="U19" s="41"/>
    </row>
    <row r="20" spans="1:21" ht="15.75" thickBot="1" x14ac:dyDescent="0.3"/>
    <row r="21" spans="1:21" s="55" customFormat="1" ht="23.25" customHeight="1" thickBot="1" x14ac:dyDescent="0.3">
      <c r="A21" s="74" t="s">
        <v>33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thickBot="1" x14ac:dyDescent="0.3"/>
    <row r="23" spans="1:21" ht="19.5" x14ac:dyDescent="0.3">
      <c r="A23" s="59" t="s">
        <v>32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1"/>
    </row>
    <row r="24" spans="1:21" ht="19.5" x14ac:dyDescent="0.3">
      <c r="A24" s="17"/>
      <c r="B24" s="10"/>
      <c r="C24" s="10"/>
      <c r="D24" s="10"/>
      <c r="E24" s="10"/>
      <c r="F24" s="10"/>
      <c r="G24" s="62" t="s">
        <v>19</v>
      </c>
      <c r="H24" s="62"/>
      <c r="I24" s="62"/>
      <c r="J24" s="63">
        <f>J28*12</f>
        <v>0</v>
      </c>
      <c r="K24" s="63"/>
      <c r="L24" s="18" t="s">
        <v>1</v>
      </c>
      <c r="M24" s="19"/>
      <c r="N24" s="20"/>
      <c r="O24" s="20"/>
      <c r="P24" s="20"/>
      <c r="Q24" s="20"/>
      <c r="R24" s="20"/>
      <c r="S24" s="20"/>
      <c r="T24" s="20"/>
      <c r="U24" s="48"/>
    </row>
    <row r="25" spans="1:21" x14ac:dyDescent="0.25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16"/>
    </row>
    <row r="26" spans="1:21" ht="15.75" x14ac:dyDescent="0.25">
      <c r="A26" s="78" t="s">
        <v>29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0"/>
    </row>
    <row r="27" spans="1:21" ht="15.75" x14ac:dyDescent="0.25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5"/>
    </row>
    <row r="28" spans="1:21" s="1" customFormat="1" ht="18.75" thickBot="1" x14ac:dyDescent="0.3">
      <c r="A28" s="49"/>
      <c r="B28" s="26"/>
      <c r="C28" s="26"/>
      <c r="D28" s="26"/>
      <c r="E28" s="26"/>
      <c r="F28" s="50"/>
      <c r="G28" s="50"/>
      <c r="H28" s="50"/>
      <c r="I28" s="50"/>
      <c r="J28" s="51">
        <f>B33+F33+J33+N33+R33</f>
        <v>0</v>
      </c>
      <c r="K28" s="50" t="s">
        <v>2</v>
      </c>
      <c r="L28" s="50"/>
      <c r="M28" s="50"/>
      <c r="N28" s="50"/>
      <c r="O28" s="50"/>
      <c r="P28" s="50"/>
      <c r="Q28" s="50"/>
      <c r="R28" s="50"/>
      <c r="S28" s="50"/>
      <c r="T28" s="50"/>
      <c r="U28" s="52"/>
    </row>
    <row r="29" spans="1:21" ht="23.25" customHeight="1" x14ac:dyDescent="0.25">
      <c r="A29" s="30"/>
      <c r="B29" s="67" t="s">
        <v>3</v>
      </c>
      <c r="C29" s="68"/>
      <c r="D29" s="68"/>
      <c r="E29" s="69"/>
      <c r="F29" s="67" t="s">
        <v>6</v>
      </c>
      <c r="G29" s="68"/>
      <c r="H29" s="68"/>
      <c r="I29" s="69"/>
      <c r="J29" s="67" t="s">
        <v>7</v>
      </c>
      <c r="K29" s="68"/>
      <c r="L29" s="68"/>
      <c r="M29" s="69"/>
      <c r="N29" s="67" t="s">
        <v>8</v>
      </c>
      <c r="O29" s="68"/>
      <c r="P29" s="68"/>
      <c r="Q29" s="69"/>
      <c r="R29" s="67" t="s">
        <v>9</v>
      </c>
      <c r="S29" s="68"/>
      <c r="T29" s="68"/>
      <c r="U29" s="69"/>
    </row>
    <row r="30" spans="1:21" ht="23.25" customHeight="1" x14ac:dyDescent="0.25">
      <c r="A30" s="30"/>
      <c r="B30" s="31" t="s">
        <v>22</v>
      </c>
      <c r="C30" s="32" t="s">
        <v>23</v>
      </c>
      <c r="D30" s="32" t="s">
        <v>5</v>
      </c>
      <c r="E30" s="33" t="s">
        <v>4</v>
      </c>
      <c r="F30" s="31" t="s">
        <v>22</v>
      </c>
      <c r="G30" s="32" t="s">
        <v>23</v>
      </c>
      <c r="H30" s="32" t="s">
        <v>5</v>
      </c>
      <c r="I30" s="33" t="s">
        <v>4</v>
      </c>
      <c r="J30" s="31" t="s">
        <v>22</v>
      </c>
      <c r="K30" s="32" t="s">
        <v>23</v>
      </c>
      <c r="L30" s="32" t="s">
        <v>5</v>
      </c>
      <c r="M30" s="33" t="s">
        <v>4</v>
      </c>
      <c r="N30" s="31" t="s">
        <v>22</v>
      </c>
      <c r="O30" s="32" t="s">
        <v>23</v>
      </c>
      <c r="P30" s="32" t="s">
        <v>5</v>
      </c>
      <c r="Q30" s="33" t="s">
        <v>4</v>
      </c>
      <c r="R30" s="31" t="s">
        <v>22</v>
      </c>
      <c r="S30" s="32" t="s">
        <v>23</v>
      </c>
      <c r="T30" s="32" t="s">
        <v>5</v>
      </c>
      <c r="U30" s="33" t="s">
        <v>4</v>
      </c>
    </row>
    <row r="31" spans="1:21" ht="18.75" customHeight="1" x14ac:dyDescent="0.25">
      <c r="A31" s="34" t="s">
        <v>10</v>
      </c>
      <c r="B31" s="35"/>
      <c r="C31" s="36"/>
      <c r="D31" s="37">
        <f>C31-B31</f>
        <v>0</v>
      </c>
      <c r="E31" s="38"/>
      <c r="F31" s="35"/>
      <c r="G31" s="36"/>
      <c r="H31" s="37">
        <f>G31-F31</f>
        <v>0</v>
      </c>
      <c r="I31" s="38"/>
      <c r="J31" s="35"/>
      <c r="K31" s="36"/>
      <c r="L31" s="37">
        <f>K31-J31</f>
        <v>0</v>
      </c>
      <c r="M31" s="38"/>
      <c r="N31" s="35"/>
      <c r="O31" s="36"/>
      <c r="P31" s="37">
        <f>O31-N31</f>
        <v>0</v>
      </c>
      <c r="Q31" s="38"/>
      <c r="R31" s="35"/>
      <c r="S31" s="36"/>
      <c r="T31" s="37">
        <f>S31-R31</f>
        <v>0</v>
      </c>
      <c r="U31" s="38"/>
    </row>
    <row r="32" spans="1:21" s="2" customFormat="1" x14ac:dyDescent="0.25">
      <c r="A32" s="34" t="s">
        <v>11</v>
      </c>
      <c r="B32" s="35"/>
      <c r="C32" s="36"/>
      <c r="D32" s="37">
        <f>C32-B32</f>
        <v>0</v>
      </c>
      <c r="E32" s="38"/>
      <c r="F32" s="35"/>
      <c r="G32" s="36"/>
      <c r="H32" s="37">
        <f>G32-F32</f>
        <v>0</v>
      </c>
      <c r="I32" s="38"/>
      <c r="J32" s="35"/>
      <c r="K32" s="36"/>
      <c r="L32" s="37">
        <f>K32-J32</f>
        <v>0</v>
      </c>
      <c r="M32" s="38"/>
      <c r="N32" s="35"/>
      <c r="O32" s="36"/>
      <c r="P32" s="37">
        <f>O32-N32</f>
        <v>0</v>
      </c>
      <c r="Q32" s="38"/>
      <c r="R32" s="35"/>
      <c r="S32" s="36"/>
      <c r="T32" s="37">
        <f>S32-R32</f>
        <v>0</v>
      </c>
      <c r="U32" s="38"/>
    </row>
    <row r="33" spans="1:21" ht="15.75" thickBot="1" x14ac:dyDescent="0.3">
      <c r="A33" s="39" t="s">
        <v>24</v>
      </c>
      <c r="B33" s="56">
        <f>SUM(D31*E31+D32*E32)</f>
        <v>0</v>
      </c>
      <c r="C33" s="57"/>
      <c r="D33" s="57"/>
      <c r="E33" s="58"/>
      <c r="F33" s="56">
        <f>SUM(H31*I31+H32*I32)</f>
        <v>0</v>
      </c>
      <c r="G33" s="57"/>
      <c r="H33" s="57"/>
      <c r="I33" s="58"/>
      <c r="J33" s="56">
        <f>SUM(L31*M31+L32*M32)</f>
        <v>0</v>
      </c>
      <c r="K33" s="57"/>
      <c r="L33" s="57"/>
      <c r="M33" s="58"/>
      <c r="N33" s="56">
        <f>SUM(P31*Q31+P32*Q32)</f>
        <v>0</v>
      </c>
      <c r="O33" s="57"/>
      <c r="P33" s="57"/>
      <c r="Q33" s="58"/>
      <c r="R33" s="56">
        <f>SUM(T31*U31+T32*U32)</f>
        <v>0</v>
      </c>
      <c r="S33" s="57"/>
      <c r="T33" s="57"/>
      <c r="U33" s="58"/>
    </row>
    <row r="36" spans="1:21" x14ac:dyDescent="0.25">
      <c r="A36" s="6" t="s">
        <v>12</v>
      </c>
      <c r="B36" s="7"/>
      <c r="C36" s="8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1" x14ac:dyDescent="0.25">
      <c r="A37" s="9" t="s">
        <v>13</v>
      </c>
      <c r="B37" s="7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1" x14ac:dyDescent="0.25">
      <c r="A38" s="6" t="s">
        <v>14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</sheetData>
  <mergeCells count="33">
    <mergeCell ref="G9:I9"/>
    <mergeCell ref="J9:K9"/>
    <mergeCell ref="A1:U1"/>
    <mergeCell ref="A2:U2"/>
    <mergeCell ref="A3:U3"/>
    <mergeCell ref="A6:U6"/>
    <mergeCell ref="A8:U8"/>
    <mergeCell ref="A21:U21"/>
    <mergeCell ref="A11:U11"/>
    <mergeCell ref="B14:E14"/>
    <mergeCell ref="F14:I14"/>
    <mergeCell ref="J14:M14"/>
    <mergeCell ref="N14:Q14"/>
    <mergeCell ref="R14:U14"/>
    <mergeCell ref="B18:E18"/>
    <mergeCell ref="F18:I18"/>
    <mergeCell ref="J18:M18"/>
    <mergeCell ref="N18:Q18"/>
    <mergeCell ref="R18:U18"/>
    <mergeCell ref="A23:U23"/>
    <mergeCell ref="G24:I24"/>
    <mergeCell ref="J24:K24"/>
    <mergeCell ref="A26:U26"/>
    <mergeCell ref="B29:E29"/>
    <mergeCell ref="F29:I29"/>
    <mergeCell ref="J29:M29"/>
    <mergeCell ref="N29:Q29"/>
    <mergeCell ref="R29:U29"/>
    <mergeCell ref="B33:E33"/>
    <mergeCell ref="F33:I33"/>
    <mergeCell ref="J33:M33"/>
    <mergeCell ref="N33:Q33"/>
    <mergeCell ref="R33:U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PJ AVIGNON</vt:lpstr>
      <vt:lpstr>TJ CARPENTRAS</vt:lpstr>
      <vt:lpstr>TPRX Orange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 Yves</dc:creator>
  <cp:lastModifiedBy>LAHOZ Loïc</cp:lastModifiedBy>
  <dcterms:created xsi:type="dcterms:W3CDTF">2020-10-27T09:30:43Z</dcterms:created>
  <dcterms:modified xsi:type="dcterms:W3CDTF">2025-02-20T14:37:34Z</dcterms:modified>
</cp:coreProperties>
</file>