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showInkAnnotation="0"/>
  <mc:AlternateContent xmlns:mc="http://schemas.openxmlformats.org/markup-compatibility/2006">
    <mc:Choice Requires="x15">
      <x15ac:absPath xmlns:x15ac="http://schemas.microsoft.com/office/spreadsheetml/2010/11/ac" url="H:\MARCHES\MARCHES SURETE TELESURVEILLANCE\EC Marché de sûreté BOP SUD\Fond de dossier\01 Version PDF\"/>
    </mc:Choice>
  </mc:AlternateContent>
  <xr:revisionPtr revIDLastSave="0" documentId="8_{0A79830D-5A7C-4096-89AB-73E8658D0E60}" xr6:coauthVersionLast="47" xr6:coauthVersionMax="47" xr10:uidLastSave="{00000000-0000-0000-0000-000000000000}"/>
  <bookViews>
    <workbookView xWindow="25080" yWindow="-120" windowWidth="25440" windowHeight="15390" tabRatio="735" xr2:uid="{00000000-000D-0000-FFFF-FFFF00000000}"/>
  </bookViews>
  <sheets>
    <sheet name="Services" sheetId="5" r:id="rId1"/>
    <sheet name="Mecanisme" sheetId="1" state="hidden" r:id="rId2"/>
  </sheets>
  <externalReferences>
    <externalReference r:id="rId3"/>
  </externalReferences>
  <definedNames>
    <definedName name="A.TPS.ASC">'[1]3.2 Projet_A'!$C$36</definedName>
    <definedName name="A.TPS.COM">'[1]3.2 Projet_A'!$C$12:$C$13</definedName>
    <definedName name="A.TPS.CVC">'[1]3.2 Projet_A'!$C$7:$C$11</definedName>
    <definedName name="A.TPS.ELE">'[1]3.2 Projet_A'!$C$14:$C$17</definedName>
    <definedName name="A.TPS.FIN">'[1]3.2 Projet_A'!$C$21</definedName>
    <definedName name="A.TPS.MEN">'[1]3.2 Projet_A'!$C$24:$C$31</definedName>
    <definedName name="A.TPS.MOB">'[1]3.2 Projet_A'!$C$18:$C$20</definedName>
    <definedName name="A.TPS.PLO">'[1]3.2 Projet_A'!$C$22:$C$23</definedName>
    <definedName name="A.TPS.SEC">'[1]3.2 Projet_A'!$C$32:$C$35</definedName>
    <definedName name="A_">Mecanisme!#REF!</definedName>
    <definedName name="B_">Mecanisme!#REF!</definedName>
    <definedName name="C_">Mecanisme!#REF!</definedName>
    <definedName name="D_">Mecanisme!#REF!</definedName>
    <definedName name="E_">Mecanisme!#REF!</definedName>
    <definedName name="F_">Mecanisme!#REF!</definedName>
    <definedName name="G_">Mecanisme!#REF!</definedName>
    <definedName name="Gx">Mecanisme!#REF!</definedName>
    <definedName name="H_">Mecanisme!#REF!</definedName>
    <definedName name="I_">Mecanisme!#REF!</definedName>
    <definedName name="_xlnm.Print_Titles" localSheetId="0">Services!$1:$3</definedName>
    <definedName name="J_">Mecanisme!#REF!</definedName>
    <definedName name="nombre_observé">Mecanisme!$B$2:$B$28</definedName>
    <definedName name="pénalité_déchets" localSheetId="0">Services!$L$11:$L$11</definedName>
    <definedName name="penalité_EM_délai">#REF!</definedName>
    <definedName name="pénalité_EM_disponibilité">#REF!</definedName>
    <definedName name="pénalité_EM_exploitation" localSheetId="0">Services!#REF!,Services!#REF!</definedName>
    <definedName name="pénalité_EM_exploitation">#REF!,#REF!</definedName>
    <definedName name="pénalité_EM_maintenance" localSheetId="0">Services!#REF!,Services!#REF!</definedName>
    <definedName name="pénalité_EM_maintenance">#REF!,#REF!</definedName>
    <definedName name="pénalité_EM_Technique">#REF!</definedName>
    <definedName name="pénalité_nettoyage" localSheetId="0">Services!$L$5:$L$10</definedName>
    <definedName name="pénalité_sécurité" localSheetId="0">Services!#REF!</definedName>
    <definedName name="pénalité_services_exploitation" localSheetId="0">Services!$L$13:$L$21</definedName>
    <definedName name="pénalité_sureté" localSheetId="0">Services!#REF!</definedName>
    <definedName name="pénalité_verts" localSheetId="0">Services!#REF!</definedName>
    <definedName name="pourcentage_obs">Mecanisme!#REF!</definedName>
    <definedName name="pourcentage_observé">Mecanisme!#REF!</definedName>
    <definedName name="_xlnm.Print_Area" localSheetId="0">Services!$A$1:$L$23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7" i="5" l="1"/>
  <c r="L8" i="5"/>
  <c r="K7" i="5"/>
  <c r="K8" i="5"/>
  <c r="J7" i="5"/>
  <c r="J8" i="5"/>
  <c r="J5" i="5"/>
  <c r="K5" i="5" s="1"/>
  <c r="J6" i="5" l="1"/>
  <c r="J9" i="5"/>
  <c r="J21" i="5" l="1"/>
  <c r="J19" i="5"/>
  <c r="J20" i="5"/>
  <c r="J18" i="5"/>
  <c r="J17" i="5"/>
  <c r="J16" i="5"/>
  <c r="J15" i="5"/>
  <c r="J14" i="5"/>
  <c r="J13" i="5"/>
  <c r="J10" i="5"/>
  <c r="J11" i="5"/>
  <c r="K19" i="5" l="1"/>
  <c r="L19" i="5" s="1"/>
  <c r="K20" i="5"/>
  <c r="L20" i="5" s="1"/>
  <c r="K21" i="5" l="1"/>
  <c r="L21" i="5" s="1"/>
  <c r="K18" i="5"/>
  <c r="L18" i="5" s="1"/>
  <c r="K17" i="5"/>
  <c r="L17" i="5" s="1"/>
  <c r="K16" i="5"/>
  <c r="L16" i="5" s="1"/>
  <c r="K15" i="5"/>
  <c r="L15" i="5" s="1"/>
  <c r="K14" i="5"/>
  <c r="L14" i="5" s="1"/>
  <c r="K13" i="5"/>
  <c r="L13" i="5" s="1"/>
  <c r="K11" i="5"/>
  <c r="L11" i="5" s="1"/>
  <c r="K10" i="5"/>
  <c r="L10" i="5" s="1"/>
  <c r="K9" i="5"/>
  <c r="L9" i="5" s="1"/>
  <c r="K6" i="5"/>
  <c r="L6" i="5" s="1"/>
  <c r="L5" i="5"/>
  <c r="H22" i="5" l="1"/>
</calcChain>
</file>

<file path=xl/sharedStrings.xml><?xml version="1.0" encoding="utf-8"?>
<sst xmlns="http://schemas.openxmlformats.org/spreadsheetml/2006/main" count="95" uniqueCount="70">
  <si>
    <t>Unité d'application</t>
  </si>
  <si>
    <t>Définition de l'objectif</t>
  </si>
  <si>
    <t>Type</t>
  </si>
  <si>
    <t>No</t>
  </si>
  <si>
    <t>Indicateur</t>
  </si>
  <si>
    <t>Aucun écart toléré.</t>
  </si>
  <si>
    <t>Art. CCTP</t>
  </si>
  <si>
    <r>
      <t xml:space="preserve">Montant de la pénalité </t>
    </r>
    <r>
      <rPr>
        <sz val="10"/>
        <color theme="0"/>
        <rFont val="Arial"/>
        <family val="2"/>
      </rPr>
      <t>(en euros)</t>
    </r>
  </si>
  <si>
    <t>Cases "valeurs"</t>
  </si>
  <si>
    <t>Sélectionner le nombre observé</t>
  </si>
  <si>
    <t>Pilotage des prestations</t>
  </si>
  <si>
    <r>
      <t xml:space="preserve">Écart observé avec l'objectif
</t>
    </r>
    <r>
      <rPr>
        <sz val="10"/>
        <color theme="0"/>
        <rFont val="Arial"/>
        <family val="2"/>
      </rPr>
      <t>(en unité d'application)</t>
    </r>
  </si>
  <si>
    <r>
      <t xml:space="preserve">Valeur 1 constatée
</t>
    </r>
    <r>
      <rPr>
        <sz val="10"/>
        <color theme="0"/>
        <rFont val="Arial"/>
        <family val="2"/>
      </rPr>
      <t>(entiers ou % arrondis à une décimale)</t>
    </r>
  </si>
  <si>
    <r>
      <t xml:space="preserve">Valeur de l'objectif </t>
    </r>
    <r>
      <rPr>
        <sz val="10"/>
        <color theme="0"/>
        <rFont val="Arial"/>
        <family val="2"/>
      </rPr>
      <t>(tolérance)</t>
    </r>
  </si>
  <si>
    <r>
      <t xml:space="preserve">Application d'une pénalité
</t>
    </r>
    <r>
      <rPr>
        <sz val="10"/>
        <color theme="0"/>
        <rFont val="Arial"/>
        <family val="2"/>
      </rPr>
      <t>(OUI ou NON)</t>
    </r>
  </si>
  <si>
    <t>Par constat</t>
  </si>
  <si>
    <t>TOTAL DES PENALITES A APPLIQUER A LA SOCiETE</t>
  </si>
  <si>
    <t>Exécutions des prestations</t>
  </si>
  <si>
    <t>Absence du  Responsable d'Affaire et/ou du Chef du Service Sécurité sans remplacement programmés</t>
  </si>
  <si>
    <t>Par document et jour de retard</t>
  </si>
  <si>
    <t>Aucune absence non justifiée et non remplacée.</t>
  </si>
  <si>
    <t>Non respect des horaires dans la prise de travail ( par 1/2 heure de retard)</t>
  </si>
  <si>
    <t>Réunions programmées ou convocation</t>
  </si>
  <si>
    <t xml:space="preserve">Non-respect de la procédure d'agrément du personnel  </t>
  </si>
  <si>
    <t xml:space="preserve">Retard ou non-transmission du planning </t>
  </si>
  <si>
    <t>Non remise dans les délais des documents contractuels</t>
  </si>
  <si>
    <t>Documentation</t>
  </si>
  <si>
    <t>Document contractuel</t>
  </si>
  <si>
    <t>Encadrement</t>
  </si>
  <si>
    <t>Personnel minimum</t>
  </si>
  <si>
    <t>Horaire</t>
  </si>
  <si>
    <t>Par constat et jour de retard</t>
  </si>
  <si>
    <t>Non-tenue à jour de la main courante quotidienne</t>
  </si>
  <si>
    <t>Non tenue à jour des documents sur site</t>
  </si>
  <si>
    <t>Non transmission des informations relatives aux modifications de statut de l'entreprise des le lendemain de la modification,</t>
  </si>
  <si>
    <t>Euros HT</t>
  </si>
  <si>
    <t xml:space="preserve">             A                                            le</t>
  </si>
  <si>
    <r>
      <rPr>
        <b/>
        <u/>
        <sz val="14"/>
        <rFont val="Arial"/>
        <family val="2"/>
      </rPr>
      <t>Visa du RSEM</t>
    </r>
    <r>
      <rPr>
        <b/>
        <sz val="14"/>
        <rFont val="Arial"/>
        <family val="2"/>
      </rPr>
      <t xml:space="preserve"> :</t>
    </r>
  </si>
  <si>
    <r>
      <rPr>
        <b/>
        <u/>
        <sz val="14"/>
        <rFont val="Arial"/>
        <family val="2"/>
      </rPr>
      <t>Visa du représentant du Titulaire</t>
    </r>
    <r>
      <rPr>
        <b/>
        <sz val="14"/>
        <rFont val="Arial"/>
        <family val="2"/>
      </rPr>
      <t xml:space="preserve"> :</t>
    </r>
  </si>
  <si>
    <t>Détermination du montant de la pénaité applicable</t>
  </si>
  <si>
    <t>article 10.2.1</t>
  </si>
  <si>
    <t>article 10.2.2</t>
  </si>
  <si>
    <t>article 10.2.3</t>
  </si>
  <si>
    <t>article 10.2.4</t>
  </si>
  <si>
    <t>article 10.2.5</t>
  </si>
  <si>
    <t>article 10.3.1</t>
  </si>
  <si>
    <t>article 10.3.2</t>
  </si>
  <si>
    <t>article 10.3.3</t>
  </si>
  <si>
    <t>article 10.3.4</t>
  </si>
  <si>
    <t>article 10.3.5</t>
  </si>
  <si>
    <t>article 10.3.6</t>
  </si>
  <si>
    <t>article 10.3.7</t>
  </si>
  <si>
    <t>article 10.3.8</t>
  </si>
  <si>
    <t>article 10.3.9</t>
  </si>
  <si>
    <t>Non communication de la liste nominative des agents affectés sur le site ( intervenants et remplaçants)</t>
  </si>
  <si>
    <t>Indicateurs de suivi de la performance des prestations de sûreté dess juridictions du ressort des Cours d’Appel de Toulouse, Agen et Nîmes - Lots n° 1 à 11</t>
  </si>
  <si>
    <t>Non présentation de document</t>
  </si>
  <si>
    <t>Défaut d’encadrement: Défaillance au niveau de l'organisation, non application d'une consigne et/ou règles de sécurité , comportement d'un menbre de l'equipe</t>
  </si>
  <si>
    <t>Non-respect du personnel minimum (Absence pendant plus de 4 heures sans remplacement du personnel minimum)</t>
  </si>
  <si>
    <t>Tenue vestimentaire</t>
  </si>
  <si>
    <t xml:space="preserve">Non-respect de l’obligation de port de la tenue vestimentaire </t>
  </si>
  <si>
    <t>Non-respect du délai de remplacement d’un agent  ( par tranche de 15 min de retard )</t>
  </si>
  <si>
    <t>Non-respect du délai d’intervention sur déclenchement d’alarme ( par tranche de 15 min )</t>
  </si>
  <si>
    <t>Non-respect du délai de mise à disposition du personnel ( par tranche de 15 min )</t>
  </si>
  <si>
    <t>article 10.2.6</t>
  </si>
  <si>
    <t>article 10.2.7</t>
  </si>
  <si>
    <t xml:space="preserve">Aucun écart toléré </t>
  </si>
  <si>
    <t>100 Euro</t>
  </si>
  <si>
    <t xml:space="preserve">Par constat </t>
  </si>
  <si>
    <t xml:space="preserve">50 Euro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</si>
</sst>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d\j\ hh:mm"/>
    <numFmt numFmtId="165" formatCode="0.0"/>
    <numFmt numFmtId="166" formatCode="#,##0\ &quot;€&quot;"/>
    <numFmt numFmtId="167" formatCode="#,##0.00\ &quot;€&quot;"/>
  </numFmts>
  <fonts count="15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sz val="10"/>
      <color theme="0"/>
      <name val="Arial"/>
      <family val="2"/>
    </font>
    <font>
      <sz val="10"/>
      <name val="Arial"/>
      <family val="2"/>
    </font>
    <font>
      <sz val="11"/>
      <color theme="1"/>
      <name val="Arial"/>
      <family val="2"/>
      <scheme val="minor"/>
    </font>
    <font>
      <i/>
      <sz val="10"/>
      <color rgb="FF7F7F7F"/>
      <name val="Arial"/>
      <family val="2"/>
    </font>
    <font>
      <b/>
      <u/>
      <sz val="10"/>
      <color theme="1"/>
      <name val="Arial"/>
      <family val="2"/>
    </font>
    <font>
      <sz val="10"/>
      <color theme="0" tint="-0.499984740745262"/>
      <name val="Arial"/>
      <family val="2"/>
    </font>
    <font>
      <b/>
      <sz val="16"/>
      <color rgb="FFFF0000"/>
      <name val="Arial"/>
      <family val="2"/>
    </font>
    <font>
      <b/>
      <sz val="18"/>
      <color theme="0"/>
      <name val="Arial"/>
      <family val="2"/>
    </font>
    <font>
      <b/>
      <sz val="14"/>
      <name val="Arial"/>
      <family val="2"/>
    </font>
    <font>
      <b/>
      <u/>
      <sz val="14"/>
      <name val="Arial"/>
      <family val="2"/>
    </font>
    <font>
      <sz val="10"/>
      <color theme="1"/>
      <name val="Arial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9">
    <xf numFmtId="0" fontId="0" fillId="0" borderId="0"/>
    <xf numFmtId="0" fontId="3" fillId="0" borderId="0" applyNumberFormat="0" applyFill="0" applyBorder="0" applyAlignment="0" applyProtection="0"/>
    <xf numFmtId="43" fontId="6" fillId="0" borderId="0" applyFont="0" applyFill="0" applyBorder="0" applyAlignment="0" applyProtection="0"/>
    <xf numFmtId="20" fontId="1" fillId="0" borderId="0" applyFont="0" applyFill="0" applyBorder="0" applyAlignment="0" applyProtection="0">
      <alignment horizontal="center" vertical="top"/>
    </xf>
    <xf numFmtId="164" fontId="1" fillId="0" borderId="0"/>
    <xf numFmtId="0" fontId="6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7" fillId="0" borderId="0" applyNumberFormat="0" applyFill="0" applyBorder="0" applyAlignment="0" applyProtection="0"/>
  </cellStyleXfs>
  <cellXfs count="72">
    <xf numFmtId="0" fontId="0" fillId="0" borderId="0" xfId="0"/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2" fillId="0" borderId="0" xfId="0" applyFont="1" applyFill="1" applyBorder="1" applyAlignment="1" applyProtection="1">
      <alignment horizontal="left" vertical="center" wrapText="1"/>
      <protection locked="0"/>
    </xf>
    <xf numFmtId="0" fontId="5" fillId="0" borderId="0" xfId="0" applyFont="1" applyBorder="1" applyAlignment="1" applyProtection="1">
      <alignment horizontal="left" vertical="center" wrapText="1"/>
      <protection locked="0"/>
    </xf>
    <xf numFmtId="0" fontId="5" fillId="0" borderId="0" xfId="0" applyFont="1" applyBorder="1" applyAlignment="1" applyProtection="1">
      <alignment horizontal="center" vertical="center" wrapText="1"/>
      <protection locked="0"/>
    </xf>
    <xf numFmtId="0" fontId="0" fillId="0" borderId="0" xfId="0" quotePrefix="1"/>
    <xf numFmtId="165" fontId="5" fillId="0" borderId="0" xfId="0" applyNumberFormat="1" applyFont="1" applyBorder="1" applyAlignment="1" applyProtection="1">
      <alignment horizontal="center" vertical="center" wrapText="1"/>
      <protection locked="0"/>
    </xf>
    <xf numFmtId="0" fontId="7" fillId="0" borderId="1" xfId="8" applyFill="1" applyBorder="1" applyAlignment="1" applyProtection="1">
      <alignment horizontal="center" vertical="center" wrapText="1"/>
      <protection locked="0"/>
    </xf>
    <xf numFmtId="43" fontId="5" fillId="0" borderId="0" xfId="6" applyFont="1" applyBorder="1" applyAlignment="1" applyProtection="1">
      <alignment horizontal="right" vertical="center" wrapText="1"/>
      <protection locked="0"/>
    </xf>
    <xf numFmtId="0" fontId="8" fillId="0" borderId="0" xfId="0" applyFont="1"/>
    <xf numFmtId="0" fontId="5" fillId="0" borderId="0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 wrapText="1"/>
    </xf>
    <xf numFmtId="1" fontId="5" fillId="0" borderId="1" xfId="0" applyNumberFormat="1" applyFont="1" applyFill="1" applyBorder="1" applyAlignment="1" applyProtection="1">
      <alignment horizontal="center" vertical="center" wrapText="1"/>
    </xf>
    <xf numFmtId="165" fontId="9" fillId="0" borderId="1" xfId="7" applyNumberFormat="1" applyFont="1" applyFill="1" applyBorder="1" applyAlignment="1" applyProtection="1">
      <alignment horizontal="center" vertical="center" wrapText="1"/>
    </xf>
    <xf numFmtId="9" fontId="9" fillId="0" borderId="1" xfId="1" applyNumberFormat="1" applyFont="1" applyFill="1" applyBorder="1" applyAlignment="1" applyProtection="1">
      <alignment horizontal="center" vertical="center" wrapText="1"/>
    </xf>
    <xf numFmtId="0" fontId="2" fillId="2" borderId="8" xfId="0" applyFont="1" applyFill="1" applyBorder="1" applyAlignment="1" applyProtection="1">
      <alignment vertical="center"/>
    </xf>
    <xf numFmtId="0" fontId="2" fillId="2" borderId="9" xfId="0" applyFont="1" applyFill="1" applyBorder="1" applyAlignment="1" applyProtection="1">
      <alignment vertical="center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2" xfId="0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165" fontId="2" fillId="3" borderId="2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left"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left" vertical="center" wrapText="1"/>
    </xf>
    <xf numFmtId="0" fontId="5" fillId="0" borderId="0" xfId="0" applyFont="1" applyFill="1" applyBorder="1" applyAlignment="1" applyProtection="1">
      <alignment horizontal="center" vertical="center" wrapText="1"/>
    </xf>
    <xf numFmtId="165" fontId="5" fillId="0" borderId="0" xfId="0" applyNumberFormat="1" applyFont="1" applyFill="1" applyBorder="1" applyAlignment="1" applyProtection="1">
      <alignment horizontal="center" vertical="center" wrapText="1"/>
    </xf>
    <xf numFmtId="43" fontId="5" fillId="0" borderId="0" xfId="6" applyFont="1" applyFill="1" applyBorder="1" applyAlignment="1" applyProtection="1">
      <alignment horizontal="right" vertical="center" wrapText="1"/>
    </xf>
    <xf numFmtId="0" fontId="5" fillId="0" borderId="1" xfId="0" applyFont="1" applyFill="1" applyBorder="1" applyAlignment="1" applyProtection="1">
      <alignment horizontal="left" vertical="center" wrapText="1"/>
    </xf>
    <xf numFmtId="166" fontId="5" fillId="0" borderId="1" xfId="1" applyNumberFormat="1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 applyProtection="1">
      <alignment vertical="center"/>
    </xf>
    <xf numFmtId="0" fontId="2" fillId="2" borderId="7" xfId="0" applyFont="1" applyFill="1" applyBorder="1" applyAlignment="1" applyProtection="1">
      <alignment vertical="center"/>
      <protection locked="0"/>
    </xf>
    <xf numFmtId="0" fontId="2" fillId="2" borderId="8" xfId="0" applyFont="1" applyFill="1" applyBorder="1" applyAlignment="1" applyProtection="1">
      <alignment vertical="center"/>
      <protection locked="0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2" fillId="3" borderId="2" xfId="6" applyNumberFormat="1" applyFont="1" applyFill="1" applyBorder="1" applyAlignment="1" applyProtection="1">
      <alignment horizontal="center" vertical="center" wrapText="1"/>
    </xf>
    <xf numFmtId="167" fontId="5" fillId="0" borderId="1" xfId="6" applyNumberFormat="1" applyFont="1" applyFill="1" applyBorder="1" applyAlignment="1" applyProtection="1">
      <alignment horizontal="right" vertical="center" wrapText="1"/>
    </xf>
    <xf numFmtId="0" fontId="5" fillId="0" borderId="0" xfId="0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vertical="center" wrapText="1"/>
      <protection locked="0"/>
    </xf>
    <xf numFmtId="165" fontId="5" fillId="0" borderId="0" xfId="0" applyNumberFormat="1" applyFont="1" applyFill="1" applyBorder="1" applyAlignment="1" applyProtection="1">
      <alignment horizontal="center" vertical="center" wrapText="1"/>
      <protection locked="0"/>
    </xf>
    <xf numFmtId="43" fontId="5" fillId="0" borderId="0" xfId="6" applyFont="1" applyFill="1" applyBorder="1" applyAlignment="1" applyProtection="1">
      <alignment horizontal="right" vertical="center" wrapText="1"/>
      <protection locked="0"/>
    </xf>
    <xf numFmtId="0" fontId="12" fillId="0" borderId="0" xfId="0" applyFont="1" applyFill="1" applyBorder="1" applyAlignment="1" applyProtection="1">
      <alignment vertical="top" wrapText="1"/>
      <protection locked="0"/>
    </xf>
    <xf numFmtId="0" fontId="5" fillId="0" borderId="0" xfId="0" applyFont="1" applyFill="1" applyBorder="1" applyAlignment="1" applyProtection="1">
      <alignment vertical="top" wrapText="1"/>
      <protection locked="0"/>
    </xf>
    <xf numFmtId="0" fontId="14" fillId="0" borderId="10" xfId="0" applyFont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4" fillId="4" borderId="1" xfId="0" applyFont="1" applyFill="1" applyBorder="1" applyAlignment="1">
      <alignment vertical="center" wrapText="1"/>
    </xf>
    <xf numFmtId="0" fontId="14" fillId="0" borderId="1" xfId="0" applyFont="1" applyBorder="1" applyAlignment="1">
      <alignment vertical="center"/>
    </xf>
    <xf numFmtId="0" fontId="14" fillId="0" borderId="1" xfId="0" applyFont="1" applyBorder="1" applyAlignment="1">
      <alignment horizontal="center" vertical="center"/>
    </xf>
    <xf numFmtId="0" fontId="12" fillId="0" borderId="12" xfId="0" applyFont="1" applyFill="1" applyBorder="1" applyAlignment="1" applyProtection="1">
      <alignment horizontal="center" vertical="top" wrapText="1"/>
      <protection locked="0"/>
    </xf>
    <xf numFmtId="0" fontId="12" fillId="0" borderId="13" xfId="0" applyFont="1" applyFill="1" applyBorder="1" applyAlignment="1" applyProtection="1">
      <alignment horizontal="center" vertical="top" wrapText="1"/>
      <protection locked="0"/>
    </xf>
    <xf numFmtId="0" fontId="12" fillId="0" borderId="14" xfId="0" applyFont="1" applyFill="1" applyBorder="1" applyAlignment="1" applyProtection="1">
      <alignment horizontal="center" vertical="top" wrapText="1"/>
      <protection locked="0"/>
    </xf>
    <xf numFmtId="0" fontId="12" fillId="0" borderId="18" xfId="0" applyFont="1" applyFill="1" applyBorder="1" applyAlignment="1" applyProtection="1">
      <alignment horizontal="center" vertical="top" wrapText="1"/>
      <protection locked="0"/>
    </xf>
    <xf numFmtId="0" fontId="12" fillId="0" borderId="0" xfId="0" applyFont="1" applyFill="1" applyBorder="1" applyAlignment="1" applyProtection="1">
      <alignment horizontal="center" vertical="top" wrapText="1"/>
      <protection locked="0"/>
    </xf>
    <xf numFmtId="0" fontId="12" fillId="0" borderId="19" xfId="0" applyFont="1" applyFill="1" applyBorder="1" applyAlignment="1" applyProtection="1">
      <alignment horizontal="center" vertical="top" wrapText="1"/>
      <protection locked="0"/>
    </xf>
    <xf numFmtId="0" fontId="12" fillId="0" borderId="15" xfId="0" applyFont="1" applyFill="1" applyBorder="1" applyAlignment="1" applyProtection="1">
      <alignment horizontal="center" vertical="top" wrapText="1"/>
      <protection locked="0"/>
    </xf>
    <xf numFmtId="0" fontId="12" fillId="0" borderId="16" xfId="0" applyFont="1" applyFill="1" applyBorder="1" applyAlignment="1" applyProtection="1">
      <alignment horizontal="center" vertical="top" wrapText="1"/>
      <protection locked="0"/>
    </xf>
    <xf numFmtId="0" fontId="12" fillId="0" borderId="17" xfId="0" applyFont="1" applyFill="1" applyBorder="1" applyAlignment="1" applyProtection="1">
      <alignment horizontal="center" vertical="top" wrapText="1"/>
      <protection locked="0"/>
    </xf>
    <xf numFmtId="167" fontId="10" fillId="0" borderId="7" xfId="0" applyNumberFormat="1" applyFont="1" applyFill="1" applyBorder="1" applyAlignment="1" applyProtection="1">
      <alignment horizontal="center" vertical="center" wrapText="1"/>
    </xf>
    <xf numFmtId="167" fontId="10" fillId="0" borderId="8" xfId="0" applyNumberFormat="1" applyFont="1" applyFill="1" applyBorder="1" applyAlignment="1" applyProtection="1">
      <alignment horizontal="center" vertical="center" wrapText="1"/>
    </xf>
    <xf numFmtId="167" fontId="10" fillId="0" borderId="9" xfId="0" applyNumberFormat="1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/>
    </xf>
    <xf numFmtId="0" fontId="2" fillId="3" borderId="5" xfId="0" applyFont="1" applyFill="1" applyBorder="1" applyAlignment="1" applyProtection="1">
      <alignment horizontal="center" vertical="center"/>
    </xf>
    <xf numFmtId="0" fontId="2" fillId="3" borderId="3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2" fillId="3" borderId="5" xfId="0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horizontal="center" vertical="center" wrapText="1"/>
    </xf>
    <xf numFmtId="0" fontId="5" fillId="0" borderId="11" xfId="0" applyFont="1" applyFill="1" applyBorder="1" applyAlignment="1" applyProtection="1">
      <alignment horizontal="center" vertical="center" wrapText="1"/>
    </xf>
    <xf numFmtId="0" fontId="11" fillId="2" borderId="7" xfId="0" applyFont="1" applyFill="1" applyBorder="1" applyAlignment="1" applyProtection="1">
      <alignment horizontal="center" vertical="center"/>
      <protection locked="0"/>
    </xf>
    <xf numFmtId="0" fontId="11" fillId="2" borderId="8" xfId="0" applyFont="1" applyFill="1" applyBorder="1" applyAlignment="1" applyProtection="1">
      <alignment horizontal="center" vertical="center"/>
      <protection locked="0"/>
    </xf>
    <xf numFmtId="0" fontId="11" fillId="2" borderId="9" xfId="0" applyFont="1" applyFill="1" applyBorder="1" applyAlignment="1" applyProtection="1">
      <alignment horizontal="center" vertical="center"/>
      <protection locked="0"/>
    </xf>
  </cellXfs>
  <cellStyles count="9">
    <cellStyle name="Avertissement" xfId="1" builtinId="11"/>
    <cellStyle name="Comma 2" xfId="2" xr:uid="{00000000-0005-0000-0000-000001000000}"/>
    <cellStyle name="Heure/minutes" xfId="3" xr:uid="{00000000-0005-0000-0000-000002000000}"/>
    <cellStyle name="JJ::hh:mm" xfId="4" xr:uid="{00000000-0005-0000-0000-000003000000}"/>
    <cellStyle name="Milliers" xfId="6" builtinId="3"/>
    <cellStyle name="Normal" xfId="0" builtinId="0"/>
    <cellStyle name="Normal 2" xfId="5" xr:uid="{00000000-0005-0000-0000-000006000000}"/>
    <cellStyle name="Pourcentage" xfId="7" builtinId="5"/>
    <cellStyle name="Texte explicatif" xfId="8" builtinId="53"/>
  </cellStyles>
  <dxfs count="5">
    <dxf>
      <font>
        <color rgb="FFFFFFFF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Yvan\AppData\Local\Microsoft\Windows\Temporary%20Internet%20Files\Content.Outlook\OXQFY0BG\APIJ\333359%20APIJ%20Formation%20EMS%20-%20simulation%20de%20penalites%20201404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Synthese"/>
      <sheetName val="Scenarios"/>
      <sheetName val="2.1 Calculs"/>
      <sheetName val="3.2 Projet_A"/>
      <sheetName val="J+A+E"/>
      <sheetName val="3.2 Projet_B"/>
      <sheetName val="3.2 Projet_C"/>
      <sheetName val="3.2 Projet_D"/>
      <sheetName val="3.2 Projet E"/>
      <sheetName val="3.2 Projet_F"/>
      <sheetName val="3.2 Projet_G"/>
      <sheetName val="3.2 Projet_H"/>
      <sheetName val="3.2 Projet_I"/>
      <sheetName val="3.2 Projet_A (2)"/>
      <sheetName val="4. CONFIDENTIEL Projets"/>
      <sheetName val="3.2 Projet J"/>
    </sheetNames>
    <sheetDataSet>
      <sheetData sheetId="0" refreshError="1"/>
      <sheetData sheetId="1" refreshError="1"/>
      <sheetData sheetId="2" refreshError="1"/>
      <sheetData sheetId="3">
        <row r="7">
          <cell r="C7">
            <v>6.25E-2</v>
          </cell>
        </row>
        <row r="8">
          <cell r="C8">
            <v>3.2638888888888891E-2</v>
          </cell>
        </row>
        <row r="9">
          <cell r="C9">
            <v>2.0833333333333332E-2</v>
          </cell>
        </row>
        <row r="10">
          <cell r="C10">
            <v>6.458333333333334E-2</v>
          </cell>
        </row>
        <row r="11">
          <cell r="C11">
            <v>4.1666666666666664E-2</v>
          </cell>
        </row>
        <row r="12">
          <cell r="C12">
            <v>2.7777777777777776E-2</v>
          </cell>
        </row>
        <row r="13">
          <cell r="C13">
            <v>6.9444444444444441E-3</v>
          </cell>
        </row>
        <row r="14">
          <cell r="C14">
            <v>2.0833333333333332E-2</v>
          </cell>
        </row>
        <row r="15">
          <cell r="C15">
            <v>1.0416666666666666E-2</v>
          </cell>
        </row>
        <row r="16">
          <cell r="C16">
            <v>2.7777777777777776E-2</v>
          </cell>
        </row>
        <row r="17">
          <cell r="C17">
            <v>2.0833333333333332E-2</v>
          </cell>
        </row>
        <row r="18">
          <cell r="C18">
            <v>1.0416666666666666E-2</v>
          </cell>
        </row>
        <row r="19">
          <cell r="C19">
            <v>2.0833333333333332E-2</v>
          </cell>
        </row>
        <row r="20">
          <cell r="C20">
            <v>1.3888888888888888E-2</v>
          </cell>
        </row>
        <row r="21">
          <cell r="C21">
            <v>1.0416666666666666E-2</v>
          </cell>
        </row>
        <row r="22">
          <cell r="C22">
            <v>1.3888888888888888E-2</v>
          </cell>
        </row>
        <row r="23">
          <cell r="C23">
            <v>1.0416666666666666E-2</v>
          </cell>
        </row>
        <row r="24">
          <cell r="C24">
            <v>3.4722222222222224E-2</v>
          </cell>
        </row>
        <row r="25">
          <cell r="C25">
            <v>2.0833333333333332E-2</v>
          </cell>
        </row>
        <row r="26">
          <cell r="C26">
            <v>1.0416666666666666E-2</v>
          </cell>
        </row>
        <row r="27">
          <cell r="C27">
            <v>1.0416666666666666E-2</v>
          </cell>
        </row>
        <row r="28">
          <cell r="C28">
            <v>1.0416666666666666E-2</v>
          </cell>
        </row>
        <row r="29">
          <cell r="C29">
            <v>1.0416666666666666E-2</v>
          </cell>
        </row>
        <row r="30">
          <cell r="C30">
            <v>2.7777777777777776E-2</v>
          </cell>
        </row>
        <row r="31">
          <cell r="C31">
            <v>2.0833333333333332E-2</v>
          </cell>
        </row>
        <row r="32">
          <cell r="C32">
            <v>3.125E-2</v>
          </cell>
        </row>
        <row r="33">
          <cell r="C33">
            <v>4.1666666666666664E-2</v>
          </cell>
        </row>
        <row r="34">
          <cell r="C34">
            <v>6.1805555555555558E-2</v>
          </cell>
        </row>
        <row r="35">
          <cell r="C35">
            <v>1.7361111111111112E-2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MMD">
      <a:dk1>
        <a:sysClr val="windowText" lastClr="000000"/>
      </a:dk1>
      <a:lt1>
        <a:sysClr val="window" lastClr="FFFFFF"/>
      </a:lt1>
      <a:dk2>
        <a:srgbClr val="000000"/>
      </a:dk2>
      <a:lt2>
        <a:srgbClr val="EEECE1"/>
      </a:lt2>
      <a:accent1>
        <a:srgbClr val="80A1B6"/>
      </a:accent1>
      <a:accent2>
        <a:srgbClr val="0079C1"/>
      </a:accent2>
      <a:accent3>
        <a:srgbClr val="E0E6EB"/>
      </a:accent3>
      <a:accent4>
        <a:srgbClr val="808080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27"/>
  <sheetViews>
    <sheetView showGridLines="0" tabSelected="1" zoomScale="73" zoomScaleNormal="73" zoomScalePageLayoutView="70" workbookViewId="0">
      <selection sqref="A1:G1"/>
    </sheetView>
  </sheetViews>
  <sheetFormatPr baseColWidth="10" defaultColWidth="9.140625" defaultRowHeight="39.950000000000003" customHeight="1" x14ac:dyDescent="0.2"/>
  <cols>
    <col min="1" max="1" width="21.28515625" style="4" customWidth="1"/>
    <col min="2" max="2" width="10.7109375" style="11" customWidth="1"/>
    <col min="3" max="3" width="20.7109375" style="4" customWidth="1"/>
    <col min="4" max="4" width="64.85546875" style="4" customWidth="1"/>
    <col min="5" max="5" width="50.7109375" style="4" customWidth="1"/>
    <col min="6" max="6" width="10.7109375" style="5" customWidth="1"/>
    <col min="7" max="7" width="20.7109375" style="4" customWidth="1"/>
    <col min="8" max="8" width="20.7109375" style="7" customWidth="1"/>
    <col min="9" max="11" width="20.7109375" style="5" customWidth="1"/>
    <col min="12" max="12" width="20.7109375" style="9" customWidth="1"/>
    <col min="13" max="16384" width="9.140625" style="2"/>
  </cols>
  <sheetData>
    <row r="1" spans="1:17" s="1" customFormat="1" ht="39.950000000000003" customHeight="1" x14ac:dyDescent="0.2">
      <c r="A1" s="61" t="s">
        <v>55</v>
      </c>
      <c r="B1" s="61"/>
      <c r="C1" s="61"/>
      <c r="D1" s="61"/>
      <c r="E1" s="61"/>
      <c r="F1" s="61"/>
      <c r="G1" s="62"/>
      <c r="H1" s="63" t="s">
        <v>39</v>
      </c>
      <c r="I1" s="64"/>
      <c r="J1" s="64"/>
      <c r="K1" s="64"/>
      <c r="L1" s="65"/>
    </row>
    <row r="2" spans="1:17" s="3" customFormat="1" ht="72.75" customHeight="1" x14ac:dyDescent="0.2">
      <c r="A2" s="20" t="s">
        <v>6</v>
      </c>
      <c r="B2" s="21" t="s">
        <v>3</v>
      </c>
      <c r="C2" s="20" t="s">
        <v>2</v>
      </c>
      <c r="D2" s="20" t="s">
        <v>4</v>
      </c>
      <c r="E2" s="20" t="s">
        <v>1</v>
      </c>
      <c r="F2" s="22" t="s">
        <v>35</v>
      </c>
      <c r="G2" s="20" t="s">
        <v>0</v>
      </c>
      <c r="H2" s="23" t="s">
        <v>13</v>
      </c>
      <c r="I2" s="22" t="s">
        <v>12</v>
      </c>
      <c r="J2" s="22" t="s">
        <v>11</v>
      </c>
      <c r="K2" s="22" t="s">
        <v>14</v>
      </c>
      <c r="L2" s="36" t="s">
        <v>7</v>
      </c>
      <c r="M2" s="1"/>
      <c r="N2" s="1"/>
      <c r="O2" s="1"/>
      <c r="P2" s="1"/>
      <c r="Q2" s="1"/>
    </row>
    <row r="3" spans="1:17" ht="9.9499999999999993" customHeight="1" x14ac:dyDescent="0.2">
      <c r="A3" s="24"/>
      <c r="B3" s="25"/>
      <c r="C3" s="26"/>
      <c r="D3" s="26"/>
      <c r="E3" s="26"/>
      <c r="F3" s="27"/>
      <c r="G3" s="26"/>
      <c r="H3" s="28"/>
      <c r="I3" s="27"/>
      <c r="J3" s="27"/>
      <c r="K3" s="27"/>
      <c r="L3" s="29"/>
    </row>
    <row r="4" spans="1:17" s="3" customFormat="1" ht="20.100000000000001" customHeight="1" x14ac:dyDescent="0.2">
      <c r="A4" s="32" t="s">
        <v>17</v>
      </c>
      <c r="B4" s="18"/>
      <c r="C4" s="18"/>
      <c r="D4" s="18"/>
      <c r="E4" s="18"/>
      <c r="F4" s="18"/>
      <c r="G4" s="18"/>
      <c r="H4" s="18"/>
      <c r="I4" s="18"/>
      <c r="J4" s="18"/>
      <c r="K4" s="18"/>
      <c r="L4" s="19"/>
    </row>
    <row r="5" spans="1:17" ht="58.5" customHeight="1" x14ac:dyDescent="0.2">
      <c r="A5" s="14" t="s">
        <v>40</v>
      </c>
      <c r="B5" s="13">
        <v>1</v>
      </c>
      <c r="C5" s="66" t="s">
        <v>30</v>
      </c>
      <c r="D5" s="30" t="s">
        <v>21</v>
      </c>
      <c r="E5" s="30" t="s">
        <v>5</v>
      </c>
      <c r="F5" s="31">
        <v>50</v>
      </c>
      <c r="G5" s="12" t="s">
        <v>15</v>
      </c>
      <c r="H5" s="15">
        <v>0</v>
      </c>
      <c r="I5" s="8">
        <v>0</v>
      </c>
      <c r="J5" s="16">
        <f>IF(I5&gt;=H5,I5-H5,"N/A")</f>
        <v>0</v>
      </c>
      <c r="K5" s="17" t="str">
        <f t="shared" ref="K5" si="0">IF(J5="N/A","NON",IF(J5&lt;=0,"NON","OUI"))</f>
        <v>NON</v>
      </c>
      <c r="L5" s="37">
        <f t="shared" ref="L5:L11" si="1">IF(K5="OUI",J5*F5,0)</f>
        <v>0</v>
      </c>
    </row>
    <row r="6" spans="1:17" ht="58.5" customHeight="1" x14ac:dyDescent="0.2">
      <c r="A6" s="14" t="s">
        <v>41</v>
      </c>
      <c r="B6" s="13">
        <v>2</v>
      </c>
      <c r="C6" s="67"/>
      <c r="D6" s="46" t="s">
        <v>61</v>
      </c>
      <c r="E6" s="30" t="s">
        <v>5</v>
      </c>
      <c r="F6" s="31">
        <v>50</v>
      </c>
      <c r="G6" s="12" t="s">
        <v>15</v>
      </c>
      <c r="H6" s="15">
        <v>0</v>
      </c>
      <c r="I6" s="8">
        <v>0</v>
      </c>
      <c r="J6" s="16">
        <f>IF(I6&gt;=H6,I6-H6,"N/A")</f>
        <v>0</v>
      </c>
      <c r="K6" s="17" t="str">
        <f t="shared" ref="K6:K11" si="2">IF(J6="N/A","NON",IF(J6&lt;=0,"NON","OUI"))</f>
        <v>NON</v>
      </c>
      <c r="L6" s="37">
        <f t="shared" si="1"/>
        <v>0</v>
      </c>
    </row>
    <row r="7" spans="1:17" ht="58.5" customHeight="1" x14ac:dyDescent="0.2">
      <c r="A7" s="14" t="s">
        <v>42</v>
      </c>
      <c r="B7" s="13">
        <v>3</v>
      </c>
      <c r="C7" s="67"/>
      <c r="D7" s="46" t="s">
        <v>62</v>
      </c>
      <c r="E7" s="47" t="s">
        <v>66</v>
      </c>
      <c r="F7" s="48" t="s">
        <v>67</v>
      </c>
      <c r="G7" s="48" t="s">
        <v>68</v>
      </c>
      <c r="H7" s="15">
        <v>0</v>
      </c>
      <c r="I7" s="8">
        <v>0</v>
      </c>
      <c r="J7" s="16">
        <f t="shared" ref="J7:J8" si="3">IF(I7&gt;=H7,I7-H7,"N/A")</f>
        <v>0</v>
      </c>
      <c r="K7" s="17" t="str">
        <f t="shared" si="2"/>
        <v>NON</v>
      </c>
      <c r="L7" s="37">
        <f t="shared" si="1"/>
        <v>0</v>
      </c>
    </row>
    <row r="8" spans="1:17" ht="58.5" customHeight="1" x14ac:dyDescent="0.2">
      <c r="A8" s="14" t="s">
        <v>43</v>
      </c>
      <c r="B8" s="13">
        <v>4</v>
      </c>
      <c r="C8" s="68"/>
      <c r="D8" s="46" t="s">
        <v>63</v>
      </c>
      <c r="E8" s="47" t="s">
        <v>66</v>
      </c>
      <c r="F8" s="48" t="s">
        <v>69</v>
      </c>
      <c r="G8" s="48" t="s">
        <v>68</v>
      </c>
      <c r="H8" s="15">
        <v>0</v>
      </c>
      <c r="I8" s="8">
        <v>0</v>
      </c>
      <c r="J8" s="16">
        <f t="shared" si="3"/>
        <v>0</v>
      </c>
      <c r="K8" s="17" t="str">
        <f t="shared" si="2"/>
        <v>NON</v>
      </c>
      <c r="L8" s="37">
        <f t="shared" si="1"/>
        <v>0</v>
      </c>
    </row>
    <row r="9" spans="1:17" ht="58.5" customHeight="1" x14ac:dyDescent="0.2">
      <c r="A9" s="14" t="s">
        <v>44</v>
      </c>
      <c r="B9" s="13">
        <v>5</v>
      </c>
      <c r="C9" s="14" t="s">
        <v>59</v>
      </c>
      <c r="D9" s="45" t="s">
        <v>60</v>
      </c>
      <c r="E9" s="30" t="s">
        <v>5</v>
      </c>
      <c r="F9" s="31">
        <v>50</v>
      </c>
      <c r="G9" s="12" t="s">
        <v>15</v>
      </c>
      <c r="H9" s="15">
        <v>0</v>
      </c>
      <c r="I9" s="8">
        <v>0</v>
      </c>
      <c r="J9" s="16">
        <f>IF(H9&lt;=I9,I9-H9,"N/A")</f>
        <v>0</v>
      </c>
      <c r="K9" s="17" t="str">
        <f t="shared" si="2"/>
        <v>NON</v>
      </c>
      <c r="L9" s="37">
        <f t="shared" si="1"/>
        <v>0</v>
      </c>
    </row>
    <row r="10" spans="1:17" ht="58.5" customHeight="1" x14ac:dyDescent="0.2">
      <c r="A10" s="14" t="s">
        <v>64</v>
      </c>
      <c r="B10" s="13">
        <v>6</v>
      </c>
      <c r="C10" s="14" t="s">
        <v>29</v>
      </c>
      <c r="D10" s="45" t="s">
        <v>58</v>
      </c>
      <c r="E10" s="30" t="s">
        <v>5</v>
      </c>
      <c r="F10" s="31">
        <v>500</v>
      </c>
      <c r="G10" s="12" t="s">
        <v>15</v>
      </c>
      <c r="H10" s="15">
        <v>0</v>
      </c>
      <c r="I10" s="8">
        <v>0</v>
      </c>
      <c r="J10" s="16" t="str">
        <f>IF(I10&gt;H10,I10-H10,"N/A")</f>
        <v>N/A</v>
      </c>
      <c r="K10" s="17" t="str">
        <f t="shared" si="2"/>
        <v>NON</v>
      </c>
      <c r="L10" s="37">
        <f t="shared" si="1"/>
        <v>0</v>
      </c>
    </row>
    <row r="11" spans="1:17" ht="58.5" customHeight="1" x14ac:dyDescent="0.2">
      <c r="A11" s="14" t="s">
        <v>65</v>
      </c>
      <c r="B11" s="13">
        <v>7</v>
      </c>
      <c r="C11" s="14" t="s">
        <v>28</v>
      </c>
      <c r="D11" s="44" t="s">
        <v>57</v>
      </c>
      <c r="E11" s="30" t="s">
        <v>5</v>
      </c>
      <c r="F11" s="31">
        <v>250</v>
      </c>
      <c r="G11" s="12" t="s">
        <v>15</v>
      </c>
      <c r="H11" s="15">
        <v>0</v>
      </c>
      <c r="I11" s="8">
        <v>0</v>
      </c>
      <c r="J11" s="16" t="str">
        <f>IF(H11&lt;I11,I11-H11,"N/A")</f>
        <v>N/A</v>
      </c>
      <c r="K11" s="17" t="str">
        <f t="shared" si="2"/>
        <v>NON</v>
      </c>
      <c r="L11" s="37">
        <f t="shared" si="1"/>
        <v>0</v>
      </c>
    </row>
    <row r="12" spans="1:17" s="3" customFormat="1" ht="20.100000000000001" customHeight="1" x14ac:dyDescent="0.2">
      <c r="A12" s="33" t="s">
        <v>10</v>
      </c>
      <c r="B12" s="34"/>
      <c r="C12" s="18"/>
      <c r="D12" s="18"/>
      <c r="E12" s="18"/>
      <c r="F12" s="18"/>
      <c r="G12" s="18"/>
      <c r="H12" s="18"/>
      <c r="I12" s="18"/>
      <c r="J12" s="18"/>
      <c r="K12" s="18"/>
      <c r="L12" s="19"/>
    </row>
    <row r="13" spans="1:17" ht="57.75" customHeight="1" x14ac:dyDescent="0.2">
      <c r="A13" s="14" t="s">
        <v>45</v>
      </c>
      <c r="B13" s="13">
        <v>8</v>
      </c>
      <c r="C13" s="35" t="s">
        <v>22</v>
      </c>
      <c r="D13" s="30" t="s">
        <v>18</v>
      </c>
      <c r="E13" s="30" t="s">
        <v>20</v>
      </c>
      <c r="F13" s="31">
        <v>100</v>
      </c>
      <c r="G13" s="12" t="s">
        <v>15</v>
      </c>
      <c r="H13" s="15">
        <v>0</v>
      </c>
      <c r="I13" s="8">
        <v>0</v>
      </c>
      <c r="J13" s="16" t="str">
        <f t="shared" ref="J13:J21" si="4">IF(H13&lt;I13,I13-H13,"N/A")</f>
        <v>N/A</v>
      </c>
      <c r="K13" s="17" t="str">
        <f t="shared" ref="K13:K21" si="5">IF(J13="N/A","NON",IF(J13&lt;=0,"NON","OUI"))</f>
        <v>NON</v>
      </c>
      <c r="L13" s="37">
        <f>IF(K13="OUI",J13*F13,0)</f>
        <v>0</v>
      </c>
    </row>
    <row r="14" spans="1:17" ht="57.75" customHeight="1" x14ac:dyDescent="0.2">
      <c r="A14" s="14" t="s">
        <v>46</v>
      </c>
      <c r="B14" s="13">
        <v>8</v>
      </c>
      <c r="C14" s="66" t="s">
        <v>27</v>
      </c>
      <c r="D14" s="30" t="s">
        <v>32</v>
      </c>
      <c r="E14" s="30" t="s">
        <v>5</v>
      </c>
      <c r="F14" s="31">
        <v>50</v>
      </c>
      <c r="G14" s="12" t="s">
        <v>15</v>
      </c>
      <c r="H14" s="15">
        <v>0</v>
      </c>
      <c r="I14" s="8">
        <v>0</v>
      </c>
      <c r="J14" s="16" t="str">
        <f t="shared" si="4"/>
        <v>N/A</v>
      </c>
      <c r="K14" s="17" t="str">
        <f t="shared" si="5"/>
        <v>NON</v>
      </c>
      <c r="L14" s="37">
        <f t="shared" ref="L14:L21" si="6">IF(K14="OUI",J14*F14,0)</f>
        <v>0</v>
      </c>
    </row>
    <row r="15" spans="1:17" ht="57.75" customHeight="1" x14ac:dyDescent="0.2">
      <c r="A15" s="14" t="s">
        <v>47</v>
      </c>
      <c r="B15" s="13">
        <v>10</v>
      </c>
      <c r="C15" s="67"/>
      <c r="D15" s="30" t="s">
        <v>25</v>
      </c>
      <c r="E15" s="30" t="s">
        <v>5</v>
      </c>
      <c r="F15" s="31">
        <v>100</v>
      </c>
      <c r="G15" s="12" t="s">
        <v>15</v>
      </c>
      <c r="H15" s="15">
        <v>0</v>
      </c>
      <c r="I15" s="8">
        <v>0</v>
      </c>
      <c r="J15" s="16" t="str">
        <f t="shared" si="4"/>
        <v>N/A</v>
      </c>
      <c r="K15" s="17" t="str">
        <f t="shared" si="5"/>
        <v>NON</v>
      </c>
      <c r="L15" s="37">
        <f t="shared" si="6"/>
        <v>0</v>
      </c>
    </row>
    <row r="16" spans="1:17" ht="57.75" customHeight="1" x14ac:dyDescent="0.2">
      <c r="A16" s="14" t="s">
        <v>48</v>
      </c>
      <c r="B16" s="13">
        <v>11</v>
      </c>
      <c r="C16" s="67"/>
      <c r="D16" s="30" t="s">
        <v>24</v>
      </c>
      <c r="E16" s="30" t="s">
        <v>5</v>
      </c>
      <c r="F16" s="31">
        <v>100</v>
      </c>
      <c r="G16" s="14" t="s">
        <v>15</v>
      </c>
      <c r="H16" s="15">
        <v>0</v>
      </c>
      <c r="I16" s="8">
        <v>0</v>
      </c>
      <c r="J16" s="16" t="str">
        <f t="shared" si="4"/>
        <v>N/A</v>
      </c>
      <c r="K16" s="17" t="str">
        <f t="shared" si="5"/>
        <v>NON</v>
      </c>
      <c r="L16" s="37">
        <f t="shared" si="6"/>
        <v>0</v>
      </c>
    </row>
    <row r="17" spans="1:14" ht="57.75" customHeight="1" x14ac:dyDescent="0.2">
      <c r="A17" s="14" t="s">
        <v>49</v>
      </c>
      <c r="B17" s="13">
        <v>12</v>
      </c>
      <c r="C17" s="67"/>
      <c r="D17" s="30" t="s">
        <v>23</v>
      </c>
      <c r="E17" s="30" t="s">
        <v>5</v>
      </c>
      <c r="F17" s="31">
        <v>100</v>
      </c>
      <c r="G17" s="14" t="s">
        <v>15</v>
      </c>
      <c r="H17" s="15">
        <v>0</v>
      </c>
      <c r="I17" s="8">
        <v>0</v>
      </c>
      <c r="J17" s="16" t="str">
        <f t="shared" si="4"/>
        <v>N/A</v>
      </c>
      <c r="K17" s="17" t="str">
        <f t="shared" si="5"/>
        <v>NON</v>
      </c>
      <c r="L17" s="37">
        <f t="shared" si="6"/>
        <v>0</v>
      </c>
    </row>
    <row r="18" spans="1:14" ht="57.75" customHeight="1" x14ac:dyDescent="0.2">
      <c r="A18" s="14" t="s">
        <v>50</v>
      </c>
      <c r="B18" s="13">
        <v>13</v>
      </c>
      <c r="C18" s="67"/>
      <c r="D18" s="30" t="s">
        <v>33</v>
      </c>
      <c r="E18" s="30" t="s">
        <v>5</v>
      </c>
      <c r="F18" s="31">
        <v>100</v>
      </c>
      <c r="G18" s="14" t="s">
        <v>15</v>
      </c>
      <c r="H18" s="15">
        <v>0</v>
      </c>
      <c r="I18" s="8">
        <v>0</v>
      </c>
      <c r="J18" s="16" t="str">
        <f t="shared" si="4"/>
        <v>N/A</v>
      </c>
      <c r="K18" s="17" t="str">
        <f t="shared" si="5"/>
        <v>NON</v>
      </c>
      <c r="L18" s="37">
        <f t="shared" si="6"/>
        <v>0</v>
      </c>
    </row>
    <row r="19" spans="1:14" ht="57.75" customHeight="1" x14ac:dyDescent="0.2">
      <c r="A19" s="14" t="s">
        <v>51</v>
      </c>
      <c r="B19" s="13">
        <v>14</v>
      </c>
      <c r="C19" s="68"/>
      <c r="D19" s="30" t="s">
        <v>54</v>
      </c>
      <c r="E19" s="30" t="s">
        <v>5</v>
      </c>
      <c r="F19" s="31">
        <v>100</v>
      </c>
      <c r="G19" s="14" t="s">
        <v>15</v>
      </c>
      <c r="H19" s="15">
        <v>0</v>
      </c>
      <c r="I19" s="8">
        <v>0</v>
      </c>
      <c r="J19" s="16" t="str">
        <f t="shared" si="4"/>
        <v>N/A</v>
      </c>
      <c r="K19" s="17" t="str">
        <f>IF(J19="N/A","NON",IF(J19&lt;=0,"NON","OUI"))</f>
        <v>NON</v>
      </c>
      <c r="L19" s="37">
        <f t="shared" si="6"/>
        <v>0</v>
      </c>
    </row>
    <row r="20" spans="1:14" ht="57.75" customHeight="1" x14ac:dyDescent="0.2">
      <c r="A20" s="14" t="s">
        <v>52</v>
      </c>
      <c r="B20" s="13">
        <v>15</v>
      </c>
      <c r="C20" s="66" t="s">
        <v>26</v>
      </c>
      <c r="D20" s="30" t="s">
        <v>56</v>
      </c>
      <c r="E20" s="30" t="s">
        <v>5</v>
      </c>
      <c r="F20" s="31">
        <v>50</v>
      </c>
      <c r="G20" s="14" t="s">
        <v>19</v>
      </c>
      <c r="H20" s="15">
        <v>0</v>
      </c>
      <c r="I20" s="8">
        <v>0</v>
      </c>
      <c r="J20" s="16" t="str">
        <f t="shared" si="4"/>
        <v>N/A</v>
      </c>
      <c r="K20" s="17" t="str">
        <f>IF(J20="N/A","NON",IF(J20&lt;=0,"NON","OUI"))</f>
        <v>NON</v>
      </c>
      <c r="L20" s="37">
        <f t="shared" si="6"/>
        <v>0</v>
      </c>
    </row>
    <row r="21" spans="1:14" ht="57.75" customHeight="1" x14ac:dyDescent="0.2">
      <c r="A21" s="14" t="s">
        <v>53</v>
      </c>
      <c r="B21" s="13">
        <v>16</v>
      </c>
      <c r="C21" s="68"/>
      <c r="D21" s="30" t="s">
        <v>34</v>
      </c>
      <c r="E21" s="30" t="s">
        <v>5</v>
      </c>
      <c r="F21" s="31">
        <v>150</v>
      </c>
      <c r="G21" s="14" t="s">
        <v>31</v>
      </c>
      <c r="H21" s="15">
        <v>0</v>
      </c>
      <c r="I21" s="8">
        <v>0</v>
      </c>
      <c r="J21" s="16" t="str">
        <f t="shared" si="4"/>
        <v>N/A</v>
      </c>
      <c r="K21" s="17" t="str">
        <f t="shared" si="5"/>
        <v>NON</v>
      </c>
      <c r="L21" s="37">
        <f t="shared" si="6"/>
        <v>0</v>
      </c>
    </row>
    <row r="22" spans="1:14" ht="54" customHeight="1" x14ac:dyDescent="0.2">
      <c r="A22" s="69" t="s">
        <v>16</v>
      </c>
      <c r="B22" s="70"/>
      <c r="C22" s="70"/>
      <c r="D22" s="70"/>
      <c r="E22" s="70"/>
      <c r="F22" s="70"/>
      <c r="G22" s="71"/>
      <c r="H22" s="58">
        <f>SUM(L5+L6+L9+L10+L11+L13+L14+L15+L16+L17+L18+L19+L20+L21)</f>
        <v>0</v>
      </c>
      <c r="I22" s="59"/>
      <c r="J22" s="59"/>
      <c r="K22" s="59"/>
      <c r="L22" s="60"/>
    </row>
    <row r="23" spans="1:14" ht="39.950000000000003" customHeight="1" thickBot="1" x14ac:dyDescent="0.25">
      <c r="A23" s="2"/>
      <c r="B23" s="2"/>
      <c r="C23" s="38"/>
      <c r="D23" s="2"/>
      <c r="E23" s="2"/>
      <c r="F23" s="2" t="s">
        <v>36</v>
      </c>
      <c r="G23" s="39"/>
      <c r="H23" s="39"/>
      <c r="I23" s="2"/>
      <c r="J23" s="40"/>
      <c r="K23" s="39"/>
      <c r="L23" s="39"/>
      <c r="M23" s="39"/>
      <c r="N23" s="41"/>
    </row>
    <row r="24" spans="1:14" ht="39.950000000000003" customHeight="1" x14ac:dyDescent="0.2">
      <c r="A24" s="2"/>
      <c r="B24" s="42"/>
      <c r="C24" s="49" t="s">
        <v>37</v>
      </c>
      <c r="D24" s="50"/>
      <c r="E24" s="51"/>
      <c r="F24" s="2"/>
      <c r="G24" s="49" t="s">
        <v>38</v>
      </c>
      <c r="H24" s="50"/>
      <c r="I24" s="50"/>
      <c r="J24" s="50"/>
      <c r="K24" s="50"/>
      <c r="L24" s="51"/>
      <c r="M24" s="39"/>
      <c r="N24" s="41"/>
    </row>
    <row r="25" spans="1:14" ht="39.950000000000003" customHeight="1" x14ac:dyDescent="0.2">
      <c r="A25" s="2"/>
      <c r="B25" s="43"/>
      <c r="C25" s="52"/>
      <c r="D25" s="53"/>
      <c r="E25" s="54"/>
      <c r="F25" s="2"/>
      <c r="G25" s="52"/>
      <c r="H25" s="53"/>
      <c r="I25" s="53"/>
      <c r="J25" s="53"/>
      <c r="K25" s="53"/>
      <c r="L25" s="54"/>
      <c r="M25" s="39"/>
      <c r="N25" s="41"/>
    </row>
    <row r="26" spans="1:14" ht="39.950000000000003" customHeight="1" thickBot="1" x14ac:dyDescent="0.25">
      <c r="A26" s="2"/>
      <c r="B26" s="43"/>
      <c r="C26" s="55"/>
      <c r="D26" s="56"/>
      <c r="E26" s="57"/>
      <c r="F26" s="2"/>
      <c r="G26" s="55"/>
      <c r="H26" s="56"/>
      <c r="I26" s="56"/>
      <c r="J26" s="56"/>
      <c r="K26" s="56"/>
      <c r="L26" s="57"/>
      <c r="M26" s="39"/>
      <c r="N26" s="41"/>
    </row>
    <row r="27" spans="1:14" ht="39.950000000000003" customHeight="1" x14ac:dyDescent="0.2">
      <c r="A27" s="2"/>
      <c r="B27" s="2"/>
      <c r="C27" s="38"/>
      <c r="D27" s="2"/>
      <c r="E27" s="2"/>
      <c r="F27" s="2"/>
      <c r="G27" s="39"/>
      <c r="H27" s="39"/>
      <c r="I27" s="2"/>
      <c r="J27" s="40"/>
      <c r="K27" s="39"/>
      <c r="L27" s="39"/>
      <c r="M27" s="39"/>
      <c r="N27" s="41"/>
    </row>
  </sheetData>
  <mergeCells count="9">
    <mergeCell ref="C24:E26"/>
    <mergeCell ref="G24:L26"/>
    <mergeCell ref="H22:L22"/>
    <mergeCell ref="A1:G1"/>
    <mergeCell ref="H1:L1"/>
    <mergeCell ref="C14:C19"/>
    <mergeCell ref="C20:C21"/>
    <mergeCell ref="A22:G22"/>
    <mergeCell ref="C5:C8"/>
  </mergeCells>
  <conditionalFormatting sqref="K1 K3 K13:K21 K28:K1048576 K5:K11">
    <cfRule type="cellIs" dxfId="4" priority="17" operator="equal">
      <formula>"OUI"</formula>
    </cfRule>
  </conditionalFormatting>
  <conditionalFormatting sqref="K12">
    <cfRule type="cellIs" dxfId="3" priority="7" operator="equal">
      <formula>"OUI"</formula>
    </cfRule>
  </conditionalFormatting>
  <conditionalFormatting sqref="K4">
    <cfRule type="cellIs" dxfId="2" priority="6" operator="equal">
      <formula>"OUI"</formula>
    </cfRule>
  </conditionalFormatting>
  <conditionalFormatting sqref="K2">
    <cfRule type="cellIs" dxfId="1" priority="4" operator="equal">
      <formula>"OUI"</formula>
    </cfRule>
  </conditionalFormatting>
  <conditionalFormatting sqref="M23:M27">
    <cfRule type="cellIs" dxfId="0" priority="1" operator="equal">
      <formula>"OUI"</formula>
    </cfRule>
  </conditionalFormatting>
  <dataValidations count="2">
    <dataValidation type="list" allowBlank="1" showInputMessage="1" showErrorMessage="1" sqref="I13:I15 I17:I21 I5:I11" xr:uid="{00000000-0002-0000-0000-000000000000}">
      <formula1>nombre_observé</formula1>
    </dataValidation>
    <dataValidation allowBlank="1" showInputMessage="1" sqref="F5:F11 F13:F21" xr:uid="{00000000-0002-0000-0000-000001000000}"/>
  </dataValidations>
  <printOptions horizontalCentered="1"/>
  <pageMargins left="0.70866141732283472" right="0.70866141732283472" top="0.74803149606299213" bottom="0.74803149606299213" header="0.31496062992125984" footer="0.31496062992125984"/>
  <pageSetup paperSize="8" scale="64" orientation="landscape" r:id="rId1"/>
  <headerFooter>
    <oddHeader>&amp;C&amp;14Annexe n°8 du CCTP Lots 1 à 4</oddHeader>
    <oddFooter>&amp;LMarché de prestation de sureté (surveillance gardiennage et télésurveillance)
 / &amp;F / &amp;A&amp;C&amp;D&amp;RPage &amp;P sur &amp;N</oddFooter>
  </headerFooter>
  <ignoredErrors>
    <ignoredError sqref="H21 H13 H14 H15 H16 H17 H18 H19 K19:K20 K10 K9 K11 K6 K21 K13 K14 K15 K16 K17 K18" unlockedFormula="1"/>
  </ignoredError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Mecanisme!$B$2:$B$48</xm:f>
          </x14:formula1>
          <xm:sqref>I16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8"/>
  <sheetViews>
    <sheetView workbookViewId="0">
      <selection activeCell="F18" sqref="F18"/>
    </sheetView>
  </sheetViews>
  <sheetFormatPr baseColWidth="10" defaultColWidth="9.140625" defaultRowHeight="12.75" x14ac:dyDescent="0.2"/>
  <cols>
    <col min="2" max="2" width="36.140625" bestFit="1" customWidth="1"/>
  </cols>
  <sheetData>
    <row r="1" spans="1:2" x14ac:dyDescent="0.2">
      <c r="A1" s="10" t="s">
        <v>8</v>
      </c>
    </row>
    <row r="2" spans="1:2" x14ac:dyDescent="0.2">
      <c r="B2" t="s">
        <v>9</v>
      </c>
    </row>
    <row r="3" spans="1:2" x14ac:dyDescent="0.2">
      <c r="B3">
        <v>0</v>
      </c>
    </row>
    <row r="4" spans="1:2" x14ac:dyDescent="0.2">
      <c r="B4">
        <v>1</v>
      </c>
    </row>
    <row r="5" spans="1:2" x14ac:dyDescent="0.2">
      <c r="B5">
        <v>2</v>
      </c>
    </row>
    <row r="6" spans="1:2" x14ac:dyDescent="0.2">
      <c r="B6">
        <v>3</v>
      </c>
    </row>
    <row r="7" spans="1:2" x14ac:dyDescent="0.2">
      <c r="B7">
        <v>4</v>
      </c>
    </row>
    <row r="8" spans="1:2" x14ac:dyDescent="0.2">
      <c r="B8">
        <v>5</v>
      </c>
    </row>
    <row r="9" spans="1:2" x14ac:dyDescent="0.2">
      <c r="B9">
        <v>6</v>
      </c>
    </row>
    <row r="10" spans="1:2" x14ac:dyDescent="0.2">
      <c r="B10">
        <v>7</v>
      </c>
    </row>
    <row r="11" spans="1:2" x14ac:dyDescent="0.2">
      <c r="B11">
        <v>8</v>
      </c>
    </row>
    <row r="12" spans="1:2" x14ac:dyDescent="0.2">
      <c r="B12">
        <v>9</v>
      </c>
    </row>
    <row r="13" spans="1:2" x14ac:dyDescent="0.2">
      <c r="B13">
        <v>10</v>
      </c>
    </row>
    <row r="14" spans="1:2" x14ac:dyDescent="0.2">
      <c r="B14">
        <v>11</v>
      </c>
    </row>
    <row r="15" spans="1:2" x14ac:dyDescent="0.2">
      <c r="B15">
        <v>12</v>
      </c>
    </row>
    <row r="16" spans="1:2" x14ac:dyDescent="0.2">
      <c r="B16">
        <v>13</v>
      </c>
    </row>
    <row r="17" spans="2:2" x14ac:dyDescent="0.2">
      <c r="B17">
        <v>14</v>
      </c>
    </row>
    <row r="18" spans="2:2" x14ac:dyDescent="0.2">
      <c r="B18">
        <v>15</v>
      </c>
    </row>
    <row r="19" spans="2:2" x14ac:dyDescent="0.2">
      <c r="B19">
        <v>16</v>
      </c>
    </row>
    <row r="20" spans="2:2" x14ac:dyDescent="0.2">
      <c r="B20">
        <v>17</v>
      </c>
    </row>
    <row r="21" spans="2:2" x14ac:dyDescent="0.2">
      <c r="B21">
        <v>18</v>
      </c>
    </row>
    <row r="22" spans="2:2" x14ac:dyDescent="0.2">
      <c r="B22">
        <v>19</v>
      </c>
    </row>
    <row r="23" spans="2:2" x14ac:dyDescent="0.2">
      <c r="B23">
        <v>20</v>
      </c>
    </row>
    <row r="24" spans="2:2" x14ac:dyDescent="0.2">
      <c r="B24">
        <v>21</v>
      </c>
    </row>
    <row r="25" spans="2:2" x14ac:dyDescent="0.2">
      <c r="B25">
        <v>22</v>
      </c>
    </row>
    <row r="26" spans="2:2" x14ac:dyDescent="0.2">
      <c r="B26">
        <v>23</v>
      </c>
    </row>
    <row r="27" spans="2:2" x14ac:dyDescent="0.2">
      <c r="B27">
        <v>24</v>
      </c>
    </row>
    <row r="28" spans="2:2" x14ac:dyDescent="0.2">
      <c r="B28">
        <v>25</v>
      </c>
    </row>
    <row r="29" spans="2:2" x14ac:dyDescent="0.2">
      <c r="B29" s="6">
        <v>26</v>
      </c>
    </row>
    <row r="30" spans="2:2" x14ac:dyDescent="0.2">
      <c r="B30">
        <v>27</v>
      </c>
    </row>
    <row r="31" spans="2:2" x14ac:dyDescent="0.2">
      <c r="B31">
        <v>28</v>
      </c>
    </row>
    <row r="32" spans="2:2" x14ac:dyDescent="0.2">
      <c r="B32">
        <v>29</v>
      </c>
    </row>
    <row r="33" spans="2:2" x14ac:dyDescent="0.2">
      <c r="B33">
        <v>30</v>
      </c>
    </row>
    <row r="34" spans="2:2" x14ac:dyDescent="0.2">
      <c r="B34">
        <v>31</v>
      </c>
    </row>
    <row r="35" spans="2:2" x14ac:dyDescent="0.2">
      <c r="B35">
        <v>32</v>
      </c>
    </row>
    <row r="36" spans="2:2" x14ac:dyDescent="0.2">
      <c r="B36">
        <v>33</v>
      </c>
    </row>
    <row r="37" spans="2:2" x14ac:dyDescent="0.2">
      <c r="B37">
        <v>34</v>
      </c>
    </row>
    <row r="38" spans="2:2" x14ac:dyDescent="0.2">
      <c r="B38">
        <v>35</v>
      </c>
    </row>
    <row r="39" spans="2:2" x14ac:dyDescent="0.2">
      <c r="B39">
        <v>36</v>
      </c>
    </row>
    <row r="40" spans="2:2" x14ac:dyDescent="0.2">
      <c r="B40">
        <v>37</v>
      </c>
    </row>
    <row r="41" spans="2:2" x14ac:dyDescent="0.2">
      <c r="B41">
        <v>38</v>
      </c>
    </row>
    <row r="42" spans="2:2" x14ac:dyDescent="0.2">
      <c r="B42">
        <v>39</v>
      </c>
    </row>
    <row r="43" spans="2:2" x14ac:dyDescent="0.2">
      <c r="B43">
        <v>40</v>
      </c>
    </row>
    <row r="44" spans="2:2" x14ac:dyDescent="0.2">
      <c r="B44">
        <v>41</v>
      </c>
    </row>
    <row r="45" spans="2:2" x14ac:dyDescent="0.2">
      <c r="B45">
        <v>42</v>
      </c>
    </row>
    <row r="46" spans="2:2" x14ac:dyDescent="0.2">
      <c r="B46">
        <v>43</v>
      </c>
    </row>
    <row r="47" spans="2:2" x14ac:dyDescent="0.2">
      <c r="B47">
        <v>44</v>
      </c>
    </row>
    <row r="48" spans="2:2" x14ac:dyDescent="0.2">
      <c r="B48">
        <v>45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6</vt:i4>
      </vt:variant>
    </vt:vector>
  </HeadingPairs>
  <TitlesOfParts>
    <vt:vector size="8" baseType="lpstr">
      <vt:lpstr>Services</vt:lpstr>
      <vt:lpstr>Mecanisme</vt:lpstr>
      <vt:lpstr>Services!Impression_des_titres</vt:lpstr>
      <vt:lpstr>nombre_observé</vt:lpstr>
      <vt:lpstr>Services!pénalité_déchets</vt:lpstr>
      <vt:lpstr>Services!pénalité_nettoyage</vt:lpstr>
      <vt:lpstr>Services!pénalité_services_exploitation</vt:lpstr>
      <vt:lpstr>Services!Zone_d_impression</vt:lpstr>
    </vt:vector>
  </TitlesOfParts>
  <Company>Mott MacDonald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Bouche Osochowski, Stephane</dc:creator>
  <cp:lastModifiedBy>LAHOZ Loïc</cp:lastModifiedBy>
  <cp:lastPrinted>2017-02-03T13:17:06Z</cp:lastPrinted>
  <dcterms:created xsi:type="dcterms:W3CDTF">2014-04-23T13:51:02Z</dcterms:created>
  <dcterms:modified xsi:type="dcterms:W3CDTF">2025-02-20T14:44:38Z</dcterms:modified>
</cp:coreProperties>
</file>