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1.bin" ContentType="image/png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AFFAIRES ME2CO\DOSSIER EN COURS\EC23066-LYON-Création bat inter associatif\2-ME2CO\3-PRO-DCE\2-CCTP\V3.0\"/>
    </mc:Choice>
  </mc:AlternateContent>
  <xr:revisionPtr revIDLastSave="0" documentId="13_ncr:1_{E6AFE671-35E8-4601-9282-68BE9F437B6E}" xr6:coauthVersionLast="47" xr6:coauthVersionMax="47" xr10:uidLastSave="{00000000-0000-0000-0000-000000000000}"/>
  <bookViews>
    <workbookView xWindow="28680" yWindow="-120" windowWidth="25440" windowHeight="15270" firstSheet="1" activeTab="1" xr2:uid="{00000000-000D-0000-FFFF-FFFF00000000}"/>
  </bookViews>
  <sheets>
    <sheet name="Lot N°02 Page de garde" sheetId="1" r:id="rId1"/>
    <sheet name="Lot N°02 PLATRERIE - FAUX PLAF" sheetId="2" r:id="rId2"/>
    <sheet name="Lot N°02 OPTION N°1   BASE VIE" sheetId="3" r:id="rId3"/>
    <sheet name="Lot N°02 OPTION N°2   Agenceme" sheetId="4" r:id="rId4"/>
  </sheets>
  <definedNames>
    <definedName name="_xlnm.Print_Titles" localSheetId="2">'Lot N°02 OPTION N°1   BASE VIE'!$1:$2</definedName>
    <definedName name="_xlnm.Print_Titles" localSheetId="3">'Lot N°02 OPTION N°2   Agenceme'!$1:$2</definedName>
    <definedName name="_xlnm.Print_Titles" localSheetId="1">'Lot N°02 PLATRERIE - FAUX PLAF'!$1:$2</definedName>
    <definedName name="_xlnm.Print_Area" localSheetId="2">'Lot N°02 OPTION N°1   BASE VIE'!$A$1:$F$16</definedName>
    <definedName name="_xlnm.Print_Area" localSheetId="3">'Lot N°02 OPTION N°2   Agenceme'!$A$1:$F$19</definedName>
    <definedName name="_xlnm.Print_Area" localSheetId="1">'Lot N°02 PLATRERIE - FAUX PLAF'!$A$1:$F$107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7" i="2" l="1"/>
  <c r="D49" i="2"/>
  <c r="F7" i="2"/>
  <c r="F9" i="2"/>
  <c r="F13" i="2"/>
  <c r="F14" i="2"/>
  <c r="F15" i="2"/>
  <c r="F16" i="2"/>
  <c r="F18" i="2"/>
  <c r="F19" i="2"/>
  <c r="F21" i="2"/>
  <c r="F22" i="2"/>
  <c r="F28" i="2"/>
  <c r="F29" i="2"/>
  <c r="F31" i="2"/>
  <c r="F32" i="2"/>
  <c r="F33" i="2"/>
  <c r="F39" i="2"/>
  <c r="F41" i="2"/>
  <c r="F43" i="2"/>
  <c r="F45" i="2"/>
  <c r="F49" i="2"/>
  <c r="F51" i="2"/>
  <c r="F52" i="2"/>
  <c r="F54" i="2"/>
  <c r="F55" i="2"/>
  <c r="F57" i="2"/>
  <c r="F59" i="2"/>
  <c r="F66" i="2"/>
  <c r="F67" i="2"/>
  <c r="F69" i="2"/>
  <c r="F71" i="2"/>
  <c r="F73" i="2"/>
  <c r="F74" i="2"/>
  <c r="F75" i="2"/>
  <c r="F76" i="2"/>
  <c r="F78" i="2"/>
  <c r="F79" i="2"/>
  <c r="F81" i="2"/>
  <c r="F83" i="2"/>
  <c r="F89" i="2"/>
  <c r="F91" i="2"/>
  <c r="F93" i="2"/>
  <c r="F99" i="2"/>
  <c r="F101" i="2"/>
  <c r="B106" i="2"/>
  <c r="F7" i="3"/>
  <c r="F9" i="3"/>
  <c r="F13" i="3"/>
  <c r="F14" i="3" s="1"/>
  <c r="B14" i="3"/>
  <c r="F7" i="4"/>
  <c r="F8" i="4"/>
  <c r="F9" i="4"/>
  <c r="F10" i="4"/>
  <c r="B17" i="4"/>
  <c r="F24" i="2" l="1"/>
  <c r="F12" i="4"/>
  <c r="F16" i="4" s="1"/>
  <c r="F15" i="3"/>
  <c r="F85" i="2"/>
  <c r="F95" i="2"/>
  <c r="F35" i="2"/>
  <c r="F105" i="2" s="1"/>
  <c r="F61" i="2"/>
  <c r="F17" i="4" l="1"/>
  <c r="F18" i="4" s="1"/>
  <c r="F106" i="2"/>
  <c r="F107" i="2" s="1"/>
</calcChain>
</file>

<file path=xl/sharedStrings.xml><?xml version="1.0" encoding="utf-8"?>
<sst xmlns="http://schemas.openxmlformats.org/spreadsheetml/2006/main" count="395" uniqueCount="369">
  <si>
    <t>U</t>
  </si>
  <si>
    <t>Quantité indicative</t>
  </si>
  <si>
    <t>Prix unitaire H.T. en €</t>
  </si>
  <si>
    <t>Total H.T. en €</t>
  </si>
  <si>
    <t>PLATRERIE - FAUX PLAFONDS - PEINTURE</t>
  </si>
  <si>
    <t>CH2</t>
  </si>
  <si>
    <t>PLATR</t>
  </si>
  <si>
    <t>4</t>
  </si>
  <si>
    <t>Description des ouvrages</t>
  </si>
  <si>
    <t>CH3</t>
  </si>
  <si>
    <t>4.1</t>
  </si>
  <si>
    <t>INSTALLATION DE CHANTIER</t>
  </si>
  <si>
    <t>CH4</t>
  </si>
  <si>
    <t xml:space="preserve">4.1 2 </t>
  </si>
  <si>
    <t>Installation de chantier commune</t>
  </si>
  <si>
    <t>Ens</t>
  </si>
  <si>
    <t>ART</t>
  </si>
  <si>
    <t>000-N248</t>
  </si>
  <si>
    <t>Total INSTALLATION DE CHANTIER</t>
  </si>
  <si>
    <t>STOT</t>
  </si>
  <si>
    <t>4.2</t>
  </si>
  <si>
    <t>DOUBLAGES</t>
  </si>
  <si>
    <t>CH4</t>
  </si>
  <si>
    <t>4.2.1</t>
  </si>
  <si>
    <t>Doublage intérieur sur ossature métallique</t>
  </si>
  <si>
    <t>CH5</t>
  </si>
  <si>
    <t xml:space="preserve">4.2.1 1 </t>
  </si>
  <si>
    <t>Doublage : 120+25 mm ou équivalent</t>
  </si>
  <si>
    <t>m2</t>
  </si>
  <si>
    <t>ART</t>
  </si>
  <si>
    <t>017-G448</t>
  </si>
  <si>
    <t xml:space="preserve">4.2.1 2 </t>
  </si>
  <si>
    <t>Doublage : 120+13 mm ou équivalent</t>
  </si>
  <si>
    <t>ART</t>
  </si>
  <si>
    <t>017-F258</t>
  </si>
  <si>
    <t xml:space="preserve">4.2.1 3 </t>
  </si>
  <si>
    <t>Contre-cloison inclinée : 100+25 mm ou équivalent</t>
  </si>
  <si>
    <t>ART</t>
  </si>
  <si>
    <t>017-G451</t>
  </si>
  <si>
    <t xml:space="preserve">4.2.1 4 </t>
  </si>
  <si>
    <t>Encadrements d'ouvertures</t>
  </si>
  <si>
    <t>ml</t>
  </si>
  <si>
    <t>ART</t>
  </si>
  <si>
    <t>017-F259</t>
  </si>
  <si>
    <t>4.2.2</t>
  </si>
  <si>
    <t>Doublage phonique et thermique en panneaux composite en laine de bois</t>
  </si>
  <si>
    <t>CH5</t>
  </si>
  <si>
    <t xml:space="preserve">4.2.2 1 </t>
  </si>
  <si>
    <t>Panneau composite à parement en laine de bois : d'ép.115 mm</t>
  </si>
  <si>
    <t>ART</t>
  </si>
  <si>
    <t>017-G458</t>
  </si>
  <si>
    <t xml:space="preserve">4.2.2 2 </t>
  </si>
  <si>
    <t>Panneau composite à parement en laine de bois : d'ép.80 mm</t>
  </si>
  <si>
    <t>ART</t>
  </si>
  <si>
    <t>000-I311</t>
  </si>
  <si>
    <t>4.2.3</t>
  </si>
  <si>
    <t>Incorporations de menuiseries</t>
  </si>
  <si>
    <t>CH5</t>
  </si>
  <si>
    <t xml:space="preserve">4.2.3 1 </t>
  </si>
  <si>
    <t>Incorporation de blocs-portes</t>
  </si>
  <si>
    <t>ART</t>
  </si>
  <si>
    <t>017-G462</t>
  </si>
  <si>
    <t xml:space="preserve">4.2.3 2 </t>
  </si>
  <si>
    <t>Incorporation de châssis vitrées</t>
  </si>
  <si>
    <t>ART</t>
  </si>
  <si>
    <t>017-G456</t>
  </si>
  <si>
    <t>Total DOUBLAGES</t>
  </si>
  <si>
    <t>STOT</t>
  </si>
  <si>
    <t>4.3</t>
  </si>
  <si>
    <t>CLOISONS DE DISTRIBUTION</t>
  </si>
  <si>
    <t>CH4</t>
  </si>
  <si>
    <t>4.3.1</t>
  </si>
  <si>
    <t>Cloisons de distribution sur ossatures</t>
  </si>
  <si>
    <t>CH5</t>
  </si>
  <si>
    <t xml:space="preserve">4.3.1 1 </t>
  </si>
  <si>
    <t>Cloisons 98/62 mm</t>
  </si>
  <si>
    <t>ART</t>
  </si>
  <si>
    <t>000-Y255</t>
  </si>
  <si>
    <t xml:space="preserve">4.3.1 2 </t>
  </si>
  <si>
    <t>Cloisons 98/48 mm Duo'tech</t>
  </si>
  <si>
    <t>ART</t>
  </si>
  <si>
    <t>000-S506</t>
  </si>
  <si>
    <t>4.3.2</t>
  </si>
  <si>
    <t>Incorporations de menuiseries</t>
  </si>
  <si>
    <t>CH5</t>
  </si>
  <si>
    <t xml:space="preserve">4.3.2 1 </t>
  </si>
  <si>
    <t>Incorporation de blocs-portes</t>
  </si>
  <si>
    <t>ART</t>
  </si>
  <si>
    <t>002-G457</t>
  </si>
  <si>
    <t xml:space="preserve">4.3.2 2 </t>
  </si>
  <si>
    <t>Incorporation de châssis vitrées</t>
  </si>
  <si>
    <t>ART</t>
  </si>
  <si>
    <t>000-F014</t>
  </si>
  <si>
    <t xml:space="preserve">4.3.2 3 </t>
  </si>
  <si>
    <t>Incorporation de trappes</t>
  </si>
  <si>
    <t>ART</t>
  </si>
  <si>
    <t>017-F606</t>
  </si>
  <si>
    <t>Total CLOISONS DE DISTRIBUTION</t>
  </si>
  <si>
    <t>STOT</t>
  </si>
  <si>
    <t>4.4</t>
  </si>
  <si>
    <t>HABILLAGES</t>
  </si>
  <si>
    <t>CH4</t>
  </si>
  <si>
    <t>4.4.1</t>
  </si>
  <si>
    <t>Caissons et conduits horizontaux</t>
  </si>
  <si>
    <t>CH5</t>
  </si>
  <si>
    <t xml:space="preserve">4.4.1 1 </t>
  </si>
  <si>
    <t>Habillage en arc</t>
  </si>
  <si>
    <t>ART</t>
  </si>
  <si>
    <t>000-D968</t>
  </si>
  <si>
    <t>4.4.2</t>
  </si>
  <si>
    <t>Caissons et conduits verticaux</t>
  </si>
  <si>
    <t>CH5</t>
  </si>
  <si>
    <t xml:space="preserve">4.4.2 1 </t>
  </si>
  <si>
    <t>Caissons pour descentes EP</t>
  </si>
  <si>
    <t>ART</t>
  </si>
  <si>
    <t>000-D939</t>
  </si>
  <si>
    <t>4.4.3</t>
  </si>
  <si>
    <t>Habillage collé en plaques</t>
  </si>
  <si>
    <t>CH5</t>
  </si>
  <si>
    <t xml:space="preserve">4.4.3 1 </t>
  </si>
  <si>
    <t>Habillages 1BA13 collés</t>
  </si>
  <si>
    <t>ART</t>
  </si>
  <si>
    <t>016-D679</t>
  </si>
  <si>
    <t>Total HABILLAGES</t>
  </si>
  <si>
    <t>STOT</t>
  </si>
  <si>
    <t>4.5</t>
  </si>
  <si>
    <t>FAUX PLAFONDS</t>
  </si>
  <si>
    <t>CH4</t>
  </si>
  <si>
    <t>4.5.1</t>
  </si>
  <si>
    <t>Panneaux acoustiques</t>
  </si>
  <si>
    <t>CH5</t>
  </si>
  <si>
    <t xml:space="preserve">4.5.1 1 </t>
  </si>
  <si>
    <t>Panneaux acoustiques  : Stéréo TEXAA ou équivalent</t>
  </si>
  <si>
    <t>m2</t>
  </si>
  <si>
    <t>ART</t>
  </si>
  <si>
    <t>017-G452</t>
  </si>
  <si>
    <t>4.5.2</t>
  </si>
  <si>
    <t>Plafonds acoustiques en plaques de plâtre</t>
  </si>
  <si>
    <t>CH5</t>
  </si>
  <si>
    <t xml:space="preserve">4.5.2 1 </t>
  </si>
  <si>
    <t>Faux plafonds acoustique perforés</t>
  </si>
  <si>
    <t>m2</t>
  </si>
  <si>
    <t>ART</t>
  </si>
  <si>
    <t>017-F245</t>
  </si>
  <si>
    <t xml:space="preserve">4.5.2 2 </t>
  </si>
  <si>
    <t>Complément d'isolation d'ép. 60 mm</t>
  </si>
  <si>
    <t>m²</t>
  </si>
  <si>
    <t>ART</t>
  </si>
  <si>
    <t>017-F270</t>
  </si>
  <si>
    <t>4.5.3</t>
  </si>
  <si>
    <t>Plafonds non démontable</t>
  </si>
  <si>
    <t>CH5</t>
  </si>
  <si>
    <t xml:space="preserve">4.5.3 1 </t>
  </si>
  <si>
    <t>Faux-plafonds 1BA13 + cavaliers dBF + 100 mm LM</t>
  </si>
  <si>
    <t>m2</t>
  </si>
  <si>
    <t>ART</t>
  </si>
  <si>
    <t>017-G449</t>
  </si>
  <si>
    <t xml:space="preserve">4.5.3 2 </t>
  </si>
  <si>
    <t>Faux-plafonds 1BA13 sans isolant</t>
  </si>
  <si>
    <t>m2</t>
  </si>
  <si>
    <t>ART</t>
  </si>
  <si>
    <t>017-F274</t>
  </si>
  <si>
    <t>4.5.4</t>
  </si>
  <si>
    <t>Plafonds par panneaux composite en laine de roche</t>
  </si>
  <si>
    <t>CH5</t>
  </si>
  <si>
    <t xml:space="preserve">4.5.4 1 </t>
  </si>
  <si>
    <t>Panneaux avec un voile de verre noir : d'épaisseur 105 mm</t>
  </si>
  <si>
    <t>m2</t>
  </si>
  <si>
    <t>ART</t>
  </si>
  <si>
    <t>017-E595</t>
  </si>
  <si>
    <t>4.5.5</t>
  </si>
  <si>
    <t>Trappes de visite en plafond</t>
  </si>
  <si>
    <t>CH5</t>
  </si>
  <si>
    <t xml:space="preserve">4.5.5 1 </t>
  </si>
  <si>
    <t>Trappes 60 x 60 cm</t>
  </si>
  <si>
    <t>U</t>
  </si>
  <si>
    <t>ART</t>
  </si>
  <si>
    <t>001-K336</t>
  </si>
  <si>
    <t>Total FAUX PLAFONDS</t>
  </si>
  <si>
    <t>STOT</t>
  </si>
  <si>
    <t>4.6</t>
  </si>
  <si>
    <t>PEINTURES</t>
  </si>
  <si>
    <t>CH4</t>
  </si>
  <si>
    <t>4.6.1</t>
  </si>
  <si>
    <t>Préparations des supports</t>
  </si>
  <si>
    <t>CH5</t>
  </si>
  <si>
    <t>4.6.1.1</t>
  </si>
  <si>
    <t>Sur subjectiles plâtres</t>
  </si>
  <si>
    <t>CH6</t>
  </si>
  <si>
    <t xml:space="preserve">4.6.1.1 1 </t>
  </si>
  <si>
    <t>Préparation intérieure des supports verticaux, finition B</t>
  </si>
  <si>
    <t>ART</t>
  </si>
  <si>
    <t>017-F281</t>
  </si>
  <si>
    <t xml:space="preserve">4.6.1.1 2 </t>
  </si>
  <si>
    <t>Préparation intérieure des supports horizontaux, finition B</t>
  </si>
  <si>
    <t>ART</t>
  </si>
  <si>
    <t>017-F282</t>
  </si>
  <si>
    <t>4.6.1.2</t>
  </si>
  <si>
    <t>Sur subjectiles maçonnerie et béton</t>
  </si>
  <si>
    <t>CH6</t>
  </si>
  <si>
    <t xml:space="preserve">4.6.1.2 1 </t>
  </si>
  <si>
    <t>Préparation intérieure des supports horizontaux, finition B</t>
  </si>
  <si>
    <t>ART</t>
  </si>
  <si>
    <t>017-F283</t>
  </si>
  <si>
    <t>4.6.1.3</t>
  </si>
  <si>
    <t>Sur subjectiles bois</t>
  </si>
  <si>
    <t>CH6</t>
  </si>
  <si>
    <t xml:space="preserve">4.6.1.3 1 </t>
  </si>
  <si>
    <t>Préparation intérieure de l'ensemble des support bois, finition B</t>
  </si>
  <si>
    <t>ART</t>
  </si>
  <si>
    <t>001-K740</t>
  </si>
  <si>
    <t>4.6.2</t>
  </si>
  <si>
    <t>Peinture acrylique</t>
  </si>
  <si>
    <t>CH5</t>
  </si>
  <si>
    <t xml:space="preserve">4.6.2 1 </t>
  </si>
  <si>
    <t>Acrylique en plafond : finition B</t>
  </si>
  <si>
    <t>ART</t>
  </si>
  <si>
    <t>017-F287</t>
  </si>
  <si>
    <t xml:space="preserve">4.6.2 2 </t>
  </si>
  <si>
    <t>Acrylique sur murs : finition B</t>
  </si>
  <si>
    <t>ART</t>
  </si>
  <si>
    <t>017-F286</t>
  </si>
  <si>
    <t xml:space="preserve">4.6.2 3 </t>
  </si>
  <si>
    <t>Peinture de propreté sur plafonds</t>
  </si>
  <si>
    <t>ART</t>
  </si>
  <si>
    <t>017-F256</t>
  </si>
  <si>
    <t xml:space="preserve">4.6.2 4 </t>
  </si>
  <si>
    <t>Peinture de propreté sur murs</t>
  </si>
  <si>
    <t>ART</t>
  </si>
  <si>
    <t>001-A424</t>
  </si>
  <si>
    <t>4.6.3</t>
  </si>
  <si>
    <t>Peinture acrylique intérieur sur support bois</t>
  </si>
  <si>
    <t>CH5</t>
  </si>
  <si>
    <t xml:space="preserve">4.6.3 1 </t>
  </si>
  <si>
    <t>Peinture sur huisserie bois</t>
  </si>
  <si>
    <t>ART</t>
  </si>
  <si>
    <t>001-M132</t>
  </si>
  <si>
    <t xml:space="preserve">4.6.3 2 </t>
  </si>
  <si>
    <t>Peinture sur plinthes</t>
  </si>
  <si>
    <t>ART</t>
  </si>
  <si>
    <t>001-M104</t>
  </si>
  <si>
    <t>4.6.4</t>
  </si>
  <si>
    <t>Peinture acrylique sur canalisations</t>
  </si>
  <si>
    <t>CH5</t>
  </si>
  <si>
    <t xml:space="preserve">4.6.4 1 </t>
  </si>
  <si>
    <t>Peinture sur canalisations apparentes</t>
  </si>
  <si>
    <t>ens</t>
  </si>
  <si>
    <t>ART</t>
  </si>
  <si>
    <t>001-K375</t>
  </si>
  <si>
    <t>4.6.5</t>
  </si>
  <si>
    <t>Signalétique autocollant</t>
  </si>
  <si>
    <t>CH5</t>
  </si>
  <si>
    <t xml:space="preserve">4.6.5 1 </t>
  </si>
  <si>
    <t>Signalétique des pièces</t>
  </si>
  <si>
    <t>ens</t>
  </si>
  <si>
    <t>ART</t>
  </si>
  <si>
    <t>000-T006</t>
  </si>
  <si>
    <t>Total PEINTURES</t>
  </si>
  <si>
    <t>STOT</t>
  </si>
  <si>
    <t>4.7</t>
  </si>
  <si>
    <t>REVETEMENT DE SOLS</t>
  </si>
  <si>
    <t>CH4</t>
  </si>
  <si>
    <t>4.7.1</t>
  </si>
  <si>
    <t>Nez de marches</t>
  </si>
  <si>
    <t>CH5</t>
  </si>
  <si>
    <t xml:space="preserve">4.7.1 1 </t>
  </si>
  <si>
    <t>Nez de marches à bandes adhésives</t>
  </si>
  <si>
    <t>ml</t>
  </si>
  <si>
    <t>ART</t>
  </si>
  <si>
    <t>003-C824</t>
  </si>
  <si>
    <t>4.7.2</t>
  </si>
  <si>
    <t>Bandes podotactiles</t>
  </si>
  <si>
    <t>CH5</t>
  </si>
  <si>
    <t xml:space="preserve">4.7.2 1 </t>
  </si>
  <si>
    <t>Bandes podotactiles</t>
  </si>
  <si>
    <t>ml</t>
  </si>
  <si>
    <t>ART</t>
  </si>
  <si>
    <t>003-C825</t>
  </si>
  <si>
    <t>4.7.3</t>
  </si>
  <si>
    <t>Contremarches</t>
  </si>
  <si>
    <t>CH5</t>
  </si>
  <si>
    <t xml:space="preserve">4.7.3 1 </t>
  </si>
  <si>
    <t>Contremarches contrastées</t>
  </si>
  <si>
    <t>ml</t>
  </si>
  <si>
    <t>ART</t>
  </si>
  <si>
    <t>017-F641</t>
  </si>
  <si>
    <t>Total REVETEMENT DE SOLS</t>
  </si>
  <si>
    <t>STOT</t>
  </si>
  <si>
    <t>4.8</t>
  </si>
  <si>
    <t>NETTOYAGE</t>
  </si>
  <si>
    <t>CH4</t>
  </si>
  <si>
    <t>4.8.1</t>
  </si>
  <si>
    <t>Nettoyage</t>
  </si>
  <si>
    <t>CH5</t>
  </si>
  <si>
    <t xml:space="preserve">4.8.1 1 </t>
  </si>
  <si>
    <t>Nettoyage</t>
  </si>
  <si>
    <t>ENS</t>
  </si>
  <si>
    <t>ART</t>
  </si>
  <si>
    <t>017-F289</t>
  </si>
  <si>
    <t>Total NETTOYAGE</t>
  </si>
  <si>
    <t>STOT</t>
  </si>
  <si>
    <t>Montant HT du Lot N°02 PLATRERIE - FAUX PLAFONDS - PEINTURE</t>
  </si>
  <si>
    <t>TOTHT</t>
  </si>
  <si>
    <t>TVA</t>
  </si>
  <si>
    <t>Montant TTC</t>
  </si>
  <si>
    <t>TOTTTC</t>
  </si>
  <si>
    <t>U</t>
  </si>
  <si>
    <t>Quantité indicative</t>
  </si>
  <si>
    <t>Prix unitaire H.T. en €</t>
  </si>
  <si>
    <t>Total H.T. en €</t>
  </si>
  <si>
    <t>PLATRERIE - FAUX PLAFONDS - PEINTURE</t>
  </si>
  <si>
    <t>CH2</t>
  </si>
  <si>
    <t>PLATR</t>
  </si>
  <si>
    <t>5</t>
  </si>
  <si>
    <t>CH3</t>
  </si>
  <si>
    <t>5.1</t>
  </si>
  <si>
    <t>INSTALLATION DE CHANTIER</t>
  </si>
  <si>
    <t>CH4</t>
  </si>
  <si>
    <t xml:space="preserve">5.1 1 </t>
  </si>
  <si>
    <t>Option : Base vie compris raccordement</t>
  </si>
  <si>
    <t>Ens</t>
  </si>
  <si>
    <t>ART</t>
  </si>
  <si>
    <t>017-F569</t>
  </si>
  <si>
    <t>Total INSTALLATION DE CHANTIER</t>
  </si>
  <si>
    <t>STOT</t>
  </si>
  <si>
    <t>Montant HT du Lot N°02 PLATRERIE - FAUX PLAFONDS - PEINTURE</t>
  </si>
  <si>
    <t>TOTHT</t>
  </si>
  <si>
    <t>TVA</t>
  </si>
  <si>
    <t>Montant TTC</t>
  </si>
  <si>
    <t>TOTTTC</t>
  </si>
  <si>
    <t>U</t>
  </si>
  <si>
    <t>Quantité indicative</t>
  </si>
  <si>
    <t>Prix unitaire H.T. en €</t>
  </si>
  <si>
    <t>Total H.T. en €</t>
  </si>
  <si>
    <t>PLATRERIE - FAUX PLAFONDS - PEINTURE</t>
  </si>
  <si>
    <t>CH2</t>
  </si>
  <si>
    <t>PLATR</t>
  </si>
  <si>
    <t>6</t>
  </si>
  <si>
    <t>CH3</t>
  </si>
  <si>
    <t>6.1</t>
  </si>
  <si>
    <t>OPTION N°2 : Agencement stockage du RdJ</t>
  </si>
  <si>
    <t>CH4</t>
  </si>
  <si>
    <t xml:space="preserve">6.1 1 </t>
  </si>
  <si>
    <t>Cloisons 98/48 mm Duo'tech</t>
  </si>
  <si>
    <t>m2</t>
  </si>
  <si>
    <t>ART</t>
  </si>
  <si>
    <t>017-G829</t>
  </si>
  <si>
    <t xml:space="preserve">6.1 2 </t>
  </si>
  <si>
    <t>Incorporation de blocs-portes</t>
  </si>
  <si>
    <t>U</t>
  </si>
  <si>
    <t>ART</t>
  </si>
  <si>
    <t>017-G830</t>
  </si>
  <si>
    <t xml:space="preserve">6.1 3 </t>
  </si>
  <si>
    <t>Caisson coupe feu</t>
  </si>
  <si>
    <t>ml</t>
  </si>
  <si>
    <t>ART</t>
  </si>
  <si>
    <t>017-G834</t>
  </si>
  <si>
    <t xml:space="preserve">6.1 4 </t>
  </si>
  <si>
    <t>Peinture de propreté sur murs</t>
  </si>
  <si>
    <t>m2</t>
  </si>
  <si>
    <t>ART</t>
  </si>
  <si>
    <t>017-G831</t>
  </si>
  <si>
    <t>Total OPTION N°2 : Agencement stockage du RdJ</t>
  </si>
  <si>
    <t>STOT</t>
  </si>
  <si>
    <t>Montant HT du Lot N°02 PLATRERIE - FAUX PLAFONDS - PEINTURE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</si>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</sst>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 ##0;\-#,##0;"/>
    <numFmt numFmtId="166" formatCode="_-* #,##0.00\ [$€-40C]_-;\-* #,##0.00\ [$€-40C]_-;_-* &quot;-&quot;??\ [$€-40C]_-;_-@_-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i/>
      <sz val="10"/>
      <color rgb="FF000000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i/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righ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57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center" vertical="top" wrapText="1"/>
    </xf>
    <xf numFmtId="0" fontId="18" fillId="0" borderId="21" xfId="0" applyFont="1" applyBorder="1" applyAlignment="1">
      <alignment horizontal="righ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2" borderId="8" xfId="1" applyFill="1" applyBorder="1">
      <alignment horizontal="left" vertical="top" wrapText="1"/>
    </xf>
    <xf numFmtId="0" fontId="2" fillId="0" borderId="11" xfId="6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3" xfId="1" applyFill="1" applyBorder="1">
      <alignment horizontal="left" vertical="top" wrapText="1"/>
    </xf>
    <xf numFmtId="0" fontId="4" fillId="0" borderId="18" xfId="10" applyBorder="1">
      <alignment horizontal="left" vertical="top" wrapText="1"/>
    </xf>
    <xf numFmtId="0" fontId="1" fillId="2" borderId="17" xfId="1" applyFill="1" applyBorder="1">
      <alignment horizontal="left" vertical="top" wrapText="1"/>
    </xf>
    <xf numFmtId="0" fontId="4" fillId="0" borderId="16" xfId="14" applyBorder="1">
      <alignment horizontal="left" vertical="top" wrapText="1"/>
    </xf>
    <xf numFmtId="0" fontId="1" fillId="0" borderId="14" xfId="1" applyBorder="1">
      <alignment horizontal="left" vertical="top" wrapText="1"/>
    </xf>
    <xf numFmtId="0" fontId="9" fillId="0" borderId="15" xfId="26" applyBorder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0" fontId="19" fillId="0" borderId="8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" fillId="0" borderId="8" xfId="17" applyFont="1" applyBorder="1" applyAlignment="1">
      <alignment horizontal="left" vertical="top" wrapText="1"/>
    </xf>
    <xf numFmtId="0" fontId="2" fillId="0" borderId="11" xfId="17" applyBorder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1" fillId="2" borderId="14" xfId="1" applyFill="1" applyBorder="1">
      <alignment horizontal="left" vertical="top" wrapText="1"/>
    </xf>
    <xf numFmtId="0" fontId="8" fillId="0" borderId="15" xfId="18" applyBorder="1">
      <alignment horizontal="left" vertical="top" wrapText="1"/>
    </xf>
    <xf numFmtId="0" fontId="1" fillId="0" borderId="8" xfId="1" applyBorder="1">
      <alignment horizontal="left" vertical="top" wrapText="1"/>
    </xf>
    <xf numFmtId="0" fontId="9" fillId="0" borderId="11" xfId="26" applyBorder="1">
      <alignment horizontal="left" vertical="top" wrapText="1"/>
    </xf>
    <xf numFmtId="0" fontId="8" fillId="0" borderId="11" xfId="18" applyBorder="1">
      <alignment horizontal="left" vertical="top" wrapText="1"/>
    </xf>
    <xf numFmtId="0" fontId="2" fillId="0" borderId="11" xfId="22" applyBorder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164" fontId="18" fillId="0" borderId="0" xfId="0" applyNumberFormat="1" applyFont="1" applyAlignment="1">
      <alignment horizontal="right" vertical="top" wrapText="1"/>
    </xf>
    <xf numFmtId="165" fontId="20" fillId="2" borderId="0" xfId="0" applyNumberFormat="1" applyFont="1" applyFill="1" applyAlignment="1">
      <alignment horizontal="left" vertical="top" wrapText="1"/>
    </xf>
    <xf numFmtId="166" fontId="0" fillId="0" borderId="7" xfId="0" applyNumberFormat="1" applyBorder="1" applyAlignment="1">
      <alignment horizontal="left" vertical="top" wrapText="1"/>
    </xf>
    <xf numFmtId="166" fontId="0" fillId="0" borderId="13" xfId="0" applyNumberFormat="1" applyBorder="1" applyAlignment="1">
      <alignment horizontal="left" vertical="top" wrapText="1"/>
    </xf>
    <xf numFmtId="166" fontId="0" fillId="0" borderId="7" xfId="0" applyNumberFormat="1" applyBorder="1" applyAlignment="1" applyProtection="1">
      <alignment horizontal="center" vertical="top" wrapText="1"/>
      <protection locked="0"/>
    </xf>
    <xf numFmtId="166" fontId="0" fillId="0" borderId="13" xfId="0" applyNumberFormat="1" applyBorder="1" applyAlignment="1" applyProtection="1">
      <alignment horizontal="right" vertical="top" wrapText="1"/>
      <protection locked="0"/>
    </xf>
    <xf numFmtId="166" fontId="0" fillId="0" borderId="4" xfId="0" applyNumberFormat="1" applyBorder="1" applyAlignment="1">
      <alignment horizontal="left" vertical="top" wrapText="1"/>
    </xf>
    <xf numFmtId="166" fontId="0" fillId="0" borderId="10" xfId="0" applyNumberFormat="1" applyBorder="1" applyAlignment="1">
      <alignment horizontal="right" vertical="top" wrapText="1"/>
    </xf>
    <xf numFmtId="166" fontId="0" fillId="0" borderId="9" xfId="0" applyNumberFormat="1" applyBorder="1" applyAlignment="1">
      <alignment horizontal="left" vertical="top" wrapText="1"/>
    </xf>
    <xf numFmtId="166" fontId="0" fillId="0" borderId="2" xfId="0" applyNumberFormat="1" applyBorder="1" applyAlignment="1">
      <alignment horizontal="left" vertical="top" wrapText="1"/>
    </xf>
    <xf numFmtId="166" fontId="0" fillId="0" borderId="1" xfId="0" applyNumberFormat="1" applyBorder="1" applyAlignment="1">
      <alignment horizontal="left" vertical="top" wrapText="1"/>
    </xf>
    <xf numFmtId="166" fontId="0" fillId="0" borderId="0" xfId="0" applyNumberFormat="1"/>
    <xf numFmtId="166" fontId="18" fillId="0" borderId="0" xfId="0" applyNumberFormat="1" applyFont="1" applyAlignment="1">
      <alignment horizontal="righ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2160000</xdr:colOff>
      <xdr:row>23</xdr:row>
      <xdr:rowOff>68101</xdr:rowOff>
    </xdr:from>
    <xdr:to>
      <xdr:col>0</xdr:col>
      <xdr:colOff>4608000</xdr:colOff>
      <xdr:row>46</xdr:row>
      <xdr:rowOff>63501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160000" y="4449601"/>
          <a:ext cx="2448000" cy="43769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MAITRE D'OUVRAGE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Université Claude Bernard Lyon 1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Bâtiment Jules-Victoire Daubié 43, boulevard du 11 novembre 1918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69622 VILLEURBANNE Cedex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Architecte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Chaveneau Ohashi Architecte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2 rue Diderot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69001 LYON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ME2CO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208, rue des Cordiers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71000 MACON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B.E.T. Structure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DIDIER PIERRON DPI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1, rue du Docteur Papillon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69100 VILLEURBANNE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756000</xdr:colOff>
      <xdr:row>5</xdr:row>
      <xdr:rowOff>111535</xdr:rowOff>
    </xdr:from>
    <xdr:to>
      <xdr:col>0</xdr:col>
      <xdr:colOff>6012000</xdr:colOff>
      <xdr:row>14</xdr:row>
      <xdr:rowOff>180975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56000" y="1064035"/>
          <a:ext cx="5256000" cy="1783940"/>
        </a:xfrm>
        <a:prstGeom prst="rect">
          <a:avLst/>
        </a:prstGeom>
        <a:solidFill>
          <a:srgbClr val="C0C0C0"/>
        </a:solidFill>
        <a:ln w="635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2000" b="1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2400" b="1" i="0">
              <a:solidFill>
                <a:srgbClr val="000000"/>
              </a:solidFill>
              <a:latin typeface="Arial Narrow"/>
            </a:rPr>
            <a:t>Création dun espace inter-associatif sur le site de la Faculté de Médecine Lyon Sud</a:t>
          </a:r>
        </a:p>
        <a:p>
          <a:pPr algn="ctr"/>
          <a:endParaRPr sz="800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600" b="0" i="0">
              <a:solidFill>
                <a:srgbClr val="000000"/>
              </a:solidFill>
              <a:latin typeface="Arial Narrow"/>
            </a:rPr>
            <a:t>Campus Lyon Sud Charles Mrieux Domaine des HCL CHU Lyon Sud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Arial Narrow"/>
            </a:rPr>
            <a:t>69310 PIERRE BENITE</a:t>
          </a:r>
        </a:p>
      </xdr:txBody>
    </xdr:sp>
    <xdr:clientData/>
  </xdr:twoCellAnchor>
  <xdr:twoCellAnchor editAs="absolute">
    <xdr:from>
      <xdr:col>0</xdr:col>
      <xdr:colOff>756000</xdr:colOff>
      <xdr:row>14</xdr:row>
      <xdr:rowOff>170426</xdr:rowOff>
    </xdr:from>
    <xdr:to>
      <xdr:col>0</xdr:col>
      <xdr:colOff>6012000</xdr:colOff>
      <xdr:row>23</xdr:row>
      <xdr:rowOff>51978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89965" y="2837426"/>
          <a:ext cx="5239565" cy="15960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800" b="1" i="0">
              <a:solidFill>
                <a:srgbClr val="000000"/>
              </a:solidFill>
              <a:latin typeface="Arial Narrow"/>
            </a:rPr>
            <a:t>D.P.G.F</a:t>
          </a:r>
        </a:p>
        <a:p>
          <a:pPr algn="ctr"/>
          <a:endParaRPr sz="1800" b="1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800" b="1" i="0">
              <a:solidFill>
                <a:srgbClr val="000000"/>
              </a:solidFill>
              <a:latin typeface="Arial Narrow"/>
            </a:rPr>
            <a:t>PRO/DCE V3</a:t>
          </a:r>
        </a:p>
        <a:p>
          <a:pPr algn="ctr"/>
          <a:endParaRPr sz="2200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800" b="1" i="1">
              <a:solidFill>
                <a:srgbClr val="000000"/>
              </a:solidFill>
              <a:latin typeface="Arial Narrow"/>
            </a:rPr>
            <a:t>Lot N°02 PLATRERIE - FAUX PLAFONDS - PEINTURE</a:t>
          </a:r>
        </a:p>
      </xdr:txBody>
    </xdr:sp>
    <xdr:clientData/>
  </xdr:twoCellAnchor>
  <xdr:twoCellAnchor editAs="absolute">
    <xdr:from>
      <xdr:col>0</xdr:col>
      <xdr:colOff>4320000</xdr:colOff>
      <xdr:row>0</xdr:row>
      <xdr:rowOff>48365</xdr:rowOff>
    </xdr:from>
    <xdr:to>
      <xdr:col>0</xdr:col>
      <xdr:colOff>6624000</xdr:colOff>
      <xdr:row>4</xdr:row>
      <xdr:rowOff>11843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320626" y="48365"/>
          <a:ext cx="2321530" cy="7254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208, rue des Cordiers 71000 MACON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 </a:t>
          </a:r>
        </a:p>
        <a:p>
          <a:pPr algn="l"/>
          <a:endParaRPr sz="9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252000</xdr:colOff>
      <xdr:row>0</xdr:row>
      <xdr:rowOff>64487</xdr:rowOff>
    </xdr:from>
    <xdr:to>
      <xdr:col>0</xdr:col>
      <xdr:colOff>1620000</xdr:colOff>
      <xdr:row>4</xdr:row>
      <xdr:rowOff>92452</xdr:rowOff>
    </xdr:to>
    <xdr:pic>
      <xdr:nvPic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070" y="64487"/>
          <a:ext cx="38" cy="22"/>
        </a:xfrm>
        <a:prstGeom prst="rect">
          <a:avLst/>
        </a:prstGeom>
      </xdr:spPr>
    </xdr:pic>
    <xdr:clientData/>
  </xdr:twoCellAnchor>
  <xdr:twoCellAnchor editAs="absolute">
    <xdr:from>
      <xdr:col>0</xdr:col>
      <xdr:colOff>180000</xdr:colOff>
      <xdr:row>4</xdr:row>
      <xdr:rowOff>124696</xdr:rowOff>
    </xdr:from>
    <xdr:to>
      <xdr:col>0</xdr:col>
      <xdr:colOff>6408000</xdr:colOff>
      <xdr:row>4</xdr:row>
      <xdr:rowOff>124696</xdr:rowOff>
    </xdr:to>
    <xdr:cxnSp macro="">
      <xdr:nvCxn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>
          <a:off x="193461" y="886696"/>
          <a:ext cx="6239113" cy="0"/>
        </a:xfrm>
        <a:prstGeom prst="line">
          <a:avLst/>
        </a:prstGeom>
        <a:ln w="3175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625725</xdr:colOff>
      <xdr:row>0</xdr:row>
      <xdr:rowOff>442643</xdr:rowOff>
    </xdr:from>
    <xdr:to>
      <xdr:col>4</xdr:col>
      <xdr:colOff>754019</xdr:colOff>
      <xdr:row>0</xdr:row>
      <xdr:rowOff>837861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201461" y="442643"/>
          <a:ext cx="5264296" cy="395217"/>
        </a:xfrm>
        <a:prstGeom prst="rect">
          <a:avLst/>
        </a:prstGeom>
        <a:noFill/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Création dun espace inter-associatif sur le site de la Faculté de Médecine Lyon Sud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Campus Lyon Sud Charles Mrieux Domaine des HCL CHU Lyon Sud69310 PIERRE BENITE</a:t>
          </a:r>
        </a:p>
      </xdr:txBody>
    </xdr:sp>
    <xdr:clientData/>
  </xdr:twoCellAnchor>
  <xdr:twoCellAnchor editAs="absolute">
    <xdr:from>
      <xdr:col>2</xdr:col>
      <xdr:colOff>311869</xdr:colOff>
      <xdr:row>0</xdr:row>
      <xdr:rowOff>31617</xdr:rowOff>
    </xdr:from>
    <xdr:to>
      <xdr:col>4</xdr:col>
      <xdr:colOff>754019</xdr:colOff>
      <xdr:row>0</xdr:row>
      <xdr:rowOff>442643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710991" y="31617"/>
          <a:ext cx="1754765" cy="411026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ctr"/>
          <a:r>
            <a:rPr lang="fr-FR" sz="1000" b="0" i="0">
              <a:solidFill>
                <a:srgbClr val="000000"/>
              </a:solidFill>
              <a:latin typeface="MS Shell Dlg"/>
            </a:rPr>
            <a:t>PRO/DCE V3</a:t>
          </a:r>
        </a:p>
      </xdr:txBody>
    </xdr:sp>
    <xdr:clientData/>
  </xdr:twoCellAnchor>
  <xdr:twoCellAnchor editAs="absolute">
    <xdr:from>
      <xdr:col>1</xdr:col>
      <xdr:colOff>625725</xdr:colOff>
      <xdr:row>0</xdr:row>
      <xdr:rowOff>31617</xdr:rowOff>
    </xdr:from>
    <xdr:to>
      <xdr:col>2</xdr:col>
      <xdr:colOff>311869</xdr:colOff>
      <xdr:row>0</xdr:row>
      <xdr:rowOff>442643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201461" y="31617"/>
          <a:ext cx="3509530" cy="411026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02 - Lot N°02 PLATRERIE - FAUX PLAFONDS - PEINTURE</a:t>
          </a:r>
        </a:p>
      </xdr:txBody>
    </xdr:sp>
    <xdr:clientData/>
  </xdr:twoCellAnchor>
  <xdr:twoCellAnchor editAs="absolute">
    <xdr:from>
      <xdr:col>0</xdr:col>
      <xdr:colOff>0</xdr:colOff>
      <xdr:row>0</xdr:row>
      <xdr:rowOff>126470</xdr:rowOff>
    </xdr:from>
    <xdr:to>
      <xdr:col>1</xdr:col>
      <xdr:colOff>589725</xdr:colOff>
      <xdr:row>0</xdr:row>
      <xdr:rowOff>822052</xdr:rowOff>
    </xdr:to>
    <xdr:pic>
      <xdr:nvPicPr>
        <xdr:cNvPr id="6" name="Forme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6470"/>
          <a:ext cx="32" cy="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892425</xdr:colOff>
      <xdr:row>0</xdr:row>
      <xdr:rowOff>442643</xdr:rowOff>
    </xdr:from>
    <xdr:to>
      <xdr:col>4</xdr:col>
      <xdr:colOff>708075</xdr:colOff>
      <xdr:row>0</xdr:row>
      <xdr:rowOff>837861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201461" y="442643"/>
          <a:ext cx="5264296" cy="395217"/>
        </a:xfrm>
        <a:prstGeom prst="rect">
          <a:avLst/>
        </a:prstGeom>
        <a:noFill/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Création dun espace inter-associatif sur le site de la Faculté de Médecine Lyon Sud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Campus Lyon Sud Charles Mrieux Domaine des HCL CHU Lyon Sud69310 PIERRE BENITE</a:t>
          </a:r>
        </a:p>
      </xdr:txBody>
    </xdr:sp>
    <xdr:clientData/>
  </xdr:twoCellAnchor>
  <xdr:twoCellAnchor editAs="absolute">
    <xdr:from>
      <xdr:col>1</xdr:col>
      <xdr:colOff>4393425</xdr:colOff>
      <xdr:row>0</xdr:row>
      <xdr:rowOff>31617</xdr:rowOff>
    </xdr:from>
    <xdr:to>
      <xdr:col>4</xdr:col>
      <xdr:colOff>708075</xdr:colOff>
      <xdr:row>0</xdr:row>
      <xdr:rowOff>442643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4710991" y="31617"/>
          <a:ext cx="1754765" cy="411026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ctr"/>
          <a:r>
            <a:rPr lang="fr-FR" sz="1000" b="0" i="0">
              <a:solidFill>
                <a:srgbClr val="000000"/>
              </a:solidFill>
              <a:latin typeface="MS Shell Dlg"/>
            </a:rPr>
            <a:t>PRO/DCE V3</a:t>
          </a:r>
        </a:p>
      </xdr:txBody>
    </xdr:sp>
    <xdr:clientData/>
  </xdr:twoCellAnchor>
  <xdr:twoCellAnchor editAs="absolute">
    <xdr:from>
      <xdr:col>1</xdr:col>
      <xdr:colOff>892425</xdr:colOff>
      <xdr:row>0</xdr:row>
      <xdr:rowOff>31617</xdr:rowOff>
    </xdr:from>
    <xdr:to>
      <xdr:col>1</xdr:col>
      <xdr:colOff>4393425</xdr:colOff>
      <xdr:row>0</xdr:row>
      <xdr:rowOff>442643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1201461" y="31617"/>
          <a:ext cx="3509530" cy="411026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02 - Lot N°02 PLATRERIE - FAUX PLAFONDS - PEINTURE</a:t>
          </a: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OPTION N°1 : BASE VIE AUTONOME</a:t>
          </a:r>
        </a:p>
      </xdr:txBody>
    </xdr:sp>
    <xdr:clientData/>
  </xdr:twoCellAnchor>
  <xdr:twoCellAnchor editAs="absolute">
    <xdr:from>
      <xdr:col>0</xdr:col>
      <xdr:colOff>0</xdr:colOff>
      <xdr:row>0</xdr:row>
      <xdr:rowOff>126470</xdr:rowOff>
    </xdr:from>
    <xdr:to>
      <xdr:col>1</xdr:col>
      <xdr:colOff>856425</xdr:colOff>
      <xdr:row>0</xdr:row>
      <xdr:rowOff>822052</xdr:rowOff>
    </xdr:to>
    <xdr:pic>
      <xdr:nvPicPr>
        <xdr:cNvPr id="6" name="Forme4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6470"/>
          <a:ext cx="32" cy="1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892425</xdr:colOff>
      <xdr:row>0</xdr:row>
      <xdr:rowOff>442643</xdr:rowOff>
    </xdr:from>
    <xdr:to>
      <xdr:col>4</xdr:col>
      <xdr:colOff>431850</xdr:colOff>
      <xdr:row>0</xdr:row>
      <xdr:rowOff>837861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1201461" y="442643"/>
          <a:ext cx="5264296" cy="395217"/>
        </a:xfrm>
        <a:prstGeom prst="rect">
          <a:avLst/>
        </a:prstGeom>
        <a:noFill/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Création dun espace inter-associatif sur le site de la Faculté de Médecine Lyon Sud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Campus Lyon Sud Charles Mrieux Domaine des HCL CHU Lyon Sud69310 PIERRE BENITE</a:t>
          </a:r>
        </a:p>
      </xdr:txBody>
    </xdr:sp>
    <xdr:clientData/>
  </xdr:twoCellAnchor>
  <xdr:twoCellAnchor editAs="absolute">
    <xdr:from>
      <xdr:col>2</xdr:col>
      <xdr:colOff>30975</xdr:colOff>
      <xdr:row>0</xdr:row>
      <xdr:rowOff>31617</xdr:rowOff>
    </xdr:from>
    <xdr:to>
      <xdr:col>4</xdr:col>
      <xdr:colOff>431850</xdr:colOff>
      <xdr:row>0</xdr:row>
      <xdr:rowOff>442643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4710991" y="31617"/>
          <a:ext cx="1754765" cy="411026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ctr"/>
          <a:r>
            <a:rPr lang="fr-FR" sz="1000" b="0" i="0">
              <a:solidFill>
                <a:srgbClr val="000000"/>
              </a:solidFill>
              <a:latin typeface="MS Shell Dlg"/>
            </a:rPr>
            <a:t>PRO/DCE V3</a:t>
          </a:r>
        </a:p>
      </xdr:txBody>
    </xdr:sp>
    <xdr:clientData/>
  </xdr:twoCellAnchor>
  <xdr:twoCellAnchor editAs="absolute">
    <xdr:from>
      <xdr:col>1</xdr:col>
      <xdr:colOff>892425</xdr:colOff>
      <xdr:row>0</xdr:row>
      <xdr:rowOff>31617</xdr:rowOff>
    </xdr:from>
    <xdr:to>
      <xdr:col>2</xdr:col>
      <xdr:colOff>30975</xdr:colOff>
      <xdr:row>0</xdr:row>
      <xdr:rowOff>442643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1201461" y="31617"/>
          <a:ext cx="3509530" cy="411026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02 - Lot N°02 PLATRERIE - FAUX PLAFONDS - PEINTURE</a:t>
          </a: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OPTION N°2 : Agencement stockage du RdJ</a:t>
          </a:r>
        </a:p>
      </xdr:txBody>
    </xdr:sp>
    <xdr:clientData/>
  </xdr:twoCellAnchor>
  <xdr:twoCellAnchor editAs="absolute">
    <xdr:from>
      <xdr:col>0</xdr:col>
      <xdr:colOff>0</xdr:colOff>
      <xdr:row>0</xdr:row>
      <xdr:rowOff>126470</xdr:rowOff>
    </xdr:from>
    <xdr:to>
      <xdr:col>1</xdr:col>
      <xdr:colOff>856425</xdr:colOff>
      <xdr:row>0</xdr:row>
      <xdr:rowOff>822052</xdr:rowOff>
    </xdr:to>
    <xdr:pic>
      <xdr:nvPicPr>
        <xdr:cNvPr id="6" name="Forme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6470"/>
          <a:ext cx="32" cy="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D5267-8ACF-402F-A30C-3379B66AE825}">
  <sheetPr>
    <pageSetUpPr fitToPage="1"/>
  </sheetPr>
  <dimension ref="A1"/>
  <sheetViews>
    <sheetView showGridLines="0" view="pageBreakPreview" topLeftCell="A4" zoomScale="60" zoomScaleNormal="100" workbookViewId="0">
      <selection activeCell="D12" sqref="D12"/>
    </sheetView>
  </sheetViews>
  <sheetFormatPr baseColWidth="10" defaultColWidth="10.7109375" defaultRowHeight="15" x14ac:dyDescent="0.25"/>
  <cols>
    <col min="1" max="1" width="99.425781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85425-AEE7-47DF-92E0-76AEB3209579}">
  <dimension ref="A1:ZZ109"/>
  <sheetViews>
    <sheetView showGridLines="0" tabSelected="1" view="pageBreakPreview" zoomScale="85" zoomScaleNormal="100" zoomScaleSheetLayoutView="85" workbookViewId="0">
      <selection activeCell="B26" sqref="B26"/>
    </sheetView>
  </sheetViews>
  <sheetFormatPr baseColWidth="10" defaultColWidth="10.7109375" defaultRowHeight="15" x14ac:dyDescent="0.25"/>
  <cols>
    <col min="1" max="1" width="8.42578125" bestFit="1" customWidth="1"/>
    <col min="2" max="2" width="57.28515625" customWidth="1"/>
    <col min="3" max="3" width="6.140625" customWidth="1"/>
    <col min="4" max="4" width="13.7109375" customWidth="1"/>
    <col min="5" max="5" width="13.85546875" customWidth="1"/>
    <col min="6" max="6" width="17.7109375" customWidth="1"/>
    <col min="7" max="7" width="10.7109375" customWidth="1"/>
    <col min="701" max="703" width="10.7109375" customWidth="1"/>
  </cols>
  <sheetData>
    <row r="1" spans="1:702" ht="86.45" customHeight="1" x14ac:dyDescent="0.25">
      <c r="A1" s="54"/>
      <c r="B1" s="55"/>
      <c r="C1" s="55"/>
      <c r="D1" s="55"/>
      <c r="E1" s="55"/>
      <c r="F1" s="56"/>
    </row>
    <row r="2" spans="1:702" ht="30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ht="6" customHeight="1" x14ac:dyDescent="0.25">
      <c r="A3" s="6"/>
      <c r="B3" s="7"/>
      <c r="C3" s="8"/>
      <c r="D3" s="8"/>
      <c r="E3" s="8"/>
      <c r="F3" s="9"/>
    </row>
    <row r="4" spans="1:702" x14ac:dyDescent="0.25">
      <c r="A4" s="10"/>
      <c r="B4" s="11" t="s">
        <v>4</v>
      </c>
      <c r="C4" s="12"/>
      <c r="D4" s="12"/>
      <c r="E4" s="12"/>
      <c r="F4" s="13"/>
      <c r="ZY4" t="s">
        <v>5</v>
      </c>
      <c r="ZZ4" s="14" t="s">
        <v>6</v>
      </c>
    </row>
    <row r="5" spans="1:702" x14ac:dyDescent="0.25">
      <c r="A5" s="15" t="s">
        <v>7</v>
      </c>
      <c r="B5" s="16" t="s">
        <v>8</v>
      </c>
      <c r="C5" s="12"/>
      <c r="D5" s="12"/>
      <c r="E5" s="12"/>
      <c r="F5" s="13"/>
      <c r="ZY5" t="s">
        <v>9</v>
      </c>
      <c r="ZZ5" s="14"/>
    </row>
    <row r="6" spans="1:702" x14ac:dyDescent="0.25">
      <c r="A6" s="17" t="s">
        <v>10</v>
      </c>
      <c r="B6" s="18" t="s">
        <v>11</v>
      </c>
      <c r="C6" s="12"/>
      <c r="D6" s="12"/>
      <c r="E6" s="43"/>
      <c r="F6" s="44"/>
      <c r="ZY6" t="s">
        <v>12</v>
      </c>
      <c r="ZZ6" s="14"/>
    </row>
    <row r="7" spans="1:702" x14ac:dyDescent="0.25">
      <c r="A7" s="19" t="s">
        <v>13</v>
      </c>
      <c r="B7" s="20" t="s">
        <v>14</v>
      </c>
      <c r="C7" s="21" t="s">
        <v>15</v>
      </c>
      <c r="D7" s="22">
        <v>1</v>
      </c>
      <c r="E7" s="45"/>
      <c r="F7" s="46">
        <f>ROUND(D7*E7,2)</f>
        <v>0</v>
      </c>
      <c r="ZY7" t="s">
        <v>16</v>
      </c>
      <c r="ZZ7" s="14" t="s">
        <v>17</v>
      </c>
    </row>
    <row r="8" spans="1:702" ht="5.0999999999999996" customHeight="1" x14ac:dyDescent="0.25">
      <c r="A8" s="24"/>
      <c r="B8" s="25"/>
      <c r="C8" s="12"/>
      <c r="D8" s="12"/>
      <c r="E8" s="43"/>
      <c r="F8" s="47"/>
    </row>
    <row r="9" spans="1:702" x14ac:dyDescent="0.25">
      <c r="A9" s="26"/>
      <c r="B9" s="27" t="s">
        <v>18</v>
      </c>
      <c r="C9" s="12"/>
      <c r="D9" s="12"/>
      <c r="E9" s="43"/>
      <c r="F9" s="48">
        <f>SUBTOTAL(109,F7:F8)</f>
        <v>0</v>
      </c>
      <c r="G9" s="28"/>
      <c r="ZY9" t="s">
        <v>19</v>
      </c>
    </row>
    <row r="10" spans="1:702" ht="5.0999999999999996" customHeight="1" x14ac:dyDescent="0.25">
      <c r="A10" s="29"/>
      <c r="B10" s="30"/>
      <c r="C10" s="12"/>
      <c r="D10" s="12"/>
      <c r="E10" s="43"/>
      <c r="F10" s="49"/>
    </row>
    <row r="11" spans="1:702" x14ac:dyDescent="0.25">
      <c r="A11" s="17" t="s">
        <v>20</v>
      </c>
      <c r="B11" s="18" t="s">
        <v>21</v>
      </c>
      <c r="C11" s="12"/>
      <c r="D11" s="12"/>
      <c r="E11" s="43"/>
      <c r="F11" s="44"/>
      <c r="ZY11" t="s">
        <v>22</v>
      </c>
      <c r="ZZ11" s="14"/>
    </row>
    <row r="12" spans="1:702" x14ac:dyDescent="0.25">
      <c r="A12" s="31" t="s">
        <v>23</v>
      </c>
      <c r="B12" s="32" t="s">
        <v>24</v>
      </c>
      <c r="C12" s="12"/>
      <c r="D12" s="12"/>
      <c r="E12" s="43"/>
      <c r="F12" s="44"/>
      <c r="ZY12" t="s">
        <v>25</v>
      </c>
      <c r="ZZ12" s="14"/>
    </row>
    <row r="13" spans="1:702" x14ac:dyDescent="0.25">
      <c r="A13" s="33" t="s">
        <v>26</v>
      </c>
      <c r="B13" s="34" t="s">
        <v>27</v>
      </c>
      <c r="C13" s="21" t="s">
        <v>28</v>
      </c>
      <c r="D13" s="23">
        <v>11.25</v>
      </c>
      <c r="E13" s="45"/>
      <c r="F13" s="46">
        <f>ROUND(D13*E13,2)</f>
        <v>0</v>
      </c>
      <c r="ZY13" t="s">
        <v>29</v>
      </c>
      <c r="ZZ13" s="14" t="s">
        <v>30</v>
      </c>
    </row>
    <row r="14" spans="1:702" x14ac:dyDescent="0.25">
      <c r="A14" s="33" t="s">
        <v>31</v>
      </c>
      <c r="B14" s="34" t="s">
        <v>32</v>
      </c>
      <c r="C14" s="21" t="s">
        <v>28</v>
      </c>
      <c r="D14" s="23">
        <v>59</v>
      </c>
      <c r="E14" s="45"/>
      <c r="F14" s="46">
        <f>ROUND(D14*E14,2)</f>
        <v>0</v>
      </c>
      <c r="ZY14" t="s">
        <v>33</v>
      </c>
      <c r="ZZ14" s="14" t="s">
        <v>34</v>
      </c>
    </row>
    <row r="15" spans="1:702" x14ac:dyDescent="0.25">
      <c r="A15" s="33" t="s">
        <v>35</v>
      </c>
      <c r="B15" s="34" t="s">
        <v>36</v>
      </c>
      <c r="C15" s="21" t="s">
        <v>28</v>
      </c>
      <c r="D15" s="23">
        <v>66.149999999999991</v>
      </c>
      <c r="E15" s="45"/>
      <c r="F15" s="46">
        <f>ROUND(D15*E15,2)</f>
        <v>0</v>
      </c>
      <c r="ZY15" t="s">
        <v>37</v>
      </c>
      <c r="ZZ15" s="14" t="s">
        <v>38</v>
      </c>
    </row>
    <row r="16" spans="1:702" x14ac:dyDescent="0.25">
      <c r="A16" s="33" t="s">
        <v>39</v>
      </c>
      <c r="B16" s="34" t="s">
        <v>40</v>
      </c>
      <c r="C16" s="21" t="s">
        <v>41</v>
      </c>
      <c r="D16" s="23">
        <v>37.800000000000004</v>
      </c>
      <c r="E16" s="45"/>
      <c r="F16" s="46">
        <f>ROUND(D16*E16,2)</f>
        <v>0</v>
      </c>
      <c r="ZY16" t="s">
        <v>42</v>
      </c>
      <c r="ZZ16" s="14" t="s">
        <v>43</v>
      </c>
    </row>
    <row r="17" spans="1:702" x14ac:dyDescent="0.25">
      <c r="A17" s="10" t="s">
        <v>44</v>
      </c>
      <c r="B17" s="35" t="s">
        <v>45</v>
      </c>
      <c r="C17" s="12"/>
      <c r="D17" s="12"/>
      <c r="E17" s="43"/>
      <c r="F17" s="44"/>
      <c r="ZY17" t="s">
        <v>46</v>
      </c>
      <c r="ZZ17" s="14"/>
    </row>
    <row r="18" spans="1:702" x14ac:dyDescent="0.25">
      <c r="A18" s="33" t="s">
        <v>47</v>
      </c>
      <c r="B18" s="34" t="s">
        <v>48</v>
      </c>
      <c r="C18" s="21" t="s">
        <v>28</v>
      </c>
      <c r="D18" s="23">
        <v>14.97</v>
      </c>
      <c r="E18" s="45"/>
      <c r="F18" s="46">
        <f>ROUND(D18*E18,2)</f>
        <v>0</v>
      </c>
      <c r="ZY18" t="s">
        <v>49</v>
      </c>
      <c r="ZZ18" s="14" t="s">
        <v>50</v>
      </c>
    </row>
    <row r="19" spans="1:702" x14ac:dyDescent="0.25">
      <c r="A19" s="33" t="s">
        <v>51</v>
      </c>
      <c r="B19" s="34" t="s">
        <v>52</v>
      </c>
      <c r="C19" s="21" t="s">
        <v>28</v>
      </c>
      <c r="D19" s="23">
        <v>66.149999999999991</v>
      </c>
      <c r="E19" s="45"/>
      <c r="F19" s="46">
        <f>ROUND(D19*E19,2)</f>
        <v>0</v>
      </c>
      <c r="ZY19" t="s">
        <v>53</v>
      </c>
      <c r="ZZ19" s="14" t="s">
        <v>54</v>
      </c>
    </row>
    <row r="20" spans="1:702" x14ac:dyDescent="0.25">
      <c r="A20" s="10" t="s">
        <v>55</v>
      </c>
      <c r="B20" s="35" t="s">
        <v>56</v>
      </c>
      <c r="C20" s="12"/>
      <c r="D20" s="12"/>
      <c r="E20" s="43"/>
      <c r="F20" s="44"/>
      <c r="ZY20" t="s">
        <v>57</v>
      </c>
      <c r="ZZ20" s="14"/>
    </row>
    <row r="21" spans="1:702" x14ac:dyDescent="0.25">
      <c r="A21" s="33" t="s">
        <v>58</v>
      </c>
      <c r="B21" s="34" t="s">
        <v>59</v>
      </c>
      <c r="C21" s="21" t="s">
        <v>0</v>
      </c>
      <c r="D21" s="22">
        <v>1</v>
      </c>
      <c r="E21" s="45"/>
      <c r="F21" s="46">
        <f>ROUND(D21*E21,2)</f>
        <v>0</v>
      </c>
      <c r="ZY21" t="s">
        <v>60</v>
      </c>
      <c r="ZZ21" s="14" t="s">
        <v>61</v>
      </c>
    </row>
    <row r="22" spans="1:702" x14ac:dyDescent="0.25">
      <c r="A22" s="33" t="s">
        <v>62</v>
      </c>
      <c r="B22" s="34" t="s">
        <v>63</v>
      </c>
      <c r="C22" s="21" t="s">
        <v>0</v>
      </c>
      <c r="D22" s="22">
        <v>2</v>
      </c>
      <c r="E22" s="45"/>
      <c r="F22" s="46">
        <f>ROUND(D22*E22,2)</f>
        <v>0</v>
      </c>
      <c r="ZY22" t="s">
        <v>64</v>
      </c>
      <c r="ZZ22" s="14" t="s">
        <v>65</v>
      </c>
    </row>
    <row r="23" spans="1:702" ht="5.0999999999999996" customHeight="1" x14ac:dyDescent="0.25">
      <c r="A23" s="24"/>
      <c r="B23" s="25"/>
      <c r="C23" s="12"/>
      <c r="D23" s="12"/>
      <c r="E23" s="43"/>
      <c r="F23" s="47"/>
    </row>
    <row r="24" spans="1:702" x14ac:dyDescent="0.25">
      <c r="A24" s="26"/>
      <c r="B24" s="27" t="s">
        <v>66</v>
      </c>
      <c r="C24" s="12"/>
      <c r="D24" s="12"/>
      <c r="E24" s="43"/>
      <c r="F24" s="48">
        <f>SUBTOTAL(109,F12:F23)</f>
        <v>0</v>
      </c>
      <c r="G24" s="28"/>
      <c r="ZY24" t="s">
        <v>67</v>
      </c>
    </row>
    <row r="25" spans="1:702" ht="5.0999999999999996" customHeight="1" x14ac:dyDescent="0.25">
      <c r="A25" s="29"/>
      <c r="B25" s="30"/>
      <c r="C25" s="12"/>
      <c r="D25" s="12"/>
      <c r="E25" s="43"/>
      <c r="F25" s="49"/>
    </row>
    <row r="26" spans="1:702" x14ac:dyDescent="0.25">
      <c r="A26" s="17" t="s">
        <v>68</v>
      </c>
      <c r="B26" s="18" t="s">
        <v>69</v>
      </c>
      <c r="C26" s="12"/>
      <c r="D26" s="12"/>
      <c r="E26" s="43"/>
      <c r="F26" s="44"/>
      <c r="ZY26" t="s">
        <v>70</v>
      </c>
      <c r="ZZ26" s="14"/>
    </row>
    <row r="27" spans="1:702" x14ac:dyDescent="0.25">
      <c r="A27" s="31" t="s">
        <v>71</v>
      </c>
      <c r="B27" s="32" t="s">
        <v>72</v>
      </c>
      <c r="C27" s="12"/>
      <c r="D27" s="12"/>
      <c r="E27" s="43"/>
      <c r="F27" s="44"/>
      <c r="ZY27" t="s">
        <v>73</v>
      </c>
      <c r="ZZ27" s="14"/>
    </row>
    <row r="28" spans="1:702" x14ac:dyDescent="0.25">
      <c r="A28" s="33" t="s">
        <v>74</v>
      </c>
      <c r="B28" s="34" t="s">
        <v>75</v>
      </c>
      <c r="C28" s="21" t="s">
        <v>28</v>
      </c>
      <c r="D28" s="23">
        <v>200</v>
      </c>
      <c r="E28" s="45"/>
      <c r="F28" s="46">
        <f>ROUND(D28*E28,2)</f>
        <v>0</v>
      </c>
      <c r="ZY28" t="s">
        <v>76</v>
      </c>
      <c r="ZZ28" s="14" t="s">
        <v>77</v>
      </c>
    </row>
    <row r="29" spans="1:702" x14ac:dyDescent="0.25">
      <c r="A29" s="33" t="s">
        <v>78</v>
      </c>
      <c r="B29" s="34" t="s">
        <v>79</v>
      </c>
      <c r="C29" s="21" t="s">
        <v>28</v>
      </c>
      <c r="D29" s="23">
        <v>21.11</v>
      </c>
      <c r="E29" s="45"/>
      <c r="F29" s="46">
        <f>ROUND(D29*E29,2)</f>
        <v>0</v>
      </c>
      <c r="ZY29" t="s">
        <v>80</v>
      </c>
      <c r="ZZ29" s="14" t="s">
        <v>81</v>
      </c>
    </row>
    <row r="30" spans="1:702" x14ac:dyDescent="0.25">
      <c r="A30" s="10" t="s">
        <v>82</v>
      </c>
      <c r="B30" s="35" t="s">
        <v>83</v>
      </c>
      <c r="C30" s="12"/>
      <c r="D30" s="12"/>
      <c r="E30" s="43"/>
      <c r="F30" s="44"/>
      <c r="ZY30" t="s">
        <v>84</v>
      </c>
      <c r="ZZ30" s="14"/>
    </row>
    <row r="31" spans="1:702" x14ac:dyDescent="0.25">
      <c r="A31" s="33" t="s">
        <v>85</v>
      </c>
      <c r="B31" s="34" t="s">
        <v>86</v>
      </c>
      <c r="C31" s="21" t="s">
        <v>0</v>
      </c>
      <c r="D31" s="22">
        <v>9</v>
      </c>
      <c r="E31" s="45"/>
      <c r="F31" s="46">
        <f>ROUND(D31*E31,2)</f>
        <v>0</v>
      </c>
      <c r="ZY31" t="s">
        <v>87</v>
      </c>
      <c r="ZZ31" s="14" t="s">
        <v>88</v>
      </c>
    </row>
    <row r="32" spans="1:702" x14ac:dyDescent="0.25">
      <c r="A32" s="33" t="s">
        <v>89</v>
      </c>
      <c r="B32" s="34" t="s">
        <v>90</v>
      </c>
      <c r="C32" s="21" t="s">
        <v>0</v>
      </c>
      <c r="D32" s="22">
        <v>4</v>
      </c>
      <c r="E32" s="45"/>
      <c r="F32" s="46">
        <f>ROUND(D32*E32,2)</f>
        <v>0</v>
      </c>
      <c r="ZY32" t="s">
        <v>91</v>
      </c>
      <c r="ZZ32" s="14" t="s">
        <v>92</v>
      </c>
    </row>
    <row r="33" spans="1:702" x14ac:dyDescent="0.25">
      <c r="A33" s="33" t="s">
        <v>93</v>
      </c>
      <c r="B33" s="34" t="s">
        <v>94</v>
      </c>
      <c r="C33" s="21" t="s">
        <v>0</v>
      </c>
      <c r="D33" s="22">
        <v>1</v>
      </c>
      <c r="E33" s="45"/>
      <c r="F33" s="46">
        <f>ROUND(D33*E33,2)</f>
        <v>0</v>
      </c>
      <c r="ZY33" t="s">
        <v>95</v>
      </c>
      <c r="ZZ33" s="14" t="s">
        <v>96</v>
      </c>
    </row>
    <row r="34" spans="1:702" ht="5.0999999999999996" customHeight="1" x14ac:dyDescent="0.25">
      <c r="A34" s="24"/>
      <c r="B34" s="25"/>
      <c r="C34" s="12"/>
      <c r="D34" s="12"/>
      <c r="E34" s="43"/>
      <c r="F34" s="47"/>
    </row>
    <row r="35" spans="1:702" x14ac:dyDescent="0.25">
      <c r="A35" s="26"/>
      <c r="B35" s="27" t="s">
        <v>97</v>
      </c>
      <c r="C35" s="12"/>
      <c r="D35" s="12"/>
      <c r="E35" s="43"/>
      <c r="F35" s="48">
        <f>SUBTOTAL(109,F27:F34)</f>
        <v>0</v>
      </c>
      <c r="G35" s="28"/>
      <c r="ZY35" t="s">
        <v>98</v>
      </c>
    </row>
    <row r="36" spans="1:702" ht="5.0999999999999996" customHeight="1" x14ac:dyDescent="0.25">
      <c r="A36" s="29"/>
      <c r="B36" s="30"/>
      <c r="C36" s="12"/>
      <c r="D36" s="12"/>
      <c r="E36" s="43"/>
      <c r="F36" s="49"/>
    </row>
    <row r="37" spans="1:702" x14ac:dyDescent="0.25">
      <c r="A37" s="17" t="s">
        <v>99</v>
      </c>
      <c r="B37" s="18" t="s">
        <v>100</v>
      </c>
      <c r="C37" s="12"/>
      <c r="D37" s="12"/>
      <c r="E37" s="43"/>
      <c r="F37" s="44"/>
      <c r="ZY37" t="s">
        <v>101</v>
      </c>
      <c r="ZZ37" s="14"/>
    </row>
    <row r="38" spans="1:702" x14ac:dyDescent="0.25">
      <c r="A38" s="31" t="s">
        <v>102</v>
      </c>
      <c r="B38" s="32" t="s">
        <v>103</v>
      </c>
      <c r="C38" s="12"/>
      <c r="D38" s="12"/>
      <c r="E38" s="43"/>
      <c r="F38" s="44"/>
      <c r="ZY38" t="s">
        <v>104</v>
      </c>
      <c r="ZZ38" s="14"/>
    </row>
    <row r="39" spans="1:702" x14ac:dyDescent="0.25">
      <c r="A39" s="33" t="s">
        <v>105</v>
      </c>
      <c r="B39" s="34" t="s">
        <v>106</v>
      </c>
      <c r="C39" s="21" t="s">
        <v>0</v>
      </c>
      <c r="D39" s="22">
        <v>6</v>
      </c>
      <c r="E39" s="45"/>
      <c r="F39" s="46">
        <f>ROUND(D39*E39,2)</f>
        <v>0</v>
      </c>
      <c r="ZY39" t="s">
        <v>107</v>
      </c>
      <c r="ZZ39" s="14" t="s">
        <v>108</v>
      </c>
    </row>
    <row r="40" spans="1:702" x14ac:dyDescent="0.25">
      <c r="A40" s="10" t="s">
        <v>109</v>
      </c>
      <c r="B40" s="35" t="s">
        <v>110</v>
      </c>
      <c r="C40" s="12"/>
      <c r="D40" s="12"/>
      <c r="E40" s="43"/>
      <c r="F40" s="44"/>
      <c r="ZY40" t="s">
        <v>111</v>
      </c>
      <c r="ZZ40" s="14"/>
    </row>
    <row r="41" spans="1:702" x14ac:dyDescent="0.25">
      <c r="A41" s="33" t="s">
        <v>112</v>
      </c>
      <c r="B41" s="34" t="s">
        <v>113</v>
      </c>
      <c r="C41" s="21" t="s">
        <v>41</v>
      </c>
      <c r="D41" s="23">
        <v>37.799999999999997</v>
      </c>
      <c r="E41" s="45"/>
      <c r="F41" s="46">
        <f>ROUND(D41*E41,2)</f>
        <v>0</v>
      </c>
      <c r="ZY41" t="s">
        <v>114</v>
      </c>
      <c r="ZZ41" s="14" t="s">
        <v>115</v>
      </c>
    </row>
    <row r="42" spans="1:702" x14ac:dyDescent="0.25">
      <c r="A42" s="10" t="s">
        <v>116</v>
      </c>
      <c r="B42" s="35" t="s">
        <v>117</v>
      </c>
      <c r="C42" s="12"/>
      <c r="D42" s="12"/>
      <c r="E42" s="43"/>
      <c r="F42" s="44"/>
      <c r="ZY42" t="s">
        <v>118</v>
      </c>
      <c r="ZZ42" s="14"/>
    </row>
    <row r="43" spans="1:702" x14ac:dyDescent="0.25">
      <c r="A43" s="33" t="s">
        <v>119</v>
      </c>
      <c r="B43" s="34" t="s">
        <v>120</v>
      </c>
      <c r="C43" s="21" t="s">
        <v>28</v>
      </c>
      <c r="D43" s="23">
        <v>45.36</v>
      </c>
      <c r="E43" s="45"/>
      <c r="F43" s="46">
        <f>ROUND(D43*E43,2)</f>
        <v>0</v>
      </c>
      <c r="ZY43" t="s">
        <v>121</v>
      </c>
      <c r="ZZ43" s="14" t="s">
        <v>122</v>
      </c>
    </row>
    <row r="44" spans="1:702" ht="5.0999999999999996" customHeight="1" x14ac:dyDescent="0.25">
      <c r="A44" s="24"/>
      <c r="B44" s="25"/>
      <c r="C44" s="12"/>
      <c r="D44" s="12"/>
      <c r="E44" s="43"/>
      <c r="F44" s="47"/>
    </row>
    <row r="45" spans="1:702" x14ac:dyDescent="0.25">
      <c r="A45" s="26"/>
      <c r="B45" s="27" t="s">
        <v>123</v>
      </c>
      <c r="C45" s="12"/>
      <c r="D45" s="12"/>
      <c r="E45" s="43"/>
      <c r="F45" s="48">
        <f>SUBTOTAL(109,F38:F44)</f>
        <v>0</v>
      </c>
      <c r="G45" s="28"/>
      <c r="ZY45" t="s">
        <v>124</v>
      </c>
    </row>
    <row r="46" spans="1:702" ht="5.0999999999999996" customHeight="1" x14ac:dyDescent="0.25">
      <c r="A46" s="29"/>
      <c r="B46" s="30"/>
      <c r="C46" s="12"/>
      <c r="D46" s="12"/>
      <c r="E46" s="43"/>
      <c r="F46" s="49"/>
    </row>
    <row r="47" spans="1:702" x14ac:dyDescent="0.25">
      <c r="A47" s="17" t="s">
        <v>125</v>
      </c>
      <c r="B47" s="18" t="s">
        <v>126</v>
      </c>
      <c r="C47" s="12"/>
      <c r="D47" s="12"/>
      <c r="E47" s="43"/>
      <c r="F47" s="44"/>
      <c r="ZY47" t="s">
        <v>127</v>
      </c>
      <c r="ZZ47" s="14"/>
    </row>
    <row r="48" spans="1:702" x14ac:dyDescent="0.25">
      <c r="A48" s="31" t="s">
        <v>128</v>
      </c>
      <c r="B48" s="32" t="s">
        <v>129</v>
      </c>
      <c r="C48" s="12"/>
      <c r="D48" s="12"/>
      <c r="E48" s="43"/>
      <c r="F48" s="44"/>
      <c r="ZY48" t="s">
        <v>130</v>
      </c>
      <c r="ZZ48" s="14"/>
    </row>
    <row r="49" spans="1:702" x14ac:dyDescent="0.25">
      <c r="A49" s="33" t="s">
        <v>131</v>
      </c>
      <c r="B49" s="34" t="s">
        <v>132</v>
      </c>
      <c r="C49" s="21" t="s">
        <v>133</v>
      </c>
      <c r="D49" s="23">
        <f>1.1*5.5*2*5</f>
        <v>60.500000000000007</v>
      </c>
      <c r="E49" s="45"/>
      <c r="F49" s="46">
        <f>ROUND(D49*E49,2)</f>
        <v>0</v>
      </c>
      <c r="ZY49" t="s">
        <v>134</v>
      </c>
      <c r="ZZ49" s="14" t="s">
        <v>135</v>
      </c>
    </row>
    <row r="50" spans="1:702" x14ac:dyDescent="0.25">
      <c r="A50" s="10" t="s">
        <v>136</v>
      </c>
      <c r="B50" s="35" t="s">
        <v>137</v>
      </c>
      <c r="C50" s="12"/>
      <c r="D50" s="12"/>
      <c r="E50" s="43"/>
      <c r="F50" s="44"/>
      <c r="ZY50" t="s">
        <v>138</v>
      </c>
      <c r="ZZ50" s="14"/>
    </row>
    <row r="51" spans="1:702" x14ac:dyDescent="0.25">
      <c r="A51" s="33" t="s">
        <v>139</v>
      </c>
      <c r="B51" s="34" t="s">
        <v>140</v>
      </c>
      <c r="C51" s="21" t="s">
        <v>141</v>
      </c>
      <c r="D51" s="23">
        <v>77</v>
      </c>
      <c r="E51" s="45"/>
      <c r="F51" s="46">
        <f>ROUND(D51*E51,2)</f>
        <v>0</v>
      </c>
      <c r="ZY51" t="s">
        <v>142</v>
      </c>
      <c r="ZZ51" s="14" t="s">
        <v>143</v>
      </c>
    </row>
    <row r="52" spans="1:702" x14ac:dyDescent="0.25">
      <c r="A52" s="33" t="s">
        <v>144</v>
      </c>
      <c r="B52" s="34" t="s">
        <v>145</v>
      </c>
      <c r="C52" s="21" t="s">
        <v>146</v>
      </c>
      <c r="D52" s="23">
        <v>77</v>
      </c>
      <c r="E52" s="45"/>
      <c r="F52" s="46">
        <f>ROUND(D52*E52,2)</f>
        <v>0</v>
      </c>
      <c r="ZY52" t="s">
        <v>147</v>
      </c>
      <c r="ZZ52" s="14" t="s">
        <v>148</v>
      </c>
    </row>
    <row r="53" spans="1:702" x14ac:dyDescent="0.25">
      <c r="A53" s="10" t="s">
        <v>149</v>
      </c>
      <c r="B53" s="35" t="s">
        <v>150</v>
      </c>
      <c r="C53" s="12"/>
      <c r="D53" s="12"/>
      <c r="E53" s="43"/>
      <c r="F53" s="44"/>
      <c r="ZY53" t="s">
        <v>151</v>
      </c>
      <c r="ZZ53" s="14"/>
    </row>
    <row r="54" spans="1:702" x14ac:dyDescent="0.25">
      <c r="A54" s="33" t="s">
        <v>152</v>
      </c>
      <c r="B54" s="34" t="s">
        <v>153</v>
      </c>
      <c r="C54" s="21" t="s">
        <v>154</v>
      </c>
      <c r="D54" s="23">
        <v>43.3</v>
      </c>
      <c r="E54" s="45"/>
      <c r="F54" s="46">
        <f>ROUND(D54*E54,2)</f>
        <v>0</v>
      </c>
      <c r="ZY54" t="s">
        <v>155</v>
      </c>
      <c r="ZZ54" s="14" t="s">
        <v>156</v>
      </c>
    </row>
    <row r="55" spans="1:702" x14ac:dyDescent="0.25">
      <c r="A55" s="33" t="s">
        <v>157</v>
      </c>
      <c r="B55" s="34" t="s">
        <v>158</v>
      </c>
      <c r="C55" s="21" t="s">
        <v>159</v>
      </c>
      <c r="D55" s="23">
        <v>30</v>
      </c>
      <c r="E55" s="45"/>
      <c r="F55" s="46">
        <f>ROUND(D55*E55,2)</f>
        <v>0</v>
      </c>
      <c r="ZY55" t="s">
        <v>160</v>
      </c>
      <c r="ZZ55" s="14" t="s">
        <v>161</v>
      </c>
    </row>
    <row r="56" spans="1:702" x14ac:dyDescent="0.25">
      <c r="A56" s="10" t="s">
        <v>162</v>
      </c>
      <c r="B56" s="35" t="s">
        <v>163</v>
      </c>
      <c r="C56" s="12"/>
      <c r="D56" s="12"/>
      <c r="E56" s="43"/>
      <c r="F56" s="44"/>
      <c r="ZY56" t="s">
        <v>164</v>
      </c>
      <c r="ZZ56" s="14"/>
    </row>
    <row r="57" spans="1:702" x14ac:dyDescent="0.25">
      <c r="A57" s="33" t="s">
        <v>165</v>
      </c>
      <c r="B57" s="34" t="s">
        <v>166</v>
      </c>
      <c r="C57" s="21" t="s">
        <v>167</v>
      </c>
      <c r="D57" s="23">
        <f>+D54</f>
        <v>43.3</v>
      </c>
      <c r="E57" s="45"/>
      <c r="F57" s="46">
        <f>ROUND(D57*E57,2)</f>
        <v>0</v>
      </c>
      <c r="ZY57" t="s">
        <v>168</v>
      </c>
      <c r="ZZ57" s="14" t="s">
        <v>169</v>
      </c>
    </row>
    <row r="58" spans="1:702" x14ac:dyDescent="0.25">
      <c r="A58" s="10" t="s">
        <v>170</v>
      </c>
      <c r="B58" s="35" t="s">
        <v>171</v>
      </c>
      <c r="C58" s="12"/>
      <c r="D58" s="12"/>
      <c r="E58" s="43"/>
      <c r="F58" s="44"/>
      <c r="ZY58" t="s">
        <v>172</v>
      </c>
      <c r="ZZ58" s="14"/>
    </row>
    <row r="59" spans="1:702" x14ac:dyDescent="0.25">
      <c r="A59" s="33" t="s">
        <v>173</v>
      </c>
      <c r="B59" s="34" t="s">
        <v>174</v>
      </c>
      <c r="C59" s="21" t="s">
        <v>175</v>
      </c>
      <c r="D59" s="22">
        <v>4</v>
      </c>
      <c r="E59" s="45"/>
      <c r="F59" s="46">
        <f>ROUND(D59*E59,2)</f>
        <v>0</v>
      </c>
      <c r="ZY59" t="s">
        <v>176</v>
      </c>
      <c r="ZZ59" s="14" t="s">
        <v>177</v>
      </c>
    </row>
    <row r="60" spans="1:702" ht="5.0999999999999996" customHeight="1" x14ac:dyDescent="0.25">
      <c r="A60" s="24"/>
      <c r="B60" s="25"/>
      <c r="C60" s="12"/>
      <c r="D60" s="12"/>
      <c r="E60" s="43"/>
      <c r="F60" s="47"/>
    </row>
    <row r="61" spans="1:702" x14ac:dyDescent="0.25">
      <c r="A61" s="26"/>
      <c r="B61" s="27" t="s">
        <v>178</v>
      </c>
      <c r="C61" s="12"/>
      <c r="D61" s="12"/>
      <c r="E61" s="43"/>
      <c r="F61" s="48">
        <f>SUBTOTAL(109,F48:F60)</f>
        <v>0</v>
      </c>
      <c r="G61" s="28"/>
      <c r="ZY61" t="s">
        <v>179</v>
      </c>
    </row>
    <row r="62" spans="1:702" ht="5.0999999999999996" customHeight="1" x14ac:dyDescent="0.25">
      <c r="A62" s="29"/>
      <c r="B62" s="30"/>
      <c r="C62" s="12"/>
      <c r="D62" s="12"/>
      <c r="E62" s="43"/>
      <c r="F62" s="49"/>
    </row>
    <row r="63" spans="1:702" x14ac:dyDescent="0.25">
      <c r="A63" s="17" t="s">
        <v>180</v>
      </c>
      <c r="B63" s="18" t="s">
        <v>181</v>
      </c>
      <c r="C63" s="12"/>
      <c r="D63" s="12"/>
      <c r="E63" s="43"/>
      <c r="F63" s="44"/>
      <c r="ZY63" t="s">
        <v>182</v>
      </c>
      <c r="ZZ63" s="14"/>
    </row>
    <row r="64" spans="1:702" x14ac:dyDescent="0.25">
      <c r="A64" s="31" t="s">
        <v>183</v>
      </c>
      <c r="B64" s="32" t="s">
        <v>184</v>
      </c>
      <c r="C64" s="12"/>
      <c r="D64" s="12"/>
      <c r="E64" s="43"/>
      <c r="F64" s="44"/>
      <c r="ZY64" t="s">
        <v>185</v>
      </c>
      <c r="ZZ64" s="14"/>
    </row>
    <row r="65" spans="1:702" x14ac:dyDescent="0.25">
      <c r="A65" s="10" t="s">
        <v>186</v>
      </c>
      <c r="B65" s="36" t="s">
        <v>187</v>
      </c>
      <c r="C65" s="12"/>
      <c r="D65" s="12"/>
      <c r="E65" s="43"/>
      <c r="F65" s="44"/>
      <c r="ZY65" t="s">
        <v>188</v>
      </c>
      <c r="ZZ65" s="14"/>
    </row>
    <row r="66" spans="1:702" x14ac:dyDescent="0.25">
      <c r="A66" s="33" t="s">
        <v>189</v>
      </c>
      <c r="B66" s="34" t="s">
        <v>190</v>
      </c>
      <c r="C66" s="21" t="s">
        <v>28</v>
      </c>
      <c r="D66" s="23">
        <v>610</v>
      </c>
      <c r="E66" s="45"/>
      <c r="F66" s="46">
        <f>ROUND(D66*E66,2)</f>
        <v>0</v>
      </c>
      <c r="ZY66" t="s">
        <v>191</v>
      </c>
      <c r="ZZ66" s="14" t="s">
        <v>192</v>
      </c>
    </row>
    <row r="67" spans="1:702" x14ac:dyDescent="0.25">
      <c r="A67" s="33" t="s">
        <v>193</v>
      </c>
      <c r="B67" s="34" t="s">
        <v>194</v>
      </c>
      <c r="C67" s="21" t="s">
        <v>28</v>
      </c>
      <c r="D67" s="23">
        <v>210.3</v>
      </c>
      <c r="E67" s="45"/>
      <c r="F67" s="46">
        <f>ROUND(D67*E67,2)</f>
        <v>0</v>
      </c>
      <c r="ZY67" t="s">
        <v>195</v>
      </c>
      <c r="ZZ67" s="14" t="s">
        <v>196</v>
      </c>
    </row>
    <row r="68" spans="1:702" x14ac:dyDescent="0.25">
      <c r="A68" s="10" t="s">
        <v>197</v>
      </c>
      <c r="B68" s="36" t="s">
        <v>198</v>
      </c>
      <c r="C68" s="12"/>
      <c r="D68" s="12"/>
      <c r="E68" s="43"/>
      <c r="F68" s="44"/>
      <c r="ZY68" t="s">
        <v>199</v>
      </c>
      <c r="ZZ68" s="14"/>
    </row>
    <row r="69" spans="1:702" x14ac:dyDescent="0.25">
      <c r="A69" s="33" t="s">
        <v>200</v>
      </c>
      <c r="B69" s="34" t="s">
        <v>201</v>
      </c>
      <c r="C69" s="21" t="s">
        <v>28</v>
      </c>
      <c r="D69" s="23">
        <v>140</v>
      </c>
      <c r="E69" s="45"/>
      <c r="F69" s="46">
        <f>ROUND(D69*E69,2)</f>
        <v>0</v>
      </c>
      <c r="ZY69" t="s">
        <v>202</v>
      </c>
      <c r="ZZ69" s="14" t="s">
        <v>203</v>
      </c>
    </row>
    <row r="70" spans="1:702" x14ac:dyDescent="0.25">
      <c r="A70" s="10" t="s">
        <v>204</v>
      </c>
      <c r="B70" s="36" t="s">
        <v>205</v>
      </c>
      <c r="C70" s="12"/>
      <c r="D70" s="12"/>
      <c r="E70" s="43"/>
      <c r="F70" s="44"/>
      <c r="ZY70" t="s">
        <v>206</v>
      </c>
      <c r="ZZ70" s="14"/>
    </row>
    <row r="71" spans="1:702" x14ac:dyDescent="0.25">
      <c r="A71" s="33" t="s">
        <v>207</v>
      </c>
      <c r="B71" s="34" t="s">
        <v>208</v>
      </c>
      <c r="C71" s="21" t="s">
        <v>28</v>
      </c>
      <c r="D71" s="23">
        <v>55</v>
      </c>
      <c r="E71" s="45"/>
      <c r="F71" s="46">
        <f>ROUND(D71*E71,2)</f>
        <v>0</v>
      </c>
      <c r="ZY71" t="s">
        <v>209</v>
      </c>
      <c r="ZZ71" s="14" t="s">
        <v>210</v>
      </c>
    </row>
    <row r="72" spans="1:702" x14ac:dyDescent="0.25">
      <c r="A72" s="10" t="s">
        <v>211</v>
      </c>
      <c r="B72" s="35" t="s">
        <v>212</v>
      </c>
      <c r="C72" s="12"/>
      <c r="D72" s="12"/>
      <c r="E72" s="43"/>
      <c r="F72" s="44"/>
      <c r="ZY72" t="s">
        <v>213</v>
      </c>
      <c r="ZZ72" s="14"/>
    </row>
    <row r="73" spans="1:702" x14ac:dyDescent="0.25">
      <c r="A73" s="33" t="s">
        <v>214</v>
      </c>
      <c r="B73" s="34" t="s">
        <v>215</v>
      </c>
      <c r="C73" s="21" t="s">
        <v>28</v>
      </c>
      <c r="D73" s="23">
        <v>350.3</v>
      </c>
      <c r="E73" s="45"/>
      <c r="F73" s="46">
        <f>ROUND(D73*E73,2)</f>
        <v>0</v>
      </c>
      <c r="ZY73" t="s">
        <v>216</v>
      </c>
      <c r="ZZ73" s="14" t="s">
        <v>217</v>
      </c>
    </row>
    <row r="74" spans="1:702" x14ac:dyDescent="0.25">
      <c r="A74" s="33" t="s">
        <v>218</v>
      </c>
      <c r="B74" s="34" t="s">
        <v>219</v>
      </c>
      <c r="C74" s="21" t="s">
        <v>28</v>
      </c>
      <c r="D74" s="23">
        <v>610</v>
      </c>
      <c r="E74" s="45"/>
      <c r="F74" s="46">
        <f>ROUND(D74*E74,2)</f>
        <v>0</v>
      </c>
      <c r="ZY74" t="s">
        <v>220</v>
      </c>
      <c r="ZZ74" s="14" t="s">
        <v>221</v>
      </c>
    </row>
    <row r="75" spans="1:702" x14ac:dyDescent="0.25">
      <c r="A75" s="33" t="s">
        <v>222</v>
      </c>
      <c r="B75" s="34" t="s">
        <v>223</v>
      </c>
      <c r="C75" s="21" t="s">
        <v>28</v>
      </c>
      <c r="D75" s="23">
        <v>4.5999999999999996</v>
      </c>
      <c r="E75" s="45"/>
      <c r="F75" s="46">
        <f>ROUND(D75*E75,2)</f>
        <v>0</v>
      </c>
      <c r="ZY75" t="s">
        <v>224</v>
      </c>
      <c r="ZZ75" s="14" t="s">
        <v>225</v>
      </c>
    </row>
    <row r="76" spans="1:702" x14ac:dyDescent="0.25">
      <c r="A76" s="33" t="s">
        <v>226</v>
      </c>
      <c r="B76" s="34" t="s">
        <v>227</v>
      </c>
      <c r="C76" s="21" t="s">
        <v>28</v>
      </c>
      <c r="D76" s="23">
        <v>14.489999999999998</v>
      </c>
      <c r="E76" s="45"/>
      <c r="F76" s="46">
        <f>ROUND(D76*E76,2)</f>
        <v>0</v>
      </c>
      <c r="ZY76" t="s">
        <v>228</v>
      </c>
      <c r="ZZ76" s="14" t="s">
        <v>229</v>
      </c>
    </row>
    <row r="77" spans="1:702" x14ac:dyDescent="0.25">
      <c r="A77" s="10" t="s">
        <v>230</v>
      </c>
      <c r="B77" s="35" t="s">
        <v>231</v>
      </c>
      <c r="C77" s="12"/>
      <c r="D77" s="12"/>
      <c r="E77" s="43"/>
      <c r="F77" s="44"/>
      <c r="ZY77" t="s">
        <v>232</v>
      </c>
      <c r="ZZ77" s="14"/>
    </row>
    <row r="78" spans="1:702" x14ac:dyDescent="0.25">
      <c r="A78" s="33" t="s">
        <v>233</v>
      </c>
      <c r="B78" s="34" t="s">
        <v>234</v>
      </c>
      <c r="C78" s="21" t="s">
        <v>28</v>
      </c>
      <c r="D78" s="23">
        <v>30</v>
      </c>
      <c r="E78" s="45"/>
      <c r="F78" s="46">
        <f>ROUND(D78*E78,2)</f>
        <v>0</v>
      </c>
      <c r="ZY78" t="s">
        <v>235</v>
      </c>
      <c r="ZZ78" s="14" t="s">
        <v>236</v>
      </c>
    </row>
    <row r="79" spans="1:702" x14ac:dyDescent="0.25">
      <c r="A79" s="33" t="s">
        <v>237</v>
      </c>
      <c r="B79" s="34" t="s">
        <v>238</v>
      </c>
      <c r="C79" s="21" t="s">
        <v>28</v>
      </c>
      <c r="D79" s="23">
        <v>25</v>
      </c>
      <c r="E79" s="45"/>
      <c r="F79" s="46">
        <f>ROUND(D79*E79,2)</f>
        <v>0</v>
      </c>
      <c r="ZY79" t="s">
        <v>239</v>
      </c>
      <c r="ZZ79" s="14" t="s">
        <v>240</v>
      </c>
    </row>
    <row r="80" spans="1:702" x14ac:dyDescent="0.25">
      <c r="A80" s="10" t="s">
        <v>241</v>
      </c>
      <c r="B80" s="35" t="s">
        <v>242</v>
      </c>
      <c r="C80" s="12"/>
      <c r="D80" s="12"/>
      <c r="E80" s="43"/>
      <c r="F80" s="44"/>
      <c r="ZY80" t="s">
        <v>243</v>
      </c>
      <c r="ZZ80" s="14"/>
    </row>
    <row r="81" spans="1:702" x14ac:dyDescent="0.25">
      <c r="A81" s="33" t="s">
        <v>244</v>
      </c>
      <c r="B81" s="34" t="s">
        <v>245</v>
      </c>
      <c r="C81" s="21" t="s">
        <v>246</v>
      </c>
      <c r="D81" s="22">
        <v>1</v>
      </c>
      <c r="E81" s="45"/>
      <c r="F81" s="46">
        <f>ROUND(D81*E81,2)</f>
        <v>0</v>
      </c>
      <c r="ZY81" t="s">
        <v>247</v>
      </c>
      <c r="ZZ81" s="14" t="s">
        <v>248</v>
      </c>
    </row>
    <row r="82" spans="1:702" x14ac:dyDescent="0.25">
      <c r="A82" s="10" t="s">
        <v>249</v>
      </c>
      <c r="B82" s="35" t="s">
        <v>250</v>
      </c>
      <c r="C82" s="12"/>
      <c r="D82" s="12"/>
      <c r="E82" s="43"/>
      <c r="F82" s="44"/>
      <c r="ZY82" t="s">
        <v>251</v>
      </c>
      <c r="ZZ82" s="14"/>
    </row>
    <row r="83" spans="1:702" x14ac:dyDescent="0.25">
      <c r="A83" s="33" t="s">
        <v>252</v>
      </c>
      <c r="B83" s="34" t="s">
        <v>253</v>
      </c>
      <c r="C83" s="21" t="s">
        <v>254</v>
      </c>
      <c r="D83" s="22">
        <v>1</v>
      </c>
      <c r="E83" s="45"/>
      <c r="F83" s="46">
        <f>ROUND(D83*E83,2)</f>
        <v>0</v>
      </c>
      <c r="ZY83" t="s">
        <v>255</v>
      </c>
      <c r="ZZ83" s="14" t="s">
        <v>256</v>
      </c>
    </row>
    <row r="84" spans="1:702" ht="5.0999999999999996" customHeight="1" x14ac:dyDescent="0.25">
      <c r="A84" s="24"/>
      <c r="B84" s="25"/>
      <c r="C84" s="12"/>
      <c r="D84" s="12"/>
      <c r="E84" s="43"/>
      <c r="F84" s="47"/>
    </row>
    <row r="85" spans="1:702" x14ac:dyDescent="0.25">
      <c r="A85" s="26"/>
      <c r="B85" s="27" t="s">
        <v>257</v>
      </c>
      <c r="C85" s="12"/>
      <c r="D85" s="12"/>
      <c r="E85" s="43"/>
      <c r="F85" s="48">
        <f>SUBTOTAL(109,F64:F84)</f>
        <v>0</v>
      </c>
      <c r="G85" s="28"/>
      <c r="ZY85" t="s">
        <v>258</v>
      </c>
    </row>
    <row r="86" spans="1:702" ht="5.0999999999999996" customHeight="1" x14ac:dyDescent="0.25">
      <c r="A86" s="29"/>
      <c r="B86" s="30"/>
      <c r="C86" s="12"/>
      <c r="D86" s="12"/>
      <c r="E86" s="43"/>
      <c r="F86" s="49"/>
    </row>
    <row r="87" spans="1:702" x14ac:dyDescent="0.25">
      <c r="A87" s="17" t="s">
        <v>259</v>
      </c>
      <c r="B87" s="18" t="s">
        <v>260</v>
      </c>
      <c r="C87" s="12"/>
      <c r="D87" s="12"/>
      <c r="E87" s="43"/>
      <c r="F87" s="44"/>
      <c r="ZY87" t="s">
        <v>261</v>
      </c>
      <c r="ZZ87" s="14"/>
    </row>
    <row r="88" spans="1:702" x14ac:dyDescent="0.25">
      <c r="A88" s="31" t="s">
        <v>262</v>
      </c>
      <c r="B88" s="32" t="s">
        <v>263</v>
      </c>
      <c r="C88" s="12"/>
      <c r="D88" s="12"/>
      <c r="E88" s="43"/>
      <c r="F88" s="44"/>
      <c r="ZY88" t="s">
        <v>264</v>
      </c>
      <c r="ZZ88" s="14"/>
    </row>
    <row r="89" spans="1:702" x14ac:dyDescent="0.25">
      <c r="A89" s="33" t="s">
        <v>265</v>
      </c>
      <c r="B89" s="34" t="s">
        <v>266</v>
      </c>
      <c r="C89" s="21" t="s">
        <v>267</v>
      </c>
      <c r="D89" s="23">
        <v>20</v>
      </c>
      <c r="E89" s="45"/>
      <c r="F89" s="46">
        <f>ROUND(D89*E89,2)</f>
        <v>0</v>
      </c>
      <c r="ZY89" t="s">
        <v>268</v>
      </c>
      <c r="ZZ89" s="14" t="s">
        <v>269</v>
      </c>
    </row>
    <row r="90" spans="1:702" x14ac:dyDescent="0.25">
      <c r="A90" s="10" t="s">
        <v>270</v>
      </c>
      <c r="B90" s="35" t="s">
        <v>271</v>
      </c>
      <c r="C90" s="12"/>
      <c r="D90" s="12"/>
      <c r="E90" s="43"/>
      <c r="F90" s="44"/>
      <c r="ZY90" t="s">
        <v>272</v>
      </c>
      <c r="ZZ90" s="14"/>
    </row>
    <row r="91" spans="1:702" x14ac:dyDescent="0.25">
      <c r="A91" s="33" t="s">
        <v>273</v>
      </c>
      <c r="B91" s="34" t="s">
        <v>274</v>
      </c>
      <c r="C91" s="21" t="s">
        <v>275</v>
      </c>
      <c r="D91" s="23">
        <v>2</v>
      </c>
      <c r="E91" s="45"/>
      <c r="F91" s="46">
        <f>ROUND(D91*E91,2)</f>
        <v>0</v>
      </c>
      <c r="ZY91" t="s">
        <v>276</v>
      </c>
      <c r="ZZ91" s="14" t="s">
        <v>277</v>
      </c>
    </row>
    <row r="92" spans="1:702" x14ac:dyDescent="0.25">
      <c r="A92" s="10" t="s">
        <v>278</v>
      </c>
      <c r="B92" s="35" t="s">
        <v>279</v>
      </c>
      <c r="C92" s="12"/>
      <c r="D92" s="12"/>
      <c r="E92" s="43"/>
      <c r="F92" s="44"/>
      <c r="ZY92" t="s">
        <v>280</v>
      </c>
      <c r="ZZ92" s="14"/>
    </row>
    <row r="93" spans="1:702" x14ac:dyDescent="0.25">
      <c r="A93" s="33" t="s">
        <v>281</v>
      </c>
      <c r="B93" s="34" t="s">
        <v>282</v>
      </c>
      <c r="C93" s="21" t="s">
        <v>283</v>
      </c>
      <c r="D93" s="23">
        <v>2</v>
      </c>
      <c r="E93" s="45"/>
      <c r="F93" s="46">
        <f>ROUND(D93*E93,2)</f>
        <v>0</v>
      </c>
      <c r="ZY93" t="s">
        <v>284</v>
      </c>
      <c r="ZZ93" s="14" t="s">
        <v>285</v>
      </c>
    </row>
    <row r="94" spans="1:702" ht="5.0999999999999996" customHeight="1" x14ac:dyDescent="0.25">
      <c r="A94" s="24"/>
      <c r="B94" s="25"/>
      <c r="C94" s="12"/>
      <c r="D94" s="12"/>
      <c r="E94" s="43"/>
      <c r="F94" s="47"/>
    </row>
    <row r="95" spans="1:702" x14ac:dyDescent="0.25">
      <c r="A95" s="26"/>
      <c r="B95" s="27" t="s">
        <v>286</v>
      </c>
      <c r="C95" s="12"/>
      <c r="D95" s="12"/>
      <c r="E95" s="43"/>
      <c r="F95" s="48">
        <f>SUBTOTAL(109,F88:F94)</f>
        <v>0</v>
      </c>
      <c r="G95" s="28"/>
      <c r="ZY95" t="s">
        <v>287</v>
      </c>
    </row>
    <row r="96" spans="1:702" ht="5.0999999999999996" customHeight="1" x14ac:dyDescent="0.25">
      <c r="A96" s="29"/>
      <c r="B96" s="30"/>
      <c r="C96" s="12"/>
      <c r="D96" s="12"/>
      <c r="E96" s="43"/>
      <c r="F96" s="49"/>
    </row>
    <row r="97" spans="1:702" x14ac:dyDescent="0.25">
      <c r="A97" s="17" t="s">
        <v>288</v>
      </c>
      <c r="B97" s="18" t="s">
        <v>289</v>
      </c>
      <c r="C97" s="12"/>
      <c r="D97" s="12"/>
      <c r="E97" s="43"/>
      <c r="F97" s="44"/>
      <c r="ZY97" t="s">
        <v>290</v>
      </c>
      <c r="ZZ97" s="14"/>
    </row>
    <row r="98" spans="1:702" x14ac:dyDescent="0.25">
      <c r="A98" s="31" t="s">
        <v>291</v>
      </c>
      <c r="B98" s="32" t="s">
        <v>292</v>
      </c>
      <c r="C98" s="12"/>
      <c r="D98" s="12"/>
      <c r="E98" s="43"/>
      <c r="F98" s="44"/>
      <c r="ZY98" t="s">
        <v>293</v>
      </c>
      <c r="ZZ98" s="14"/>
    </row>
    <row r="99" spans="1:702" x14ac:dyDescent="0.25">
      <c r="A99" s="33" t="s">
        <v>294</v>
      </c>
      <c r="B99" s="34" t="s">
        <v>295</v>
      </c>
      <c r="C99" s="21" t="s">
        <v>296</v>
      </c>
      <c r="D99" s="22">
        <v>1</v>
      </c>
      <c r="E99" s="45"/>
      <c r="F99" s="46">
        <f>ROUND(D99*E99,2)</f>
        <v>0</v>
      </c>
      <c r="ZY99" t="s">
        <v>297</v>
      </c>
      <c r="ZZ99" s="14" t="s">
        <v>298</v>
      </c>
    </row>
    <row r="100" spans="1:702" ht="5.0999999999999996" customHeight="1" x14ac:dyDescent="0.25">
      <c r="A100" s="24"/>
      <c r="B100" s="25"/>
      <c r="C100" s="12"/>
      <c r="D100" s="12"/>
      <c r="E100" s="43"/>
      <c r="F100" s="47"/>
    </row>
    <row r="101" spans="1:702" x14ac:dyDescent="0.25">
      <c r="A101" s="26"/>
      <c r="B101" s="27" t="s">
        <v>299</v>
      </c>
      <c r="C101" s="12"/>
      <c r="D101" s="12"/>
      <c r="E101" s="43"/>
      <c r="F101" s="48">
        <f>SUBTOTAL(109,F98:F100)</f>
        <v>0</v>
      </c>
      <c r="G101" s="28"/>
      <c r="ZY101" t="s">
        <v>300</v>
      </c>
    </row>
    <row r="102" spans="1:702" ht="5.0999999999999996" customHeight="1" x14ac:dyDescent="0.25">
      <c r="A102" s="24"/>
      <c r="B102" s="25"/>
      <c r="C102" s="12"/>
      <c r="D102" s="12"/>
      <c r="E102" s="43"/>
      <c r="F102" s="49"/>
    </row>
    <row r="103" spans="1:702" ht="5.0999999999999996" customHeight="1" x14ac:dyDescent="0.25">
      <c r="A103" s="29"/>
      <c r="B103" s="37"/>
      <c r="C103" s="38"/>
      <c r="D103" s="38"/>
      <c r="E103" s="50"/>
      <c r="F103" s="47"/>
    </row>
    <row r="104" spans="1:702" ht="5.0999999999999996" customHeight="1" x14ac:dyDescent="0.25">
      <c r="A104" s="39"/>
      <c r="B104" s="39"/>
      <c r="C104" s="39"/>
      <c r="D104" s="39"/>
      <c r="E104" s="51"/>
      <c r="F104" s="51"/>
    </row>
    <row r="105" spans="1:702" ht="13.5" customHeight="1" x14ac:dyDescent="0.25">
      <c r="B105" s="40" t="s">
        <v>301</v>
      </c>
      <c r="E105" s="52"/>
      <c r="F105" s="53">
        <f>SUBTOTAL(109,F4:F103)</f>
        <v>0</v>
      </c>
      <c r="ZY105" t="s">
        <v>302</v>
      </c>
    </row>
    <row r="106" spans="1:702" x14ac:dyDescent="0.25">
      <c r="A106" s="42">
        <v>20</v>
      </c>
      <c r="B106" s="40" t="str">
        <f>CONCATENATE("Montant TVA (",A106,"%)")</f>
        <v>Montant TVA (20%)</v>
      </c>
      <c r="E106" s="52"/>
      <c r="F106" s="53">
        <f>(F105*A106)/100</f>
        <v>0</v>
      </c>
      <c r="ZY106" t="s">
        <v>303</v>
      </c>
    </row>
    <row r="107" spans="1:702" x14ac:dyDescent="0.25">
      <c r="B107" s="40" t="s">
        <v>304</v>
      </c>
      <c r="E107" s="52"/>
      <c r="F107" s="53">
        <f>F105+F106</f>
        <v>0</v>
      </c>
      <c r="ZY107" t="s">
        <v>305</v>
      </c>
    </row>
    <row r="108" spans="1:702" x14ac:dyDescent="0.25">
      <c r="E108" s="52"/>
      <c r="F108" s="53"/>
    </row>
    <row r="109" spans="1:702" x14ac:dyDescent="0.25">
      <c r="F109" s="41"/>
    </row>
  </sheetData>
  <mergeCells count="1">
    <mergeCell ref="A1:F1"/>
  </mergeCells>
  <printOptions horizontalCentered="1"/>
  <pageMargins left="0.08" right="0.08" top="0.06" bottom="0.06" header="0.76" footer="0.76"/>
  <pageSetup paperSize="9" scale="67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1BFB9-1ACB-4AC1-A72F-66B39C7EEB79}">
  <sheetPr>
    <pageSetUpPr fitToPage="1"/>
  </sheetPr>
  <dimension ref="A1:ZZ17"/>
  <sheetViews>
    <sheetView showGridLines="0" view="pageBreakPreview" zoomScale="60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J55" sqref="J55"/>
    </sheetView>
  </sheetViews>
  <sheetFormatPr baseColWidth="10" defaultColWidth="10.7109375" defaultRowHeight="15" x14ac:dyDescent="0.25"/>
  <cols>
    <col min="1" max="1" width="4.42578125" bestFit="1" customWidth="1"/>
    <col min="2" max="2" width="66.4257812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6.45" customHeight="1" x14ac:dyDescent="0.25">
      <c r="A1" s="54"/>
      <c r="B1" s="55"/>
      <c r="C1" s="55"/>
      <c r="D1" s="55"/>
      <c r="E1" s="55"/>
      <c r="F1" s="56"/>
    </row>
    <row r="2" spans="1:702" ht="45" x14ac:dyDescent="0.25">
      <c r="A2" s="1"/>
      <c r="B2" s="2"/>
      <c r="C2" s="3" t="s">
        <v>306</v>
      </c>
      <c r="D2" s="4" t="s">
        <v>307</v>
      </c>
      <c r="E2" s="4" t="s">
        <v>308</v>
      </c>
      <c r="F2" s="5" t="s">
        <v>309</v>
      </c>
    </row>
    <row r="3" spans="1:702" x14ac:dyDescent="0.25">
      <c r="A3" s="6"/>
      <c r="B3" s="7"/>
      <c r="C3" s="8"/>
      <c r="D3" s="8"/>
      <c r="E3" s="8"/>
      <c r="F3" s="9"/>
    </row>
    <row r="4" spans="1:702" x14ac:dyDescent="0.25">
      <c r="A4" s="10"/>
      <c r="B4" s="11" t="s">
        <v>310</v>
      </c>
      <c r="C4" s="12"/>
      <c r="D4" s="12"/>
      <c r="E4" s="12"/>
      <c r="F4" s="13"/>
      <c r="ZY4" t="s">
        <v>311</v>
      </c>
      <c r="ZZ4" s="14" t="s">
        <v>312</v>
      </c>
    </row>
    <row r="5" spans="1:702" x14ac:dyDescent="0.25">
      <c r="A5" s="15" t="s">
        <v>313</v>
      </c>
      <c r="B5" s="16" t="s">
        <v>8</v>
      </c>
      <c r="C5" s="12"/>
      <c r="D5" s="12"/>
      <c r="E5" s="12"/>
      <c r="F5" s="13"/>
      <c r="ZY5" t="s">
        <v>314</v>
      </c>
      <c r="ZZ5" s="14"/>
    </row>
    <row r="6" spans="1:702" x14ac:dyDescent="0.25">
      <c r="A6" s="17" t="s">
        <v>315</v>
      </c>
      <c r="B6" s="18" t="s">
        <v>316</v>
      </c>
      <c r="C6" s="12"/>
      <c r="D6" s="12"/>
      <c r="E6" s="12"/>
      <c r="F6" s="13"/>
      <c r="ZY6" t="s">
        <v>317</v>
      </c>
      <c r="ZZ6" s="14"/>
    </row>
    <row r="7" spans="1:702" x14ac:dyDescent="0.25">
      <c r="A7" s="19" t="s">
        <v>318</v>
      </c>
      <c r="B7" s="20" t="s">
        <v>319</v>
      </c>
      <c r="C7" s="21" t="s">
        <v>320</v>
      </c>
      <c r="D7" s="22">
        <v>1</v>
      </c>
      <c r="E7" s="45"/>
      <c r="F7" s="46">
        <f>ROUND(D7*E7,2)</f>
        <v>0</v>
      </c>
      <c r="ZY7" t="s">
        <v>321</v>
      </c>
      <c r="ZZ7" s="14" t="s">
        <v>322</v>
      </c>
    </row>
    <row r="8" spans="1:702" x14ac:dyDescent="0.25">
      <c r="A8" s="24"/>
      <c r="B8" s="25"/>
      <c r="C8" s="12"/>
      <c r="D8" s="12"/>
      <c r="E8" s="43"/>
      <c r="F8" s="47"/>
    </row>
    <row r="9" spans="1:702" x14ac:dyDescent="0.25">
      <c r="A9" s="26"/>
      <c r="B9" s="27" t="s">
        <v>323</v>
      </c>
      <c r="C9" s="12"/>
      <c r="D9" s="12"/>
      <c r="E9" s="43"/>
      <c r="F9" s="48">
        <f>SUBTOTAL(109,F7:F8)</f>
        <v>0</v>
      </c>
      <c r="G9" s="28"/>
      <c r="ZY9" t="s">
        <v>324</v>
      </c>
    </row>
    <row r="10" spans="1:702" x14ac:dyDescent="0.25">
      <c r="A10" s="24"/>
      <c r="B10" s="25"/>
      <c r="C10" s="12"/>
      <c r="D10" s="12"/>
      <c r="E10" s="43"/>
      <c r="F10" s="49"/>
    </row>
    <row r="11" spans="1:702" x14ac:dyDescent="0.25">
      <c r="A11" s="29"/>
      <c r="B11" s="37"/>
      <c r="C11" s="38"/>
      <c r="D11" s="38"/>
      <c r="E11" s="50"/>
      <c r="F11" s="47"/>
    </row>
    <row r="12" spans="1:702" x14ac:dyDescent="0.25">
      <c r="A12" s="39"/>
      <c r="B12" s="39"/>
      <c r="C12" s="39"/>
      <c r="D12" s="39"/>
      <c r="E12" s="51"/>
      <c r="F12" s="51"/>
    </row>
    <row r="13" spans="1:702" x14ac:dyDescent="0.25">
      <c r="B13" s="40" t="s">
        <v>325</v>
      </c>
      <c r="E13" s="52"/>
      <c r="F13" s="53">
        <f>SUBTOTAL(109,F4:F11)</f>
        <v>0</v>
      </c>
      <c r="ZY13" t="s">
        <v>326</v>
      </c>
    </row>
    <row r="14" spans="1:702" x14ac:dyDescent="0.25">
      <c r="A14" s="42">
        <v>20</v>
      </c>
      <c r="B14" s="40" t="str">
        <f>CONCATENATE("Montant TVA (",A14,"%)")</f>
        <v>Montant TVA (20%)</v>
      </c>
      <c r="E14" s="52"/>
      <c r="F14" s="53">
        <f>(F13*A14)/100</f>
        <v>0</v>
      </c>
      <c r="ZY14" t="s">
        <v>327</v>
      </c>
    </row>
    <row r="15" spans="1:702" x14ac:dyDescent="0.25">
      <c r="B15" s="40" t="s">
        <v>328</v>
      </c>
      <c r="E15" s="52"/>
      <c r="F15" s="53">
        <f>F13+F14</f>
        <v>0</v>
      </c>
      <c r="ZY15" t="s">
        <v>329</v>
      </c>
    </row>
    <row r="16" spans="1:702" x14ac:dyDescent="0.25">
      <c r="E16" s="52"/>
      <c r="F16" s="53"/>
    </row>
    <row r="17" spans="6:6" x14ac:dyDescent="0.25">
      <c r="F17" s="41"/>
    </row>
  </sheetData>
  <mergeCells count="1">
    <mergeCell ref="A1:F1"/>
  </mergeCells>
  <printOptions horizontalCentered="1"/>
  <pageMargins left="0.08" right="0.08" top="0.06" bottom="0.06" header="0.76" footer="0.76"/>
  <pageSetup paperSize="9" scale="91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7A450-76BF-4BD9-A19D-CA443D2DAFAD}">
  <sheetPr>
    <pageSetUpPr fitToPage="1"/>
  </sheetPr>
  <dimension ref="A1:ZZ20"/>
  <sheetViews>
    <sheetView showGridLines="0" view="pageBreakPreview" zoomScale="60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11" sqref="D11"/>
    </sheetView>
  </sheetViews>
  <sheetFormatPr baseColWidth="10" defaultColWidth="10.7109375" defaultRowHeight="15" x14ac:dyDescent="0.25"/>
  <cols>
    <col min="1" max="1" width="4.42578125" bestFit="1" customWidth="1"/>
    <col min="2" max="2" width="65.42578125" customWidth="1"/>
    <col min="3" max="3" width="5.5703125" customWidth="1"/>
    <col min="4" max="4" width="15" customWidth="1"/>
    <col min="5" max="5" width="13" customWidth="1"/>
    <col min="6" max="6" width="12" bestFit="1" customWidth="1"/>
    <col min="7" max="7" width="10.7109375" customWidth="1"/>
    <col min="701" max="703" width="10.7109375" customWidth="1"/>
  </cols>
  <sheetData>
    <row r="1" spans="1:702" ht="86.45" customHeight="1" x14ac:dyDescent="0.25">
      <c r="A1" s="54"/>
      <c r="B1" s="55"/>
      <c r="C1" s="55"/>
      <c r="D1" s="55"/>
      <c r="E1" s="55"/>
      <c r="F1" s="56"/>
    </row>
    <row r="2" spans="1:702" ht="30" x14ac:dyDescent="0.25">
      <c r="A2" s="1"/>
      <c r="B2" s="2"/>
      <c r="C2" s="3" t="s">
        <v>330</v>
      </c>
      <c r="D2" s="4" t="s">
        <v>331</v>
      </c>
      <c r="E2" s="4" t="s">
        <v>332</v>
      </c>
      <c r="F2" s="5" t="s">
        <v>333</v>
      </c>
    </row>
    <row r="3" spans="1:702" x14ac:dyDescent="0.25">
      <c r="A3" s="6"/>
      <c r="B3" s="7"/>
      <c r="C3" s="8"/>
      <c r="D3" s="8"/>
      <c r="E3" s="8"/>
      <c r="F3" s="9"/>
    </row>
    <row r="4" spans="1:702" x14ac:dyDescent="0.25">
      <c r="A4" s="10"/>
      <c r="B4" s="11" t="s">
        <v>334</v>
      </c>
      <c r="C4" s="12"/>
      <c r="D4" s="12"/>
      <c r="E4" s="12"/>
      <c r="F4" s="13"/>
      <c r="ZY4" t="s">
        <v>335</v>
      </c>
      <c r="ZZ4" s="14" t="s">
        <v>336</v>
      </c>
    </row>
    <row r="5" spans="1:702" x14ac:dyDescent="0.25">
      <c r="A5" s="15" t="s">
        <v>337</v>
      </c>
      <c r="B5" s="16" t="s">
        <v>8</v>
      </c>
      <c r="C5" s="12"/>
      <c r="D5" s="12"/>
      <c r="E5" s="12"/>
      <c r="F5" s="13"/>
      <c r="ZY5" t="s">
        <v>338</v>
      </c>
      <c r="ZZ5" s="14"/>
    </row>
    <row r="6" spans="1:702" x14ac:dyDescent="0.25">
      <c r="A6" s="17" t="s">
        <v>339</v>
      </c>
      <c r="B6" s="18" t="s">
        <v>340</v>
      </c>
      <c r="C6" s="12"/>
      <c r="D6" s="12"/>
      <c r="E6" s="43"/>
      <c r="F6" s="44"/>
      <c r="ZY6" t="s">
        <v>341</v>
      </c>
      <c r="ZZ6" s="14"/>
    </row>
    <row r="7" spans="1:702" x14ac:dyDescent="0.25">
      <c r="A7" s="19" t="s">
        <v>342</v>
      </c>
      <c r="B7" s="20" t="s">
        <v>343</v>
      </c>
      <c r="C7" s="21" t="s">
        <v>344</v>
      </c>
      <c r="D7" s="23">
        <v>27</v>
      </c>
      <c r="E7" s="45"/>
      <c r="F7" s="46">
        <f>ROUND(D7*E7,2)</f>
        <v>0</v>
      </c>
      <c r="ZY7" t="s">
        <v>345</v>
      </c>
      <c r="ZZ7" s="14" t="s">
        <v>346</v>
      </c>
    </row>
    <row r="8" spans="1:702" x14ac:dyDescent="0.25">
      <c r="A8" s="33" t="s">
        <v>347</v>
      </c>
      <c r="B8" s="34" t="s">
        <v>348</v>
      </c>
      <c r="C8" s="21" t="s">
        <v>349</v>
      </c>
      <c r="D8" s="22">
        <v>1</v>
      </c>
      <c r="E8" s="45"/>
      <c r="F8" s="46">
        <f>ROUND(D8*E8,2)</f>
        <v>0</v>
      </c>
      <c r="ZY8" t="s">
        <v>350</v>
      </c>
      <c r="ZZ8" s="14" t="s">
        <v>351</v>
      </c>
    </row>
    <row r="9" spans="1:702" x14ac:dyDescent="0.25">
      <c r="A9" s="33" t="s">
        <v>352</v>
      </c>
      <c r="B9" s="34" t="s">
        <v>353</v>
      </c>
      <c r="C9" s="21" t="s">
        <v>354</v>
      </c>
      <c r="D9" s="23">
        <v>2</v>
      </c>
      <c r="E9" s="45"/>
      <c r="F9" s="46">
        <f>ROUND(D9*E9,2)</f>
        <v>0</v>
      </c>
      <c r="ZY9" t="s">
        <v>355</v>
      </c>
      <c r="ZZ9" s="14" t="s">
        <v>356</v>
      </c>
    </row>
    <row r="10" spans="1:702" x14ac:dyDescent="0.25">
      <c r="A10" s="33" t="s">
        <v>357</v>
      </c>
      <c r="B10" s="34" t="s">
        <v>358</v>
      </c>
      <c r="C10" s="21" t="s">
        <v>359</v>
      </c>
      <c r="D10" s="23">
        <v>54</v>
      </c>
      <c r="E10" s="45"/>
      <c r="F10" s="46">
        <f>ROUND(D10*E10,2)</f>
        <v>0</v>
      </c>
      <c r="ZY10" t="s">
        <v>360</v>
      </c>
      <c r="ZZ10" s="14" t="s">
        <v>361</v>
      </c>
    </row>
    <row r="11" spans="1:702" x14ac:dyDescent="0.25">
      <c r="A11" s="24"/>
      <c r="B11" s="25"/>
      <c r="C11" s="12"/>
      <c r="D11" s="12"/>
      <c r="E11" s="43"/>
      <c r="F11" s="47"/>
    </row>
    <row r="12" spans="1:702" x14ac:dyDescent="0.25">
      <c r="A12" s="26"/>
      <c r="B12" s="27" t="s">
        <v>362</v>
      </c>
      <c r="C12" s="12"/>
      <c r="D12" s="12"/>
      <c r="E12" s="43"/>
      <c r="F12" s="48">
        <f>SUBTOTAL(109,F7:F11)</f>
        <v>0</v>
      </c>
      <c r="G12" s="28"/>
      <c r="ZY12" t="s">
        <v>363</v>
      </c>
    </row>
    <row r="13" spans="1:702" x14ac:dyDescent="0.25">
      <c r="A13" s="24"/>
      <c r="B13" s="25"/>
      <c r="C13" s="12"/>
      <c r="D13" s="12"/>
      <c r="E13" s="43"/>
      <c r="F13" s="49"/>
    </row>
    <row r="14" spans="1:702" x14ac:dyDescent="0.25">
      <c r="A14" s="29"/>
      <c r="B14" s="37"/>
      <c r="C14" s="38"/>
      <c r="D14" s="38"/>
      <c r="E14" s="50"/>
      <c r="F14" s="47"/>
    </row>
    <row r="15" spans="1:702" x14ac:dyDescent="0.25">
      <c r="A15" s="39"/>
      <c r="B15" s="39"/>
      <c r="C15" s="39"/>
      <c r="D15" s="39"/>
      <c r="E15" s="51"/>
      <c r="F15" s="51"/>
    </row>
    <row r="16" spans="1:702" x14ac:dyDescent="0.25">
      <c r="B16" s="40" t="s">
        <v>364</v>
      </c>
      <c r="E16" s="52"/>
      <c r="F16" s="53">
        <f>SUBTOTAL(109,F4:F14)</f>
        <v>0</v>
      </c>
      <c r="ZY16" t="s">
        <v>365</v>
      </c>
    </row>
    <row r="17" spans="1:701" x14ac:dyDescent="0.25">
      <c r="A17" s="42">
        <v>20</v>
      </c>
      <c r="B17" s="40" t="str">
        <f>CONCATENATE("Montant TVA (",A17,"%)")</f>
        <v>Montant TVA (20%)</v>
      </c>
      <c r="E17" s="52"/>
      <c r="F17" s="53">
        <f>(F16*A17)/100</f>
        <v>0</v>
      </c>
      <c r="ZY17" t="s">
        <v>366</v>
      </c>
    </row>
    <row r="18" spans="1:701" x14ac:dyDescent="0.25">
      <c r="B18" s="40" t="s">
        <v>367</v>
      </c>
      <c r="E18" s="52"/>
      <c r="F18" s="53">
        <f>F16+F17</f>
        <v>0</v>
      </c>
      <c r="ZY18" t="s">
        <v>368</v>
      </c>
    </row>
    <row r="19" spans="1:701" x14ac:dyDescent="0.25">
      <c r="E19" s="52"/>
      <c r="F19" s="53"/>
    </row>
    <row r="20" spans="1:701" x14ac:dyDescent="0.25">
      <c r="F20" s="41"/>
    </row>
  </sheetData>
  <mergeCells count="1">
    <mergeCell ref="A1:F1"/>
  </mergeCells>
  <printOptions horizontalCentered="1"/>
  <pageMargins left="0.08" right="0.08" top="0.06" bottom="0.06" header="0.76" footer="0.76"/>
  <pageSetup paperSize="9" scale="8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Lot N°02 Page de garde</vt:lpstr>
      <vt:lpstr>Lot N°02 PLATRERIE - FAUX PLAF</vt:lpstr>
      <vt:lpstr>Lot N°02 OPTION N°1   BASE VIE</vt:lpstr>
      <vt:lpstr>Lot N°02 OPTION N°2   Agenceme</vt:lpstr>
      <vt:lpstr>'Lot N°02 OPTION N°1   BASE VIE'!Impression_des_titres</vt:lpstr>
      <vt:lpstr>'Lot N°02 OPTION N°2   Agenceme'!Impression_des_titres</vt:lpstr>
      <vt:lpstr>'Lot N°02 PLATRERIE - FAUX PLAF'!Impression_des_titres</vt:lpstr>
      <vt:lpstr>'Lot N°02 OPTION N°1   BASE VIE'!Zone_d_impression</vt:lpstr>
      <vt:lpstr>'Lot N°02 OPTION N°2   Agenceme'!Zone_d_impression</vt:lpstr>
      <vt:lpstr>'Lot N°02 PLATRERIE - FAUX PLAF'!Zone_d_impression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mehdi.abadli</dc:creator>
  <cp:lastModifiedBy>BTP INGENIERIE SOLUTIONS</cp:lastModifiedBy>
  <dcterms:created xsi:type="dcterms:W3CDTF">2025-01-27T14:19:01Z</dcterms:created>
  <dcterms:modified xsi:type="dcterms:W3CDTF">2025-01-27T15:03:36Z</dcterms:modified>
</cp:coreProperties>
</file>