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406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<sst xmlns="http://schemas.openxmlformats.org/spreadsheetml/2006/main" count="1234" uniqueCount="452">
  <si>
    <t>Dossier</t>
  </si>
  <si>
    <t>Date</t>
  </si>
  <si>
    <t>Phase</t>
  </si>
  <si>
    <t>Indice</t>
  </si>
  <si>
    <t>MAITRE D'OUVRAGE
UNIVERSITE CLAUDE BERNARD LYON 1
43 Boulevard du 11 Novembre 1918
69622 VILLEURBANNE</t>
  </si>
  <si>
    <t>CONTROLEUR TECHNIQUE : 
    ALPES CONTROLE
    17 avenue Condorcet
    69100 VILLEURBANNE</t>
  </si>
  <si>
    <t>MAITRE D'OEUVRE : 
    VARIANCE INGENIERIE
    73 TER rue Francis de Pressensé
    69100 Villeurbanne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</si>
  <si>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</si>
  <si>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</si>
  <si>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</si>
  <si>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</si>
  <si>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</si>
  <si>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</si>
  <si>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</si>
  <si>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</si>
  <si>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</si>
  <si>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</si>
  <si>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</si>
  <si>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</si>
  <si>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</si>
  <si>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</si>
  <si>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</si>
  <si>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</si>
  <si>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</si>
  <si>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</si>
  <si>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</si>
  <si>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</si>
  <si>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</si>
  <si>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</si>
  <si>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</si>
  <si>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</si>
  <si>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</si>
  <si>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</si>
  <si>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</si>
  <si>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</si>
  <si>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</si>
  <si>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</si>
  <si>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</si>
  <si>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CURAGE - GROS-OEUVRE</t>
  </si>
  <si>
    <t>Généralités</t>
  </si>
  <si>
    <t>Consistance générale des travaux</t>
  </si>
  <si>
    <t>8.T</t>
  </si>
  <si>
    <t>8.&amp;</t>
  </si>
  <si>
    <t>Observations</t>
  </si>
  <si>
    <t>Liste des lots</t>
  </si>
  <si>
    <t>4.&amp;</t>
  </si>
  <si>
    <t>Données générales</t>
  </si>
  <si>
    <t>Normes et règlements</t>
  </si>
  <si>
    <t>Limite de prestations</t>
  </si>
  <si>
    <t>Prestations dues au présent lot</t>
  </si>
  <si>
    <t>9.T</t>
  </si>
  <si>
    <t>9.&amp;</t>
  </si>
  <si>
    <t>Prestations exclues au présent lot</t>
  </si>
  <si>
    <t>Étanchéité à l'air et à l'eau du bâtiment</t>
  </si>
  <si>
    <t>Caractéristique des matériaux et matériel</t>
  </si>
  <si>
    <t>Conditions de mise en oeuvre</t>
  </si>
  <si>
    <t>Coordination</t>
  </si>
  <si>
    <t>Reconnaissance préalable des subjectiles</t>
  </si>
  <si>
    <t>Règles générales d'exécution et emploi des produits</t>
  </si>
  <si>
    <t>Protection des ouvrages</t>
  </si>
  <si>
    <t>Précautions pour matériaux à risque</t>
  </si>
  <si>
    <t>Essai - Contrôle &amp; Réception</t>
  </si>
  <si>
    <t>Etudes d'exécution EXE</t>
  </si>
  <si>
    <t xml:space="preserve">Etudes et plans d'atelier et de chantier </t>
  </si>
  <si>
    <t>Dossier des ouvrages exécutés</t>
  </si>
  <si>
    <t>Obligation de vérification des quantités</t>
  </si>
  <si>
    <t>Nota préalable</t>
  </si>
  <si>
    <t>Traitement des déchets</t>
  </si>
  <si>
    <t>Obligation du Maître d'Ouvrage</t>
  </si>
  <si>
    <t>3.&amp;</t>
  </si>
  <si>
    <t>2.1</t>
  </si>
  <si>
    <t>Description des ouvrages</t>
  </si>
  <si>
    <t>2.1.1</t>
  </si>
  <si>
    <t xml:space="preserve">Etudes </t>
  </si>
  <si>
    <t>2.1.1.1</t>
  </si>
  <si>
    <t>Forfait Etudes</t>
  </si>
  <si>
    <t>FT</t>
  </si>
  <si>
    <t>9.UMOD</t>
  </si>
  <si>
    <t>9.M.Z</t>
  </si>
  <si>
    <t xml:space="preserve">    </t>
  </si>
  <si>
    <t xml:space="preserve"> FT</t>
  </si>
  <si>
    <t>Total H.T. :</t>
  </si>
  <si>
    <t>Total T.V.A. (20%) :</t>
  </si>
  <si>
    <t>Total T.T.C. :</t>
  </si>
  <si>
    <t>2.1.2</t>
  </si>
  <si>
    <t>Installation de chantier</t>
  </si>
  <si>
    <t>4.T</t>
  </si>
  <si>
    <t>2.1.2.1</t>
  </si>
  <si>
    <t>Base vie</t>
  </si>
  <si>
    <t>2.1.2.1.1</t>
  </si>
  <si>
    <t>WC de chantier</t>
  </si>
  <si>
    <t>ENS</t>
  </si>
  <si>
    <t>9.L</t>
  </si>
  <si>
    <t>Localisation : Base vie selon implantation à définir</t>
  </si>
  <si>
    <t xml:space="preserve"> ENS</t>
  </si>
  <si>
    <t>2.1.2.1.2</t>
  </si>
  <si>
    <t>Bungalow de chantier</t>
  </si>
  <si>
    <t>2.1.2.1.3</t>
  </si>
  <si>
    <t>Zone de stockage</t>
  </si>
  <si>
    <t>5.&amp;</t>
  </si>
  <si>
    <t>2.1.2.2</t>
  </si>
  <si>
    <t>Branchement de chantier</t>
  </si>
  <si>
    <t>2.1.2.2.1</t>
  </si>
  <si>
    <t>Comptage eau froide</t>
  </si>
  <si>
    <t>2.1.2.2.2</t>
  </si>
  <si>
    <t>Branchement provisoire de chantier</t>
  </si>
  <si>
    <t>2.1.2.3</t>
  </si>
  <si>
    <t>Divers</t>
  </si>
  <si>
    <t>2.1.2.3.1</t>
  </si>
  <si>
    <t>Constat d'huissier</t>
  </si>
  <si>
    <t>Localisation : Ensemble des zones impactées par les travaux</t>
  </si>
  <si>
    <t>2.1.2.3.2</t>
  </si>
  <si>
    <t>Localisation : Pour l'ensemble du chantier</t>
  </si>
  <si>
    <t>2.1.2.3.3</t>
  </si>
  <si>
    <t>PLATELAGE DE PROTECTION CUVE D'AZOTE</t>
  </si>
  <si>
    <t>Localisation : en périphérie Cuve d'azote côté EST</t>
  </si>
  <si>
    <t>2.1.3</t>
  </si>
  <si>
    <t>Curage</t>
  </si>
  <si>
    <t>2.1.3.1</t>
  </si>
  <si>
    <t>Zone ILM</t>
  </si>
  <si>
    <t>2.1.3.1.1</t>
  </si>
  <si>
    <t>Dépose GC bois</t>
  </si>
  <si>
    <t>Localisation : En périphérie de la fosse de la zone ILM</t>
  </si>
  <si>
    <t>2.1.3.2</t>
  </si>
  <si>
    <t>Zone IP2I</t>
  </si>
  <si>
    <t>2.1.3.2.1</t>
  </si>
  <si>
    <t>Sas</t>
  </si>
  <si>
    <t>Localisation : - Local HTA et BT au sous sol selon plan</t>
  </si>
  <si>
    <t>2.1.4</t>
  </si>
  <si>
    <t>Démolition</t>
  </si>
  <si>
    <t>2.1.4.1</t>
  </si>
  <si>
    <t>Dalle de fosse &amp; escalier ILM</t>
  </si>
  <si>
    <t>Localisation : Fond de fosse de la zone ILM.</t>
  </si>
  <si>
    <t xml:space="preserve"> M2</t>
  </si>
  <si>
    <t>2.1.4.2</t>
  </si>
  <si>
    <t>Plots béton non utilisés - Local 09</t>
  </si>
  <si>
    <t>Localisation : Au sous-sol</t>
  </si>
  <si>
    <t xml:space="preserve">FORFAIT POUR L'ENSEMBLE    </t>
  </si>
  <si>
    <t>2.1.4.3</t>
  </si>
  <si>
    <t xml:space="preserve">Purge ancrages pièces métalliques </t>
  </si>
  <si>
    <t xml:space="preserve">Localisation : Sur l'ensemble des zones à traiter </t>
  </si>
  <si>
    <t>2.1.5</t>
  </si>
  <si>
    <t xml:space="preserve">Plancher </t>
  </si>
  <si>
    <t>2.1.5.1</t>
  </si>
  <si>
    <t>Création de dalle pleine BA - Fosse ILM</t>
  </si>
  <si>
    <t>6.T</t>
  </si>
  <si>
    <t>2.1.5.1.1</t>
  </si>
  <si>
    <t>Béton</t>
  </si>
  <si>
    <t>M3</t>
  </si>
  <si>
    <t xml:space="preserve">    26.09*0.25 =</t>
  </si>
  <si>
    <t xml:space="preserve"> M3</t>
  </si>
  <si>
    <t>2.1.5.1.2</t>
  </si>
  <si>
    <t>Coffrage</t>
  </si>
  <si>
    <t>2.1.5.1.3</t>
  </si>
  <si>
    <t>Aciers</t>
  </si>
  <si>
    <t xml:space="preserve">Reprendre pos. 2.1.5.1.2 :
x    </t>
  </si>
  <si>
    <t>6.&amp;</t>
  </si>
  <si>
    <t>2.1.5.2</t>
  </si>
  <si>
    <t xml:space="preserve">Création de dalles pleine BA - périphérie de fosse ILM </t>
  </si>
  <si>
    <t>6.F</t>
  </si>
  <si>
    <t>2.1.5.2.1</t>
  </si>
  <si>
    <t>Poteaux métalliques</t>
  </si>
  <si>
    <t>2.1.5.2.1.1</t>
  </si>
  <si>
    <t>Poteaux HEA 200</t>
  </si>
  <si>
    <t>Localisation : En appuis des dalles d'extension des cheminements périphériques de la fosse ILM</t>
  </si>
  <si>
    <t xml:space="preserve">    4+6 =</t>
  </si>
  <si>
    <t xml:space="preserve"> U</t>
  </si>
  <si>
    <t>2.1.5.2.2</t>
  </si>
  <si>
    <t>Dalles BA</t>
  </si>
  <si>
    <t>2.1.5.2.2.1</t>
  </si>
  <si>
    <t xml:space="preserve">Béton </t>
  </si>
  <si>
    <t xml:space="preserve">Localisation : En extension du cheminement périphérique autour de la fosse au niveau RDC </t>
  </si>
  <si>
    <t>extension sud    (0.7*4.1)*0.15 =</t>
  </si>
  <si>
    <t>extension nord    ((1.5*2.6)+(3.5*0.7))*0.15 =</t>
  </si>
  <si>
    <t>2.1.5.2.2.2</t>
  </si>
  <si>
    <t>extension sud    0.7*4.1 =</t>
  </si>
  <si>
    <t>extension nord    (1.5*2.6)+(3.5*0.7) =</t>
  </si>
  <si>
    <t>2.1.5.2.2.3</t>
  </si>
  <si>
    <t>2.1.5.3</t>
  </si>
  <si>
    <t>Reprise de dalle poutrelles hourdis 1- IP2I</t>
  </si>
  <si>
    <t>2.1.5.3.1</t>
  </si>
  <si>
    <t>Création de trémie</t>
  </si>
  <si>
    <t>Localisation : - Au passage de la gaine technique dim. 3,80 x 1,60 m côté sud de la dalle haute de RDC de la zone polisseuse (zone IP2I).</t>
  </si>
  <si>
    <t>2.1.5.3.2</t>
  </si>
  <si>
    <t>Réservations</t>
  </si>
  <si>
    <t>2.1.5.3.3</t>
  </si>
  <si>
    <t>2.1.5.3.4</t>
  </si>
  <si>
    <t xml:space="preserve">    3.80*1.60 =</t>
  </si>
  <si>
    <t>2.1.5.3.5</t>
  </si>
  <si>
    <t>2.1.5.4</t>
  </si>
  <si>
    <t>Reprise de dalle poutrelles hourdis 2- IP2I</t>
  </si>
  <si>
    <t>2.1.5.4.1</t>
  </si>
  <si>
    <t>Localisation : - Au passage de la gaine technique dim. 2.50 x 1,80 m côté est de la dalle haute de RDC à l'aplomb surface Sas cryogénie de la zone IP2I.</t>
  </si>
  <si>
    <t>2.1.5.4.2</t>
  </si>
  <si>
    <t>2.1.5.4.3</t>
  </si>
  <si>
    <t>2.1.5.4.4</t>
  </si>
  <si>
    <t xml:space="preserve">    2.50*1.80 =</t>
  </si>
  <si>
    <t>2.1.5.4.5</t>
  </si>
  <si>
    <t>2.1.6</t>
  </si>
  <si>
    <t>Socle BA extérieur</t>
  </si>
  <si>
    <t>2.1.6.1</t>
  </si>
  <si>
    <t>Socle en béton armé extérieur</t>
  </si>
  <si>
    <t>Localisation : Sous l'ensemble "Groupe eau glacée "ILM" 125 kW" à l'extérieur côté sud-est au RDC du bâtiment.</t>
  </si>
  <si>
    <t>2.1.6.2</t>
  </si>
  <si>
    <t xml:space="preserve">Tabouret de branchement </t>
  </si>
  <si>
    <t xml:space="preserve">Localisation : Au niveau de la pompe de relevage </t>
  </si>
  <si>
    <t>2.1.7</t>
  </si>
  <si>
    <t>Création d'ouverture</t>
  </si>
  <si>
    <t>2.1.7.1</t>
  </si>
  <si>
    <t>Création ouverture de 1,05 x 2,10 m ht sur une épaisseur de 0.24 m dans mur porteur</t>
  </si>
  <si>
    <t>Localisation : Entre salle 39440 et circulation au bout du couloir nouvellement créé.</t>
  </si>
  <si>
    <t>2.1.8</t>
  </si>
  <si>
    <t>Création d'ouverture - épaisseur 1m</t>
  </si>
  <si>
    <t>2.1.8.1</t>
  </si>
  <si>
    <t>Ouverture de 82 x 42 cm dans  mur porteur d'épaisseur 1 m</t>
  </si>
  <si>
    <t>Localisation : Suivant plans fluides</t>
  </si>
  <si>
    <t xml:space="preserve">IP2I    </t>
  </si>
  <si>
    <t xml:space="preserve">ILM    </t>
  </si>
  <si>
    <t>2.1.9</t>
  </si>
  <si>
    <t>Local gaz</t>
  </si>
  <si>
    <t>2.1.9.1</t>
  </si>
  <si>
    <t>Protection de cuve</t>
  </si>
  <si>
    <t>Localisation : En protection de la cuve d'azote au RDC côté ouest du bâtiment pendant les travaux d'exécution du local gaz.</t>
  </si>
  <si>
    <t>2.1.9.2</t>
  </si>
  <si>
    <t>Murs - épaisseur 20 cm</t>
  </si>
  <si>
    <t>Murs principaux    2*(4.20*(3.00+3.13)/2) =</t>
  </si>
  <si>
    <t>mur entre rack Ar et mélange Ar/H2    2.02*3 =</t>
  </si>
  <si>
    <t>Mur mélange Ar/H2    1*3.13 =</t>
  </si>
  <si>
    <t>Localisation : Local gaz à l'ouest du bâtiment côté RDC suivant plans CVC</t>
  </si>
  <si>
    <t>2.1.9.3</t>
  </si>
  <si>
    <t>Murs séparatifs - épaisseur 10 cm</t>
  </si>
  <si>
    <t xml:space="preserve">    5*(1*1) =</t>
  </si>
  <si>
    <t>2.1.9.4</t>
  </si>
  <si>
    <t>Forme de pente</t>
  </si>
  <si>
    <t>2.1.9.5</t>
  </si>
  <si>
    <t>Charpente métallique</t>
  </si>
  <si>
    <t>Localisation : Zones "Bouteilles" , "Rack AR" et mélange Ar/H2"" du Local gaz à l'ouest du bâtiment côté RDC suivant plans CVC</t>
  </si>
  <si>
    <t>2.1.9.6</t>
  </si>
  <si>
    <t>Couverture bac acier</t>
  </si>
  <si>
    <t>2.1.10</t>
  </si>
  <si>
    <t>Carottage / percements pour traversée de réseaux</t>
  </si>
  <si>
    <t>2.1.10.1</t>
  </si>
  <si>
    <t>Réseau Electricité</t>
  </si>
  <si>
    <t>2.1.10.1.1</t>
  </si>
  <si>
    <t>Carottage horizontal  dans béton armé - Diamètre 100 mm, profondeur 100 cm</t>
  </si>
  <si>
    <t>Localisation : Entre zone ILM et polisseuse IP2I du RDC Suivant plans fluides</t>
  </si>
  <si>
    <t>2.1.10.1.2</t>
  </si>
  <si>
    <t>Carottage horizontal dans béton armé - Diamètre 150 mm, profondeur 100 cm</t>
  </si>
  <si>
    <t>Localisation : Entre zone Reprograpphie et local technique de l' IP2I RDC suivant plans fluides</t>
  </si>
  <si>
    <t>2.1.10.1.3</t>
  </si>
  <si>
    <t>Carottage vertical en dalle  dans béton armé - 2 x (150 x 300 mm )</t>
  </si>
  <si>
    <t>Localisation : Sol du R+1 suivant plans fluides</t>
  </si>
  <si>
    <t>2.1.10.2</t>
  </si>
  <si>
    <t>Réseau CVC / PLOMBERIE</t>
  </si>
  <si>
    <t>2.1.10.2.1</t>
  </si>
  <si>
    <t xml:space="preserve">Percement acier/bois dans imposte porte - Diamètre 50 mm  </t>
  </si>
  <si>
    <t>Localisation : Sous sol suivant plans fluides</t>
  </si>
  <si>
    <t>2.1.10.2.2</t>
  </si>
  <si>
    <t>Localisation : Sous sol suivant plans fluides (entre circulation SS et local 09-019)</t>
  </si>
  <si>
    <t xml:space="preserve">AIR COMPRIME    </t>
  </si>
  <si>
    <t>2.1.10.2.3</t>
  </si>
  <si>
    <t xml:space="preserve">Elargissement acier/bois dans imposte porte - Diamètre 250 mm  </t>
  </si>
  <si>
    <t>2.1.10.2.4</t>
  </si>
  <si>
    <t xml:space="preserve">Carottage dans béton armé - Diamètre 100 mm, profondeur 100 cm </t>
  </si>
  <si>
    <t>Localisation : Entre local gaz et zone ILM du RDC suivant plans fluides</t>
  </si>
  <si>
    <t>2.1.10.2.5</t>
  </si>
  <si>
    <t xml:space="preserve">Carottage dans béton armé - Diamètre 200 mm, profondeur 80 cm </t>
  </si>
  <si>
    <t>Localisation : façade Sud, toiture ILM (acrotère)</t>
  </si>
  <si>
    <t>2.1.10.2.6</t>
  </si>
  <si>
    <t>Elargissement de conduit diam 100 mm  en diam 200 profondeur 80 cm</t>
  </si>
  <si>
    <t>2.1.10.2.7</t>
  </si>
  <si>
    <t xml:space="preserve">Carottage dans dalle béton armé - Diamètre 150 mm, profondeur 100 cm </t>
  </si>
  <si>
    <t>Localisation : dans la dalle béton, entre polisseuse et vide sanitaire IP2I</t>
  </si>
  <si>
    <t>2.1.10.2.8</t>
  </si>
  <si>
    <t>Carottage dans dalle béton armé - Diamètre 200 mm, profondeur 100 cm</t>
  </si>
  <si>
    <t>Localisation : dans mur périphérique façade Ouest du labo 1.1, emplacement précis à définir avec BE fluide pour réseau gaz /plomberie</t>
  </si>
  <si>
    <t>2.1.10.2.9</t>
  </si>
  <si>
    <t>Elargissement de conduit DN 250 mm en DN 400 mm</t>
  </si>
  <si>
    <t>Localisation : Entre local gaz et zone ILM du RDC suivant plans fluides pour conduite ventilation</t>
  </si>
  <si>
    <t>2.1.10.2.10</t>
  </si>
  <si>
    <t xml:space="preserve">Elargissement de conduit 100 x 100 mm en 150 x 100 mm, profondeur 100 cm </t>
  </si>
  <si>
    <t>Localisation : Entre salle de manip 36713 (labrador) et l'extérieur du bâtiment du RDC suivant plans fluides</t>
  </si>
  <si>
    <t>2.1.10.2.11</t>
  </si>
  <si>
    <t>Elargissement de conduit 2 x 250 mm profondeur 25 cm</t>
  </si>
  <si>
    <t>Localisation : Entre salle préparatoire 09-0.29 et pied de façade Nord</t>
  </si>
  <si>
    <t>2.1.11</t>
  </si>
  <si>
    <t>Engravure</t>
  </si>
  <si>
    <t>2.1.11.1</t>
  </si>
  <si>
    <t>Engravure de sol en béton</t>
  </si>
  <si>
    <t>ML</t>
  </si>
  <si>
    <t>9.E.1.Localisations\Zone IP2I</t>
  </si>
  <si>
    <t>9.U.IMAGE</t>
  </si>
  <si>
    <t xml:space="preserve">Engravure au sol du R+1 zone IP2I </t>
  </si>
  <si>
    <t>Localisation : Suivant carnet de plans Electricité page 6</t>
  </si>
  <si>
    <t>2.1.12</t>
  </si>
  <si>
    <t>Bouchement</t>
  </si>
  <si>
    <t>2.1.12.1</t>
  </si>
  <si>
    <t>Bouchement de regard et conduit</t>
  </si>
  <si>
    <t>Total Masse commune</t>
  </si>
  <si>
    <t>9.R.Localisations\Masse commune</t>
  </si>
  <si>
    <t>Masse commune</t>
  </si>
  <si>
    <t>9.E.1.Localisations\Masse commune</t>
  </si>
  <si>
    <t>Localisation : - Sol de Salle ILM compris jonction de sol du RDC avec la fosse suivant plan de repérage
- Sol du local chauffage 09 019 au sous sol suivant plan de repérage</t>
  </si>
  <si>
    <t>2.1.12.2</t>
  </si>
  <si>
    <t xml:space="preserve">Bouchement caniveau - Sous-sol </t>
  </si>
  <si>
    <t xml:space="preserve">Localisation : Plancher bas du Sous-sol dans le local 09.019 </t>
  </si>
  <si>
    <t>2.1.12.3</t>
  </si>
  <si>
    <t>Bouchement dalle - Local 39.440</t>
  </si>
  <si>
    <t>Localisation : Plancher bas du RDC, Local 39.440</t>
  </si>
  <si>
    <t>2.1.12.4</t>
  </si>
  <si>
    <t>Bouchement d'engravure</t>
  </si>
  <si>
    <t>Total Zone IP2I</t>
  </si>
  <si>
    <t>9.R.Localisations\Zone IP2I</t>
  </si>
  <si>
    <t>Localisation : Nez de dalle haute de RDC au droit de la zone polisseuse (RDC) et du Labo 1 (R+1).</t>
  </si>
  <si>
    <t>2.1.13</t>
  </si>
  <si>
    <t xml:space="preserve">Garnissage-calfeutrement </t>
  </si>
  <si>
    <t>4.E.1.Localisations\Masse commune</t>
  </si>
  <si>
    <t>2.1.13.1</t>
  </si>
  <si>
    <t>Réseau CVC</t>
  </si>
  <si>
    <t>2.1.13.1.1</t>
  </si>
  <si>
    <t>Calfeutrement suite à carottage dans béton armé - Diamètre 150 mm, profondeur 100 cm</t>
  </si>
  <si>
    <t>2.1.13.1.2</t>
  </si>
  <si>
    <t>Calfeutrement suite à création ouverture de 80 x 40 cm sur une épaisseur de 1,00 m</t>
  </si>
  <si>
    <t>2.1.13.2</t>
  </si>
  <si>
    <t>2.1.13.2.1</t>
  </si>
  <si>
    <t>Calfeutrement suite à carottage dans béton armé - Diamètre 200 mm, profondeur 20 cm</t>
  </si>
  <si>
    <t>2.1.13.2.2</t>
  </si>
  <si>
    <t>Calfeutrement suite à carottage dans béton armé - Diamètre 100 mm, profondeur 100 cm</t>
  </si>
  <si>
    <t>Localisation : Entre zone polisseuse et implanteur.</t>
  </si>
  <si>
    <t>2.1.13.2.3</t>
  </si>
  <si>
    <t xml:space="preserve">Calfeutrement suite à carottage dans béton armé - Diamètre 150 mm, profondeur 100 cm </t>
  </si>
  <si>
    <t>2.1.13.2.4</t>
  </si>
  <si>
    <t>Calfeutrement suite à carottage dans béton armé - Diamètre 200 mm, profondeur 100 cm</t>
  </si>
  <si>
    <t>2.1.13.2.5</t>
  </si>
  <si>
    <t>Calfeutrement suite à percement acier/bois - Diamètre 150 mm</t>
  </si>
  <si>
    <t>2.1.13.2.6</t>
  </si>
  <si>
    <t xml:space="preserve">Calfeutrement suite à percement acier/bois - Diamètre 200 mm </t>
  </si>
  <si>
    <t>2.1.13.2.7</t>
  </si>
  <si>
    <t xml:space="preserve">Calfeutrement suite à percement acier/bois - Diamètre 250 mm  </t>
  </si>
  <si>
    <t>2.1.14</t>
  </si>
  <si>
    <t>Ouvrages divers</t>
  </si>
  <si>
    <t>2.1.14.1</t>
  </si>
  <si>
    <t>Plots en béton armé</t>
  </si>
  <si>
    <t>Localisation : Sous l'emprise du groupe d'eau glacée IP2I à l'extérieur du bâtiment au niveau sous sol côté nord selon plan fluides</t>
  </si>
  <si>
    <t>2.1.14.2</t>
  </si>
  <si>
    <t>Plots en béton armé pour ossature ventelles</t>
  </si>
  <si>
    <t>Localisation : plot béton pour fixation de l'ossature du bardage/ventelles</t>
  </si>
  <si>
    <t>2.1.14.3</t>
  </si>
  <si>
    <t>Plaque de répartition de charge intérieure</t>
  </si>
  <si>
    <t>Total Zone ILM</t>
  </si>
  <si>
    <t>9.R.Localisations\Zone ILM</t>
  </si>
  <si>
    <t>9.E.1.Localisations\Zone ILM</t>
  </si>
  <si>
    <t>Localisation : entre le four "Saphir" et la dalle pleine en béton armé créée au fond de la fosse ILM</t>
  </si>
  <si>
    <t>2.1.14.4</t>
  </si>
  <si>
    <t xml:space="preserve">Support d'équipement électrique </t>
  </si>
  <si>
    <t xml:space="preserve">Localisation :  salle de manip 09_013 existante (futur local HTA et BT au sous sol selon plans Electricité) </t>
  </si>
  <si>
    <t>RECAPITULATIF
Lot n°2 CURAGE - GROS-OEUVRE</t>
  </si>
  <si>
    <t>RECAPITULATIF DES LOCALISATIONS</t>
  </si>
  <si>
    <t>Non localisé</t>
  </si>
  <si>
    <t>Extérieur</t>
  </si>
  <si>
    <t>Autres zones</t>
  </si>
  <si>
    <t>Cryogénie</t>
  </si>
  <si>
    <t>RECAPITULATIF DES CHAPITRES</t>
  </si>
  <si>
    <t>2.1.1 - Etudes</t>
  </si>
  <si>
    <t>2.1.2 - Installation de chantier</t>
  </si>
  <si>
    <t>2.1.3 - Curage</t>
  </si>
  <si>
    <t>2.1.4 - Démolition</t>
  </si>
  <si>
    <t>2.1.5 - Plancher</t>
  </si>
  <si>
    <t>2.1.6 - Socle BA extérieur</t>
  </si>
  <si>
    <t>2.1.7 - Création d'ouverture</t>
  </si>
  <si>
    <t>2.1.8 - Création d'ouverture - épaisseur 1m</t>
  </si>
  <si>
    <t>2.1.9 - Local gaz</t>
  </si>
  <si>
    <t>2.1.10 - Carottage / percements pour traversée de réseaux</t>
  </si>
  <si>
    <t>2.1.11 - Engravure</t>
  </si>
  <si>
    <t>2.1.12 - Bouchement</t>
  </si>
  <si>
    <t>2.1.13 - Garnissage-calfeutrement</t>
  </si>
  <si>
    <t>2.1.14 - Ouvrages divers</t>
  </si>
  <si>
    <t>Total du lot CURAGE - GROS-OEUVRE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</si>
  <si>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</si>
  <si>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</si>
  <si>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</si>
  <si>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</si>
  <si>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</si>
  <si>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</si>
  <si>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</si>
  <si>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</si>
  <si>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</si>
  <si>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</si>
  <si>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</si>
  <si>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</si>
  <si>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</si>
  <si>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</si>
  <si>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</si>
  <si>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</si>
  <si>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</si>
  <si>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</si>
  <si>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</si>
  <si>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</si>
  <si>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</si>
  <si>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</si>
  <si>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</si>
  <si>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</si>
  <si>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</si>
  <si>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</si>
  <si>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</si>
  <si>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</si>
  <si>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</si>
  <si>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</si>
  <si>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</si>
  <si>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</si>
  <si>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</si>
  <si>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REHABILITATION HAEFELY SUITE A L'ARRET DE L'ACCELERATEUR DE PARTICULES
PHASE 2</t>
  </si>
  <si>
    <t>2023-0060</t>
  </si>
  <si>
    <t>29/11/2024</t>
  </si>
  <si>
    <t>PRO-DCE</t>
  </si>
  <si>
    <t xml:space="preserve">Bâtiment HAEFLELY
34 bld Niels Bohr
</t>
  </si>
  <si>
    <t>69100 VILLEURBANNE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</si>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</sst>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4" formatCode="#,##0"/>
    <numFmt numFmtId="164" formatCode="#,##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5" formatCode="#,##0.00"/>
    <numFmt numFmtId="165" formatCode="#,##0.00"/>
    <numFmt numFmtId="165" formatCode="#,##0.00"/>
    <numFmt numFmtId="168" formatCode="#,##0.000"/>
    <numFmt numFmtId="168" formatCode="#,##0.000"/>
    <numFmt numFmtId="168" formatCode="#,##0.000"/>
    <numFmt numFmtId="164" formatCode="#,##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8" formatCode="#,##0.000"/>
    <numFmt numFmtId="167" formatCode="#,##0.00\ [$€];[Red]-#,##0.00\ [$€]"/>
    <numFmt numFmtId="167" formatCode="#,##0.00\ [$€];[Red]-#,##0.00\ [$€]"/>
  </numFmts>
  <fonts count="18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i/>
      <u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168" fontId="10" fillId="0" borderId="9" xfId="0" applyNumberFormat="1" applyFont="1" applyBorder="1" applyAlignment="1">
      <alignment horizontal="right" vertical="top" wrapText="1"/>
    </xf>
    <xf numFmtId="168" fontId="10" fillId="0" borderId="0" xfId="0" applyNumberFormat="1" applyFont="1" applyAlignment="1">
      <alignment horizontal="right" vertical="top" wrapText="1"/>
    </xf>
    <xf numFmtId="168" fontId="1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8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676275</xdr:colOff>
      <xdr:row>27</xdr:row>
      <xdr:rowOff>0</xdr:rowOff>
    </xdr:from>
    <xdr:to>
      <xdr:col>7</xdr:col>
      <xdr:colOff>295113</xdr:colOff>
      <xdr:row>44</xdr:row>
      <xdr:rowOff>114043</xdr:rowOff>
    </xdr:to>
    <xdr:pic>
      <xdr:nvPicPr>
        <xdr:cNvPr id="2" name="Picture 1" descr="{f8da908a-0121-418e-8637-8886f35f875c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0450" y="3086100"/>
          <a:ext cx="2266788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0</xdr:rowOff>
    </xdr:from>
    <xdr:to>
      <xdr:col>4</xdr:col>
      <xdr:colOff>922337</xdr:colOff>
      <xdr:row>52</xdr:row>
      <xdr:rowOff>112197</xdr:rowOff>
    </xdr:to>
    <xdr:pic>
      <xdr:nvPicPr>
        <xdr:cNvPr id="3" name="Picture 2" descr="{c8768933-1f7a-48b7-b5c5-66b54d234c43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829300"/>
          <a:ext cx="889000" cy="22649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57150</xdr:rowOff>
    </xdr:from>
    <xdr:to>
      <xdr:col>1</xdr:col>
      <xdr:colOff>636587</xdr:colOff>
      <xdr:row>81</xdr:row>
      <xdr:rowOff>51288</xdr:rowOff>
    </xdr:to>
    <xdr:pic>
      <xdr:nvPicPr>
        <xdr:cNvPr id="4" name="Picture 3" descr="{490f0aee-d6f5-4ba0-adff-d8a4dfa3cbf6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86850"/>
          <a:ext cx="603250" cy="22273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38100</xdr:rowOff>
    </xdr:from>
    <xdr:to>
      <xdr:col>1</xdr:col>
      <xdr:colOff>636587</xdr:colOff>
      <xdr:row>74</xdr:row>
      <xdr:rowOff>71086</xdr:rowOff>
    </xdr:to>
    <xdr:pic>
      <xdr:nvPicPr>
        <xdr:cNvPr id="5" name="Picture 4" descr="{887a219f-ba2c-4bb1-b596-692566d91e13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267700"/>
          <a:ext cx="603250" cy="2615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1262063</xdr:colOff>
      <xdr:row>516</xdr:row>
      <xdr:rowOff>523875</xdr:rowOff>
    </xdr:from>
    <xdr:to>
      <xdr:col>6</xdr:col>
      <xdr:colOff>112986</xdr:colOff>
      <xdr:row>516</xdr:row>
      <xdr:rowOff>1287409</xdr:rowOff>
    </xdr:to>
    <xdr:pic>
      <xdr:nvPicPr>
        <xdr:cNvPr id="2" name="Picture 1" descr="{8c6ccb50-9522-4705-903b-7da32c59476a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0213" y="55673625"/>
          <a:ext cx="2879998" cy="763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15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5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  <mergeCell ref="C71:C77"/>
    <mergeCell ref="B71:B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714"/>
  <sheetViews>
    <sheetView showGridLines="0" tabSelected="1" workbookViewId="0">
      <pane ySplit="3" topLeftCell="A4" activePane="bottomLeft" state="frozen"/>
      <selection pane="bottomLeft" activeCell="I79" sqref="I79"/>
    </sheetView>
  </sheetViews>
  <sheetFormatPr defaultRowHeight="15"/>
  <cols>
    <col min="1" max="1" width="0" hidden="1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hidden="1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18.6038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t="18.6038" customHeight="1">
      <c r="A5" s="7">
        <v>3</v>
      </c>
      <c r="B5" s="29"/>
      <c r="C5" s="30" t="s">
        <v>39</v>
      </c>
      <c r="D5" s="30"/>
      <c r="E5" s="30"/>
      <c r="F5" s="30"/>
      <c r="G5" s="30"/>
      <c r="H5" s="30"/>
      <c r="I5" s="30"/>
      <c r="J5" s="31"/>
      <c r="K5" s="7"/>
    </row>
    <row r="6" spans="1:17" ht="18.0125" customHeight="1">
      <c r="A6" s="7">
        <v>4</v>
      </c>
      <c r="B6" s="29"/>
      <c r="C6" s="32" t="s">
        <v>40</v>
      </c>
      <c r="D6" s="32"/>
      <c r="E6" s="32"/>
      <c r="F6" s="32"/>
      <c r="G6" s="32"/>
      <c r="H6" s="32"/>
      <c r="I6" s="32"/>
      <c r="J6" s="33"/>
      <c r="K6" s="7"/>
    </row>
    <row r="7" spans="1:17">
      <c r="A7" s="7">
        <v>8</v>
      </c>
      <c r="B7" s="34"/>
      <c r="C7" s="35" t="s">
        <v>39</v>
      </c>
      <c r="D7" s="35"/>
      <c r="E7" s="35"/>
      <c r="J7" s="36"/>
      <c r="K7" s="7"/>
    </row>
    <row r="8" spans="1:17" hidden="1">
      <c r="A8" s="7" t="s">
        <v>41</v>
      </c>
    </row>
    <row r="9" spans="1:17" hidden="1">
      <c r="A9" s="7" t="s">
        <v>42</v>
      </c>
    </row>
    <row r="10" spans="1:17">
      <c r="A10" s="7">
        <v>8</v>
      </c>
      <c r="B10" s="34"/>
      <c r="C10" s="35" t="s">
        <v>43</v>
      </c>
      <c r="D10" s="35"/>
      <c r="E10" s="35"/>
      <c r="J10" s="36"/>
      <c r="K10" s="7"/>
    </row>
    <row r="11" spans="1:17" hidden="1">
      <c r="A11" s="7" t="s">
        <v>41</v>
      </c>
    </row>
    <row r="12" spans="1:17" hidden="1">
      <c r="A12" s="7" t="s">
        <v>42</v>
      </c>
    </row>
    <row r="13" spans="1:17">
      <c r="A13" s="7">
        <v>8</v>
      </c>
      <c r="B13" s="34"/>
      <c r="C13" s="35" t="s">
        <v>44</v>
      </c>
      <c r="D13" s="35"/>
      <c r="E13" s="35"/>
      <c r="J13" s="36"/>
      <c r="K13" s="7"/>
    </row>
    <row r="14" spans="1:17" hidden="1">
      <c r="A14" s="7" t="s">
        <v>41</v>
      </c>
    </row>
    <row r="15" spans="1:17" hidden="1">
      <c r="A15" s="7" t="s">
        <v>42</v>
      </c>
    </row>
    <row r="16" spans="1:17" hidden="1">
      <c r="A16" s="7" t="s">
        <v>45</v>
      </c>
    </row>
    <row r="17" spans="1:11" ht="18.0125" customHeight="1">
      <c r="A17" s="7">
        <v>4</v>
      </c>
      <c r="B17" s="29"/>
      <c r="C17" s="32" t="s">
        <v>46</v>
      </c>
      <c r="D17" s="32"/>
      <c r="E17" s="32"/>
      <c r="F17" s="32"/>
      <c r="G17" s="32"/>
      <c r="H17" s="32"/>
      <c r="I17" s="32"/>
      <c r="J17" s="33"/>
      <c r="K17" s="7"/>
    </row>
    <row r="18" spans="1:11">
      <c r="A18" s="7">
        <v>8</v>
      </c>
      <c r="B18" s="34"/>
      <c r="C18" s="35" t="s">
        <v>47</v>
      </c>
      <c r="D18" s="35"/>
      <c r="E18" s="35"/>
      <c r="J18" s="36"/>
      <c r="K18" s="7"/>
    </row>
    <row r="19" spans="1:11" hidden="1">
      <c r="A19" s="7" t="s">
        <v>41</v>
      </c>
    </row>
    <row r="20" spans="1:11" hidden="1">
      <c r="A20" s="7" t="s">
        <v>42</v>
      </c>
    </row>
    <row r="21" spans="1:11">
      <c r="A21" s="7">
        <v>8</v>
      </c>
      <c r="B21" s="34"/>
      <c r="C21" s="35" t="s">
        <v>48</v>
      </c>
      <c r="D21" s="35"/>
      <c r="E21" s="35"/>
      <c r="J21" s="36"/>
      <c r="K21" s="7"/>
    </row>
    <row r="22" spans="1:11">
      <c r="A22" s="7">
        <v>9</v>
      </c>
      <c r="B22" s="34"/>
      <c r="C22" s="37" t="s">
        <v>49</v>
      </c>
      <c r="J22" s="36"/>
    </row>
    <row r="23" spans="1:11" hidden="1">
      <c r="A23" s="7" t="s">
        <v>50</v>
      </c>
    </row>
    <row r="24" spans="1:11" hidden="1">
      <c r="A24" s="7" t="s">
        <v>51</v>
      </c>
    </row>
    <row r="25" spans="1:11">
      <c r="A25" s="7">
        <v>9</v>
      </c>
      <c r="B25" s="34"/>
      <c r="C25" s="37" t="s">
        <v>52</v>
      </c>
      <c r="J25" s="36"/>
    </row>
    <row r="26" spans="1:11" hidden="1">
      <c r="A26" s="7" t="s">
        <v>50</v>
      </c>
    </row>
    <row r="27" spans="1:11" hidden="1">
      <c r="A27" s="7" t="s">
        <v>51</v>
      </c>
    </row>
    <row r="28" spans="1:11">
      <c r="A28" s="7">
        <v>9</v>
      </c>
      <c r="B28" s="34"/>
      <c r="C28" s="37" t="s">
        <v>53</v>
      </c>
      <c r="J28" s="36"/>
    </row>
    <row r="29" spans="1:11" hidden="1">
      <c r="A29" s="7" t="s">
        <v>50</v>
      </c>
    </row>
    <row r="30" spans="1:11" hidden="1">
      <c r="A30" s="7" t="s">
        <v>51</v>
      </c>
    </row>
    <row r="31" spans="1:11" hidden="1">
      <c r="A31" s="7" t="s">
        <v>42</v>
      </c>
    </row>
    <row r="32" spans="1:11">
      <c r="A32" s="7">
        <v>8</v>
      </c>
      <c r="B32" s="34"/>
      <c r="C32" s="35" t="s">
        <v>54</v>
      </c>
      <c r="D32" s="35"/>
      <c r="E32" s="35"/>
      <c r="J32" s="36"/>
      <c r="K32" s="7"/>
    </row>
    <row r="33" spans="1:11" hidden="1">
      <c r="A33" s="7" t="s">
        <v>41</v>
      </c>
    </row>
    <row r="34" spans="1:11" hidden="1">
      <c r="A34" s="7" t="s">
        <v>42</v>
      </c>
    </row>
    <row r="35" spans="1:11">
      <c r="A35" s="7">
        <v>8</v>
      </c>
      <c r="B35" s="34"/>
      <c r="C35" s="35" t="s">
        <v>55</v>
      </c>
      <c r="D35" s="35"/>
      <c r="E35" s="35"/>
      <c r="J35" s="36"/>
      <c r="K35" s="7"/>
    </row>
    <row r="36" spans="1:11">
      <c r="A36" s="7">
        <v>9</v>
      </c>
      <c r="B36" s="34"/>
      <c r="C36" s="37" t="s">
        <v>56</v>
      </c>
      <c r="J36" s="36"/>
    </row>
    <row r="37" spans="1:11" hidden="1">
      <c r="A37" s="7" t="s">
        <v>50</v>
      </c>
    </row>
    <row r="38" spans="1:11" hidden="1">
      <c r="A38" s="7" t="s">
        <v>51</v>
      </c>
    </row>
    <row r="39" spans="1:11">
      <c r="A39" s="7">
        <v>9</v>
      </c>
      <c r="B39" s="34"/>
      <c r="C39" s="37" t="s">
        <v>57</v>
      </c>
      <c r="J39" s="36"/>
    </row>
    <row r="40" spans="1:11" hidden="1">
      <c r="A40" s="7" t="s">
        <v>50</v>
      </c>
    </row>
    <row r="41" spans="1:11" hidden="1">
      <c r="A41" s="7" t="s">
        <v>51</v>
      </c>
    </row>
    <row r="42" spans="1:11">
      <c r="A42" s="7">
        <v>9</v>
      </c>
      <c r="B42" s="34"/>
      <c r="C42" s="37" t="s">
        <v>58</v>
      </c>
      <c r="J42" s="36"/>
    </row>
    <row r="43" spans="1:11" hidden="1">
      <c r="A43" s="7" t="s">
        <v>50</v>
      </c>
    </row>
    <row r="44" spans="1:11" hidden="1">
      <c r="A44" s="7" t="s">
        <v>51</v>
      </c>
    </row>
    <row r="45" spans="1:11">
      <c r="A45" s="7">
        <v>9</v>
      </c>
      <c r="B45" s="34"/>
      <c r="C45" s="37" t="s">
        <v>59</v>
      </c>
      <c r="J45" s="36"/>
    </row>
    <row r="46" spans="1:11" hidden="1">
      <c r="A46" s="7" t="s">
        <v>50</v>
      </c>
    </row>
    <row r="47" spans="1:11" hidden="1">
      <c r="A47" s="7" t="s">
        <v>51</v>
      </c>
    </row>
    <row r="48" spans="1:11">
      <c r="A48" s="7">
        <v>9</v>
      </c>
      <c r="B48" s="34"/>
      <c r="C48" s="37" t="s">
        <v>60</v>
      </c>
      <c r="J48" s="36"/>
    </row>
    <row r="49" spans="1:11" hidden="1">
      <c r="A49" s="7" t="s">
        <v>50</v>
      </c>
    </row>
    <row r="50" spans="1:11" hidden="1">
      <c r="A50" s="7" t="s">
        <v>51</v>
      </c>
    </row>
    <row r="51" spans="1:11" hidden="1">
      <c r="A51" s="7" t="s">
        <v>42</v>
      </c>
    </row>
    <row r="52" spans="1:11">
      <c r="A52" s="7">
        <v>8</v>
      </c>
      <c r="B52" s="34"/>
      <c r="C52" s="35" t="s">
        <v>61</v>
      </c>
      <c r="D52" s="35"/>
      <c r="E52" s="35"/>
      <c r="J52" s="36"/>
      <c r="K52" s="7"/>
    </row>
    <row r="53" spans="1:11" hidden="1">
      <c r="A53" s="7" t="s">
        <v>41</v>
      </c>
    </row>
    <row r="54" spans="1:11" hidden="1">
      <c r="A54" s="7" t="s">
        <v>42</v>
      </c>
    </row>
    <row r="55" spans="1:11">
      <c r="A55" s="7">
        <v>8</v>
      </c>
      <c r="B55" s="34"/>
      <c r="C55" s="35" t="s">
        <v>62</v>
      </c>
      <c r="D55" s="35"/>
      <c r="E55" s="35"/>
      <c r="J55" s="36"/>
      <c r="K55" s="7"/>
    </row>
    <row r="56" spans="1:11" hidden="1">
      <c r="A56" s="7" t="s">
        <v>41</v>
      </c>
    </row>
    <row r="57" spans="1:11" hidden="1">
      <c r="A57" s="7" t="s">
        <v>42</v>
      </c>
    </row>
    <row r="58" spans="1:11">
      <c r="A58" s="7">
        <v>8</v>
      </c>
      <c r="B58" s="34"/>
      <c r="C58" s="35" t="s">
        <v>63</v>
      </c>
      <c r="D58" s="35"/>
      <c r="E58" s="35"/>
      <c r="J58" s="36"/>
      <c r="K58" s="7"/>
    </row>
    <row r="59" spans="1:11" hidden="1">
      <c r="A59" s="7" t="s">
        <v>41</v>
      </c>
    </row>
    <row r="60" spans="1:11" hidden="1">
      <c r="A60" s="7" t="s">
        <v>42</v>
      </c>
    </row>
    <row r="61" spans="1:11">
      <c r="A61" s="7">
        <v>8</v>
      </c>
      <c r="B61" s="34"/>
      <c r="C61" s="35" t="s">
        <v>64</v>
      </c>
      <c r="D61" s="35"/>
      <c r="E61" s="35"/>
      <c r="J61" s="36"/>
      <c r="K61" s="7"/>
    </row>
    <row r="62" spans="1:11" hidden="1">
      <c r="A62" s="7" t="s">
        <v>41</v>
      </c>
    </row>
    <row r="63" spans="1:11" hidden="1">
      <c r="A63" s="7" t="s">
        <v>42</v>
      </c>
    </row>
    <row r="64" spans="1:11">
      <c r="A64" s="7">
        <v>8</v>
      </c>
      <c r="B64" s="34"/>
      <c r="C64" s="35" t="s">
        <v>65</v>
      </c>
      <c r="D64" s="35"/>
      <c r="E64" s="35"/>
      <c r="J64" s="36"/>
      <c r="K64" s="7"/>
    </row>
    <row r="65" spans="1:17" hidden="1">
      <c r="A65" s="7" t="s">
        <v>41</v>
      </c>
    </row>
    <row r="66" spans="1:17" hidden="1">
      <c r="A66" s="7" t="s">
        <v>42</v>
      </c>
    </row>
    <row r="67" spans="1:17" hidden="1">
      <c r="A67" s="7" t="s">
        <v>45</v>
      </c>
    </row>
    <row r="68" spans="1:17" ht="18.0125" customHeight="1">
      <c r="A68" s="7">
        <v>4</v>
      </c>
      <c r="B68" s="29"/>
      <c r="C68" s="32" t="s">
        <v>66</v>
      </c>
      <c r="D68" s="32"/>
      <c r="E68" s="32"/>
      <c r="F68" s="32"/>
      <c r="G68" s="32"/>
      <c r="H68" s="32"/>
      <c r="I68" s="32"/>
      <c r="J68" s="33"/>
      <c r="K68" s="7"/>
    </row>
    <row r="69" spans="1:17">
      <c r="A69" s="7">
        <v>9</v>
      </c>
      <c r="B69" s="34"/>
      <c r="C69" s="37" t="s">
        <v>67</v>
      </c>
      <c r="J69" s="36"/>
    </row>
    <row r="70" spans="1:17" hidden="1">
      <c r="A70" s="7" t="s">
        <v>50</v>
      </c>
    </row>
    <row r="71" spans="1:17" hidden="1">
      <c r="A71" s="7" t="s">
        <v>51</v>
      </c>
    </row>
    <row r="72" spans="1:17">
      <c r="A72" s="7">
        <v>8</v>
      </c>
      <c r="B72" s="34"/>
      <c r="C72" s="35" t="s">
        <v>68</v>
      </c>
      <c r="D72" s="35"/>
      <c r="E72" s="35"/>
      <c r="J72" s="36"/>
      <c r="K72" s="7"/>
    </row>
    <row r="73" spans="1:17" hidden="1">
      <c r="A73" s="7" t="s">
        <v>41</v>
      </c>
    </row>
    <row r="74" spans="1:17" hidden="1">
      <c r="A74" s="7" t="s">
        <v>42</v>
      </c>
    </row>
    <row r="75" spans="1:17" hidden="1">
      <c r="A75" s="7" t="s">
        <v>45</v>
      </c>
    </row>
    <row r="76" spans="1:17" hidden="1">
      <c r="A76" s="7" t="s">
        <v>69</v>
      </c>
    </row>
    <row r="77" spans="1:17" ht="22.2338" customHeight="1">
      <c r="A77" s="7">
        <v>3</v>
      </c>
      <c r="B77" s="29" t="s">
        <v>70</v>
      </c>
      <c r="C77" s="30" t="s">
        <v>71</v>
      </c>
      <c r="D77" s="30"/>
      <c r="E77" s="30"/>
      <c r="F77" s="30"/>
      <c r="G77" s="30"/>
      <c r="H77" s="30"/>
      <c r="I77" s="30"/>
      <c r="J77" s="31"/>
      <c r="K77" s="7"/>
    </row>
    <row r="78" spans="1:17">
      <c r="A78" s="7">
        <v>4</v>
      </c>
      <c r="B78" s="29" t="s">
        <v>72</v>
      </c>
      <c r="C78" s="32" t="s">
        <v>73</v>
      </c>
      <c r="D78" s="32"/>
      <c r="E78" s="32"/>
      <c r="F78" s="32"/>
      <c r="G78" s="32"/>
      <c r="H78" s="32"/>
      <c r="I78" s="32"/>
      <c r="J78" s="33"/>
      <c r="K78" s="7"/>
    </row>
    <row r="79" spans="1:17">
      <c r="A79" s="7">
        <v>9</v>
      </c>
      <c r="B79" s="34" t="s">
        <v>74</v>
      </c>
      <c r="C79" s="38" t="s">
        <v>75</v>
      </c>
      <c r="D79" s="36"/>
      <c r="E79" s="36"/>
      <c r="F79" s="39" t="s">
        <v>76</v>
      </c>
      <c r="G79" s="40">
        <v>1</v>
      </c>
      <c r="H79" s="40"/>
      <c r="I79" s="41"/>
      <c r="J79" s="42">
        <f>IF(AND(G79= "",H79= ""), 0, ROUND(ROUND(I79, 2) * ROUND(IF(H79="",G79,H79),  0), 2))</f>
        <v/>
      </c>
      <c r="K79" s="7"/>
      <c r="M79" s="43">
        <v>0.2</v>
      </c>
      <c r="Q79" s="7">
        <v>63</v>
      </c>
    </row>
    <row r="80" spans="1:17" hidden="1">
      <c r="A80" s="7" t="s">
        <v>50</v>
      </c>
    </row>
    <row r="81" spans="1:17" hidden="1">
      <c r="A81" s="7" t="s">
        <v>77</v>
      </c>
    </row>
    <row r="82" spans="1:17">
      <c r="A82" s="7" t="s">
        <v>78</v>
      </c>
      <c r="B82" s="34"/>
      <c r="C82" s="7" t="s">
        <v>79</v>
      </c>
      <c r="G82" s="44">
        <v>1</v>
      </c>
      <c r="I82" s="45" t="s">
        <v>80</v>
      </c>
      <c r="J82" s="36"/>
    </row>
    <row r="83" spans="1:17" hidden="1">
      <c r="A83" s="7" t="s">
        <v>51</v>
      </c>
    </row>
    <row r="84" spans="1:17">
      <c r="A84" s="7" t="s">
        <v>45</v>
      </c>
      <c r="B84" s="36"/>
      <c r="J84" s="36"/>
    </row>
    <row r="85" spans="1:17">
      <c r="B85" s="36"/>
      <c r="C85" s="46" t="s">
        <v>73</v>
      </c>
      <c r="D85" s="47"/>
      <c r="E85" s="47"/>
      <c r="F85" s="48"/>
      <c r="G85" s="48"/>
      <c r="H85" s="48"/>
      <c r="I85" s="48"/>
      <c r="J85" s="49"/>
    </row>
    <row r="86" spans="1:17">
      <c r="B86" s="36"/>
      <c r="C86" s="50"/>
      <c r="D86" s="7"/>
      <c r="E86" s="7"/>
      <c r="F86" s="7"/>
      <c r="G86" s="7"/>
      <c r="H86" s="7"/>
      <c r="I86" s="7"/>
      <c r="J86" s="8"/>
    </row>
    <row r="87" spans="1:17">
      <c r="B87" s="36"/>
      <c r="C87" s="51" t="s">
        <v>81</v>
      </c>
      <c r="D87" s="52"/>
      <c r="E87" s="52"/>
      <c r="F87" s="53">
        <f>SUMIF(K79:K84, IF(K78="","",K78), J79:J84)</f>
        <v/>
      </c>
      <c r="G87" s="53"/>
      <c r="H87" s="53"/>
      <c r="I87" s="53"/>
      <c r="J87" s="54"/>
    </row>
    <row r="88" spans="1:17" hidden="1">
      <c r="B88" s="36"/>
      <c r="C88" s="55" t="s">
        <v>82</v>
      </c>
      <c r="D88" s="56"/>
      <c r="E88" s="56"/>
      <c r="F88" s="57">
        <f>ROUND(SUMIF(K79:K84, IF(K78="","",K78), J79:J84) * 0.2, 2)</f>
        <v/>
      </c>
      <c r="G88" s="57"/>
      <c r="H88" s="57"/>
      <c r="I88" s="57"/>
      <c r="J88" s="58"/>
    </row>
    <row r="89" spans="1:17" hidden="1">
      <c r="B89" s="36"/>
      <c r="C89" s="51" t="s">
        <v>83</v>
      </c>
      <c r="D89" s="52"/>
      <c r="E89" s="52"/>
      <c r="F89" s="53">
        <f>SUM(F87:F88)</f>
        <v/>
      </c>
      <c r="G89" s="53"/>
      <c r="H89" s="53"/>
      <c r="I89" s="53"/>
      <c r="J89" s="54"/>
    </row>
    <row r="90" spans="1:17">
      <c r="A90" s="7">
        <v>4</v>
      </c>
      <c r="B90" s="29" t="s">
        <v>84</v>
      </c>
      <c r="C90" s="32" t="s">
        <v>85</v>
      </c>
      <c r="D90" s="32"/>
      <c r="E90" s="32"/>
      <c r="F90" s="32"/>
      <c r="G90" s="32"/>
      <c r="H90" s="32"/>
      <c r="I90" s="32"/>
      <c r="J90" s="33"/>
      <c r="K90" s="7"/>
    </row>
    <row r="91" spans="1:17" hidden="1">
      <c r="A91" s="7" t="s">
        <v>86</v>
      </c>
    </row>
    <row r="92" spans="1:17" hidden="1">
      <c r="A92" s="7" t="s">
        <v>86</v>
      </c>
    </row>
    <row r="93" spans="1:17" hidden="1">
      <c r="A93" s="7" t="s">
        <v>86</v>
      </c>
    </row>
    <row r="94" spans="1:17">
      <c r="A94" s="7">
        <v>5</v>
      </c>
      <c r="B94" s="29" t="s">
        <v>87</v>
      </c>
      <c r="C94" s="56" t="s">
        <v>88</v>
      </c>
      <c r="D94" s="56"/>
      <c r="E94" s="56"/>
      <c r="F94" s="56"/>
      <c r="G94" s="56"/>
      <c r="H94" s="56"/>
      <c r="I94" s="56"/>
      <c r="J94" s="59"/>
      <c r="K94" s="7"/>
    </row>
    <row r="95" spans="1:17">
      <c r="A95" s="7">
        <v>9</v>
      </c>
      <c r="B95" s="34" t="s">
        <v>89</v>
      </c>
      <c r="C95" s="38" t="s">
        <v>90</v>
      </c>
      <c r="D95" s="36"/>
      <c r="E95" s="36"/>
      <c r="F95" s="39" t="s">
        <v>91</v>
      </c>
      <c r="G95" s="40">
        <v>1</v>
      </c>
      <c r="H95" s="40"/>
      <c r="I95" s="41"/>
      <c r="J95" s="42">
        <f>IF(AND(G95= "",H95= ""), 0, ROUND(ROUND(I95, 2) * ROUND(IF(H95="",G95,H95),  0), 2))</f>
        <v/>
      </c>
      <c r="K95" s="7"/>
      <c r="M95" s="43">
        <v>0.2</v>
      </c>
      <c r="Q95" s="7">
        <v>63</v>
      </c>
    </row>
    <row r="96" spans="1:17" hidden="1">
      <c r="A96" s="7" t="s">
        <v>50</v>
      </c>
    </row>
    <row r="97" spans="1:17" hidden="1">
      <c r="A97" s="7" t="s">
        <v>77</v>
      </c>
    </row>
    <row r="98" spans="1:17">
      <c r="A98" s="7" t="s">
        <v>92</v>
      </c>
      <c r="B98" s="60"/>
      <c r="C98" s="60" t="s">
        <v>93</v>
      </c>
      <c r="D98" s="60"/>
      <c r="E98" s="60"/>
      <c r="F98" s="60"/>
      <c r="G98" s="60"/>
      <c r="H98" s="60"/>
      <c r="I98" s="60"/>
      <c r="J98" s="60"/>
    </row>
    <row r="99" spans="1:17">
      <c r="A99" s="7" t="s">
        <v>78</v>
      </c>
      <c r="B99" s="34"/>
      <c r="C99" s="7" t="s">
        <v>79</v>
      </c>
      <c r="G99" s="44">
        <v>1</v>
      </c>
      <c r="I99" s="45" t="s">
        <v>94</v>
      </c>
      <c r="J99" s="36"/>
    </row>
    <row r="100" spans="1:17" hidden="1">
      <c r="A100" s="7" t="s">
        <v>51</v>
      </c>
    </row>
    <row r="101" spans="1:17">
      <c r="A101" s="7">
        <v>9</v>
      </c>
      <c r="B101" s="34" t="s">
        <v>95</v>
      </c>
      <c r="C101" s="38" t="s">
        <v>96</v>
      </c>
      <c r="D101" s="36"/>
      <c r="E101" s="36"/>
      <c r="F101" s="39" t="s">
        <v>91</v>
      </c>
      <c r="G101" s="40">
        <v>1</v>
      </c>
      <c r="H101" s="40"/>
      <c r="I101" s="41"/>
      <c r="J101" s="42">
        <f>IF(AND(G101= "",H101= ""), 0, ROUND(ROUND(I101, 2) * ROUND(IF(H101="",G101,H101),  0), 2))</f>
        <v/>
      </c>
      <c r="K101" s="7"/>
      <c r="M101" s="43">
        <v>0.2</v>
      </c>
      <c r="Q101" s="7">
        <v>63</v>
      </c>
    </row>
    <row r="102" spans="1:17" hidden="1">
      <c r="A102" s="7" t="s">
        <v>50</v>
      </c>
    </row>
    <row r="103" spans="1:17" hidden="1">
      <c r="A103" s="7" t="s">
        <v>77</v>
      </c>
    </row>
    <row r="104" spans="1:17">
      <c r="A104" s="7" t="s">
        <v>92</v>
      </c>
      <c r="B104" s="60"/>
      <c r="C104" s="60" t="s">
        <v>93</v>
      </c>
      <c r="D104" s="60"/>
      <c r="E104" s="60"/>
      <c r="F104" s="60"/>
      <c r="G104" s="60"/>
      <c r="H104" s="60"/>
      <c r="I104" s="60"/>
      <c r="J104" s="60"/>
    </row>
    <row r="105" spans="1:17">
      <c r="A105" s="7" t="s">
        <v>78</v>
      </c>
      <c r="B105" s="34"/>
      <c r="C105" s="7" t="s">
        <v>79</v>
      </c>
      <c r="G105" s="44">
        <v>1</v>
      </c>
      <c r="I105" s="45" t="s">
        <v>94</v>
      </c>
      <c r="J105" s="36"/>
    </row>
    <row r="106" spans="1:17" hidden="1">
      <c r="A106" s="7" t="s">
        <v>51</v>
      </c>
    </row>
    <row r="107" spans="1:17">
      <c r="A107" s="7">
        <v>9</v>
      </c>
      <c r="B107" s="34" t="s">
        <v>97</v>
      </c>
      <c r="C107" s="38" t="s">
        <v>98</v>
      </c>
      <c r="D107" s="36"/>
      <c r="E107" s="36"/>
      <c r="F107" s="39" t="s">
        <v>91</v>
      </c>
      <c r="G107" s="40">
        <v>1</v>
      </c>
      <c r="H107" s="40"/>
      <c r="I107" s="41"/>
      <c r="J107" s="42">
        <f>IF(AND(G107= "",H107= ""), 0, ROUND(ROUND(I107, 2) * ROUND(IF(H107="",G107,H107),  0), 2))</f>
        <v/>
      </c>
      <c r="K107" s="7"/>
      <c r="M107" s="43">
        <v>0.2</v>
      </c>
      <c r="Q107" s="7">
        <v>63</v>
      </c>
    </row>
    <row r="108" spans="1:17" hidden="1">
      <c r="A108" s="7" t="s">
        <v>50</v>
      </c>
    </row>
    <row r="109" spans="1:17" hidden="1">
      <c r="A109" s="7" t="s">
        <v>77</v>
      </c>
    </row>
    <row r="110" spans="1:17">
      <c r="A110" s="7" t="s">
        <v>92</v>
      </c>
      <c r="B110" s="60"/>
      <c r="C110" s="60" t="s">
        <v>93</v>
      </c>
      <c r="D110" s="60"/>
      <c r="E110" s="60"/>
      <c r="F110" s="60"/>
      <c r="G110" s="60"/>
      <c r="H110" s="60"/>
      <c r="I110" s="60"/>
      <c r="J110" s="60"/>
    </row>
    <row r="111" spans="1:17">
      <c r="A111" s="7" t="s">
        <v>78</v>
      </c>
      <c r="B111" s="34"/>
      <c r="C111" s="7" t="s">
        <v>79</v>
      </c>
      <c r="G111" s="44">
        <v>1</v>
      </c>
      <c r="I111" s="45" t="s">
        <v>94</v>
      </c>
      <c r="J111" s="36"/>
    </row>
    <row r="112" spans="1:17" hidden="1">
      <c r="A112" s="7" t="s">
        <v>51</v>
      </c>
    </row>
    <row r="113" spans="1:17" hidden="1">
      <c r="A113" s="7" t="s">
        <v>99</v>
      </c>
    </row>
    <row r="114" spans="1:17">
      <c r="A114" s="7">
        <v>5</v>
      </c>
      <c r="B114" s="29" t="s">
        <v>100</v>
      </c>
      <c r="C114" s="56" t="s">
        <v>101</v>
      </c>
      <c r="D114" s="56"/>
      <c r="E114" s="56"/>
      <c r="F114" s="56"/>
      <c r="G114" s="56"/>
      <c r="H114" s="56"/>
      <c r="I114" s="56"/>
      <c r="J114" s="59"/>
      <c r="K114" s="7"/>
    </row>
    <row r="115" spans="1:17">
      <c r="A115" s="7">
        <v>9</v>
      </c>
      <c r="B115" s="34" t="s">
        <v>102</v>
      </c>
      <c r="C115" s="38" t="s">
        <v>103</v>
      </c>
      <c r="D115" s="36"/>
      <c r="E115" s="36"/>
      <c r="F115" s="39" t="s">
        <v>91</v>
      </c>
      <c r="G115" s="40">
        <v>1</v>
      </c>
      <c r="H115" s="40"/>
      <c r="I115" s="41"/>
      <c r="J115" s="42">
        <f>IF(AND(G115= "",H115= ""), 0, ROUND(ROUND(I115, 2) * ROUND(IF(H115="",G115,H115),  0), 2))</f>
        <v/>
      </c>
      <c r="K115" s="7"/>
      <c r="M115" s="43">
        <v>0.2</v>
      </c>
      <c r="Q115" s="7">
        <v>63</v>
      </c>
    </row>
    <row r="116" spans="1:17" hidden="1">
      <c r="A116" s="7" t="s">
        <v>50</v>
      </c>
    </row>
    <row r="117" spans="1:17" hidden="1">
      <c r="A117" s="7" t="s">
        <v>77</v>
      </c>
    </row>
    <row r="118" spans="1:17">
      <c r="A118" s="7" t="s">
        <v>92</v>
      </c>
      <c r="B118" s="60"/>
      <c r="C118" s="60" t="s">
        <v>93</v>
      </c>
      <c r="D118" s="60"/>
      <c r="E118" s="60"/>
      <c r="F118" s="60"/>
      <c r="G118" s="60"/>
      <c r="H118" s="60"/>
      <c r="I118" s="60"/>
      <c r="J118" s="60"/>
    </row>
    <row r="119" spans="1:17">
      <c r="A119" s="7" t="s">
        <v>78</v>
      </c>
      <c r="B119" s="34"/>
      <c r="C119" s="7" t="s">
        <v>79</v>
      </c>
      <c r="G119" s="44">
        <v>1</v>
      </c>
      <c r="I119" s="45" t="s">
        <v>94</v>
      </c>
      <c r="J119" s="36"/>
    </row>
    <row r="120" spans="1:17" hidden="1">
      <c r="A120" s="7" t="s">
        <v>51</v>
      </c>
    </row>
    <row r="121" spans="1:17">
      <c r="A121" s="7">
        <v>9</v>
      </c>
      <c r="B121" s="34" t="s">
        <v>104</v>
      </c>
      <c r="C121" s="38" t="s">
        <v>105</v>
      </c>
      <c r="D121" s="36"/>
      <c r="E121" s="36"/>
      <c r="F121" s="39" t="s">
        <v>91</v>
      </c>
      <c r="G121" s="40">
        <v>1</v>
      </c>
      <c r="H121" s="40"/>
      <c r="I121" s="41"/>
      <c r="J121" s="42">
        <f>IF(AND(G121= "",H121= ""), 0, ROUND(ROUND(I121, 2) * ROUND(IF(H121="",G121,H121),  0), 2))</f>
        <v/>
      </c>
      <c r="K121" s="7"/>
      <c r="M121" s="43">
        <v>0.2</v>
      </c>
      <c r="Q121" s="7">
        <v>63</v>
      </c>
    </row>
    <row r="122" spans="1:17" hidden="1">
      <c r="A122" s="7" t="s">
        <v>50</v>
      </c>
    </row>
    <row r="123" spans="1:17" hidden="1">
      <c r="A123" s="7" t="s">
        <v>77</v>
      </c>
    </row>
    <row r="124" spans="1:17">
      <c r="A124" s="7" t="s">
        <v>92</v>
      </c>
      <c r="B124" s="60"/>
      <c r="C124" s="60" t="s">
        <v>93</v>
      </c>
      <c r="D124" s="60"/>
      <c r="E124" s="60"/>
      <c r="F124" s="60"/>
      <c r="G124" s="60"/>
      <c r="H124" s="60"/>
      <c r="I124" s="60"/>
      <c r="J124" s="60"/>
    </row>
    <row r="125" spans="1:17">
      <c r="A125" s="7" t="s">
        <v>78</v>
      </c>
      <c r="B125" s="34"/>
      <c r="C125" s="7" t="s">
        <v>79</v>
      </c>
      <c r="G125" s="44">
        <v>1</v>
      </c>
      <c r="I125" s="45" t="s">
        <v>94</v>
      </c>
      <c r="J125" s="36"/>
    </row>
    <row r="126" spans="1:17" hidden="1">
      <c r="A126" s="7" t="s">
        <v>51</v>
      </c>
    </row>
    <row r="127" spans="1:17" hidden="1">
      <c r="A127" s="7" t="s">
        <v>99</v>
      </c>
    </row>
    <row r="128" spans="1:17">
      <c r="A128" s="7">
        <v>5</v>
      </c>
      <c r="B128" s="29" t="s">
        <v>106</v>
      </c>
      <c r="C128" s="56" t="s">
        <v>107</v>
      </c>
      <c r="D128" s="56"/>
      <c r="E128" s="56"/>
      <c r="F128" s="56"/>
      <c r="G128" s="56"/>
      <c r="H128" s="56"/>
      <c r="I128" s="56"/>
      <c r="J128" s="59"/>
      <c r="K128" s="7"/>
    </row>
    <row r="129" spans="1:17">
      <c r="A129" s="7">
        <v>9</v>
      </c>
      <c r="B129" s="34" t="s">
        <v>108</v>
      </c>
      <c r="C129" s="38" t="s">
        <v>109</v>
      </c>
      <c r="D129" s="36"/>
      <c r="E129" s="36"/>
      <c r="F129" s="39" t="s">
        <v>76</v>
      </c>
      <c r="G129" s="40">
        <v>1</v>
      </c>
      <c r="H129" s="40"/>
      <c r="I129" s="41"/>
      <c r="J129" s="42">
        <f>IF(AND(G129= "",H129= ""), 0, ROUND(ROUND(I129, 2) * ROUND(IF(H129="",G129,H129),  0), 2))</f>
        <v/>
      </c>
      <c r="K129" s="7"/>
      <c r="M129" s="43">
        <v>0.2</v>
      </c>
      <c r="Q129" s="7">
        <v>63</v>
      </c>
    </row>
    <row r="130" spans="1:17" hidden="1">
      <c r="A130" s="7" t="s">
        <v>50</v>
      </c>
    </row>
    <row r="131" spans="1:17" hidden="1">
      <c r="A131" s="7" t="s">
        <v>77</v>
      </c>
    </row>
    <row r="132" spans="1:17">
      <c r="A132" s="7" t="s">
        <v>92</v>
      </c>
      <c r="B132" s="60"/>
      <c r="C132" s="60" t="s">
        <v>110</v>
      </c>
      <c r="D132" s="60"/>
      <c r="E132" s="60"/>
      <c r="F132" s="60"/>
      <c r="G132" s="60"/>
      <c r="H132" s="60"/>
      <c r="I132" s="60"/>
      <c r="J132" s="60"/>
    </row>
    <row r="133" spans="1:17">
      <c r="A133" s="7" t="s">
        <v>78</v>
      </c>
      <c r="B133" s="34"/>
      <c r="C133" s="7" t="s">
        <v>79</v>
      </c>
      <c r="G133" s="44">
        <v>1</v>
      </c>
      <c r="I133" s="45" t="s">
        <v>80</v>
      </c>
      <c r="J133" s="36"/>
    </row>
    <row r="134" spans="1:17" hidden="1">
      <c r="A134" s="7" t="s">
        <v>51</v>
      </c>
    </row>
    <row r="135" spans="1:17">
      <c r="A135" s="7">
        <v>9</v>
      </c>
      <c r="B135" s="34" t="s">
        <v>111</v>
      </c>
      <c r="C135" s="38" t="s">
        <v>67</v>
      </c>
      <c r="D135" s="36"/>
      <c r="E135" s="36"/>
      <c r="F135" s="39" t="s">
        <v>91</v>
      </c>
      <c r="G135" s="40">
        <v>1</v>
      </c>
      <c r="H135" s="40"/>
      <c r="I135" s="41"/>
      <c r="J135" s="42">
        <f>IF(AND(G135= "",H135= ""), 0, ROUND(ROUND(I135, 2) * ROUND(IF(H135="",G135,H135),  0), 2))</f>
        <v/>
      </c>
      <c r="K135" s="7"/>
      <c r="M135" s="43">
        <v>0.2</v>
      </c>
      <c r="Q135" s="7">
        <v>63</v>
      </c>
    </row>
    <row r="136" spans="1:17" hidden="1">
      <c r="A136" s="7" t="s">
        <v>50</v>
      </c>
    </row>
    <row r="137" spans="1:17" hidden="1">
      <c r="A137" s="7" t="s">
        <v>77</v>
      </c>
    </row>
    <row r="138" spans="1:17">
      <c r="A138" s="7" t="s">
        <v>92</v>
      </c>
      <c r="B138" s="60"/>
      <c r="C138" s="60" t="s">
        <v>112</v>
      </c>
      <c r="D138" s="60"/>
      <c r="E138" s="60"/>
      <c r="F138" s="60"/>
      <c r="G138" s="60"/>
      <c r="H138" s="60"/>
      <c r="I138" s="60"/>
      <c r="J138" s="60"/>
    </row>
    <row r="139" spans="1:17">
      <c r="A139" s="7" t="s">
        <v>78</v>
      </c>
      <c r="B139" s="34"/>
      <c r="C139" s="7" t="s">
        <v>79</v>
      </c>
      <c r="G139" s="44">
        <v>1</v>
      </c>
      <c r="I139" s="45" t="s">
        <v>94</v>
      </c>
      <c r="J139" s="36"/>
    </row>
    <row r="140" spans="1:17" hidden="1">
      <c r="A140" s="7" t="s">
        <v>51</v>
      </c>
    </row>
    <row r="141" spans="1:17">
      <c r="A141" s="7">
        <v>9</v>
      </c>
      <c r="B141" s="34" t="s">
        <v>113</v>
      </c>
      <c r="C141" s="38" t="s">
        <v>114</v>
      </c>
      <c r="D141" s="36"/>
      <c r="E141" s="36"/>
      <c r="F141" s="39" t="s">
        <v>76</v>
      </c>
      <c r="G141" s="40">
        <v>1</v>
      </c>
      <c r="H141" s="40"/>
      <c r="I141" s="41"/>
      <c r="J141" s="42">
        <f>IF(AND(G141= "",H141= ""), 0, ROUND(ROUND(I141, 2) * ROUND(IF(H141="",G141,H141),  0), 2))</f>
        <v/>
      </c>
      <c r="K141" s="7"/>
      <c r="M141" s="43">
        <v>0.2</v>
      </c>
      <c r="Q141" s="7">
        <v>63</v>
      </c>
    </row>
    <row r="142" spans="1:17" hidden="1">
      <c r="A142" s="7" t="s">
        <v>50</v>
      </c>
    </row>
    <row r="143" spans="1:17" hidden="1">
      <c r="A143" s="7" t="s">
        <v>77</v>
      </c>
    </row>
    <row r="144" spans="1:17">
      <c r="A144" s="7" t="s">
        <v>92</v>
      </c>
      <c r="B144" s="60"/>
      <c r="C144" s="60" t="s">
        <v>115</v>
      </c>
      <c r="D144" s="60"/>
      <c r="E144" s="60"/>
      <c r="F144" s="60"/>
      <c r="G144" s="60"/>
      <c r="H144" s="60"/>
      <c r="I144" s="60"/>
      <c r="J144" s="60"/>
    </row>
    <row r="145" spans="1:17">
      <c r="A145" s="7" t="s">
        <v>78</v>
      </c>
      <c r="B145" s="34"/>
      <c r="C145" s="7" t="s">
        <v>79</v>
      </c>
      <c r="G145" s="44">
        <v>1</v>
      </c>
      <c r="I145" s="45" t="s">
        <v>80</v>
      </c>
      <c r="J145" s="36"/>
    </row>
    <row r="146" spans="1:17" hidden="1">
      <c r="A146" s="7" t="s">
        <v>51</v>
      </c>
    </row>
    <row r="147" spans="1:17" hidden="1">
      <c r="A147" s="7" t="s">
        <v>99</v>
      </c>
    </row>
    <row r="148" spans="1:17">
      <c r="A148" s="7" t="s">
        <v>45</v>
      </c>
      <c r="B148" s="36"/>
      <c r="J148" s="36"/>
    </row>
    <row r="149" spans="1:17">
      <c r="B149" s="36"/>
      <c r="C149" s="46" t="s">
        <v>85</v>
      </c>
      <c r="D149" s="47"/>
      <c r="E149" s="47"/>
      <c r="F149" s="48"/>
      <c r="G149" s="48"/>
      <c r="H149" s="48"/>
      <c r="I149" s="48"/>
      <c r="J149" s="49"/>
    </row>
    <row r="150" spans="1:17">
      <c r="B150" s="36"/>
      <c r="C150" s="50"/>
      <c r="D150" s="7"/>
      <c r="E150" s="7"/>
      <c r="F150" s="7"/>
      <c r="G150" s="7"/>
      <c r="H150" s="7"/>
      <c r="I150" s="7"/>
      <c r="J150" s="8"/>
    </row>
    <row r="151" spans="1:17">
      <c r="B151" s="36"/>
      <c r="C151" s="51" t="s">
        <v>81</v>
      </c>
      <c r="D151" s="52"/>
      <c r="E151" s="52"/>
      <c r="F151" s="53">
        <f>SUMIF(K91:K148, IF(K90="","",K90), J91:J148)</f>
        <v/>
      </c>
      <c r="G151" s="53"/>
      <c r="H151" s="53"/>
      <c r="I151" s="53"/>
      <c r="J151" s="54"/>
    </row>
    <row r="152" spans="1:17" hidden="1">
      <c r="B152" s="36"/>
      <c r="C152" s="55" t="s">
        <v>82</v>
      </c>
      <c r="D152" s="56"/>
      <c r="E152" s="56"/>
      <c r="F152" s="57">
        <f>ROUND(SUMIF(K91:K148, IF(K90="","",K90), J91:J148) * 0.2, 2)</f>
        <v/>
      </c>
      <c r="G152" s="57"/>
      <c r="H152" s="57"/>
      <c r="I152" s="57"/>
      <c r="J152" s="58"/>
    </row>
    <row r="153" spans="1:17" hidden="1">
      <c r="B153" s="36"/>
      <c r="C153" s="51" t="s">
        <v>83</v>
      </c>
      <c r="D153" s="52"/>
      <c r="E153" s="52"/>
      <c r="F153" s="53">
        <f>SUM(F151:F152)</f>
        <v/>
      </c>
      <c r="G153" s="53"/>
      <c r="H153" s="53"/>
      <c r="I153" s="53"/>
      <c r="J153" s="54"/>
    </row>
    <row r="154" spans="1:17" ht="18.0125" customHeight="1">
      <c r="A154" s="7">
        <v>4</v>
      </c>
      <c r="B154" s="29" t="s">
        <v>116</v>
      </c>
      <c r="C154" s="32" t="s">
        <v>117</v>
      </c>
      <c r="D154" s="32"/>
      <c r="E154" s="32"/>
      <c r="F154" s="32"/>
      <c r="G154" s="32"/>
      <c r="H154" s="32"/>
      <c r="I154" s="32"/>
      <c r="J154" s="33"/>
      <c r="K154" s="7"/>
    </row>
    <row r="155" spans="1:17">
      <c r="A155" s="7">
        <v>5</v>
      </c>
      <c r="B155" s="29" t="s">
        <v>118</v>
      </c>
      <c r="C155" s="56" t="s">
        <v>119</v>
      </c>
      <c r="D155" s="56"/>
      <c r="E155" s="56"/>
      <c r="F155" s="56"/>
      <c r="G155" s="56"/>
      <c r="H155" s="56"/>
      <c r="I155" s="56"/>
      <c r="J155" s="59"/>
      <c r="K155" s="7"/>
    </row>
    <row r="156" spans="1:17">
      <c r="A156" s="7">
        <v>9</v>
      </c>
      <c r="B156" s="34" t="s">
        <v>120</v>
      </c>
      <c r="C156" s="38" t="s">
        <v>121</v>
      </c>
      <c r="D156" s="36"/>
      <c r="E156" s="36"/>
      <c r="F156" s="39" t="s">
        <v>91</v>
      </c>
      <c r="G156" s="40">
        <v>1</v>
      </c>
      <c r="H156" s="40"/>
      <c r="I156" s="41"/>
      <c r="J156" s="42">
        <f>IF(AND(G156= "",H156= ""), 0, ROUND(ROUND(I156, 2) * ROUND(IF(H156="",G156,H156),  0), 2))</f>
        <v/>
      </c>
      <c r="K156" s="7"/>
      <c r="M156" s="43">
        <v>0.2</v>
      </c>
      <c r="Q156" s="7">
        <v>63</v>
      </c>
    </row>
    <row r="157" spans="1:17" hidden="1">
      <c r="A157" s="7" t="s">
        <v>50</v>
      </c>
    </row>
    <row r="158" spans="1:17" hidden="1">
      <c r="A158" s="7" t="s">
        <v>77</v>
      </c>
    </row>
    <row r="159" spans="1:17">
      <c r="A159" s="7" t="s">
        <v>92</v>
      </c>
      <c r="B159" s="60"/>
      <c r="C159" s="60" t="s">
        <v>122</v>
      </c>
      <c r="D159" s="60"/>
      <c r="E159" s="60"/>
      <c r="F159" s="60"/>
      <c r="G159" s="60"/>
      <c r="H159" s="60"/>
      <c r="I159" s="60"/>
      <c r="J159" s="60"/>
    </row>
    <row r="160" spans="1:17">
      <c r="A160" s="7" t="s">
        <v>78</v>
      </c>
      <c r="B160" s="34"/>
      <c r="C160" s="7" t="s">
        <v>79</v>
      </c>
      <c r="G160" s="44">
        <v>1</v>
      </c>
      <c r="I160" s="45" t="s">
        <v>94</v>
      </c>
      <c r="J160" s="36"/>
    </row>
    <row r="161" spans="1:17" hidden="1">
      <c r="A161" s="7" t="s">
        <v>51</v>
      </c>
    </row>
    <row r="162" spans="1:17" hidden="1">
      <c r="A162" s="7" t="s">
        <v>99</v>
      </c>
    </row>
    <row r="163" spans="1:17">
      <c r="A163" s="7">
        <v>5</v>
      </c>
      <c r="B163" s="29" t="s">
        <v>123</v>
      </c>
      <c r="C163" s="56" t="s">
        <v>124</v>
      </c>
      <c r="D163" s="56"/>
      <c r="E163" s="56"/>
      <c r="F163" s="56"/>
      <c r="G163" s="56"/>
      <c r="H163" s="56"/>
      <c r="I163" s="56"/>
      <c r="J163" s="59"/>
      <c r="K163" s="7"/>
    </row>
    <row r="164" spans="1:17">
      <c r="A164" s="7">
        <v>9</v>
      </c>
      <c r="B164" s="34" t="s">
        <v>125</v>
      </c>
      <c r="C164" s="38" t="s">
        <v>126</v>
      </c>
      <c r="D164" s="36"/>
      <c r="E164" s="36"/>
      <c r="F164" s="39" t="s">
        <v>91</v>
      </c>
      <c r="G164" s="40">
        <v>1</v>
      </c>
      <c r="H164" s="40"/>
      <c r="I164" s="41"/>
      <c r="J164" s="42">
        <f>IF(AND(G164= "",H164= ""), 0, ROUND(ROUND(I164, 2) * ROUND(IF(H164="",G164,H164),  0), 2))</f>
        <v/>
      </c>
      <c r="K164" s="7"/>
      <c r="M164" s="43">
        <v>0.2</v>
      </c>
      <c r="Q164" s="7">
        <v>63</v>
      </c>
    </row>
    <row r="165" spans="1:17" hidden="1">
      <c r="A165" s="7" t="s">
        <v>50</v>
      </c>
    </row>
    <row r="166" spans="1:17" hidden="1">
      <c r="A166" s="7" t="s">
        <v>77</v>
      </c>
    </row>
    <row r="167" spans="1:17">
      <c r="A167" s="7" t="s">
        <v>92</v>
      </c>
      <c r="B167" s="60"/>
      <c r="C167" s="60" t="s">
        <v>127</v>
      </c>
      <c r="D167" s="60"/>
      <c r="E167" s="60"/>
      <c r="F167" s="60"/>
      <c r="G167" s="60"/>
      <c r="H167" s="60"/>
      <c r="I167" s="60"/>
      <c r="J167" s="60"/>
    </row>
    <row r="168" spans="1:17">
      <c r="A168" s="7" t="s">
        <v>78</v>
      </c>
      <c r="B168" s="34"/>
      <c r="C168" s="7" t="s">
        <v>79</v>
      </c>
      <c r="G168" s="44">
        <v>1</v>
      </c>
      <c r="I168" s="45" t="s">
        <v>94</v>
      </c>
      <c r="J168" s="36"/>
    </row>
    <row r="169" spans="1:17" hidden="1">
      <c r="A169" s="7" t="s">
        <v>51</v>
      </c>
    </row>
    <row r="170" spans="1:17" hidden="1">
      <c r="A170" s="7" t="s">
        <v>99</v>
      </c>
    </row>
    <row r="171" spans="1:17">
      <c r="A171" s="7" t="s">
        <v>45</v>
      </c>
      <c r="B171" s="36"/>
      <c r="J171" s="36"/>
    </row>
    <row r="172" spans="1:17" ht="16.9125" customHeight="1">
      <c r="B172" s="36"/>
      <c r="C172" s="46" t="s">
        <v>117</v>
      </c>
      <c r="D172" s="47"/>
      <c r="E172" s="47"/>
      <c r="F172" s="48"/>
      <c r="G172" s="48"/>
      <c r="H172" s="48"/>
      <c r="I172" s="48"/>
      <c r="J172" s="49"/>
    </row>
    <row r="173" spans="1:17">
      <c r="B173" s="36"/>
      <c r="C173" s="50"/>
      <c r="D173" s="7"/>
      <c r="E173" s="7"/>
      <c r="F173" s="7"/>
      <c r="G173" s="7"/>
      <c r="H173" s="7"/>
      <c r="I173" s="7"/>
      <c r="J173" s="8"/>
    </row>
    <row r="174" spans="1:17">
      <c r="B174" s="36"/>
      <c r="C174" s="51" t="s">
        <v>81</v>
      </c>
      <c r="D174" s="52"/>
      <c r="E174" s="52"/>
      <c r="F174" s="53">
        <f>SUMIF(K155:K171, IF(K154="","",K154), J155:J171)</f>
        <v/>
      </c>
      <c r="G174" s="53"/>
      <c r="H174" s="53"/>
      <c r="I174" s="53"/>
      <c r="J174" s="54"/>
    </row>
    <row r="175" spans="1:17" hidden="1">
      <c r="B175" s="36"/>
      <c r="C175" s="55" t="s">
        <v>82</v>
      </c>
      <c r="D175" s="56"/>
      <c r="E175" s="56"/>
      <c r="F175" s="57">
        <f>ROUND(SUMIF(K155:K171, IF(K154="","",K154), J155:J171) * 0.2, 2)</f>
        <v/>
      </c>
      <c r="G175" s="57"/>
      <c r="H175" s="57"/>
      <c r="I175" s="57"/>
      <c r="J175" s="58"/>
    </row>
    <row r="176" spans="1:17" hidden="1">
      <c r="B176" s="36"/>
      <c r="C176" s="51" t="s">
        <v>83</v>
      </c>
      <c r="D176" s="52"/>
      <c r="E176" s="52"/>
      <c r="F176" s="53">
        <f>SUM(F174:F175)</f>
        <v/>
      </c>
      <c r="G176" s="53"/>
      <c r="H176" s="53"/>
      <c r="I176" s="53"/>
      <c r="J176" s="54"/>
    </row>
    <row r="177" spans="1:17">
      <c r="A177" s="7">
        <v>4</v>
      </c>
      <c r="B177" s="29" t="s">
        <v>128</v>
      </c>
      <c r="C177" s="32" t="s">
        <v>129</v>
      </c>
      <c r="D177" s="32"/>
      <c r="E177" s="32"/>
      <c r="F177" s="32"/>
      <c r="G177" s="32"/>
      <c r="H177" s="32"/>
      <c r="I177" s="32"/>
      <c r="J177" s="33"/>
      <c r="K177" s="7"/>
    </row>
    <row r="178" spans="1:17">
      <c r="A178" s="7">
        <v>9</v>
      </c>
      <c r="B178" s="34" t="s">
        <v>130</v>
      </c>
      <c r="C178" s="38" t="s">
        <v>131</v>
      </c>
      <c r="D178" s="36"/>
      <c r="E178" s="36"/>
      <c r="F178" s="39" t="s">
        <v>11</v>
      </c>
      <c r="G178" s="61">
        <v>26.09</v>
      </c>
      <c r="H178" s="61"/>
      <c r="I178" s="41"/>
      <c r="J178" s="42">
        <f>IF(AND(G178= "",H178= ""), 0, ROUND(ROUND(I178, 2) * ROUND(IF(H178="",G178,H178),  2), 2))</f>
        <v/>
      </c>
      <c r="K178" s="7"/>
      <c r="M178" s="43">
        <v>0.2</v>
      </c>
      <c r="Q178" s="7">
        <v>63</v>
      </c>
    </row>
    <row r="179" spans="1:17" hidden="1">
      <c r="A179" s="7" t="s">
        <v>50</v>
      </c>
    </row>
    <row r="180" spans="1:17" hidden="1">
      <c r="A180" s="7" t="s">
        <v>77</v>
      </c>
    </row>
    <row r="181" spans="1:17">
      <c r="A181" s="7" t="s">
        <v>92</v>
      </c>
      <c r="B181" s="60"/>
      <c r="C181" s="60" t="s">
        <v>132</v>
      </c>
      <c r="D181" s="60"/>
      <c r="E181" s="60"/>
      <c r="F181" s="60"/>
      <c r="G181" s="60"/>
      <c r="H181" s="60"/>
      <c r="I181" s="60"/>
      <c r="J181" s="60"/>
    </row>
    <row r="182" spans="1:17">
      <c r="A182" s="7" t="s">
        <v>78</v>
      </c>
      <c r="B182" s="34"/>
      <c r="C182" s="7" t="s">
        <v>79</v>
      </c>
      <c r="G182" s="62">
        <v>26.09</v>
      </c>
      <c r="I182" s="63" t="s">
        <v>133</v>
      </c>
      <c r="J182" s="36"/>
    </row>
    <row r="183" spans="1:17" hidden="1">
      <c r="A183" s="7" t="s">
        <v>51</v>
      </c>
    </row>
    <row r="184" spans="1:17">
      <c r="A184" s="7">
        <v>9</v>
      </c>
      <c r="B184" s="34" t="s">
        <v>134</v>
      </c>
      <c r="C184" s="38" t="s">
        <v>135</v>
      </c>
      <c r="D184" s="36"/>
      <c r="E184" s="36"/>
      <c r="F184" s="39" t="s">
        <v>76</v>
      </c>
      <c r="G184" s="40">
        <v>1</v>
      </c>
      <c r="H184" s="40"/>
      <c r="I184" s="41"/>
      <c r="J184" s="42">
        <f>IF(AND(G184= "",H184= ""), 0, ROUND(ROUND(I184, 2) * ROUND(IF(H184="",G184,H184),  0), 2))</f>
        <v/>
      </c>
      <c r="K184" s="7"/>
      <c r="M184" s="43">
        <v>0.2</v>
      </c>
      <c r="Q184" s="7">
        <v>63</v>
      </c>
    </row>
    <row r="185" spans="1:17" hidden="1">
      <c r="A185" s="7" t="s">
        <v>50</v>
      </c>
    </row>
    <row r="186" spans="1:17" hidden="1">
      <c r="A186" s="7" t="s">
        <v>77</v>
      </c>
    </row>
    <row r="187" spans="1:17">
      <c r="A187" s="7" t="s">
        <v>92</v>
      </c>
      <c r="B187" s="60"/>
      <c r="C187" s="60" t="s">
        <v>136</v>
      </c>
      <c r="D187" s="60"/>
      <c r="E187" s="60"/>
      <c r="F187" s="60"/>
      <c r="G187" s="60"/>
      <c r="H187" s="60"/>
      <c r="I187" s="60"/>
      <c r="J187" s="60"/>
    </row>
    <row r="188" spans="1:17">
      <c r="A188" s="7" t="s">
        <v>78</v>
      </c>
      <c r="B188" s="34"/>
      <c r="C188" s="7" t="s">
        <v>137</v>
      </c>
      <c r="G188" s="44">
        <v>1</v>
      </c>
      <c r="I188" s="45" t="s">
        <v>80</v>
      </c>
      <c r="J188" s="36"/>
    </row>
    <row r="189" spans="1:17" hidden="1">
      <c r="A189" s="7" t="s">
        <v>51</v>
      </c>
    </row>
    <row r="190" spans="1:17">
      <c r="A190" s="7">
        <v>9</v>
      </c>
      <c r="B190" s="34" t="s">
        <v>138</v>
      </c>
      <c r="C190" s="38" t="s">
        <v>139</v>
      </c>
      <c r="D190" s="36"/>
      <c r="E190" s="36"/>
      <c r="F190" s="39" t="s">
        <v>76</v>
      </c>
      <c r="G190" s="40">
        <v>1</v>
      </c>
      <c r="H190" s="40"/>
      <c r="I190" s="41"/>
      <c r="J190" s="42">
        <f>IF(AND(G190= "",H190= ""), 0, ROUND(ROUND(I190, 2) * ROUND(IF(H190="",G190,H190),  0), 2))</f>
        <v/>
      </c>
      <c r="K190" s="7"/>
      <c r="M190" s="43">
        <v>0.2</v>
      </c>
      <c r="Q190" s="7">
        <v>63</v>
      </c>
    </row>
    <row r="191" spans="1:17" hidden="1">
      <c r="A191" s="7" t="s">
        <v>50</v>
      </c>
    </row>
    <row r="192" spans="1:17" hidden="1">
      <c r="A192" s="7" t="s">
        <v>77</v>
      </c>
    </row>
    <row r="193" spans="1:17">
      <c r="A193" s="7" t="s">
        <v>92</v>
      </c>
      <c r="B193" s="60"/>
      <c r="C193" s="60" t="s">
        <v>140</v>
      </c>
      <c r="D193" s="60"/>
      <c r="E193" s="60"/>
      <c r="F193" s="60"/>
      <c r="G193" s="60"/>
      <c r="H193" s="60"/>
      <c r="I193" s="60"/>
      <c r="J193" s="60"/>
    </row>
    <row r="194" spans="1:17">
      <c r="A194" s="7" t="s">
        <v>78</v>
      </c>
      <c r="B194" s="34"/>
      <c r="C194" s="7" t="s">
        <v>79</v>
      </c>
      <c r="G194" s="44">
        <v>1</v>
      </c>
      <c r="I194" s="45" t="s">
        <v>80</v>
      </c>
      <c r="J194" s="36"/>
    </row>
    <row r="195" spans="1:17" hidden="1">
      <c r="A195" s="7" t="s">
        <v>51</v>
      </c>
    </row>
    <row r="196" spans="1:17">
      <c r="A196" s="7" t="s">
        <v>45</v>
      </c>
      <c r="B196" s="36"/>
      <c r="J196" s="36"/>
    </row>
    <row r="197" spans="1:17">
      <c r="B197" s="36"/>
      <c r="C197" s="46" t="s">
        <v>129</v>
      </c>
      <c r="D197" s="47"/>
      <c r="E197" s="47"/>
      <c r="F197" s="48"/>
      <c r="G197" s="48"/>
      <c r="H197" s="48"/>
      <c r="I197" s="48"/>
      <c r="J197" s="49"/>
    </row>
    <row r="198" spans="1:17">
      <c r="B198" s="36"/>
      <c r="C198" s="50"/>
      <c r="D198" s="7"/>
      <c r="E198" s="7"/>
      <c r="F198" s="7"/>
      <c r="G198" s="7"/>
      <c r="H198" s="7"/>
      <c r="I198" s="7"/>
      <c r="J198" s="8"/>
    </row>
    <row r="199" spans="1:17">
      <c r="B199" s="36"/>
      <c r="C199" s="51" t="s">
        <v>81</v>
      </c>
      <c r="D199" s="52"/>
      <c r="E199" s="52"/>
      <c r="F199" s="53">
        <f>SUMIF(K178:K196, IF(K177="","",K177), J178:J196)</f>
        <v/>
      </c>
      <c r="G199" s="53"/>
      <c r="H199" s="53"/>
      <c r="I199" s="53"/>
      <c r="J199" s="54"/>
    </row>
    <row r="200" spans="1:17" hidden="1">
      <c r="B200" s="36"/>
      <c r="C200" s="55" t="s">
        <v>82</v>
      </c>
      <c r="D200" s="56"/>
      <c r="E200" s="56"/>
      <c r="F200" s="57">
        <f>ROUND(SUMIF(K178:K196, IF(K177="","",K177), J178:J196) * 0.2, 2)</f>
        <v/>
      </c>
      <c r="G200" s="57"/>
      <c r="H200" s="57"/>
      <c r="I200" s="57"/>
      <c r="J200" s="58"/>
    </row>
    <row r="201" spans="1:17" hidden="1">
      <c r="B201" s="36"/>
      <c r="C201" s="51" t="s">
        <v>83</v>
      </c>
      <c r="D201" s="52"/>
      <c r="E201" s="52"/>
      <c r="F201" s="53">
        <f>SUM(F199:F200)</f>
        <v/>
      </c>
      <c r="G201" s="53"/>
      <c r="H201" s="53"/>
      <c r="I201" s="53"/>
      <c r="J201" s="54"/>
    </row>
    <row r="202" spans="1:17">
      <c r="A202" s="7">
        <v>4</v>
      </c>
      <c r="B202" s="29" t="s">
        <v>141</v>
      </c>
      <c r="C202" s="32" t="s">
        <v>142</v>
      </c>
      <c r="D202" s="32"/>
      <c r="E202" s="32"/>
      <c r="F202" s="32"/>
      <c r="G202" s="32"/>
      <c r="H202" s="32"/>
      <c r="I202" s="32"/>
      <c r="J202" s="33"/>
      <c r="K202" s="7"/>
    </row>
    <row r="203" spans="1:17" ht="16.9125" customHeight="1">
      <c r="A203" s="7">
        <v>6</v>
      </c>
      <c r="B203" s="29" t="s">
        <v>143</v>
      </c>
      <c r="C203" s="64" t="s">
        <v>144</v>
      </c>
      <c r="D203" s="64"/>
      <c r="E203" s="64"/>
      <c r="F203" s="64"/>
      <c r="G203" s="64"/>
      <c r="H203" s="64"/>
      <c r="I203" s="64"/>
      <c r="J203" s="65"/>
      <c r="K203" s="7"/>
    </row>
    <row r="204" spans="1:17" hidden="1">
      <c r="A204" s="7" t="s">
        <v>145</v>
      </c>
    </row>
    <row r="205" spans="1:17">
      <c r="A205" s="7">
        <v>9</v>
      </c>
      <c r="B205" s="34" t="s">
        <v>146</v>
      </c>
      <c r="C205" s="38" t="s">
        <v>147</v>
      </c>
      <c r="D205" s="36"/>
      <c r="E205" s="36"/>
      <c r="F205" s="39" t="s">
        <v>148</v>
      </c>
      <c r="G205" s="66">
        <v>6.523</v>
      </c>
      <c r="H205" s="66"/>
      <c r="I205" s="41"/>
      <c r="J205" s="42">
        <f>IF(AND(G205= "",H205= ""), 0, ROUND(ROUND(I205, 2) * ROUND(IF(H205="",G205,H205),  3), 2))</f>
        <v/>
      </c>
      <c r="K205" s="7"/>
      <c r="M205" s="43">
        <v>0.2</v>
      </c>
      <c r="Q205" s="7">
        <v>63</v>
      </c>
    </row>
    <row r="206" spans="1:17" hidden="1">
      <c r="A206" s="7" t="s">
        <v>50</v>
      </c>
    </row>
    <row r="207" spans="1:17" hidden="1">
      <c r="A207" s="7" t="s">
        <v>50</v>
      </c>
    </row>
    <row r="208" spans="1:17" hidden="1">
      <c r="A208" s="7" t="s">
        <v>50</v>
      </c>
    </row>
    <row r="209" spans="1:17">
      <c r="A209" s="7" t="s">
        <v>92</v>
      </c>
      <c r="B209" s="60"/>
      <c r="C209" s="60" t="s">
        <v>132</v>
      </c>
      <c r="D209" s="60"/>
      <c r="E209" s="60"/>
      <c r="F209" s="60"/>
      <c r="G209" s="60"/>
      <c r="H209" s="60"/>
      <c r="I209" s="60"/>
      <c r="J209" s="60"/>
    </row>
    <row r="210" spans="1:17">
      <c r="A210" s="7" t="s">
        <v>78</v>
      </c>
      <c r="B210" s="34"/>
      <c r="C210" s="7" t="s">
        <v>149</v>
      </c>
      <c r="G210" s="67">
        <v>6.523</v>
      </c>
      <c r="I210" s="68" t="s">
        <v>150</v>
      </c>
      <c r="J210" s="36"/>
    </row>
    <row r="211" spans="1:17" hidden="1">
      <c r="A211" s="7" t="s">
        <v>51</v>
      </c>
    </row>
    <row r="212" spans="1:17">
      <c r="A212" s="7">
        <v>9</v>
      </c>
      <c r="B212" s="34" t="s">
        <v>151</v>
      </c>
      <c r="C212" s="38" t="s">
        <v>152</v>
      </c>
      <c r="D212" s="36"/>
      <c r="E212" s="36"/>
      <c r="F212" s="39" t="s">
        <v>11</v>
      </c>
      <c r="G212" s="61">
        <v>26.09</v>
      </c>
      <c r="H212" s="61"/>
      <c r="I212" s="41"/>
      <c r="J212" s="42">
        <f>IF(AND(G212= "",H212= ""), 0, ROUND(ROUND(I212, 2) * ROUND(IF(H212="",G212,H212),  2), 2))</f>
        <v/>
      </c>
      <c r="K212" s="7"/>
      <c r="M212" s="43">
        <v>0.2</v>
      </c>
      <c r="Q212" s="7">
        <v>63</v>
      </c>
    </row>
    <row r="213" spans="1:17" hidden="1">
      <c r="A213" s="7" t="s">
        <v>50</v>
      </c>
    </row>
    <row r="214" spans="1:17" hidden="1">
      <c r="A214" s="7" t="s">
        <v>50</v>
      </c>
    </row>
    <row r="215" spans="1:17">
      <c r="A215" s="7" t="s">
        <v>92</v>
      </c>
      <c r="B215" s="60"/>
      <c r="C215" s="60" t="s">
        <v>132</v>
      </c>
      <c r="D215" s="60"/>
      <c r="E215" s="60"/>
      <c r="F215" s="60"/>
      <c r="G215" s="60"/>
      <c r="H215" s="60"/>
      <c r="I215" s="60"/>
      <c r="J215" s="60"/>
    </row>
    <row r="216" spans="1:17">
      <c r="A216" s="7" t="s">
        <v>78</v>
      </c>
      <c r="B216" s="34"/>
      <c r="C216" s="7" t="s">
        <v>79</v>
      </c>
      <c r="G216" s="62">
        <v>26.09</v>
      </c>
      <c r="I216" s="63" t="s">
        <v>133</v>
      </c>
      <c r="J216" s="36"/>
    </row>
    <row r="217" spans="1:17" hidden="1">
      <c r="A217" s="7" t="s">
        <v>51</v>
      </c>
    </row>
    <row r="218" spans="1:17">
      <c r="A218" s="7">
        <v>9</v>
      </c>
      <c r="B218" s="34" t="s">
        <v>153</v>
      </c>
      <c r="C218" s="38" t="s">
        <v>154</v>
      </c>
      <c r="D218" s="36"/>
      <c r="E218" s="36"/>
      <c r="F218" s="39" t="s">
        <v>91</v>
      </c>
      <c r="G218" s="40">
        <v>1</v>
      </c>
      <c r="H218" s="40"/>
      <c r="I218" s="41"/>
      <c r="J218" s="42">
        <f>IF(AND(G218= "",H218= ""), 0, ROUND(ROUND(I218, 2) * ROUND(IF(H218="",G218,H218),  0), 2))</f>
        <v/>
      </c>
      <c r="K218" s="7"/>
      <c r="M218" s="43">
        <v>0.2</v>
      </c>
      <c r="Q218" s="7">
        <v>63</v>
      </c>
    </row>
    <row r="219" spans="1:17" hidden="1">
      <c r="A219" s="7" t="s">
        <v>50</v>
      </c>
    </row>
    <row r="220" spans="1:17" hidden="1">
      <c r="A220" s="7" t="s">
        <v>50</v>
      </c>
    </row>
    <row r="221" spans="1:17" hidden="1">
      <c r="A221" s="7" t="s">
        <v>50</v>
      </c>
    </row>
    <row r="222" spans="1:17">
      <c r="A222" s="7" t="s">
        <v>92</v>
      </c>
      <c r="B222" s="60"/>
      <c r="C222" s="60" t="s">
        <v>132</v>
      </c>
      <c r="D222" s="60"/>
      <c r="E222" s="60"/>
      <c r="F222" s="60"/>
      <c r="G222" s="60"/>
      <c r="H222" s="60"/>
      <c r="I222" s="60"/>
      <c r="J222" s="60"/>
    </row>
    <row r="223" spans="1:17" ht="22.75" customHeight="1">
      <c r="A223" s="7" t="s">
        <v>78</v>
      </c>
      <c r="B223" s="34"/>
      <c r="C223" s="7" t="s">
        <v>155</v>
      </c>
      <c r="G223" s="44">
        <v>1</v>
      </c>
      <c r="I223" s="45" t="s">
        <v>94</v>
      </c>
      <c r="J223" s="36"/>
    </row>
    <row r="224" spans="1:17" hidden="1">
      <c r="A224" s="7" t="s">
        <v>51</v>
      </c>
    </row>
    <row r="225" spans="1:17" hidden="1">
      <c r="A225" s="7" t="s">
        <v>156</v>
      </c>
    </row>
    <row r="226" spans="1:17" ht="16.9125" customHeight="1">
      <c r="A226" s="7">
        <v>6</v>
      </c>
      <c r="B226" s="29" t="s">
        <v>157</v>
      </c>
      <c r="C226" s="64" t="s">
        <v>158</v>
      </c>
      <c r="D226" s="64"/>
      <c r="E226" s="64"/>
      <c r="F226" s="64"/>
      <c r="G226" s="64"/>
      <c r="H226" s="64"/>
      <c r="I226" s="64"/>
      <c r="J226" s="65"/>
      <c r="K226" s="7"/>
    </row>
    <row r="227" spans="1:17" hidden="1">
      <c r="A227" s="7" t="s">
        <v>159</v>
      </c>
    </row>
    <row r="228" spans="1:17">
      <c r="A228" s="7">
        <v>8</v>
      </c>
      <c r="B228" s="34" t="s">
        <v>160</v>
      </c>
      <c r="C228" s="35" t="s">
        <v>161</v>
      </c>
      <c r="D228" s="35"/>
      <c r="E228" s="35"/>
      <c r="J228" s="36"/>
      <c r="K228" s="7"/>
    </row>
    <row r="229" spans="1:17">
      <c r="A229" s="7">
        <v>9</v>
      </c>
      <c r="B229" s="34" t="s">
        <v>162</v>
      </c>
      <c r="C229" s="38" t="s">
        <v>163</v>
      </c>
      <c r="D229" s="36"/>
      <c r="E229" s="36"/>
      <c r="F229" s="39" t="s">
        <v>12</v>
      </c>
      <c r="G229" s="40">
        <v>10</v>
      </c>
      <c r="H229" s="40"/>
      <c r="I229" s="41"/>
      <c r="J229" s="42">
        <f>IF(AND(G229= "",H229= ""), 0, ROUND(ROUND(I229, 2) * ROUND(IF(H229="",G229,H229),  0), 2))</f>
        <v/>
      </c>
      <c r="K229" s="7"/>
      <c r="M229" s="43">
        <v>0.2</v>
      </c>
      <c r="Q229" s="7">
        <v>63</v>
      </c>
    </row>
    <row r="230" spans="1:17" hidden="1">
      <c r="A230" s="7" t="s">
        <v>50</v>
      </c>
    </row>
    <row r="231" spans="1:17" hidden="1">
      <c r="A231" s="7" t="s">
        <v>50</v>
      </c>
    </row>
    <row r="232" spans="1:17">
      <c r="A232" s="7" t="s">
        <v>92</v>
      </c>
      <c r="B232" s="60"/>
      <c r="C232" s="60" t="s">
        <v>164</v>
      </c>
      <c r="D232" s="60"/>
      <c r="E232" s="60"/>
      <c r="F232" s="60"/>
      <c r="G232" s="60"/>
      <c r="H232" s="60"/>
      <c r="I232" s="60"/>
      <c r="J232" s="60"/>
    </row>
    <row r="233" spans="1:17">
      <c r="A233" s="7" t="s">
        <v>78</v>
      </c>
      <c r="B233" s="34"/>
      <c r="C233" s="7" t="s">
        <v>165</v>
      </c>
      <c r="G233" s="44">
        <v>10</v>
      </c>
      <c r="I233" s="45" t="s">
        <v>166</v>
      </c>
      <c r="J233" s="36"/>
    </row>
    <row r="234" spans="1:17" hidden="1">
      <c r="A234" s="7" t="s">
        <v>51</v>
      </c>
    </row>
    <row r="235" spans="1:17" hidden="1">
      <c r="A235" s="7" t="s">
        <v>42</v>
      </c>
    </row>
    <row r="236" spans="1:17">
      <c r="A236" s="7">
        <v>8</v>
      </c>
      <c r="B236" s="34" t="s">
        <v>167</v>
      </c>
      <c r="C236" s="35" t="s">
        <v>168</v>
      </c>
      <c r="D236" s="35"/>
      <c r="E236" s="35"/>
      <c r="J236" s="36"/>
      <c r="K236" s="7"/>
    </row>
    <row r="237" spans="1:17">
      <c r="A237" s="7">
        <v>9</v>
      </c>
      <c r="B237" s="34" t="s">
        <v>169</v>
      </c>
      <c r="C237" s="38" t="s">
        <v>170</v>
      </c>
      <c r="D237" s="36"/>
      <c r="E237" s="36"/>
      <c r="F237" s="39" t="s">
        <v>148</v>
      </c>
      <c r="G237" s="66">
        <v>1.384</v>
      </c>
      <c r="H237" s="66"/>
      <c r="I237" s="41"/>
      <c r="J237" s="42">
        <f>IF(AND(G237= "",H237= ""), 0, ROUND(ROUND(I237, 2) * ROUND(IF(H237="",G237,H237),  3), 2))</f>
        <v/>
      </c>
      <c r="K237" s="7"/>
      <c r="M237" s="43">
        <v>0.2</v>
      </c>
      <c r="Q237" s="7">
        <v>63</v>
      </c>
    </row>
    <row r="238" spans="1:17" hidden="1">
      <c r="A238" s="7" t="s">
        <v>50</v>
      </c>
    </row>
    <row r="239" spans="1:17" hidden="1">
      <c r="A239" s="7" t="s">
        <v>50</v>
      </c>
    </row>
    <row r="240" spans="1:17" hidden="1">
      <c r="A240" s="7" t="s">
        <v>50</v>
      </c>
    </row>
    <row r="241" spans="1:17">
      <c r="A241" s="7" t="s">
        <v>92</v>
      </c>
      <c r="B241" s="60"/>
      <c r="C241" s="60" t="s">
        <v>171</v>
      </c>
      <c r="D241" s="60"/>
      <c r="E241" s="60"/>
      <c r="F241" s="60"/>
      <c r="G241" s="60"/>
      <c r="H241" s="60"/>
      <c r="I241" s="60"/>
      <c r="J241" s="60"/>
    </row>
    <row r="242" spans="1:17">
      <c r="A242" s="7" t="s">
        <v>78</v>
      </c>
      <c r="B242" s="34"/>
      <c r="C242" s="7" t="s">
        <v>172</v>
      </c>
      <c r="G242" s="67">
        <v>0.431</v>
      </c>
      <c r="I242" s="68" t="s">
        <v>150</v>
      </c>
      <c r="J242" s="36"/>
    </row>
    <row r="243" spans="1:17">
      <c r="A243" s="7" t="s">
        <v>78</v>
      </c>
      <c r="B243" s="34"/>
      <c r="C243" s="7" t="s">
        <v>173</v>
      </c>
      <c r="G243" s="67">
        <v>0.953</v>
      </c>
      <c r="I243" s="68" t="s">
        <v>150</v>
      </c>
      <c r="J243" s="36"/>
    </row>
    <row r="244" spans="1:17" hidden="1">
      <c r="A244" s="7" t="s">
        <v>51</v>
      </c>
    </row>
    <row r="245" spans="1:17">
      <c r="A245" s="7">
        <v>9</v>
      </c>
      <c r="B245" s="34" t="s">
        <v>174</v>
      </c>
      <c r="C245" s="38" t="s">
        <v>152</v>
      </c>
      <c r="D245" s="36"/>
      <c r="E245" s="36"/>
      <c r="F245" s="39" t="s">
        <v>11</v>
      </c>
      <c r="G245" s="61">
        <v>9.220000000000001</v>
      </c>
      <c r="H245" s="61"/>
      <c r="I245" s="41"/>
      <c r="J245" s="42">
        <f>IF(AND(G245= "",H245= ""), 0, ROUND(ROUND(I245, 2) * ROUND(IF(H245="",G245,H245),  2), 2))</f>
        <v/>
      </c>
      <c r="K245" s="7"/>
      <c r="M245" s="43">
        <v>0.2</v>
      </c>
      <c r="Q245" s="7">
        <v>63</v>
      </c>
    </row>
    <row r="246" spans="1:17" hidden="1">
      <c r="A246" s="7" t="s">
        <v>50</v>
      </c>
    </row>
    <row r="247" spans="1:17" hidden="1">
      <c r="A247" s="7" t="s">
        <v>50</v>
      </c>
    </row>
    <row r="248" spans="1:17">
      <c r="A248" s="7" t="s">
        <v>92</v>
      </c>
      <c r="B248" s="60"/>
      <c r="C248" s="60" t="s">
        <v>132</v>
      </c>
      <c r="D248" s="60"/>
      <c r="E248" s="60"/>
      <c r="F248" s="60"/>
      <c r="G248" s="60"/>
      <c r="H248" s="60"/>
      <c r="I248" s="60"/>
      <c r="J248" s="60"/>
    </row>
    <row r="249" spans="1:17">
      <c r="A249" s="7" t="s">
        <v>78</v>
      </c>
      <c r="B249" s="34"/>
      <c r="C249" s="7" t="s">
        <v>175</v>
      </c>
      <c r="G249" s="62">
        <v>2.87</v>
      </c>
      <c r="I249" s="63" t="s">
        <v>133</v>
      </c>
      <c r="J249" s="36"/>
    </row>
    <row r="250" spans="1:17">
      <c r="A250" s="7" t="s">
        <v>78</v>
      </c>
      <c r="B250" s="34"/>
      <c r="C250" s="7" t="s">
        <v>176</v>
      </c>
      <c r="G250" s="62">
        <v>6.35</v>
      </c>
      <c r="I250" s="63" t="s">
        <v>133</v>
      </c>
      <c r="J250" s="36"/>
    </row>
    <row r="251" spans="1:17" hidden="1">
      <c r="A251" s="7" t="s">
        <v>51</v>
      </c>
    </row>
    <row r="252" spans="1:17">
      <c r="A252" s="7">
        <v>9</v>
      </c>
      <c r="B252" s="34" t="s">
        <v>177</v>
      </c>
      <c r="C252" s="38" t="s">
        <v>154</v>
      </c>
      <c r="D252" s="36"/>
      <c r="E252" s="36"/>
      <c r="F252" s="39" t="s">
        <v>91</v>
      </c>
      <c r="G252" s="40">
        <v>1</v>
      </c>
      <c r="H252" s="40"/>
      <c r="I252" s="41"/>
      <c r="J252" s="42">
        <f>IF(AND(G252= "",H252= ""), 0, ROUND(ROUND(I252, 2) * ROUND(IF(H252="",G252,H252),  0), 2))</f>
        <v/>
      </c>
      <c r="K252" s="7"/>
      <c r="M252" s="43">
        <v>0.2</v>
      </c>
      <c r="Q252" s="7">
        <v>63</v>
      </c>
    </row>
    <row r="253" spans="1:17" hidden="1">
      <c r="A253" s="7" t="s">
        <v>50</v>
      </c>
    </row>
    <row r="254" spans="1:17" hidden="1">
      <c r="A254" s="7" t="s">
        <v>50</v>
      </c>
    </row>
    <row r="255" spans="1:17" hidden="1">
      <c r="A255" s="7" t="s">
        <v>50</v>
      </c>
    </row>
    <row r="256" spans="1:17">
      <c r="A256" s="7" t="s">
        <v>92</v>
      </c>
      <c r="B256" s="60"/>
      <c r="C256" s="60" t="s">
        <v>132</v>
      </c>
      <c r="D256" s="60"/>
      <c r="E256" s="60"/>
      <c r="F256" s="60"/>
      <c r="G256" s="60"/>
      <c r="H256" s="60"/>
      <c r="I256" s="60"/>
      <c r="J256" s="60"/>
    </row>
    <row r="257" spans="1:17">
      <c r="A257" s="7" t="s">
        <v>78</v>
      </c>
      <c r="B257" s="34"/>
      <c r="C257" s="7" t="s">
        <v>79</v>
      </c>
      <c r="G257" s="44">
        <v>1</v>
      </c>
      <c r="I257" s="45" t="s">
        <v>94</v>
      </c>
      <c r="J257" s="36"/>
    </row>
    <row r="258" spans="1:17" hidden="1">
      <c r="A258" s="7" t="s">
        <v>51</v>
      </c>
    </row>
    <row r="259" spans="1:17" hidden="1">
      <c r="A259" s="7" t="s">
        <v>42</v>
      </c>
    </row>
    <row r="260" spans="1:17" hidden="1">
      <c r="A260" s="7" t="s">
        <v>156</v>
      </c>
    </row>
    <row r="261" spans="1:17" ht="16.9125" customHeight="1">
      <c r="A261" s="7">
        <v>6</v>
      </c>
      <c r="B261" s="29" t="s">
        <v>178</v>
      </c>
      <c r="C261" s="64" t="s">
        <v>179</v>
      </c>
      <c r="D261" s="64"/>
      <c r="E261" s="64"/>
      <c r="F261" s="64"/>
      <c r="G261" s="64"/>
      <c r="H261" s="64"/>
      <c r="I261" s="64"/>
      <c r="J261" s="65"/>
      <c r="K261" s="7"/>
    </row>
    <row r="262" spans="1:17" hidden="1">
      <c r="A262" s="7" t="s">
        <v>145</v>
      </c>
    </row>
    <row r="263" spans="1:17">
      <c r="A263" s="7">
        <v>9</v>
      </c>
      <c r="B263" s="34" t="s">
        <v>180</v>
      </c>
      <c r="C263" s="38" t="s">
        <v>181</v>
      </c>
      <c r="D263" s="36"/>
      <c r="E263" s="36"/>
      <c r="F263" s="39" t="s">
        <v>91</v>
      </c>
      <c r="G263" s="40">
        <v>1</v>
      </c>
      <c r="H263" s="40"/>
      <c r="I263" s="41"/>
      <c r="J263" s="42">
        <f>IF(AND(G263= "",H263= ""), 0, ROUND(ROUND(I263, 2) * ROUND(IF(H263="",G263,H263),  0), 2))</f>
        <v/>
      </c>
      <c r="K263" s="7"/>
      <c r="M263" s="43">
        <v>0.2</v>
      </c>
      <c r="Q263" s="7">
        <v>63</v>
      </c>
    </row>
    <row r="264" spans="1:17" hidden="1">
      <c r="A264" s="7" t="s">
        <v>50</v>
      </c>
    </row>
    <row r="265" spans="1:17" hidden="1">
      <c r="A265" s="7" t="s">
        <v>77</v>
      </c>
    </row>
    <row r="266" spans="1:17" ht="24.75" customHeight="1">
      <c r="A266" s="7" t="s">
        <v>92</v>
      </c>
      <c r="B266" s="60"/>
      <c r="C266" s="60" t="s">
        <v>182</v>
      </c>
      <c r="D266" s="60"/>
      <c r="E266" s="60"/>
      <c r="F266" s="60"/>
      <c r="G266" s="60"/>
      <c r="H266" s="60"/>
      <c r="I266" s="60"/>
      <c r="J266" s="60"/>
    </row>
    <row r="267" spans="1:17">
      <c r="A267" s="7" t="s">
        <v>78</v>
      </c>
      <c r="B267" s="34"/>
      <c r="C267" s="7" t="s">
        <v>79</v>
      </c>
      <c r="G267" s="44">
        <v>1</v>
      </c>
      <c r="I267" s="45" t="s">
        <v>94</v>
      </c>
      <c r="J267" s="36"/>
    </row>
    <row r="268" spans="1:17" hidden="1">
      <c r="A268" s="7" t="s">
        <v>51</v>
      </c>
    </row>
    <row r="269" spans="1:17">
      <c r="A269" s="7">
        <v>9</v>
      </c>
      <c r="B269" s="34" t="s">
        <v>183</v>
      </c>
      <c r="C269" s="38" t="s">
        <v>184</v>
      </c>
      <c r="D269" s="36"/>
      <c r="E269" s="36"/>
      <c r="F269" s="39" t="s">
        <v>91</v>
      </c>
      <c r="G269" s="40">
        <v>1</v>
      </c>
      <c r="H269" s="40"/>
      <c r="I269" s="41"/>
      <c r="J269" s="42">
        <f>IF(AND(G269= "",H269= ""), 0, ROUND(ROUND(I269, 2) * ROUND(IF(H269="",G269,H269),  0), 2))</f>
        <v/>
      </c>
      <c r="K269" s="7"/>
      <c r="M269" s="43">
        <v>0.2</v>
      </c>
      <c r="Q269" s="7">
        <v>63</v>
      </c>
    </row>
    <row r="270" spans="1:17" hidden="1">
      <c r="A270" s="7" t="s">
        <v>50</v>
      </c>
    </row>
    <row r="271" spans="1:17" hidden="1">
      <c r="A271" s="7" t="s">
        <v>77</v>
      </c>
    </row>
    <row r="272" spans="1:17" ht="24.75" customHeight="1">
      <c r="A272" s="7" t="s">
        <v>92</v>
      </c>
      <c r="B272" s="60"/>
      <c r="C272" s="60" t="s">
        <v>182</v>
      </c>
      <c r="D272" s="60"/>
      <c r="E272" s="60"/>
      <c r="F272" s="60"/>
      <c r="G272" s="60"/>
      <c r="H272" s="60"/>
      <c r="I272" s="60"/>
      <c r="J272" s="60"/>
    </row>
    <row r="273" spans="1:17">
      <c r="A273" s="7" t="s">
        <v>78</v>
      </c>
      <c r="B273" s="34"/>
      <c r="C273" s="7" t="s">
        <v>79</v>
      </c>
      <c r="G273" s="44">
        <v>1</v>
      </c>
      <c r="I273" s="45" t="s">
        <v>94</v>
      </c>
      <c r="J273" s="36"/>
    </row>
    <row r="274" spans="1:17" hidden="1">
      <c r="A274" s="7" t="s">
        <v>51</v>
      </c>
    </row>
    <row r="275" spans="1:17">
      <c r="A275" s="7">
        <v>9</v>
      </c>
      <c r="B275" s="34" t="s">
        <v>185</v>
      </c>
      <c r="C275" s="38" t="s">
        <v>147</v>
      </c>
      <c r="D275" s="36"/>
      <c r="E275" s="36"/>
      <c r="F275" s="39" t="s">
        <v>91</v>
      </c>
      <c r="G275" s="40">
        <v>1</v>
      </c>
      <c r="H275" s="40"/>
      <c r="I275" s="41"/>
      <c r="J275" s="42">
        <f>IF(AND(G275= "",H275= ""), 0, ROUND(ROUND(I275, 2) * ROUND(IF(H275="",G275,H275),  0), 2))</f>
        <v/>
      </c>
      <c r="K275" s="7"/>
      <c r="M275" s="43">
        <v>0.2</v>
      </c>
      <c r="Q275" s="7">
        <v>63</v>
      </c>
    </row>
    <row r="276" spans="1:17" hidden="1">
      <c r="A276" s="7" t="s">
        <v>50</v>
      </c>
    </row>
    <row r="277" spans="1:17" hidden="1">
      <c r="A277" s="7" t="s">
        <v>50</v>
      </c>
    </row>
    <row r="278" spans="1:17" hidden="1">
      <c r="A278" s="7" t="s">
        <v>50</v>
      </c>
    </row>
    <row r="279" spans="1:17" ht="24.75" customHeight="1">
      <c r="A279" s="7" t="s">
        <v>92</v>
      </c>
      <c r="B279" s="60"/>
      <c r="C279" s="60" t="s">
        <v>182</v>
      </c>
      <c r="D279" s="60"/>
      <c r="E279" s="60"/>
      <c r="F279" s="60"/>
      <c r="G279" s="60"/>
      <c r="H279" s="60"/>
      <c r="I279" s="60"/>
      <c r="J279" s="60"/>
    </row>
    <row r="280" spans="1:17">
      <c r="A280" s="7" t="s">
        <v>78</v>
      </c>
      <c r="B280" s="34"/>
      <c r="C280" s="7" t="s">
        <v>79</v>
      </c>
      <c r="G280" s="44">
        <v>1</v>
      </c>
      <c r="I280" s="45" t="s">
        <v>94</v>
      </c>
      <c r="J280" s="36"/>
    </row>
    <row r="281" spans="1:17" hidden="1">
      <c r="A281" s="7" t="s">
        <v>51</v>
      </c>
    </row>
    <row r="282" spans="1:17">
      <c r="A282" s="7">
        <v>9</v>
      </c>
      <c r="B282" s="34" t="s">
        <v>186</v>
      </c>
      <c r="C282" s="38" t="s">
        <v>152</v>
      </c>
      <c r="D282" s="36"/>
      <c r="E282" s="36"/>
      <c r="F282" s="39" t="s">
        <v>11</v>
      </c>
      <c r="G282" s="61">
        <v>6.08</v>
      </c>
      <c r="H282" s="61"/>
      <c r="I282" s="41"/>
      <c r="J282" s="42">
        <f>IF(AND(G282= "",H282= ""), 0, ROUND(ROUND(I282, 2) * ROUND(IF(H282="",G282,H282),  2), 2))</f>
        <v/>
      </c>
      <c r="K282" s="7"/>
      <c r="M282" s="43">
        <v>0.2</v>
      </c>
      <c r="Q282" s="7">
        <v>63</v>
      </c>
    </row>
    <row r="283" spans="1:17" hidden="1">
      <c r="A283" s="7" t="s">
        <v>50</v>
      </c>
    </row>
    <row r="284" spans="1:17" hidden="1">
      <c r="A284" s="7" t="s">
        <v>50</v>
      </c>
    </row>
    <row r="285" spans="1:17" ht="24.75" customHeight="1">
      <c r="A285" s="7" t="s">
        <v>92</v>
      </c>
      <c r="B285" s="60"/>
      <c r="C285" s="60" t="s">
        <v>182</v>
      </c>
      <c r="D285" s="60"/>
      <c r="E285" s="60"/>
      <c r="F285" s="60"/>
      <c r="G285" s="60"/>
      <c r="H285" s="60"/>
      <c r="I285" s="60"/>
      <c r="J285" s="60"/>
    </row>
    <row r="286" spans="1:17">
      <c r="A286" s="7" t="s">
        <v>92</v>
      </c>
      <c r="B286" s="60"/>
      <c r="C286" s="60"/>
      <c r="D286" s="60"/>
      <c r="E286" s="60"/>
      <c r="F286" s="60"/>
      <c r="G286" s="60"/>
      <c r="H286" s="60"/>
      <c r="I286" s="60"/>
      <c r="J286" s="60"/>
    </row>
    <row r="287" spans="1:17">
      <c r="A287" s="7" t="s">
        <v>78</v>
      </c>
      <c r="B287" s="34"/>
      <c r="C287" s="7" t="s">
        <v>187</v>
      </c>
      <c r="G287" s="62">
        <v>6.08</v>
      </c>
      <c r="I287" s="63" t="s">
        <v>133</v>
      </c>
      <c r="J287" s="36"/>
    </row>
    <row r="288" spans="1:17" hidden="1">
      <c r="A288" s="7" t="s">
        <v>51</v>
      </c>
    </row>
    <row r="289" spans="1:17">
      <c r="A289" s="7">
        <v>9</v>
      </c>
      <c r="B289" s="34" t="s">
        <v>188</v>
      </c>
      <c r="C289" s="38" t="s">
        <v>154</v>
      </c>
      <c r="D289" s="36"/>
      <c r="E289" s="36"/>
      <c r="F289" s="39" t="s">
        <v>91</v>
      </c>
      <c r="G289" s="40">
        <v>1</v>
      </c>
      <c r="H289" s="40"/>
      <c r="I289" s="41"/>
      <c r="J289" s="42">
        <f>IF(AND(G289= "",H289= ""), 0, ROUND(ROUND(I289, 2) * ROUND(IF(H289="",G289,H289),  0), 2))</f>
        <v/>
      </c>
      <c r="K289" s="7"/>
      <c r="M289" s="43">
        <v>0.2</v>
      </c>
      <c r="Q289" s="7">
        <v>63</v>
      </c>
    </row>
    <row r="290" spans="1:17" hidden="1">
      <c r="A290" s="7" t="s">
        <v>50</v>
      </c>
    </row>
    <row r="291" spans="1:17" hidden="1">
      <c r="A291" s="7" t="s">
        <v>50</v>
      </c>
    </row>
    <row r="292" spans="1:17" hidden="1">
      <c r="A292" s="7" t="s">
        <v>50</v>
      </c>
    </row>
    <row r="293" spans="1:17" ht="24.75" customHeight="1">
      <c r="A293" s="7" t="s">
        <v>92</v>
      </c>
      <c r="B293" s="60"/>
      <c r="C293" s="60" t="s">
        <v>182</v>
      </c>
      <c r="D293" s="60"/>
      <c r="E293" s="60"/>
      <c r="F293" s="60"/>
      <c r="G293" s="60"/>
      <c r="H293" s="60"/>
      <c r="I293" s="60"/>
      <c r="J293" s="60"/>
    </row>
    <row r="294" spans="1:17">
      <c r="A294" s="7" t="s">
        <v>92</v>
      </c>
      <c r="B294" s="60"/>
      <c r="C294" s="60"/>
      <c r="D294" s="60"/>
      <c r="E294" s="60"/>
      <c r="F294" s="60"/>
      <c r="G294" s="60"/>
      <c r="H294" s="60"/>
      <c r="I294" s="60"/>
      <c r="J294" s="60"/>
    </row>
    <row r="295" spans="1:17">
      <c r="A295" s="7" t="s">
        <v>78</v>
      </c>
      <c r="B295" s="34"/>
      <c r="C295" s="7" t="s">
        <v>79</v>
      </c>
      <c r="G295" s="44">
        <v>1</v>
      </c>
      <c r="I295" s="45" t="s">
        <v>94</v>
      </c>
      <c r="J295" s="36"/>
    </row>
    <row r="296" spans="1:17" hidden="1">
      <c r="A296" s="7" t="s">
        <v>51</v>
      </c>
    </row>
    <row r="297" spans="1:17" hidden="1">
      <c r="A297" s="7" t="s">
        <v>156</v>
      </c>
    </row>
    <row r="298" spans="1:17" ht="16.9125" customHeight="1">
      <c r="A298" s="7">
        <v>6</v>
      </c>
      <c r="B298" s="29" t="s">
        <v>189</v>
      </c>
      <c r="C298" s="64" t="s">
        <v>190</v>
      </c>
      <c r="D298" s="64"/>
      <c r="E298" s="64"/>
      <c r="F298" s="64"/>
      <c r="G298" s="64"/>
      <c r="H298" s="64"/>
      <c r="I298" s="64"/>
      <c r="J298" s="65"/>
      <c r="K298" s="7"/>
    </row>
    <row r="299" spans="1:17" hidden="1">
      <c r="A299" s="7" t="s">
        <v>145</v>
      </c>
    </row>
    <row r="300" spans="1:17">
      <c r="A300" s="7">
        <v>9</v>
      </c>
      <c r="B300" s="34" t="s">
        <v>191</v>
      </c>
      <c r="C300" s="38" t="s">
        <v>181</v>
      </c>
      <c r="D300" s="36"/>
      <c r="E300" s="36"/>
      <c r="F300" s="39" t="s">
        <v>91</v>
      </c>
      <c r="G300" s="40">
        <v>1</v>
      </c>
      <c r="H300" s="40"/>
      <c r="I300" s="41"/>
      <c r="J300" s="42">
        <f>IF(AND(G300= "",H300= ""), 0, ROUND(ROUND(I300, 2) * ROUND(IF(H300="",G300,H300),  0), 2))</f>
        <v/>
      </c>
      <c r="K300" s="7"/>
      <c r="M300" s="43">
        <v>0.2</v>
      </c>
      <c r="Q300" s="7">
        <v>63</v>
      </c>
    </row>
    <row r="301" spans="1:17" hidden="1">
      <c r="A301" s="7" t="s">
        <v>50</v>
      </c>
    </row>
    <row r="302" spans="1:17" hidden="1">
      <c r="A302" s="7" t="s">
        <v>77</v>
      </c>
    </row>
    <row r="303" spans="1:17" ht="24.75" customHeight="1">
      <c r="A303" s="7" t="s">
        <v>92</v>
      </c>
      <c r="B303" s="60"/>
      <c r="C303" s="60" t="s">
        <v>192</v>
      </c>
      <c r="D303" s="60"/>
      <c r="E303" s="60"/>
      <c r="F303" s="60"/>
      <c r="G303" s="60"/>
      <c r="H303" s="60"/>
      <c r="I303" s="60"/>
      <c r="J303" s="60"/>
    </row>
    <row r="304" spans="1:17">
      <c r="A304" s="7" t="s">
        <v>78</v>
      </c>
      <c r="B304" s="34"/>
      <c r="C304" s="7" t="s">
        <v>79</v>
      </c>
      <c r="G304" s="44">
        <v>1</v>
      </c>
      <c r="I304" s="45" t="s">
        <v>94</v>
      </c>
      <c r="J304" s="36"/>
    </row>
    <row r="305" spans="1:17" hidden="1">
      <c r="A305" s="7" t="s">
        <v>51</v>
      </c>
    </row>
    <row r="306" spans="1:17">
      <c r="A306" s="7">
        <v>9</v>
      </c>
      <c r="B306" s="34" t="s">
        <v>193</v>
      </c>
      <c r="C306" s="38" t="s">
        <v>184</v>
      </c>
      <c r="D306" s="36"/>
      <c r="E306" s="36"/>
      <c r="F306" s="39" t="s">
        <v>91</v>
      </c>
      <c r="G306" s="40">
        <v>1</v>
      </c>
      <c r="H306" s="40"/>
      <c r="I306" s="41"/>
      <c r="J306" s="42">
        <f>IF(AND(G306= "",H306= ""), 0, ROUND(ROUND(I306, 2) * ROUND(IF(H306="",G306,H306),  0), 2))</f>
        <v/>
      </c>
      <c r="K306" s="7"/>
      <c r="M306" s="43">
        <v>0.2</v>
      </c>
      <c r="Q306" s="7">
        <v>63</v>
      </c>
    </row>
    <row r="307" spans="1:17" hidden="1">
      <c r="A307" s="7" t="s">
        <v>50</v>
      </c>
    </row>
    <row r="308" spans="1:17" hidden="1">
      <c r="A308" s="7" t="s">
        <v>77</v>
      </c>
    </row>
    <row r="309" spans="1:17" ht="24.75" customHeight="1">
      <c r="A309" s="7" t="s">
        <v>92</v>
      </c>
      <c r="B309" s="60"/>
      <c r="C309" s="60" t="s">
        <v>192</v>
      </c>
      <c r="D309" s="60"/>
      <c r="E309" s="60"/>
      <c r="F309" s="60"/>
      <c r="G309" s="60"/>
      <c r="H309" s="60"/>
      <c r="I309" s="60"/>
      <c r="J309" s="60"/>
    </row>
    <row r="310" spans="1:17">
      <c r="A310" s="7" t="s">
        <v>78</v>
      </c>
      <c r="B310" s="34"/>
      <c r="C310" s="7" t="s">
        <v>79</v>
      </c>
      <c r="G310" s="44">
        <v>1</v>
      </c>
      <c r="I310" s="45" t="s">
        <v>94</v>
      </c>
      <c r="J310" s="36"/>
    </row>
    <row r="311" spans="1:17" hidden="1">
      <c r="A311" s="7" t="s">
        <v>51</v>
      </c>
    </row>
    <row r="312" spans="1:17">
      <c r="A312" s="7">
        <v>9</v>
      </c>
      <c r="B312" s="34" t="s">
        <v>194</v>
      </c>
      <c r="C312" s="38" t="s">
        <v>147</v>
      </c>
      <c r="D312" s="36"/>
      <c r="E312" s="36"/>
      <c r="F312" s="39" t="s">
        <v>91</v>
      </c>
      <c r="G312" s="40">
        <v>1</v>
      </c>
      <c r="H312" s="40"/>
      <c r="I312" s="41"/>
      <c r="J312" s="42">
        <f>IF(AND(G312= "",H312= ""), 0, ROUND(ROUND(I312, 2) * ROUND(IF(H312="",G312,H312),  0), 2))</f>
        <v/>
      </c>
      <c r="K312" s="7"/>
      <c r="M312" s="43">
        <v>0.2</v>
      </c>
      <c r="Q312" s="7">
        <v>63</v>
      </c>
    </row>
    <row r="313" spans="1:17" hidden="1">
      <c r="A313" s="7" t="s">
        <v>50</v>
      </c>
    </row>
    <row r="314" spans="1:17" hidden="1">
      <c r="A314" s="7" t="s">
        <v>50</v>
      </c>
    </row>
    <row r="315" spans="1:17" hidden="1">
      <c r="A315" s="7" t="s">
        <v>50</v>
      </c>
    </row>
    <row r="316" spans="1:17" ht="24.75" customHeight="1">
      <c r="A316" s="7" t="s">
        <v>92</v>
      </c>
      <c r="B316" s="60"/>
      <c r="C316" s="60" t="s">
        <v>192</v>
      </c>
      <c r="D316" s="60"/>
      <c r="E316" s="60"/>
      <c r="F316" s="60"/>
      <c r="G316" s="60"/>
      <c r="H316" s="60"/>
      <c r="I316" s="60"/>
      <c r="J316" s="60"/>
    </row>
    <row r="317" spans="1:17">
      <c r="A317" s="7" t="s">
        <v>78</v>
      </c>
      <c r="B317" s="34"/>
      <c r="C317" s="7" t="s">
        <v>79</v>
      </c>
      <c r="G317" s="44">
        <v>1</v>
      </c>
      <c r="I317" s="45" t="s">
        <v>94</v>
      </c>
      <c r="J317" s="36"/>
    </row>
    <row r="318" spans="1:17" hidden="1">
      <c r="A318" s="7" t="s">
        <v>51</v>
      </c>
    </row>
    <row r="319" spans="1:17">
      <c r="A319" s="7">
        <v>9</v>
      </c>
      <c r="B319" s="34" t="s">
        <v>195</v>
      </c>
      <c r="C319" s="38" t="s">
        <v>152</v>
      </c>
      <c r="D319" s="36"/>
      <c r="E319" s="36"/>
      <c r="F319" s="39" t="s">
        <v>11</v>
      </c>
      <c r="G319" s="61">
        <v>4.5</v>
      </c>
      <c r="H319" s="61"/>
      <c r="I319" s="41"/>
      <c r="J319" s="42">
        <f>IF(AND(G319= "",H319= ""), 0, ROUND(ROUND(I319, 2) * ROUND(IF(H319="",G319,H319),  2), 2))</f>
        <v/>
      </c>
      <c r="K319" s="7"/>
      <c r="M319" s="43">
        <v>0.2</v>
      </c>
      <c r="Q319" s="7">
        <v>63</v>
      </c>
    </row>
    <row r="320" spans="1:17" hidden="1">
      <c r="A320" s="7" t="s">
        <v>50</v>
      </c>
    </row>
    <row r="321" spans="1:17" hidden="1">
      <c r="A321" s="7" t="s">
        <v>50</v>
      </c>
    </row>
    <row r="322" spans="1:17" ht="24.75" customHeight="1">
      <c r="A322" s="7" t="s">
        <v>92</v>
      </c>
      <c r="B322" s="60"/>
      <c r="C322" s="60" t="s">
        <v>192</v>
      </c>
      <c r="D322" s="60"/>
      <c r="E322" s="60"/>
      <c r="F322" s="60"/>
      <c r="G322" s="60"/>
      <c r="H322" s="60"/>
      <c r="I322" s="60"/>
      <c r="J322" s="60"/>
    </row>
    <row r="323" spans="1:17">
      <c r="A323" s="7" t="s">
        <v>78</v>
      </c>
      <c r="B323" s="34"/>
      <c r="C323" s="7" t="s">
        <v>196</v>
      </c>
      <c r="G323" s="62">
        <v>4.5</v>
      </c>
      <c r="I323" s="63" t="s">
        <v>133</v>
      </c>
      <c r="J323" s="36"/>
    </row>
    <row r="324" spans="1:17" hidden="1">
      <c r="A324" s="7" t="s">
        <v>51</v>
      </c>
    </row>
    <row r="325" spans="1:17">
      <c r="A325" s="7">
        <v>9</v>
      </c>
      <c r="B325" s="34" t="s">
        <v>197</v>
      </c>
      <c r="C325" s="38" t="s">
        <v>154</v>
      </c>
      <c r="D325" s="36"/>
      <c r="E325" s="36"/>
      <c r="F325" s="39" t="s">
        <v>91</v>
      </c>
      <c r="G325" s="40">
        <v>1</v>
      </c>
      <c r="H325" s="40"/>
      <c r="I325" s="41"/>
      <c r="J325" s="42">
        <f>IF(AND(G325= "",H325= ""), 0, ROUND(ROUND(I325, 2) * ROUND(IF(H325="",G325,H325),  0), 2))</f>
        <v/>
      </c>
      <c r="K325" s="7"/>
      <c r="M325" s="43">
        <v>0.2</v>
      </c>
      <c r="Q325" s="7">
        <v>63</v>
      </c>
    </row>
    <row r="326" spans="1:17" hidden="1">
      <c r="A326" s="7" t="s">
        <v>50</v>
      </c>
    </row>
    <row r="327" spans="1:17" hidden="1">
      <c r="A327" s="7" t="s">
        <v>50</v>
      </c>
    </row>
    <row r="328" spans="1:17" hidden="1">
      <c r="A328" s="7" t="s">
        <v>50</v>
      </c>
    </row>
    <row r="329" spans="1:17" ht="24.75" customHeight="1">
      <c r="A329" s="7" t="s">
        <v>92</v>
      </c>
      <c r="B329" s="60"/>
      <c r="C329" s="60" t="s">
        <v>192</v>
      </c>
      <c r="D329" s="60"/>
      <c r="E329" s="60"/>
      <c r="F329" s="60"/>
      <c r="G329" s="60"/>
      <c r="H329" s="60"/>
      <c r="I329" s="60"/>
      <c r="J329" s="60"/>
    </row>
    <row r="330" spans="1:17">
      <c r="A330" s="7" t="s">
        <v>78</v>
      </c>
      <c r="B330" s="34"/>
      <c r="C330" s="7" t="s">
        <v>79</v>
      </c>
      <c r="G330" s="44">
        <v>1</v>
      </c>
      <c r="I330" s="45" t="s">
        <v>94</v>
      </c>
      <c r="J330" s="36"/>
    </row>
    <row r="331" spans="1:17" hidden="1">
      <c r="A331" s="7" t="s">
        <v>51</v>
      </c>
    </row>
    <row r="332" spans="1:17" hidden="1">
      <c r="A332" s="7" t="s">
        <v>156</v>
      </c>
    </row>
    <row r="333" spans="1:17">
      <c r="A333" s="7" t="s">
        <v>45</v>
      </c>
      <c r="B333" s="36"/>
      <c r="J333" s="36"/>
    </row>
    <row r="334" spans="1:17">
      <c r="B334" s="36"/>
      <c r="C334" s="46" t="s">
        <v>142</v>
      </c>
      <c r="D334" s="47"/>
      <c r="E334" s="47"/>
      <c r="F334" s="48"/>
      <c r="G334" s="48"/>
      <c r="H334" s="48"/>
      <c r="I334" s="48"/>
      <c r="J334" s="49"/>
    </row>
    <row r="335" spans="1:17">
      <c r="B335" s="36"/>
      <c r="C335" s="50"/>
      <c r="D335" s="7"/>
      <c r="E335" s="7"/>
      <c r="F335" s="7"/>
      <c r="G335" s="7"/>
      <c r="H335" s="7"/>
      <c r="I335" s="7"/>
      <c r="J335" s="8"/>
    </row>
    <row r="336" spans="1:17">
      <c r="B336" s="36"/>
      <c r="C336" s="51" t="s">
        <v>81</v>
      </c>
      <c r="D336" s="52"/>
      <c r="E336" s="52"/>
      <c r="F336" s="53">
        <f>SUMIF(K203:K333, IF(K202="","",K202), J203:J333)</f>
        <v/>
      </c>
      <c r="G336" s="53"/>
      <c r="H336" s="53"/>
      <c r="I336" s="53"/>
      <c r="J336" s="54"/>
    </row>
    <row r="337" spans="1:17" hidden="1">
      <c r="B337" s="36"/>
      <c r="C337" s="55" t="s">
        <v>82</v>
      </c>
      <c r="D337" s="56"/>
      <c r="E337" s="56"/>
      <c r="F337" s="57">
        <f>ROUND(SUMIF(K203:K333, IF(K202="","",K202), J203:J333) * 0.2, 2)</f>
        <v/>
      </c>
      <c r="G337" s="57"/>
      <c r="H337" s="57"/>
      <c r="I337" s="57"/>
      <c r="J337" s="58"/>
    </row>
    <row r="338" spans="1:17" hidden="1">
      <c r="B338" s="36"/>
      <c r="C338" s="51" t="s">
        <v>83</v>
      </c>
      <c r="D338" s="52"/>
      <c r="E338" s="52"/>
      <c r="F338" s="53">
        <f>SUM(F336:F337)</f>
        <v/>
      </c>
      <c r="G338" s="53"/>
      <c r="H338" s="53"/>
      <c r="I338" s="53"/>
      <c r="J338" s="54"/>
    </row>
    <row r="339" spans="1:17">
      <c r="A339" s="7">
        <v>4</v>
      </c>
      <c r="B339" s="29" t="s">
        <v>198</v>
      </c>
      <c r="C339" s="32" t="s">
        <v>199</v>
      </c>
      <c r="D339" s="32"/>
      <c r="E339" s="32"/>
      <c r="F339" s="32"/>
      <c r="G339" s="32"/>
      <c r="H339" s="32"/>
      <c r="I339" s="32"/>
      <c r="J339" s="33"/>
      <c r="K339" s="7"/>
    </row>
    <row r="340" spans="1:17">
      <c r="A340" s="7">
        <v>9</v>
      </c>
      <c r="B340" s="34" t="s">
        <v>200</v>
      </c>
      <c r="C340" s="38" t="s">
        <v>201</v>
      </c>
      <c r="D340" s="36"/>
      <c r="E340" s="36"/>
      <c r="F340" s="39" t="s">
        <v>91</v>
      </c>
      <c r="G340" s="40">
        <v>1</v>
      </c>
      <c r="H340" s="40"/>
      <c r="I340" s="41"/>
      <c r="J340" s="42">
        <f>IF(AND(G340= "",H340= ""), 0, ROUND(ROUND(I340, 2) * ROUND(IF(H340="",G340,H340),  0), 2))</f>
        <v/>
      </c>
      <c r="K340" s="7"/>
      <c r="M340" s="43">
        <v>0.2</v>
      </c>
      <c r="Q340" s="7">
        <v>63</v>
      </c>
    </row>
    <row r="341" spans="1:17" hidden="1">
      <c r="A341" s="7" t="s">
        <v>50</v>
      </c>
    </row>
    <row r="342" spans="1:17" hidden="1">
      <c r="A342" s="7" t="s">
        <v>50</v>
      </c>
    </row>
    <row r="343" spans="1:17" ht="24.75" customHeight="1">
      <c r="A343" s="7" t="s">
        <v>92</v>
      </c>
      <c r="B343" s="60"/>
      <c r="C343" s="60" t="s">
        <v>202</v>
      </c>
      <c r="D343" s="60"/>
      <c r="E343" s="60"/>
      <c r="F343" s="60"/>
      <c r="G343" s="60"/>
      <c r="H343" s="60"/>
      <c r="I343" s="60"/>
      <c r="J343" s="60"/>
    </row>
    <row r="344" spans="1:17">
      <c r="A344" s="7" t="s">
        <v>78</v>
      </c>
      <c r="B344" s="34"/>
      <c r="C344" s="7" t="s">
        <v>79</v>
      </c>
      <c r="G344" s="44">
        <v>1</v>
      </c>
      <c r="I344" s="45" t="s">
        <v>94</v>
      </c>
      <c r="J344" s="36"/>
    </row>
    <row r="345" spans="1:17" hidden="1">
      <c r="A345" s="7" t="s">
        <v>51</v>
      </c>
    </row>
    <row r="346" spans="1:17">
      <c r="A346" s="7">
        <v>9</v>
      </c>
      <c r="B346" s="34" t="s">
        <v>203</v>
      </c>
      <c r="C346" s="38" t="s">
        <v>204</v>
      </c>
      <c r="D346" s="36"/>
      <c r="E346" s="36"/>
      <c r="F346" s="39" t="s">
        <v>12</v>
      </c>
      <c r="G346" s="40">
        <v>3</v>
      </c>
      <c r="H346" s="40"/>
      <c r="I346" s="41"/>
      <c r="J346" s="42">
        <f>IF(AND(G346= "",H346= ""), 0, ROUND(ROUND(I346, 2) * ROUND(IF(H346="",G346,H346),  0), 2))</f>
        <v/>
      </c>
      <c r="K346" s="7"/>
      <c r="M346" s="43">
        <v>0.2</v>
      </c>
      <c r="Q346" s="7">
        <v>63</v>
      </c>
    </row>
    <row r="347" spans="1:17" hidden="1">
      <c r="A347" s="7" t="s">
        <v>50</v>
      </c>
    </row>
    <row r="348" spans="1:17" hidden="1">
      <c r="A348" s="7" t="s">
        <v>77</v>
      </c>
    </row>
    <row r="349" spans="1:17">
      <c r="A349" s="7" t="s">
        <v>92</v>
      </c>
      <c r="B349" s="60"/>
      <c r="C349" s="60" t="s">
        <v>205</v>
      </c>
      <c r="D349" s="60"/>
      <c r="E349" s="60"/>
      <c r="F349" s="60"/>
      <c r="G349" s="60"/>
      <c r="H349" s="60"/>
      <c r="I349" s="60"/>
      <c r="J349" s="60"/>
    </row>
    <row r="350" spans="1:17">
      <c r="A350" s="7" t="s">
        <v>78</v>
      </c>
      <c r="B350" s="34"/>
      <c r="C350" s="7" t="s">
        <v>79</v>
      </c>
      <c r="G350" s="44">
        <v>3</v>
      </c>
      <c r="I350" s="45" t="s">
        <v>166</v>
      </c>
      <c r="J350" s="36"/>
    </row>
    <row r="351" spans="1:17" hidden="1">
      <c r="A351" s="7" t="s">
        <v>51</v>
      </c>
    </row>
    <row r="352" spans="1:17">
      <c r="A352" s="7" t="s">
        <v>45</v>
      </c>
      <c r="B352" s="36"/>
      <c r="J352" s="36"/>
    </row>
    <row r="353" spans="1:17">
      <c r="B353" s="36"/>
      <c r="C353" s="46" t="s">
        <v>199</v>
      </c>
      <c r="D353" s="47"/>
      <c r="E353" s="47"/>
      <c r="F353" s="48"/>
      <c r="G353" s="48"/>
      <c r="H353" s="48"/>
      <c r="I353" s="48"/>
      <c r="J353" s="49"/>
    </row>
    <row r="354" spans="1:17">
      <c r="B354" s="36"/>
      <c r="C354" s="50"/>
      <c r="D354" s="7"/>
      <c r="E354" s="7"/>
      <c r="F354" s="7"/>
      <c r="G354" s="7"/>
      <c r="H354" s="7"/>
      <c r="I354" s="7"/>
      <c r="J354" s="8"/>
    </row>
    <row r="355" spans="1:17">
      <c r="B355" s="36"/>
      <c r="C355" s="51" t="s">
        <v>81</v>
      </c>
      <c r="D355" s="52"/>
      <c r="E355" s="52"/>
      <c r="F355" s="53">
        <f>SUMIF(K340:K352, IF(K339="","",K339), J340:J352)</f>
        <v/>
      </c>
      <c r="G355" s="53"/>
      <c r="H355" s="53"/>
      <c r="I355" s="53"/>
      <c r="J355" s="54"/>
    </row>
    <row r="356" spans="1:17" hidden="1">
      <c r="B356" s="36"/>
      <c r="C356" s="55" t="s">
        <v>82</v>
      </c>
      <c r="D356" s="56"/>
      <c r="E356" s="56"/>
      <c r="F356" s="57">
        <f>ROUND(SUMIF(K340:K352, IF(K339="","",K339), J340:J352) * 0.2, 2)</f>
        <v/>
      </c>
      <c r="G356" s="57"/>
      <c r="H356" s="57"/>
      <c r="I356" s="57"/>
      <c r="J356" s="58"/>
    </row>
    <row r="357" spans="1:17" hidden="1">
      <c r="B357" s="36"/>
      <c r="C357" s="51" t="s">
        <v>83</v>
      </c>
      <c r="D357" s="52"/>
      <c r="E357" s="52"/>
      <c r="F357" s="53">
        <f>SUM(F355:F356)</f>
        <v/>
      </c>
      <c r="G357" s="53"/>
      <c r="H357" s="53"/>
      <c r="I357" s="53"/>
      <c r="J357" s="54"/>
    </row>
    <row r="358" spans="1:17">
      <c r="A358" s="7">
        <v>4</v>
      </c>
      <c r="B358" s="29" t="s">
        <v>206</v>
      </c>
      <c r="C358" s="32" t="s">
        <v>207</v>
      </c>
      <c r="D358" s="32"/>
      <c r="E358" s="32"/>
      <c r="F358" s="32"/>
      <c r="G358" s="32"/>
      <c r="H358" s="32"/>
      <c r="I358" s="32"/>
      <c r="J358" s="33"/>
      <c r="K358" s="7"/>
    </row>
    <row r="359" spans="1:17" hidden="1">
      <c r="A359" s="7" t="s">
        <v>86</v>
      </c>
    </row>
    <row r="360" spans="1:17" ht="27.225" customHeight="1">
      <c r="A360" s="7">
        <v>9</v>
      </c>
      <c r="B360" s="34" t="s">
        <v>208</v>
      </c>
      <c r="C360" s="38" t="s">
        <v>209</v>
      </c>
      <c r="D360" s="36"/>
      <c r="E360" s="36"/>
      <c r="F360" s="39" t="s">
        <v>76</v>
      </c>
      <c r="G360" s="40">
        <v>1</v>
      </c>
      <c r="H360" s="40"/>
      <c r="I360" s="41"/>
      <c r="J360" s="42">
        <f>IF(AND(G360= "",H360= ""), 0, ROUND(ROUND(I360, 2) * ROUND(IF(H360="",G360,H360),  0), 2))</f>
        <v/>
      </c>
      <c r="K360" s="7"/>
      <c r="M360" s="43">
        <v>0.2</v>
      </c>
      <c r="Q360" s="7">
        <v>63</v>
      </c>
    </row>
    <row r="361" spans="1:17" hidden="1">
      <c r="A361" s="7" t="s">
        <v>50</v>
      </c>
    </row>
    <row r="362" spans="1:17">
      <c r="A362" s="7" t="s">
        <v>92</v>
      </c>
      <c r="B362" s="60"/>
      <c r="C362" s="60" t="s">
        <v>210</v>
      </c>
      <c r="D362" s="60"/>
      <c r="E362" s="60"/>
      <c r="F362" s="60"/>
      <c r="G362" s="60"/>
      <c r="H362" s="60"/>
      <c r="I362" s="60"/>
      <c r="J362" s="60"/>
    </row>
    <row r="363" spans="1:17">
      <c r="A363" s="7" t="s">
        <v>78</v>
      </c>
      <c r="B363" s="34"/>
      <c r="C363" s="7" t="s">
        <v>79</v>
      </c>
      <c r="G363" s="44">
        <v>1</v>
      </c>
      <c r="I363" s="45" t="s">
        <v>80</v>
      </c>
      <c r="J363" s="36"/>
    </row>
    <row r="364" spans="1:17" hidden="1">
      <c r="A364" s="7" t="s">
        <v>51</v>
      </c>
    </row>
    <row r="365" spans="1:17">
      <c r="A365" s="7" t="s">
        <v>45</v>
      </c>
      <c r="B365" s="36"/>
      <c r="J365" s="36"/>
    </row>
    <row r="366" spans="1:17">
      <c r="B366" s="36"/>
      <c r="C366" s="46" t="s">
        <v>207</v>
      </c>
      <c r="D366" s="47"/>
      <c r="E366" s="47"/>
      <c r="F366" s="48"/>
      <c r="G366" s="48"/>
      <c r="H366" s="48"/>
      <c r="I366" s="48"/>
      <c r="J366" s="49"/>
    </row>
    <row r="367" spans="1:17">
      <c r="B367" s="36"/>
      <c r="C367" s="50"/>
      <c r="D367" s="7"/>
      <c r="E367" s="7"/>
      <c r="F367" s="7"/>
      <c r="G367" s="7"/>
      <c r="H367" s="7"/>
      <c r="I367" s="7"/>
      <c r="J367" s="8"/>
    </row>
    <row r="368" spans="1:17">
      <c r="B368" s="36"/>
      <c r="C368" s="51" t="s">
        <v>81</v>
      </c>
      <c r="D368" s="52"/>
      <c r="E368" s="52"/>
      <c r="F368" s="53">
        <f>SUMIF(K359:K365, IF(K358="","",K358), J359:J365)</f>
        <v/>
      </c>
      <c r="G368" s="53"/>
      <c r="H368" s="53"/>
      <c r="I368" s="53"/>
      <c r="J368" s="54"/>
    </row>
    <row r="369" spans="1:17" hidden="1">
      <c r="B369" s="36"/>
      <c r="C369" s="55" t="s">
        <v>82</v>
      </c>
      <c r="D369" s="56"/>
      <c r="E369" s="56"/>
      <c r="F369" s="57">
        <f>ROUND(SUMIF(K359:K365, IF(K358="","",K358), J359:J365) * 0.2, 2)</f>
        <v/>
      </c>
      <c r="G369" s="57"/>
      <c r="H369" s="57"/>
      <c r="I369" s="57"/>
      <c r="J369" s="58"/>
    </row>
    <row r="370" spans="1:17" hidden="1">
      <c r="B370" s="36"/>
      <c r="C370" s="51" t="s">
        <v>83</v>
      </c>
      <c r="D370" s="52"/>
      <c r="E370" s="52"/>
      <c r="F370" s="53">
        <f>SUM(F368:F369)</f>
        <v/>
      </c>
      <c r="G370" s="53"/>
      <c r="H370" s="53"/>
      <c r="I370" s="53"/>
      <c r="J370" s="54"/>
    </row>
    <row r="371" spans="1:17" ht="18.0125" customHeight="1">
      <c r="A371" s="7">
        <v>4</v>
      </c>
      <c r="B371" s="29" t="s">
        <v>211</v>
      </c>
      <c r="C371" s="32" t="s">
        <v>212</v>
      </c>
      <c r="D371" s="32"/>
      <c r="E371" s="32"/>
      <c r="F371" s="32"/>
      <c r="G371" s="32"/>
      <c r="H371" s="32"/>
      <c r="I371" s="32"/>
      <c r="J371" s="33"/>
      <c r="K371" s="7"/>
    </row>
    <row r="372" spans="1:17" hidden="1">
      <c r="A372" s="7" t="s">
        <v>86</v>
      </c>
    </row>
    <row r="373" spans="1:17">
      <c r="A373" s="7">
        <v>9</v>
      </c>
      <c r="B373" s="34" t="s">
        <v>213</v>
      </c>
      <c r="C373" s="38" t="s">
        <v>214</v>
      </c>
      <c r="D373" s="36"/>
      <c r="E373" s="36"/>
      <c r="F373" s="39" t="s">
        <v>76</v>
      </c>
      <c r="G373" s="40">
        <v>2</v>
      </c>
      <c r="H373" s="40"/>
      <c r="I373" s="41"/>
      <c r="J373" s="42">
        <f>IF(AND(G373= "",H373= ""), 0, ROUND(ROUND(I373, 2) * ROUND(IF(H373="",G373,H373),  0), 2))</f>
        <v/>
      </c>
      <c r="K373" s="7"/>
      <c r="M373" s="43">
        <v>0.2</v>
      </c>
      <c r="Q373" s="7">
        <v>63</v>
      </c>
    </row>
    <row r="374" spans="1:17" hidden="1">
      <c r="A374" s="7" t="s">
        <v>50</v>
      </c>
    </row>
    <row r="375" spans="1:17">
      <c r="A375" s="7" t="s">
        <v>92</v>
      </c>
      <c r="B375" s="60"/>
      <c r="C375" s="60" t="s">
        <v>215</v>
      </c>
      <c r="D375" s="60"/>
      <c r="E375" s="60"/>
      <c r="F375" s="60"/>
      <c r="G375" s="60"/>
      <c r="H375" s="60"/>
      <c r="I375" s="60"/>
      <c r="J375" s="60"/>
    </row>
    <row r="376" spans="1:17">
      <c r="A376" s="7" t="s">
        <v>78</v>
      </c>
      <c r="B376" s="34"/>
      <c r="C376" s="7" t="s">
        <v>216</v>
      </c>
      <c r="G376" s="44">
        <v>1</v>
      </c>
      <c r="I376" s="45" t="s">
        <v>80</v>
      </c>
      <c r="J376" s="36"/>
    </row>
    <row r="377" spans="1:17">
      <c r="A377" s="7" t="s">
        <v>78</v>
      </c>
      <c r="B377" s="34"/>
      <c r="C377" s="7" t="s">
        <v>217</v>
      </c>
      <c r="G377" s="44">
        <v>1</v>
      </c>
      <c r="I377" s="45" t="s">
        <v>80</v>
      </c>
      <c r="J377" s="36"/>
    </row>
    <row r="378" spans="1:17" hidden="1">
      <c r="A378" s="7" t="s">
        <v>51</v>
      </c>
    </row>
    <row r="379" spans="1:17">
      <c r="A379" s="7" t="s">
        <v>45</v>
      </c>
      <c r="B379" s="36"/>
      <c r="J379" s="36"/>
    </row>
    <row r="380" spans="1:17" ht="16.9125" customHeight="1">
      <c r="B380" s="36"/>
      <c r="C380" s="46" t="s">
        <v>212</v>
      </c>
      <c r="D380" s="47"/>
      <c r="E380" s="47"/>
      <c r="F380" s="48"/>
      <c r="G380" s="48"/>
      <c r="H380" s="48"/>
      <c r="I380" s="48"/>
      <c r="J380" s="49"/>
    </row>
    <row r="381" spans="1:17">
      <c r="B381" s="36"/>
      <c r="C381" s="50"/>
      <c r="D381" s="7"/>
      <c r="E381" s="7"/>
      <c r="F381" s="7"/>
      <c r="G381" s="7"/>
      <c r="H381" s="7"/>
      <c r="I381" s="7"/>
      <c r="J381" s="8"/>
    </row>
    <row r="382" spans="1:17">
      <c r="B382" s="36"/>
      <c r="C382" s="51" t="s">
        <v>81</v>
      </c>
      <c r="D382" s="52"/>
      <c r="E382" s="52"/>
      <c r="F382" s="53">
        <f>SUMIF(K372:K379, IF(K371="","",K371), J372:J379)</f>
        <v/>
      </c>
      <c r="G382" s="53"/>
      <c r="H382" s="53"/>
      <c r="I382" s="53"/>
      <c r="J382" s="54"/>
    </row>
    <row r="383" spans="1:17" hidden="1">
      <c r="B383" s="36"/>
      <c r="C383" s="55" t="s">
        <v>82</v>
      </c>
      <c r="D383" s="56"/>
      <c r="E383" s="56"/>
      <c r="F383" s="57">
        <f>ROUND(SUMIF(K372:K379, IF(K371="","",K371), J372:J379) * 0.2, 2)</f>
        <v/>
      </c>
      <c r="G383" s="57"/>
      <c r="H383" s="57"/>
      <c r="I383" s="57"/>
      <c r="J383" s="58"/>
    </row>
    <row r="384" spans="1:17" hidden="1">
      <c r="B384" s="36"/>
      <c r="C384" s="51" t="s">
        <v>83</v>
      </c>
      <c r="D384" s="52"/>
      <c r="E384" s="52"/>
      <c r="F384" s="53">
        <f>SUM(F382:F383)</f>
        <v/>
      </c>
      <c r="G384" s="53"/>
      <c r="H384" s="53"/>
      <c r="I384" s="53"/>
      <c r="J384" s="54"/>
    </row>
    <row r="385" spans="1:17" ht="18.0125" customHeight="1">
      <c r="A385" s="7">
        <v>4</v>
      </c>
      <c r="B385" s="29" t="s">
        <v>218</v>
      </c>
      <c r="C385" s="32" t="s">
        <v>219</v>
      </c>
      <c r="D385" s="32"/>
      <c r="E385" s="32"/>
      <c r="F385" s="32"/>
      <c r="G385" s="32"/>
      <c r="H385" s="32"/>
      <c r="I385" s="32"/>
      <c r="J385" s="33"/>
      <c r="K385" s="7"/>
    </row>
    <row r="386" spans="1:17" hidden="1">
      <c r="A386" s="7" t="s">
        <v>86</v>
      </c>
    </row>
    <row r="387" spans="1:17">
      <c r="A387" s="7">
        <v>9</v>
      </c>
      <c r="B387" s="34" t="s">
        <v>220</v>
      </c>
      <c r="C387" s="38" t="s">
        <v>221</v>
      </c>
      <c r="D387" s="36"/>
      <c r="E387" s="36"/>
      <c r="F387" s="39" t="s">
        <v>91</v>
      </c>
      <c r="G387" s="40">
        <v>1</v>
      </c>
      <c r="H387" s="40"/>
      <c r="I387" s="41"/>
      <c r="J387" s="42">
        <f>IF(AND(G387= "",H387= ""), 0, ROUND(ROUND(I387, 2) * ROUND(IF(H387="",G387,H387),  0), 2))</f>
        <v/>
      </c>
      <c r="K387" s="7"/>
      <c r="M387" s="43">
        <v>0.2</v>
      </c>
      <c r="Q387" s="7">
        <v>63</v>
      </c>
    </row>
    <row r="388" spans="1:17" hidden="1">
      <c r="A388" s="7" t="s">
        <v>50</v>
      </c>
    </row>
    <row r="389" spans="1:17" ht="24.75" customHeight="1">
      <c r="A389" s="7" t="s">
        <v>92</v>
      </c>
      <c r="B389" s="60"/>
      <c r="C389" s="60" t="s">
        <v>222</v>
      </c>
      <c r="D389" s="60"/>
      <c r="E389" s="60"/>
      <c r="F389" s="60"/>
      <c r="G389" s="60"/>
      <c r="H389" s="60"/>
      <c r="I389" s="60"/>
      <c r="J389" s="60"/>
    </row>
    <row r="390" spans="1:17">
      <c r="A390" s="7" t="s">
        <v>78</v>
      </c>
      <c r="B390" s="34"/>
      <c r="C390" s="7" t="s">
        <v>79</v>
      </c>
      <c r="G390" s="44">
        <v>1</v>
      </c>
      <c r="I390" s="45" t="s">
        <v>94</v>
      </c>
      <c r="J390" s="36"/>
    </row>
    <row r="391" spans="1:17" hidden="1">
      <c r="A391" s="7" t="s">
        <v>51</v>
      </c>
    </row>
    <row r="392" spans="1:17">
      <c r="A392" s="7">
        <v>9</v>
      </c>
      <c r="B392" s="34" t="s">
        <v>223</v>
      </c>
      <c r="C392" s="38" t="s">
        <v>224</v>
      </c>
      <c r="D392" s="36"/>
      <c r="E392" s="36"/>
      <c r="F392" s="39" t="s">
        <v>11</v>
      </c>
      <c r="G392" s="61">
        <v>34.94</v>
      </c>
      <c r="H392" s="61"/>
      <c r="I392" s="41"/>
      <c r="J392" s="42">
        <f>IF(AND(G392= "",H392= ""), 0, ROUND(ROUND(I392, 2) * ROUND(IF(H392="",G392,H392),  2), 2))</f>
        <v/>
      </c>
      <c r="K392" s="7"/>
      <c r="M392" s="43">
        <v>0.2</v>
      </c>
      <c r="Q392" s="7">
        <v>63</v>
      </c>
    </row>
    <row r="393" spans="1:17" hidden="1">
      <c r="A393" s="7" t="s">
        <v>50</v>
      </c>
    </row>
    <row r="394" spans="1:17">
      <c r="A394" s="7" t="s">
        <v>78</v>
      </c>
      <c r="B394" s="34"/>
      <c r="C394" s="7" t="s">
        <v>225</v>
      </c>
      <c r="G394" s="62">
        <v>25.75</v>
      </c>
      <c r="I394" s="63" t="s">
        <v>133</v>
      </c>
      <c r="J394" s="36"/>
    </row>
    <row r="395" spans="1:17">
      <c r="A395" s="7" t="s">
        <v>78</v>
      </c>
      <c r="B395" s="34"/>
      <c r="C395" s="7" t="s">
        <v>226</v>
      </c>
      <c r="G395" s="62">
        <v>6.06</v>
      </c>
      <c r="I395" s="63" t="s">
        <v>133</v>
      </c>
      <c r="J395" s="36"/>
    </row>
    <row r="396" spans="1:17">
      <c r="A396" s="7" t="s">
        <v>78</v>
      </c>
      <c r="B396" s="34"/>
      <c r="C396" s="7" t="s">
        <v>227</v>
      </c>
      <c r="G396" s="62">
        <v>3.13</v>
      </c>
      <c r="I396" s="63" t="s">
        <v>133</v>
      </c>
      <c r="J396" s="36"/>
    </row>
    <row r="397" spans="1:17" hidden="1">
      <c r="A397" s="7" t="s">
        <v>77</v>
      </c>
    </row>
    <row r="398" spans="1:17">
      <c r="A398" s="7" t="s">
        <v>92</v>
      </c>
      <c r="B398" s="60"/>
      <c r="C398" s="60" t="s">
        <v>228</v>
      </c>
      <c r="D398" s="60"/>
      <c r="E398" s="60"/>
      <c r="F398" s="60"/>
      <c r="G398" s="60"/>
      <c r="H398" s="60"/>
      <c r="I398" s="60"/>
      <c r="J398" s="60"/>
    </row>
    <row r="399" spans="1:17" hidden="1">
      <c r="A399" s="7" t="s">
        <v>51</v>
      </c>
    </row>
    <row r="400" spans="1:17">
      <c r="A400" s="7">
        <v>9</v>
      </c>
      <c r="B400" s="34" t="s">
        <v>229</v>
      </c>
      <c r="C400" s="38" t="s">
        <v>230</v>
      </c>
      <c r="D400" s="36"/>
      <c r="E400" s="36"/>
      <c r="F400" s="39" t="s">
        <v>11</v>
      </c>
      <c r="G400" s="61">
        <v>5</v>
      </c>
      <c r="H400" s="61"/>
      <c r="I400" s="41"/>
      <c r="J400" s="42">
        <f>IF(AND(G400= "",H400= ""), 0, ROUND(ROUND(I400, 2) * ROUND(IF(H400="",G400,H400),  2), 2))</f>
        <v/>
      </c>
      <c r="K400" s="7"/>
      <c r="M400" s="43">
        <v>0.2</v>
      </c>
      <c r="Q400" s="7">
        <v>63</v>
      </c>
    </row>
    <row r="401" spans="1:17" hidden="1">
      <c r="A401" s="7" t="s">
        <v>50</v>
      </c>
    </row>
    <row r="402" spans="1:17" hidden="1">
      <c r="A402" s="7" t="s">
        <v>77</v>
      </c>
    </row>
    <row r="403" spans="1:17">
      <c r="A403" s="7" t="s">
        <v>92</v>
      </c>
      <c r="B403" s="60"/>
      <c r="C403" s="60" t="s">
        <v>228</v>
      </c>
      <c r="D403" s="60"/>
      <c r="E403" s="60"/>
      <c r="F403" s="60"/>
      <c r="G403" s="60"/>
      <c r="H403" s="60"/>
      <c r="I403" s="60"/>
      <c r="J403" s="60"/>
    </row>
    <row r="404" spans="1:17">
      <c r="A404" s="7" t="s">
        <v>78</v>
      </c>
      <c r="B404" s="34"/>
      <c r="C404" s="7" t="s">
        <v>231</v>
      </c>
      <c r="G404" s="62">
        <v>5</v>
      </c>
      <c r="I404" s="63" t="s">
        <v>133</v>
      </c>
      <c r="J404" s="36"/>
    </row>
    <row r="405" spans="1:17" hidden="1">
      <c r="A405" s="7" t="s">
        <v>51</v>
      </c>
    </row>
    <row r="406" spans="1:17">
      <c r="A406" s="7">
        <v>9</v>
      </c>
      <c r="B406" s="34" t="s">
        <v>232</v>
      </c>
      <c r="C406" s="38" t="s">
        <v>233</v>
      </c>
      <c r="D406" s="36"/>
      <c r="E406" s="36"/>
      <c r="F406" s="39" t="s">
        <v>91</v>
      </c>
      <c r="G406" s="40">
        <v>0</v>
      </c>
      <c r="H406" s="40"/>
      <c r="I406" s="41"/>
      <c r="J406" s="42">
        <f>IF(AND(G406= "",H406= ""), 0, ROUND(ROUND(I406, 2) * ROUND(IF(H406="",G406,H406),  0), 2))</f>
        <v/>
      </c>
      <c r="K406" s="7"/>
      <c r="M406" s="43">
        <v>0.2</v>
      </c>
      <c r="Q406" s="7">
        <v>63</v>
      </c>
    </row>
    <row r="407" spans="1:17" hidden="1">
      <c r="A407" s="7" t="s">
        <v>50</v>
      </c>
    </row>
    <row r="408" spans="1:17" hidden="1">
      <c r="A408" s="7" t="s">
        <v>77</v>
      </c>
    </row>
    <row r="409" spans="1:17">
      <c r="A409" s="7" t="s">
        <v>92</v>
      </c>
      <c r="B409" s="60"/>
      <c r="C409" s="60" t="s">
        <v>228</v>
      </c>
      <c r="D409" s="60"/>
      <c r="E409" s="60"/>
      <c r="F409" s="60"/>
      <c r="G409" s="60"/>
      <c r="H409" s="60"/>
      <c r="I409" s="60"/>
      <c r="J409" s="60"/>
    </row>
    <row r="410" spans="1:17" hidden="1">
      <c r="A410" s="7" t="s">
        <v>51</v>
      </c>
    </row>
    <row r="411" spans="1:17">
      <c r="A411" s="7">
        <v>9</v>
      </c>
      <c r="B411" s="34" t="s">
        <v>234</v>
      </c>
      <c r="C411" s="38" t="s">
        <v>235</v>
      </c>
      <c r="D411" s="36"/>
      <c r="E411" s="36"/>
      <c r="F411" s="39" t="s">
        <v>91</v>
      </c>
      <c r="G411" s="40">
        <v>1</v>
      </c>
      <c r="H411" s="40"/>
      <c r="I411" s="41"/>
      <c r="J411" s="42">
        <f>IF(AND(G411= "",H411= ""), 0, ROUND(ROUND(I411, 2) * ROUND(IF(H411="",G411,H411),  0), 2))</f>
        <v/>
      </c>
      <c r="K411" s="7"/>
      <c r="M411" s="43">
        <v>0.2</v>
      </c>
      <c r="Q411" s="7">
        <v>63</v>
      </c>
    </row>
    <row r="412" spans="1:17" hidden="1">
      <c r="A412" s="7" t="s">
        <v>50</v>
      </c>
    </row>
    <row r="413" spans="1:17" hidden="1">
      <c r="A413" s="7" t="s">
        <v>77</v>
      </c>
    </row>
    <row r="414" spans="1:17" ht="24.75" customHeight="1">
      <c r="A414" s="7" t="s">
        <v>92</v>
      </c>
      <c r="B414" s="60"/>
      <c r="C414" s="60" t="s">
        <v>236</v>
      </c>
      <c r="D414" s="60"/>
      <c r="E414" s="60"/>
      <c r="F414" s="60"/>
      <c r="G414" s="60"/>
      <c r="H414" s="60"/>
      <c r="I414" s="60"/>
      <c r="J414" s="60"/>
    </row>
    <row r="415" spans="1:17">
      <c r="A415" s="7" t="s">
        <v>78</v>
      </c>
      <c r="B415" s="34"/>
      <c r="C415" s="7" t="s">
        <v>79</v>
      </c>
      <c r="G415" s="44">
        <v>1</v>
      </c>
      <c r="I415" s="45" t="s">
        <v>94</v>
      </c>
      <c r="J415" s="36"/>
    </row>
    <row r="416" spans="1:17" hidden="1">
      <c r="A416" s="7" t="s">
        <v>51</v>
      </c>
    </row>
    <row r="417" spans="1:17">
      <c r="A417" s="7">
        <v>9</v>
      </c>
      <c r="B417" s="34" t="s">
        <v>237</v>
      </c>
      <c r="C417" s="38" t="s">
        <v>238</v>
      </c>
      <c r="D417" s="36"/>
      <c r="E417" s="36"/>
      <c r="F417" s="39" t="s">
        <v>11</v>
      </c>
      <c r="G417" s="61">
        <v>1</v>
      </c>
      <c r="H417" s="61"/>
      <c r="I417" s="41"/>
      <c r="J417" s="42">
        <f>IF(AND(G417= "",H417= ""), 0, ROUND(ROUND(I417, 2) * ROUND(IF(H417="",G417,H417),  2), 2))</f>
        <v/>
      </c>
      <c r="K417" s="7"/>
      <c r="M417" s="43">
        <v>0.2</v>
      </c>
      <c r="Q417" s="7">
        <v>63</v>
      </c>
    </row>
    <row r="418" spans="1:17" hidden="1">
      <c r="A418" s="7" t="s">
        <v>50</v>
      </c>
    </row>
    <row r="419" spans="1:17" hidden="1">
      <c r="A419" s="7" t="s">
        <v>77</v>
      </c>
    </row>
    <row r="420" spans="1:17" ht="24.75" customHeight="1">
      <c r="A420" s="7" t="s">
        <v>92</v>
      </c>
      <c r="B420" s="60"/>
      <c r="C420" s="60" t="s">
        <v>236</v>
      </c>
      <c r="D420" s="60"/>
      <c r="E420" s="60"/>
      <c r="F420" s="60"/>
      <c r="G420" s="60"/>
      <c r="H420" s="60"/>
      <c r="I420" s="60"/>
      <c r="J420" s="60"/>
    </row>
    <row r="421" spans="1:17">
      <c r="A421" s="7" t="s">
        <v>78</v>
      </c>
      <c r="B421" s="34"/>
      <c r="C421" s="7" t="s">
        <v>79</v>
      </c>
      <c r="G421" s="62">
        <v>1</v>
      </c>
      <c r="I421" s="63" t="s">
        <v>133</v>
      </c>
      <c r="J421" s="36"/>
    </row>
    <row r="422" spans="1:17" hidden="1">
      <c r="A422" s="7" t="s">
        <v>51</v>
      </c>
    </row>
    <row r="423" spans="1:17">
      <c r="A423" s="7" t="s">
        <v>45</v>
      </c>
      <c r="B423" s="36"/>
      <c r="J423" s="36"/>
    </row>
    <row r="424" spans="1:17" ht="16.9125" customHeight="1">
      <c r="B424" s="36"/>
      <c r="C424" s="46" t="s">
        <v>219</v>
      </c>
      <c r="D424" s="47"/>
      <c r="E424" s="47"/>
      <c r="F424" s="48"/>
      <c r="G424" s="48"/>
      <c r="H424" s="48"/>
      <c r="I424" s="48"/>
      <c r="J424" s="49"/>
    </row>
    <row r="425" spans="1:17">
      <c r="B425" s="36"/>
      <c r="C425" s="50"/>
      <c r="D425" s="7"/>
      <c r="E425" s="7"/>
      <c r="F425" s="7"/>
      <c r="G425" s="7"/>
      <c r="H425" s="7"/>
      <c r="I425" s="7"/>
      <c r="J425" s="8"/>
    </row>
    <row r="426" spans="1:17">
      <c r="B426" s="36"/>
      <c r="C426" s="51" t="s">
        <v>81</v>
      </c>
      <c r="D426" s="52"/>
      <c r="E426" s="52"/>
      <c r="F426" s="53">
        <f>SUMIF(K386:K423, IF(K385="","",K385), J386:J423)</f>
        <v/>
      </c>
      <c r="G426" s="53"/>
      <c r="H426" s="53"/>
      <c r="I426" s="53"/>
      <c r="J426" s="54"/>
    </row>
    <row r="427" spans="1:17" hidden="1">
      <c r="B427" s="36"/>
      <c r="C427" s="55" t="s">
        <v>82</v>
      </c>
      <c r="D427" s="56"/>
      <c r="E427" s="56"/>
      <c r="F427" s="57">
        <f>ROUND(SUMIF(K386:K423, IF(K385="","",K385), J386:J423) * 0.2, 2)</f>
        <v/>
      </c>
      <c r="G427" s="57"/>
      <c r="H427" s="57"/>
      <c r="I427" s="57"/>
      <c r="J427" s="58"/>
    </row>
    <row r="428" spans="1:17" hidden="1">
      <c r="B428" s="36"/>
      <c r="C428" s="51" t="s">
        <v>83</v>
      </c>
      <c r="D428" s="52"/>
      <c r="E428" s="52"/>
      <c r="F428" s="53">
        <f>SUM(F426:F427)</f>
        <v/>
      </c>
      <c r="G428" s="53"/>
      <c r="H428" s="53"/>
      <c r="I428" s="53"/>
      <c r="J428" s="54"/>
    </row>
    <row r="429" spans="1:17" ht="36.025" customHeight="1">
      <c r="A429" s="7">
        <v>4</v>
      </c>
      <c r="B429" s="29" t="s">
        <v>239</v>
      </c>
      <c r="C429" s="32" t="s">
        <v>240</v>
      </c>
      <c r="D429" s="32"/>
      <c r="E429" s="32"/>
      <c r="F429" s="32"/>
      <c r="G429" s="32"/>
      <c r="H429" s="32"/>
      <c r="I429" s="32"/>
      <c r="J429" s="33"/>
      <c r="K429" s="7"/>
    </row>
    <row r="430" spans="1:17" hidden="1">
      <c r="A430" s="7" t="s">
        <v>86</v>
      </c>
    </row>
    <row r="431" spans="1:17">
      <c r="A431" s="7">
        <v>5</v>
      </c>
      <c r="B431" s="29" t="s">
        <v>241</v>
      </c>
      <c r="C431" s="56" t="s">
        <v>242</v>
      </c>
      <c r="D431" s="56"/>
      <c r="E431" s="56"/>
      <c r="F431" s="56"/>
      <c r="G431" s="56"/>
      <c r="H431" s="56"/>
      <c r="I431" s="56"/>
      <c r="J431" s="59"/>
      <c r="K431" s="7"/>
    </row>
    <row r="432" spans="1:17" ht="27.225" customHeight="1">
      <c r="A432" s="7">
        <v>9</v>
      </c>
      <c r="B432" s="34" t="s">
        <v>243</v>
      </c>
      <c r="C432" s="38" t="s">
        <v>244</v>
      </c>
      <c r="D432" s="36"/>
      <c r="E432" s="36"/>
      <c r="F432" s="39" t="s">
        <v>12</v>
      </c>
      <c r="G432" s="40">
        <v>1</v>
      </c>
      <c r="H432" s="40"/>
      <c r="I432" s="41"/>
      <c r="J432" s="42">
        <f>IF(AND(G432= "",H432= ""), 0, ROUND(ROUND(I432, 2) * ROUND(IF(H432="",G432,H432),  0), 2))</f>
        <v/>
      </c>
      <c r="K432" s="7"/>
      <c r="M432" s="43">
        <v>0.2</v>
      </c>
      <c r="Q432" s="7">
        <v>63</v>
      </c>
    </row>
    <row r="433" spans="1:17" hidden="1">
      <c r="A433" s="7" t="s">
        <v>50</v>
      </c>
    </row>
    <row r="434" spans="1:17">
      <c r="A434" s="7" t="s">
        <v>92</v>
      </c>
      <c r="B434" s="60"/>
      <c r="C434" s="60" t="s">
        <v>245</v>
      </c>
      <c r="D434" s="60"/>
      <c r="E434" s="60"/>
      <c r="F434" s="60"/>
      <c r="G434" s="60"/>
      <c r="H434" s="60"/>
      <c r="I434" s="60"/>
      <c r="J434" s="60"/>
    </row>
    <row r="435" spans="1:17">
      <c r="A435" s="7" t="s">
        <v>78</v>
      </c>
      <c r="B435" s="34"/>
      <c r="C435" s="7" t="s">
        <v>79</v>
      </c>
      <c r="G435" s="44">
        <v>1</v>
      </c>
      <c r="I435" s="45" t="s">
        <v>166</v>
      </c>
      <c r="J435" s="36"/>
    </row>
    <row r="436" spans="1:17" hidden="1">
      <c r="A436" s="7" t="s">
        <v>51</v>
      </c>
    </row>
    <row r="437" spans="1:17" ht="27.225" customHeight="1">
      <c r="A437" s="7">
        <v>9</v>
      </c>
      <c r="B437" s="34" t="s">
        <v>246</v>
      </c>
      <c r="C437" s="38" t="s">
        <v>247</v>
      </c>
      <c r="D437" s="36"/>
      <c r="E437" s="36"/>
      <c r="F437" s="39" t="s">
        <v>12</v>
      </c>
      <c r="G437" s="40">
        <v>1</v>
      </c>
      <c r="H437" s="40"/>
      <c r="I437" s="41"/>
      <c r="J437" s="42">
        <f>IF(AND(G437= "",H437= ""), 0, ROUND(ROUND(I437, 2) * ROUND(IF(H437="",G437,H437),  0), 2))</f>
        <v/>
      </c>
      <c r="K437" s="7"/>
      <c r="M437" s="43">
        <v>0.2</v>
      </c>
      <c r="Q437" s="7">
        <v>63</v>
      </c>
    </row>
    <row r="438" spans="1:17" hidden="1">
      <c r="A438" s="7" t="s">
        <v>50</v>
      </c>
    </row>
    <row r="439" spans="1:17">
      <c r="A439" s="7" t="s">
        <v>92</v>
      </c>
      <c r="B439" s="60"/>
      <c r="C439" s="60" t="s">
        <v>248</v>
      </c>
      <c r="D439" s="60"/>
      <c r="E439" s="60"/>
      <c r="F439" s="60"/>
      <c r="G439" s="60"/>
      <c r="H439" s="60"/>
      <c r="I439" s="60"/>
      <c r="J439" s="60"/>
    </row>
    <row r="440" spans="1:17">
      <c r="A440" s="7" t="s">
        <v>78</v>
      </c>
      <c r="B440" s="34"/>
      <c r="C440" s="7" t="s">
        <v>79</v>
      </c>
      <c r="G440" s="44">
        <v>1</v>
      </c>
      <c r="I440" s="45" t="s">
        <v>166</v>
      </c>
      <c r="J440" s="36"/>
    </row>
    <row r="441" spans="1:17" hidden="1">
      <c r="A441" s="7" t="s">
        <v>51</v>
      </c>
    </row>
    <row r="442" spans="1:17" ht="27.225" customHeight="1">
      <c r="A442" s="7">
        <v>9</v>
      </c>
      <c r="B442" s="34" t="s">
        <v>249</v>
      </c>
      <c r="C442" s="38" t="s">
        <v>250</v>
      </c>
      <c r="D442" s="36"/>
      <c r="E442" s="36"/>
      <c r="F442" s="39" t="s">
        <v>12</v>
      </c>
      <c r="G442" s="40">
        <v>1</v>
      </c>
      <c r="H442" s="40"/>
      <c r="I442" s="41"/>
      <c r="J442" s="42">
        <f>IF(AND(G442= "",H442= ""), 0, ROUND(ROUND(I442, 2) * ROUND(IF(H442="",G442,H442),  0), 2))</f>
        <v/>
      </c>
      <c r="K442" s="7"/>
      <c r="M442" s="43">
        <v>0.2</v>
      </c>
      <c r="Q442" s="7">
        <v>63</v>
      </c>
    </row>
    <row r="443" spans="1:17" hidden="1">
      <c r="A443" s="7" t="s">
        <v>50</v>
      </c>
    </row>
    <row r="444" spans="1:17" hidden="1">
      <c r="A444" s="7" t="s">
        <v>50</v>
      </c>
    </row>
    <row r="445" spans="1:17">
      <c r="A445" s="7" t="s">
        <v>92</v>
      </c>
      <c r="B445" s="60"/>
      <c r="C445" s="60" t="s">
        <v>251</v>
      </c>
      <c r="D445" s="60"/>
      <c r="E445" s="60"/>
      <c r="F445" s="60"/>
      <c r="G445" s="60"/>
      <c r="H445" s="60"/>
      <c r="I445" s="60"/>
      <c r="J445" s="60"/>
    </row>
    <row r="446" spans="1:17">
      <c r="A446" s="7" t="s">
        <v>78</v>
      </c>
      <c r="B446" s="34"/>
      <c r="C446" s="7" t="s">
        <v>79</v>
      </c>
      <c r="G446" s="44">
        <v>1</v>
      </c>
      <c r="I446" s="45" t="s">
        <v>166</v>
      </c>
      <c r="J446" s="36"/>
    </row>
    <row r="447" spans="1:17" hidden="1">
      <c r="A447" s="7" t="s">
        <v>51</v>
      </c>
    </row>
    <row r="448" spans="1:17" hidden="1">
      <c r="A448" s="7" t="s">
        <v>99</v>
      </c>
    </row>
    <row r="449" spans="1:17">
      <c r="A449" s="7">
        <v>5</v>
      </c>
      <c r="B449" s="29" t="s">
        <v>252</v>
      </c>
      <c r="C449" s="56" t="s">
        <v>253</v>
      </c>
      <c r="D449" s="56"/>
      <c r="E449" s="56"/>
      <c r="F449" s="56"/>
      <c r="G449" s="56"/>
      <c r="H449" s="56"/>
      <c r="I449" s="56"/>
      <c r="J449" s="59"/>
      <c r="K449" s="7"/>
    </row>
    <row r="450" spans="1:17">
      <c r="A450" s="7">
        <v>9</v>
      </c>
      <c r="B450" s="34" t="s">
        <v>254</v>
      </c>
      <c r="C450" s="38" t="s">
        <v>255</v>
      </c>
      <c r="D450" s="36"/>
      <c r="E450" s="36"/>
      <c r="F450" s="39" t="s">
        <v>12</v>
      </c>
      <c r="G450" s="40">
        <v>4</v>
      </c>
      <c r="H450" s="40"/>
      <c r="I450" s="41"/>
      <c r="J450" s="42">
        <f>IF(AND(G450= "",H450= ""), 0, ROUND(ROUND(I450, 2) * ROUND(IF(H450="",G450,H450),  0), 2))</f>
        <v/>
      </c>
      <c r="K450" s="7"/>
      <c r="M450" s="43">
        <v>0.2</v>
      </c>
      <c r="Q450" s="7">
        <v>63</v>
      </c>
    </row>
    <row r="451" spans="1:17" hidden="1">
      <c r="A451" s="7" t="s">
        <v>50</v>
      </c>
    </row>
    <row r="452" spans="1:17">
      <c r="A452" s="7" t="s">
        <v>92</v>
      </c>
      <c r="B452" s="60"/>
      <c r="C452" s="60" t="s">
        <v>256</v>
      </c>
      <c r="D452" s="60"/>
      <c r="E452" s="60"/>
      <c r="F452" s="60"/>
      <c r="G452" s="60"/>
      <c r="H452" s="60"/>
      <c r="I452" s="60"/>
      <c r="J452" s="60"/>
    </row>
    <row r="453" spans="1:17">
      <c r="A453" s="7" t="s">
        <v>78</v>
      </c>
      <c r="B453" s="34"/>
      <c r="C453" s="7" t="s">
        <v>79</v>
      </c>
      <c r="G453" s="44">
        <v>4</v>
      </c>
      <c r="I453" s="45" t="s">
        <v>166</v>
      </c>
      <c r="J453" s="36"/>
    </row>
    <row r="454" spans="1:17" hidden="1">
      <c r="A454" s="7" t="s">
        <v>51</v>
      </c>
    </row>
    <row r="455" spans="1:17">
      <c r="A455" s="7">
        <v>9</v>
      </c>
      <c r="B455" s="34" t="s">
        <v>257</v>
      </c>
      <c r="C455" s="38" t="s">
        <v>255</v>
      </c>
      <c r="D455" s="36"/>
      <c r="E455" s="36"/>
      <c r="F455" s="39" t="s">
        <v>12</v>
      </c>
      <c r="G455" s="40">
        <v>1</v>
      </c>
      <c r="H455" s="40"/>
      <c r="I455" s="41"/>
      <c r="J455" s="42">
        <f>IF(AND(G455= "",H455= ""), 0, ROUND(ROUND(I455, 2) * ROUND(IF(H455="",G455,H455),  0), 2))</f>
        <v/>
      </c>
      <c r="K455" s="7"/>
      <c r="M455" s="43">
        <v>0.2</v>
      </c>
      <c r="Q455" s="7">
        <v>63</v>
      </c>
    </row>
    <row r="456" spans="1:17" hidden="1">
      <c r="A456" s="7" t="s">
        <v>50</v>
      </c>
    </row>
    <row r="457" spans="1:17">
      <c r="A457" s="7" t="s">
        <v>92</v>
      </c>
      <c r="B457" s="60"/>
      <c r="C457" s="60" t="s">
        <v>258</v>
      </c>
      <c r="D457" s="60"/>
      <c r="E457" s="60"/>
      <c r="F457" s="60"/>
      <c r="G457" s="60"/>
      <c r="H457" s="60"/>
      <c r="I457" s="60"/>
      <c r="J457" s="60"/>
    </row>
    <row r="458" spans="1:17">
      <c r="A458" s="7" t="s">
        <v>78</v>
      </c>
      <c r="B458" s="34"/>
      <c r="C458" s="7" t="s">
        <v>259</v>
      </c>
      <c r="G458" s="44">
        <v>1</v>
      </c>
      <c r="I458" s="45" t="s">
        <v>166</v>
      </c>
      <c r="J458" s="36"/>
    </row>
    <row r="459" spans="1:17" hidden="1">
      <c r="A459" s="7" t="s">
        <v>51</v>
      </c>
    </row>
    <row r="460" spans="1:17" ht="27.225" customHeight="1">
      <c r="A460" s="7">
        <v>9</v>
      </c>
      <c r="B460" s="34" t="s">
        <v>260</v>
      </c>
      <c r="C460" s="38" t="s">
        <v>261</v>
      </c>
      <c r="D460" s="36"/>
      <c r="E460" s="36"/>
      <c r="F460" s="39" t="s">
        <v>12</v>
      </c>
      <c r="G460" s="40">
        <v>6</v>
      </c>
      <c r="H460" s="40"/>
      <c r="I460" s="41"/>
      <c r="J460" s="42">
        <f>IF(AND(G460= "",H460= ""), 0, ROUND(ROUND(I460, 2) * ROUND(IF(H460="",G460,H460),  0), 2))</f>
        <v/>
      </c>
      <c r="K460" s="7"/>
      <c r="M460" s="43">
        <v>0.2</v>
      </c>
      <c r="Q460" s="7">
        <v>63</v>
      </c>
    </row>
    <row r="461" spans="1:17" hidden="1">
      <c r="A461" s="7" t="s">
        <v>50</v>
      </c>
    </row>
    <row r="462" spans="1:17">
      <c r="A462" s="7" t="s">
        <v>92</v>
      </c>
      <c r="B462" s="60"/>
      <c r="C462" s="60" t="s">
        <v>256</v>
      </c>
      <c r="D462" s="60"/>
      <c r="E462" s="60"/>
      <c r="F462" s="60"/>
      <c r="G462" s="60"/>
      <c r="H462" s="60"/>
      <c r="I462" s="60"/>
      <c r="J462" s="60"/>
    </row>
    <row r="463" spans="1:17">
      <c r="A463" s="7" t="s">
        <v>78</v>
      </c>
      <c r="B463" s="34"/>
      <c r="C463" s="7" t="s">
        <v>79</v>
      </c>
      <c r="G463" s="44">
        <v>6</v>
      </c>
      <c r="I463" s="45" t="s">
        <v>166</v>
      </c>
      <c r="J463" s="36"/>
    </row>
    <row r="464" spans="1:17" hidden="1">
      <c r="A464" s="7" t="s">
        <v>51</v>
      </c>
    </row>
    <row r="465" spans="1:17" ht="27.225" customHeight="1">
      <c r="A465" s="7">
        <v>9</v>
      </c>
      <c r="B465" s="34" t="s">
        <v>262</v>
      </c>
      <c r="C465" s="38" t="s">
        <v>263</v>
      </c>
      <c r="D465" s="36"/>
      <c r="E465" s="36"/>
      <c r="F465" s="39" t="s">
        <v>12</v>
      </c>
      <c r="G465" s="40">
        <v>1</v>
      </c>
      <c r="H465" s="40"/>
      <c r="I465" s="41"/>
      <c r="J465" s="42">
        <f>IF(AND(G465= "",H465= ""), 0, ROUND(ROUND(I465, 2) * ROUND(IF(H465="",G465,H465),  0), 2))</f>
        <v/>
      </c>
      <c r="K465" s="7"/>
      <c r="M465" s="43">
        <v>0.2</v>
      </c>
      <c r="Q465" s="7">
        <v>63</v>
      </c>
    </row>
    <row r="466" spans="1:17" hidden="1">
      <c r="A466" s="7" t="s">
        <v>50</v>
      </c>
    </row>
    <row r="467" spans="1:17">
      <c r="A467" s="7" t="s">
        <v>92</v>
      </c>
      <c r="B467" s="60"/>
      <c r="C467" s="60" t="s">
        <v>264</v>
      </c>
      <c r="D467" s="60"/>
      <c r="E467" s="60"/>
      <c r="F467" s="60"/>
      <c r="G467" s="60"/>
      <c r="H467" s="60"/>
      <c r="I467" s="60"/>
      <c r="J467" s="60"/>
    </row>
    <row r="468" spans="1:17">
      <c r="A468" s="7" t="s">
        <v>78</v>
      </c>
      <c r="B468" s="34"/>
      <c r="C468" s="7" t="s">
        <v>79</v>
      </c>
      <c r="G468" s="44">
        <v>1</v>
      </c>
      <c r="I468" s="45" t="s">
        <v>166</v>
      </c>
      <c r="J468" s="36"/>
    </row>
    <row r="469" spans="1:17" hidden="1">
      <c r="A469" s="7" t="s">
        <v>51</v>
      </c>
    </row>
    <row r="470" spans="1:17" ht="27.225" customHeight="1">
      <c r="A470" s="7">
        <v>9</v>
      </c>
      <c r="B470" s="34" t="s">
        <v>265</v>
      </c>
      <c r="C470" s="38" t="s">
        <v>266</v>
      </c>
      <c r="D470" s="36"/>
      <c r="E470" s="36"/>
      <c r="F470" s="39" t="s">
        <v>12</v>
      </c>
      <c r="G470" s="40">
        <v>1</v>
      </c>
      <c r="H470" s="40"/>
      <c r="I470" s="41"/>
      <c r="J470" s="42">
        <f>IF(AND(G470= "",H470= ""), 0, ROUND(ROUND(I470, 2) * ROUND(IF(H470="",G470,H470),  0), 2))</f>
        <v/>
      </c>
      <c r="K470" s="7"/>
      <c r="M470" s="43">
        <v>0.2</v>
      </c>
      <c r="Q470" s="7">
        <v>63</v>
      </c>
    </row>
    <row r="471" spans="1:17" hidden="1">
      <c r="A471" s="7" t="s">
        <v>50</v>
      </c>
    </row>
    <row r="472" spans="1:17">
      <c r="A472" s="7" t="s">
        <v>92</v>
      </c>
      <c r="B472" s="60"/>
      <c r="C472" s="60" t="s">
        <v>267</v>
      </c>
      <c r="D472" s="60"/>
      <c r="E472" s="60"/>
      <c r="F472" s="60"/>
      <c r="G472" s="60"/>
      <c r="H472" s="60"/>
      <c r="I472" s="60"/>
      <c r="J472" s="60"/>
    </row>
    <row r="473" spans="1:17">
      <c r="A473" s="7" t="s">
        <v>78</v>
      </c>
      <c r="B473" s="34"/>
      <c r="C473" s="7" t="s">
        <v>79</v>
      </c>
      <c r="G473" s="44">
        <v>1</v>
      </c>
      <c r="I473" s="45" t="s">
        <v>166</v>
      </c>
      <c r="J473" s="36"/>
    </row>
    <row r="474" spans="1:17" hidden="1">
      <c r="A474" s="7" t="s">
        <v>51</v>
      </c>
    </row>
    <row r="475" spans="1:17" ht="27.225" customHeight="1">
      <c r="A475" s="7">
        <v>9</v>
      </c>
      <c r="B475" s="34" t="s">
        <v>268</v>
      </c>
      <c r="C475" s="38" t="s">
        <v>269</v>
      </c>
      <c r="D475" s="36"/>
      <c r="E475" s="36"/>
      <c r="F475" s="39" t="s">
        <v>12</v>
      </c>
      <c r="G475" s="40">
        <v>1</v>
      </c>
      <c r="H475" s="40"/>
      <c r="I475" s="41"/>
      <c r="J475" s="42">
        <f>IF(AND(G475= "",H475= ""), 0, ROUND(ROUND(I475, 2) * ROUND(IF(H475="",G475,H475),  0), 2))</f>
        <v/>
      </c>
      <c r="K475" s="7"/>
      <c r="M475" s="43">
        <v>0.2</v>
      </c>
      <c r="Q475" s="7">
        <v>63</v>
      </c>
    </row>
    <row r="476" spans="1:17" hidden="1">
      <c r="A476" s="7" t="s">
        <v>50</v>
      </c>
    </row>
    <row r="477" spans="1:17">
      <c r="A477" s="7" t="s">
        <v>92</v>
      </c>
      <c r="B477" s="60"/>
      <c r="C477" s="60" t="s">
        <v>267</v>
      </c>
      <c r="D477" s="60"/>
      <c r="E477" s="60"/>
      <c r="F477" s="60"/>
      <c r="G477" s="60"/>
      <c r="H477" s="60"/>
      <c r="I477" s="60"/>
      <c r="J477" s="60"/>
    </row>
    <row r="478" spans="1:17">
      <c r="A478" s="7" t="s">
        <v>78</v>
      </c>
      <c r="B478" s="34"/>
      <c r="C478" s="7" t="s">
        <v>79</v>
      </c>
      <c r="G478" s="44">
        <v>1</v>
      </c>
      <c r="I478" s="45" t="s">
        <v>166</v>
      </c>
      <c r="J478" s="36"/>
    </row>
    <row r="479" spans="1:17" hidden="1">
      <c r="A479" s="7" t="s">
        <v>51</v>
      </c>
    </row>
    <row r="480" spans="1:17" ht="27.225" customHeight="1">
      <c r="A480" s="7">
        <v>9</v>
      </c>
      <c r="B480" s="34" t="s">
        <v>270</v>
      </c>
      <c r="C480" s="38" t="s">
        <v>271</v>
      </c>
      <c r="D480" s="36"/>
      <c r="E480" s="36"/>
      <c r="F480" s="39" t="s">
        <v>12</v>
      </c>
      <c r="G480" s="40">
        <v>1</v>
      </c>
      <c r="H480" s="40"/>
      <c r="I480" s="41"/>
      <c r="J480" s="42">
        <f>IF(AND(G480= "",H480= ""), 0, ROUND(ROUND(I480, 2) * ROUND(IF(H480="",G480,H480),  0), 2))</f>
        <v/>
      </c>
      <c r="K480" s="7"/>
      <c r="M480" s="43">
        <v>0.2</v>
      </c>
      <c r="Q480" s="7">
        <v>63</v>
      </c>
    </row>
    <row r="481" spans="1:17" hidden="1">
      <c r="A481" s="7" t="s">
        <v>50</v>
      </c>
    </row>
    <row r="482" spans="1:17">
      <c r="A482" s="7" t="s">
        <v>92</v>
      </c>
      <c r="B482" s="60"/>
      <c r="C482" s="60" t="s">
        <v>272</v>
      </c>
      <c r="D482" s="60"/>
      <c r="E482" s="60"/>
      <c r="F482" s="60"/>
      <c r="G482" s="60"/>
      <c r="H482" s="60"/>
      <c r="I482" s="60"/>
      <c r="J482" s="60"/>
    </row>
    <row r="483" spans="1:17">
      <c r="A483" s="7" t="s">
        <v>78</v>
      </c>
      <c r="B483" s="34"/>
      <c r="C483" s="7" t="s">
        <v>79</v>
      </c>
      <c r="G483" s="44">
        <v>1</v>
      </c>
      <c r="I483" s="45" t="s">
        <v>166</v>
      </c>
      <c r="J483" s="36"/>
    </row>
    <row r="484" spans="1:17" hidden="1">
      <c r="A484" s="7" t="s">
        <v>51</v>
      </c>
    </row>
    <row r="485" spans="1:17" ht="27.225" customHeight="1">
      <c r="A485" s="7">
        <v>9</v>
      </c>
      <c r="B485" s="34" t="s">
        <v>273</v>
      </c>
      <c r="C485" s="38" t="s">
        <v>274</v>
      </c>
      <c r="D485" s="36"/>
      <c r="E485" s="36"/>
      <c r="F485" s="39" t="s">
        <v>12</v>
      </c>
      <c r="G485" s="40">
        <v>1</v>
      </c>
      <c r="H485" s="40"/>
      <c r="I485" s="41"/>
      <c r="J485" s="42">
        <f>IF(AND(G485= "",H485= ""), 0, ROUND(ROUND(I485, 2) * ROUND(IF(H485="",G485,H485),  0), 2))</f>
        <v/>
      </c>
      <c r="K485" s="7"/>
      <c r="M485" s="43">
        <v>0.2</v>
      </c>
      <c r="Q485" s="7">
        <v>63</v>
      </c>
    </row>
    <row r="486" spans="1:17" hidden="1">
      <c r="A486" s="7" t="s">
        <v>50</v>
      </c>
    </row>
    <row r="487" spans="1:17" ht="24.75" customHeight="1">
      <c r="A487" s="7" t="s">
        <v>92</v>
      </c>
      <c r="B487" s="60"/>
      <c r="C487" s="60" t="s">
        <v>275</v>
      </c>
      <c r="D487" s="60"/>
      <c r="E487" s="60"/>
      <c r="F487" s="60"/>
      <c r="G487" s="60"/>
      <c r="H487" s="60"/>
      <c r="I487" s="60"/>
      <c r="J487" s="60"/>
    </row>
    <row r="488" spans="1:17">
      <c r="A488" s="7" t="s">
        <v>78</v>
      </c>
      <c r="B488" s="34"/>
      <c r="C488" s="7" t="s">
        <v>79</v>
      </c>
      <c r="G488" s="44">
        <v>1</v>
      </c>
      <c r="I488" s="45" t="s">
        <v>166</v>
      </c>
      <c r="J488" s="36"/>
    </row>
    <row r="489" spans="1:17" hidden="1">
      <c r="A489" s="7" t="s">
        <v>51</v>
      </c>
    </row>
    <row r="490" spans="1:17">
      <c r="A490" s="7">
        <v>9</v>
      </c>
      <c r="B490" s="34" t="s">
        <v>276</v>
      </c>
      <c r="C490" s="38" t="s">
        <v>277</v>
      </c>
      <c r="D490" s="36"/>
      <c r="E490" s="36"/>
      <c r="F490" s="39" t="s">
        <v>12</v>
      </c>
      <c r="G490" s="40">
        <v>2</v>
      </c>
      <c r="H490" s="40"/>
      <c r="I490" s="41"/>
      <c r="J490" s="42">
        <f>IF(AND(G490= "",H490= ""), 0, ROUND(ROUND(I490, 2) * ROUND(IF(H490="",G490,H490),  0), 2))</f>
        <v/>
      </c>
      <c r="K490" s="7"/>
      <c r="M490" s="43">
        <v>0.2</v>
      </c>
      <c r="Q490" s="7">
        <v>63</v>
      </c>
    </row>
    <row r="491" spans="1:17" hidden="1">
      <c r="A491" s="7" t="s">
        <v>50</v>
      </c>
    </row>
    <row r="492" spans="1:17">
      <c r="A492" s="7" t="s">
        <v>92</v>
      </c>
      <c r="B492" s="60"/>
      <c r="C492" s="60" t="s">
        <v>278</v>
      </c>
      <c r="D492" s="60"/>
      <c r="E492" s="60"/>
      <c r="F492" s="60"/>
      <c r="G492" s="60"/>
      <c r="H492" s="60"/>
      <c r="I492" s="60"/>
      <c r="J492" s="60"/>
    </row>
    <row r="493" spans="1:17">
      <c r="A493" s="7" t="s">
        <v>78</v>
      </c>
      <c r="B493" s="34"/>
      <c r="C493" s="7" t="s">
        <v>79</v>
      </c>
      <c r="G493" s="44">
        <v>2</v>
      </c>
      <c r="I493" s="45" t="s">
        <v>166</v>
      </c>
      <c r="J493" s="36"/>
    </row>
    <row r="494" spans="1:17" hidden="1">
      <c r="A494" s="7" t="s">
        <v>51</v>
      </c>
    </row>
    <row r="495" spans="1:17" ht="27.225" customHeight="1">
      <c r="A495" s="7">
        <v>9</v>
      </c>
      <c r="B495" s="34" t="s">
        <v>279</v>
      </c>
      <c r="C495" s="38" t="s">
        <v>280</v>
      </c>
      <c r="D495" s="36"/>
      <c r="E495" s="36"/>
      <c r="F495" s="39" t="s">
        <v>12</v>
      </c>
      <c r="G495" s="40">
        <v>1</v>
      </c>
      <c r="H495" s="40"/>
      <c r="I495" s="41"/>
      <c r="J495" s="42">
        <f>IF(AND(G495= "",H495= ""), 0, ROUND(ROUND(I495, 2) * ROUND(IF(H495="",G495,H495),  0), 2))</f>
        <v/>
      </c>
      <c r="K495" s="7"/>
      <c r="M495" s="43">
        <v>0.2</v>
      </c>
      <c r="Q495" s="7">
        <v>63</v>
      </c>
    </row>
    <row r="496" spans="1:17" hidden="1">
      <c r="A496" s="7" t="s">
        <v>50</v>
      </c>
    </row>
    <row r="497" spans="1:17">
      <c r="A497" s="7" t="s">
        <v>92</v>
      </c>
      <c r="B497" s="60"/>
      <c r="C497" s="60" t="s">
        <v>281</v>
      </c>
      <c r="D497" s="60"/>
      <c r="E497" s="60"/>
      <c r="F497" s="60"/>
      <c r="G497" s="60"/>
      <c r="H497" s="60"/>
      <c r="I497" s="60"/>
      <c r="J497" s="60"/>
    </row>
    <row r="498" spans="1:17">
      <c r="A498" s="7" t="s">
        <v>78</v>
      </c>
      <c r="B498" s="34"/>
      <c r="C498" s="7" t="s">
        <v>79</v>
      </c>
      <c r="G498" s="44">
        <v>1</v>
      </c>
      <c r="I498" s="45" t="s">
        <v>166</v>
      </c>
      <c r="J498" s="36"/>
    </row>
    <row r="499" spans="1:17" hidden="1">
      <c r="A499" s="7" t="s">
        <v>51</v>
      </c>
    </row>
    <row r="500" spans="1:17">
      <c r="A500" s="7">
        <v>9</v>
      </c>
      <c r="B500" s="34" t="s">
        <v>282</v>
      </c>
      <c r="C500" s="38" t="s">
        <v>283</v>
      </c>
      <c r="D500" s="36"/>
      <c r="E500" s="36"/>
      <c r="F500" s="39" t="s">
        <v>12</v>
      </c>
      <c r="G500" s="40">
        <v>1</v>
      </c>
      <c r="H500" s="40"/>
      <c r="I500" s="41"/>
      <c r="J500" s="42">
        <f>IF(AND(G500= "",H500= ""), 0, ROUND(ROUND(I500, 2) * ROUND(IF(H500="",G500,H500),  0), 2))</f>
        <v/>
      </c>
      <c r="K500" s="7"/>
      <c r="M500" s="43">
        <v>0.2</v>
      </c>
      <c r="Q500" s="7">
        <v>63</v>
      </c>
    </row>
    <row r="501" spans="1:17" hidden="1">
      <c r="A501" s="7" t="s">
        <v>50</v>
      </c>
    </row>
    <row r="502" spans="1:17">
      <c r="A502" s="7" t="s">
        <v>92</v>
      </c>
      <c r="B502" s="60"/>
      <c r="C502" s="60" t="s">
        <v>284</v>
      </c>
      <c r="D502" s="60"/>
      <c r="E502" s="60"/>
      <c r="F502" s="60"/>
      <c r="G502" s="60"/>
      <c r="H502" s="60"/>
      <c r="I502" s="60"/>
      <c r="J502" s="60"/>
    </row>
    <row r="503" spans="1:17">
      <c r="A503" s="7" t="s">
        <v>78</v>
      </c>
      <c r="B503" s="34"/>
      <c r="C503" s="7" t="s">
        <v>79</v>
      </c>
      <c r="G503" s="44">
        <v>1</v>
      </c>
      <c r="I503" s="45" t="s">
        <v>166</v>
      </c>
      <c r="J503" s="36"/>
    </row>
    <row r="504" spans="1:17" hidden="1">
      <c r="A504" s="7" t="s">
        <v>51</v>
      </c>
    </row>
    <row r="505" spans="1:17" hidden="1">
      <c r="A505" s="7" t="s">
        <v>99</v>
      </c>
    </row>
    <row r="506" spans="1:17">
      <c r="A506" s="7" t="s">
        <v>45</v>
      </c>
      <c r="B506" s="36"/>
      <c r="J506" s="36"/>
    </row>
    <row r="507" spans="1:17" ht="16.9125" customHeight="1">
      <c r="B507" s="36"/>
      <c r="C507" s="46" t="s">
        <v>240</v>
      </c>
      <c r="D507" s="47"/>
      <c r="E507" s="47"/>
      <c r="F507" s="48"/>
      <c r="G507" s="48"/>
      <c r="H507" s="48"/>
      <c r="I507" s="48"/>
      <c r="J507" s="49"/>
    </row>
    <row r="508" spans="1:17">
      <c r="B508" s="36"/>
      <c r="C508" s="50"/>
      <c r="D508" s="7"/>
      <c r="E508" s="7"/>
      <c r="F508" s="7"/>
      <c r="G508" s="7"/>
      <c r="H508" s="7"/>
      <c r="I508" s="7"/>
      <c r="J508" s="8"/>
    </row>
    <row r="509" spans="1:17">
      <c r="B509" s="36"/>
      <c r="C509" s="51" t="s">
        <v>81</v>
      </c>
      <c r="D509" s="52"/>
      <c r="E509" s="52"/>
      <c r="F509" s="53">
        <f>SUMIF(K430:K506, IF(K429="","",K429), J430:J506)</f>
        <v/>
      </c>
      <c r="G509" s="53"/>
      <c r="H509" s="53"/>
      <c r="I509" s="53"/>
      <c r="J509" s="54"/>
    </row>
    <row r="510" spans="1:17" hidden="1">
      <c r="B510" s="36"/>
      <c r="C510" s="55" t="s">
        <v>82</v>
      </c>
      <c r="D510" s="56"/>
      <c r="E510" s="56"/>
      <c r="F510" s="57">
        <f>ROUND(SUMIF(K430:K506, IF(K429="","",K429), J430:J506) * 0.2, 2)</f>
        <v/>
      </c>
      <c r="G510" s="57"/>
      <c r="H510" s="57"/>
      <c r="I510" s="57"/>
      <c r="J510" s="58"/>
    </row>
    <row r="511" spans="1:17" hidden="1">
      <c r="B511" s="36"/>
      <c r="C511" s="51" t="s">
        <v>83</v>
      </c>
      <c r="D511" s="52"/>
      <c r="E511" s="52"/>
      <c r="F511" s="53">
        <f>SUM(F509:F510)</f>
        <v/>
      </c>
      <c r="G511" s="53"/>
      <c r="H511" s="53"/>
      <c r="I511" s="53"/>
      <c r="J511" s="54"/>
    </row>
    <row r="512" spans="1:17" ht="18.0125" customHeight="1">
      <c r="A512" s="7">
        <v>4</v>
      </c>
      <c r="B512" s="29" t="s">
        <v>285</v>
      </c>
      <c r="C512" s="32" t="s">
        <v>286</v>
      </c>
      <c r="D512" s="32"/>
      <c r="E512" s="32"/>
      <c r="F512" s="32"/>
      <c r="G512" s="32"/>
      <c r="H512" s="32"/>
      <c r="I512" s="32"/>
      <c r="J512" s="33"/>
      <c r="K512" s="7"/>
    </row>
    <row r="513" spans="1:17" hidden="1">
      <c r="A513" s="7" t="s">
        <v>86</v>
      </c>
    </row>
    <row r="514" spans="1:17">
      <c r="A514" s="7">
        <v>9</v>
      </c>
      <c r="B514" s="34" t="s">
        <v>287</v>
      </c>
      <c r="C514" s="38" t="s">
        <v>288</v>
      </c>
      <c r="D514" s="36"/>
      <c r="E514" s="36"/>
      <c r="F514" s="39" t="s">
        <v>289</v>
      </c>
      <c r="G514" s="61">
        <v>0.5</v>
      </c>
      <c r="H514" s="61"/>
      <c r="I514" s="41"/>
      <c r="J514" s="42">
        <f>IF(AND(G514= "",H514= ""), 0, ROUND(ROUND(I514, 2) * ROUND(IF(H514="",G514,H514),  2), 2))</f>
        <v/>
      </c>
      <c r="K514" s="7"/>
      <c r="M514" s="43">
        <v>0.2</v>
      </c>
      <c r="Q514" s="7">
        <v>1281</v>
      </c>
    </row>
    <row r="515" spans="1:17">
      <c r="A515" s="69" t="s">
        <v>290</v>
      </c>
      <c r="B515" s="60"/>
      <c r="C515" s="60" t="s">
        <v>124</v>
      </c>
      <c r="D515" s="60"/>
      <c r="E515" s="60"/>
      <c r="F515" s="60"/>
      <c r="G515" s="60"/>
      <c r="H515" s="60"/>
      <c r="I515" s="60"/>
      <c r="J515" s="60"/>
    </row>
    <row r="516" spans="1:17" hidden="1">
      <c r="A516" s="7" t="s">
        <v>50</v>
      </c>
    </row>
    <row r="517" spans="1:17" ht="143.464" customHeight="1">
      <c r="A517" s="69" t="s">
        <v>291</v>
      </c>
      <c r="B517" s="36"/>
      <c r="C517" s="36"/>
      <c r="D517" s="36"/>
      <c r="E517" s="36"/>
      <c r="F517" s="36"/>
      <c r="G517" s="36"/>
      <c r="H517" s="36"/>
      <c r="I517" s="36"/>
      <c r="J517" s="36"/>
    </row>
    <row r="518" spans="1:17">
      <c r="B518" s="36"/>
      <c r="C518" s="70" t="s">
        <v>292</v>
      </c>
      <c r="D518" s="70"/>
      <c r="E518" s="70"/>
      <c r="F518" s="70"/>
      <c r="G518" s="70"/>
      <c r="H518" s="70"/>
      <c r="I518" s="70"/>
      <c r="J518" s="36"/>
    </row>
    <row r="519" spans="1:17">
      <c r="B519" s="36"/>
      <c r="C519" s="36"/>
      <c r="D519" s="36"/>
      <c r="E519" s="36"/>
      <c r="F519" s="36"/>
      <c r="G519" s="36"/>
      <c r="H519" s="36"/>
      <c r="I519" s="36"/>
      <c r="J519" s="36"/>
    </row>
    <row r="520" spans="1:17" hidden="1">
      <c r="A520" s="7" t="s">
        <v>50</v>
      </c>
    </row>
    <row r="521" spans="1:17">
      <c r="A521" s="7" t="s">
        <v>92</v>
      </c>
      <c r="B521" s="60"/>
      <c r="C521" s="60" t="s">
        <v>293</v>
      </c>
      <c r="D521" s="60"/>
      <c r="E521" s="60"/>
      <c r="F521" s="60"/>
      <c r="G521" s="60"/>
      <c r="H521" s="60"/>
      <c r="I521" s="60"/>
      <c r="J521" s="60"/>
    </row>
    <row r="522" spans="1:17" hidden="1">
      <c r="A522" s="7" t="s">
        <v>51</v>
      </c>
    </row>
    <row r="523" spans="1:17">
      <c r="A523" s="7" t="s">
        <v>45</v>
      </c>
      <c r="B523" s="36"/>
      <c r="J523" s="36"/>
    </row>
    <row r="524" spans="1:17" ht="16.9125" customHeight="1">
      <c r="B524" s="36"/>
      <c r="C524" s="46" t="s">
        <v>286</v>
      </c>
      <c r="D524" s="47"/>
      <c r="E524" s="47"/>
      <c r="F524" s="48"/>
      <c r="G524" s="48"/>
      <c r="H524" s="48"/>
      <c r="I524" s="48"/>
      <c r="J524" s="49"/>
    </row>
    <row r="525" spans="1:17">
      <c r="B525" s="36"/>
      <c r="C525" s="50"/>
      <c r="D525" s="7"/>
      <c r="E525" s="7"/>
      <c r="F525" s="7"/>
      <c r="G525" s="7"/>
      <c r="H525" s="7"/>
      <c r="I525" s="7"/>
      <c r="J525" s="8"/>
    </row>
    <row r="526" spans="1:17">
      <c r="B526" s="36"/>
      <c r="C526" s="51" t="s">
        <v>81</v>
      </c>
      <c r="D526" s="52"/>
      <c r="E526" s="52"/>
      <c r="F526" s="53">
        <f>SUMIF(K513:K523, IF(K512="","",K512), J513:J523)</f>
        <v/>
      </c>
      <c r="G526" s="53"/>
      <c r="H526" s="53"/>
      <c r="I526" s="53"/>
      <c r="J526" s="54"/>
    </row>
    <row r="527" spans="1:17" hidden="1">
      <c r="B527" s="36"/>
      <c r="C527" s="55" t="s">
        <v>82</v>
      </c>
      <c r="D527" s="56"/>
      <c r="E527" s="56"/>
      <c r="F527" s="57">
        <f>ROUND(SUMIF(K513:K523, IF(K512="","",K512), J513:J523) * 0.2, 2)</f>
        <v/>
      </c>
      <c r="G527" s="57"/>
      <c r="H527" s="57"/>
      <c r="I527" s="57"/>
      <c r="J527" s="58"/>
    </row>
    <row r="528" spans="1:17" hidden="1">
      <c r="B528" s="36"/>
      <c r="C528" s="51" t="s">
        <v>83</v>
      </c>
      <c r="D528" s="52"/>
      <c r="E528" s="52"/>
      <c r="F528" s="53">
        <f>SUM(F526:F527)</f>
        <v/>
      </c>
      <c r="G528" s="53"/>
      <c r="H528" s="53"/>
      <c r="I528" s="53"/>
      <c r="J528" s="54"/>
    </row>
    <row r="529" spans="1:17">
      <c r="A529" s="7">
        <v>4</v>
      </c>
      <c r="B529" s="29" t="s">
        <v>294</v>
      </c>
      <c r="C529" s="32" t="s">
        <v>295</v>
      </c>
      <c r="D529" s="32"/>
      <c r="E529" s="32"/>
      <c r="F529" s="32"/>
      <c r="G529" s="32"/>
      <c r="H529" s="32"/>
      <c r="I529" s="32"/>
      <c r="J529" s="33"/>
      <c r="K529" s="7"/>
    </row>
    <row r="530" spans="1:17">
      <c r="A530" s="7">
        <v>9</v>
      </c>
      <c r="B530" s="34" t="s">
        <v>296</v>
      </c>
      <c r="C530" s="38" t="s">
        <v>297</v>
      </c>
      <c r="D530" s="36"/>
      <c r="E530" s="36"/>
      <c r="F530" s="39" t="s">
        <v>91</v>
      </c>
      <c r="G530" s="40">
        <f>ROUND(SUM(G531:G531), 0 )</f>
        <v/>
      </c>
      <c r="H530" s="40"/>
      <c r="I530" s="41"/>
      <c r="J530" s="42">
        <f>IF(AND(G530= "",H530= ""), 0, ROUND(ROUND(I530, 2) * ROUND(IF(H530="",G530,H530),  0), 2))</f>
        <v/>
      </c>
      <c r="K530" s="7"/>
      <c r="M530" s="43">
        <v>0.2</v>
      </c>
      <c r="Q530" s="7">
        <v>1293</v>
      </c>
    </row>
    <row r="531" spans="1:17" hidden="1">
      <c r="A531" s="69" t="s">
        <v>299</v>
      </c>
      <c r="B531" s="36"/>
      <c r="C531" s="71" t="s">
        <v>298</v>
      </c>
      <c r="D531" s="71"/>
      <c r="E531" s="71"/>
      <c r="F531" s="71"/>
      <c r="G531" s="72">
        <v>1</v>
      </c>
      <c r="H531" s="73"/>
      <c r="J531" s="36"/>
    </row>
    <row r="532" spans="1:17">
      <c r="A532" s="69" t="s">
        <v>301</v>
      </c>
      <c r="B532" s="60"/>
      <c r="C532" s="60" t="s">
        <v>300</v>
      </c>
      <c r="D532" s="60"/>
      <c r="E532" s="60"/>
      <c r="F532" s="60"/>
      <c r="G532" s="60"/>
      <c r="H532" s="60"/>
      <c r="I532" s="60"/>
      <c r="J532" s="60"/>
    </row>
    <row r="533" spans="1:17" hidden="1">
      <c r="A533" s="7" t="s">
        <v>50</v>
      </c>
    </row>
    <row r="534" spans="1:17" hidden="1">
      <c r="A534" s="7" t="s">
        <v>50</v>
      </c>
    </row>
    <row r="535" spans="1:17" ht="24.75" customHeight="1">
      <c r="A535" s="7" t="s">
        <v>92</v>
      </c>
      <c r="B535" s="60"/>
      <c r="C535" s="60" t="s">
        <v>302</v>
      </c>
      <c r="D535" s="60"/>
      <c r="E535" s="60"/>
      <c r="F535" s="60"/>
      <c r="G535" s="60"/>
      <c r="H535" s="60"/>
      <c r="I535" s="60"/>
      <c r="J535" s="60"/>
    </row>
    <row r="536" spans="1:17">
      <c r="A536" s="7" t="s">
        <v>78</v>
      </c>
      <c r="B536" s="34"/>
      <c r="C536" s="7" t="s">
        <v>79</v>
      </c>
      <c r="G536" s="44">
        <v>1</v>
      </c>
      <c r="I536" s="45" t="s">
        <v>94</v>
      </c>
      <c r="J536" s="36"/>
    </row>
    <row r="537" spans="1:17" hidden="1">
      <c r="A537" s="7" t="s">
        <v>51</v>
      </c>
    </row>
    <row r="538" spans="1:17">
      <c r="A538" s="7">
        <v>9</v>
      </c>
      <c r="B538" s="34" t="s">
        <v>303</v>
      </c>
      <c r="C538" s="38" t="s">
        <v>304</v>
      </c>
      <c r="D538" s="36"/>
      <c r="E538" s="36"/>
      <c r="F538" s="39" t="s">
        <v>76</v>
      </c>
      <c r="G538" s="40">
        <v>1</v>
      </c>
      <c r="H538" s="40"/>
      <c r="I538" s="41"/>
      <c r="J538" s="42">
        <f>IF(AND(G538= "",H538= ""), 0, ROUND(ROUND(I538, 2) * ROUND(IF(H538="",G538,H538),  0), 2))</f>
        <v/>
      </c>
      <c r="K538" s="7"/>
      <c r="M538" s="43">
        <v>0.2</v>
      </c>
      <c r="Q538" s="7">
        <v>63</v>
      </c>
    </row>
    <row r="539" spans="1:17" hidden="1">
      <c r="A539" s="7" t="s">
        <v>50</v>
      </c>
    </row>
    <row r="540" spans="1:17" hidden="1">
      <c r="A540" s="7" t="s">
        <v>77</v>
      </c>
    </row>
    <row r="541" spans="1:17">
      <c r="A541" s="7" t="s">
        <v>92</v>
      </c>
      <c r="B541" s="60"/>
      <c r="C541" s="60" t="s">
        <v>305</v>
      </c>
      <c r="D541" s="60"/>
      <c r="E541" s="60"/>
      <c r="F541" s="60"/>
      <c r="G541" s="60"/>
      <c r="H541" s="60"/>
      <c r="I541" s="60"/>
      <c r="J541" s="60"/>
    </row>
    <row r="542" spans="1:17">
      <c r="A542" s="7" t="s">
        <v>78</v>
      </c>
      <c r="B542" s="34"/>
      <c r="C542" s="7" t="s">
        <v>79</v>
      </c>
      <c r="G542" s="44">
        <v>1</v>
      </c>
      <c r="I542" s="45" t="s">
        <v>80</v>
      </c>
      <c r="J542" s="36"/>
    </row>
    <row r="543" spans="1:17" hidden="1">
      <c r="A543" s="7" t="s">
        <v>51</v>
      </c>
    </row>
    <row r="544" spans="1:17">
      <c r="A544" s="7">
        <v>9</v>
      </c>
      <c r="B544" s="34" t="s">
        <v>306</v>
      </c>
      <c r="C544" s="38" t="s">
        <v>307</v>
      </c>
      <c r="D544" s="36"/>
      <c r="E544" s="36"/>
      <c r="F544" s="39" t="s">
        <v>76</v>
      </c>
      <c r="G544" s="40">
        <v>1</v>
      </c>
      <c r="H544" s="40"/>
      <c r="I544" s="41"/>
      <c r="J544" s="42">
        <f>IF(AND(G544= "",H544= ""), 0, ROUND(ROUND(I544, 2) * ROUND(IF(H544="",G544,H544),  0), 2))</f>
        <v/>
      </c>
      <c r="K544" s="7"/>
      <c r="M544" s="43">
        <v>0.2</v>
      </c>
      <c r="Q544" s="7">
        <v>63</v>
      </c>
    </row>
    <row r="545" spans="1:17" hidden="1">
      <c r="A545" s="7" t="s">
        <v>50</v>
      </c>
    </row>
    <row r="546" spans="1:17" hidden="1">
      <c r="A546" s="7" t="s">
        <v>77</v>
      </c>
    </row>
    <row r="547" spans="1:17">
      <c r="A547" s="7" t="s">
        <v>92</v>
      </c>
      <c r="B547" s="60"/>
      <c r="C547" s="60" t="s">
        <v>308</v>
      </c>
      <c r="D547" s="60"/>
      <c r="E547" s="60"/>
      <c r="F547" s="60"/>
      <c r="G547" s="60"/>
      <c r="H547" s="60"/>
      <c r="I547" s="60"/>
      <c r="J547" s="60"/>
    </row>
    <row r="548" spans="1:17">
      <c r="A548" s="7" t="s">
        <v>78</v>
      </c>
      <c r="B548" s="34"/>
      <c r="C548" s="7" t="s">
        <v>79</v>
      </c>
      <c r="G548" s="44">
        <v>1</v>
      </c>
      <c r="I548" s="45" t="s">
        <v>80</v>
      </c>
      <c r="J548" s="36"/>
    </row>
    <row r="549" spans="1:17" hidden="1">
      <c r="A549" s="7" t="s">
        <v>51</v>
      </c>
    </row>
    <row r="550" spans="1:17">
      <c r="A550" s="7">
        <v>9</v>
      </c>
      <c r="B550" s="34" t="s">
        <v>309</v>
      </c>
      <c r="C550" s="38" t="s">
        <v>310</v>
      </c>
      <c r="D550" s="36"/>
      <c r="E550" s="36"/>
      <c r="F550" s="39" t="s">
        <v>91</v>
      </c>
      <c r="G550" s="40">
        <f>ROUND(SUM(G551:G551), 0 )</f>
        <v/>
      </c>
      <c r="H550" s="40"/>
      <c r="I550" s="41"/>
      <c r="J550" s="42">
        <f>IF(AND(G550= "",H550= ""), 0, ROUND(ROUND(I550, 2) * ROUND(IF(H550="",G550,H550),  0), 2))</f>
        <v/>
      </c>
      <c r="K550" s="7"/>
      <c r="M550" s="43">
        <v>0.2</v>
      </c>
      <c r="Q550" s="7">
        <v>1281</v>
      </c>
    </row>
    <row r="551" spans="1:17" hidden="1">
      <c r="A551" s="69" t="s">
        <v>312</v>
      </c>
      <c r="B551" s="36"/>
      <c r="C551" s="71" t="s">
        <v>311</v>
      </c>
      <c r="D551" s="71"/>
      <c r="E551" s="71"/>
      <c r="F551" s="71"/>
      <c r="G551" s="72">
        <v>1</v>
      </c>
      <c r="H551" s="73"/>
      <c r="J551" s="36"/>
    </row>
    <row r="552" spans="1:17">
      <c r="A552" s="69" t="s">
        <v>290</v>
      </c>
      <c r="B552" s="60"/>
      <c r="C552" s="60" t="s">
        <v>124</v>
      </c>
      <c r="D552" s="60"/>
      <c r="E552" s="60"/>
      <c r="F552" s="60"/>
      <c r="G552" s="60"/>
      <c r="H552" s="60"/>
      <c r="I552" s="60"/>
      <c r="J552" s="60"/>
    </row>
    <row r="553" spans="1:17" hidden="1">
      <c r="A553" s="7" t="s">
        <v>50</v>
      </c>
    </row>
    <row r="554" spans="1:17" hidden="1">
      <c r="A554" s="7" t="s">
        <v>50</v>
      </c>
    </row>
    <row r="555" spans="1:17">
      <c r="A555" s="7" t="s">
        <v>92</v>
      </c>
      <c r="B555" s="60"/>
      <c r="C555" s="60" t="s">
        <v>313</v>
      </c>
      <c r="D555" s="60"/>
      <c r="E555" s="60"/>
      <c r="F555" s="60"/>
      <c r="G555" s="60"/>
      <c r="H555" s="60"/>
      <c r="I555" s="60"/>
      <c r="J555" s="60"/>
    </row>
    <row r="556" spans="1:17">
      <c r="A556" s="7" t="s">
        <v>78</v>
      </c>
      <c r="B556" s="34"/>
      <c r="C556" s="7" t="s">
        <v>79</v>
      </c>
      <c r="G556" s="44">
        <v>1</v>
      </c>
      <c r="I556" s="45" t="s">
        <v>94</v>
      </c>
      <c r="J556" s="36"/>
    </row>
    <row r="557" spans="1:17" hidden="1">
      <c r="A557" s="7" t="s">
        <v>51</v>
      </c>
    </row>
    <row r="558" spans="1:17">
      <c r="A558" s="7" t="s">
        <v>45</v>
      </c>
      <c r="B558" s="36"/>
      <c r="J558" s="36"/>
    </row>
    <row r="559" spans="1:17">
      <c r="B559" s="36"/>
      <c r="C559" s="46" t="s">
        <v>295</v>
      </c>
      <c r="D559" s="47"/>
      <c r="E559" s="47"/>
      <c r="F559" s="48"/>
      <c r="G559" s="48"/>
      <c r="H559" s="48"/>
      <c r="I559" s="48"/>
      <c r="J559" s="49"/>
    </row>
    <row r="560" spans="1:17">
      <c r="B560" s="36"/>
      <c r="C560" s="50"/>
      <c r="D560" s="7"/>
      <c r="E560" s="7"/>
      <c r="F560" s="7"/>
      <c r="G560" s="7"/>
      <c r="H560" s="7"/>
      <c r="I560" s="7"/>
      <c r="J560" s="8"/>
    </row>
    <row r="561" spans="1:17">
      <c r="B561" s="36"/>
      <c r="C561" s="51" t="s">
        <v>81</v>
      </c>
      <c r="D561" s="52"/>
      <c r="E561" s="52"/>
      <c r="F561" s="53">
        <f>SUMIF(K530:K558, IF(K529="","",K529), J530:J558)</f>
        <v/>
      </c>
      <c r="G561" s="53"/>
      <c r="H561" s="53"/>
      <c r="I561" s="53"/>
      <c r="J561" s="54"/>
    </row>
    <row r="562" spans="1:17" hidden="1">
      <c r="B562" s="36"/>
      <c r="C562" s="55" t="s">
        <v>82</v>
      </c>
      <c r="D562" s="56"/>
      <c r="E562" s="56"/>
      <c r="F562" s="57">
        <f>ROUND(SUMIF(K530:K558, IF(K529="","",K529), J530:J558) * 0.2, 2)</f>
        <v/>
      </c>
      <c r="G562" s="57"/>
      <c r="H562" s="57"/>
      <c r="I562" s="57"/>
      <c r="J562" s="58"/>
    </row>
    <row r="563" spans="1:17" hidden="1">
      <c r="B563" s="36"/>
      <c r="C563" s="51" t="s">
        <v>83</v>
      </c>
      <c r="D563" s="52"/>
      <c r="E563" s="52"/>
      <c r="F563" s="53">
        <f>SUM(F561:F562)</f>
        <v/>
      </c>
      <c r="G563" s="53"/>
      <c r="H563" s="53"/>
      <c r="I563" s="53"/>
      <c r="J563" s="54"/>
    </row>
    <row r="564" spans="1:17" ht="18.0125" customHeight="1">
      <c r="A564" s="7">
        <v>4</v>
      </c>
      <c r="B564" s="29" t="s">
        <v>314</v>
      </c>
      <c r="C564" s="32" t="s">
        <v>315</v>
      </c>
      <c r="D564" s="32"/>
      <c r="E564" s="32"/>
      <c r="F564" s="32"/>
      <c r="G564" s="32"/>
      <c r="H564" s="32"/>
      <c r="I564" s="32"/>
      <c r="J564" s="33"/>
      <c r="K564" s="7"/>
    </row>
    <row r="565" spans="1:17">
      <c r="A565" s="69" t="s">
        <v>316</v>
      </c>
      <c r="B565" s="60"/>
      <c r="C565" s="60" t="s">
        <v>300</v>
      </c>
      <c r="D565" s="60"/>
      <c r="E565" s="60"/>
      <c r="F565" s="60"/>
      <c r="G565" s="60"/>
      <c r="H565" s="60"/>
      <c r="I565" s="60"/>
      <c r="J565" s="60"/>
    </row>
    <row r="566" spans="1:17" hidden="1">
      <c r="A566" s="7" t="s">
        <v>86</v>
      </c>
    </row>
    <row r="567" spans="1:17">
      <c r="A567" s="7">
        <v>5</v>
      </c>
      <c r="B567" s="29" t="s">
        <v>317</v>
      </c>
      <c r="C567" s="56" t="s">
        <v>318</v>
      </c>
      <c r="D567" s="56"/>
      <c r="E567" s="56"/>
      <c r="F567" s="56"/>
      <c r="G567" s="56"/>
      <c r="H567" s="56"/>
      <c r="I567" s="56"/>
      <c r="J567" s="59"/>
      <c r="K567" s="7"/>
    </row>
    <row r="568" spans="1:17" ht="27.225" customHeight="1">
      <c r="A568" s="7">
        <v>9</v>
      </c>
      <c r="B568" s="34" t="s">
        <v>319</v>
      </c>
      <c r="C568" s="38" t="s">
        <v>320</v>
      </c>
      <c r="D568" s="36"/>
      <c r="E568" s="36"/>
      <c r="F568" s="39" t="s">
        <v>12</v>
      </c>
      <c r="G568" s="40">
        <f>ROUND(SUM(G569:G569), 0 )</f>
        <v/>
      </c>
      <c r="H568" s="40"/>
      <c r="I568" s="41"/>
      <c r="J568" s="42">
        <f>IF(AND(G568= "",H568= ""), 0, ROUND(ROUND(I568, 2) * ROUND(IF(H568="",G568,H568),  0), 2))</f>
        <v/>
      </c>
      <c r="K568" s="7"/>
      <c r="M568" s="43">
        <v>0.2</v>
      </c>
      <c r="Q568" s="7">
        <v>1293</v>
      </c>
    </row>
    <row r="569" spans="1:17" hidden="1">
      <c r="A569" s="69" t="s">
        <v>299</v>
      </c>
      <c r="B569" s="36"/>
      <c r="C569" s="71" t="s">
        <v>298</v>
      </c>
      <c r="D569" s="71"/>
      <c r="E569" s="71"/>
      <c r="F569" s="71"/>
      <c r="G569" s="72">
        <v>5</v>
      </c>
      <c r="H569" s="73"/>
      <c r="J569" s="36"/>
    </row>
    <row r="570" spans="1:17" hidden="1">
      <c r="A570" s="7" t="s">
        <v>50</v>
      </c>
    </row>
    <row r="571" spans="1:17">
      <c r="A571" s="7" t="s">
        <v>92</v>
      </c>
      <c r="B571" s="60"/>
      <c r="C571" s="60" t="s">
        <v>215</v>
      </c>
      <c r="D571" s="60"/>
      <c r="E571" s="60"/>
      <c r="F571" s="60"/>
      <c r="G571" s="60"/>
      <c r="H571" s="60"/>
      <c r="I571" s="60"/>
      <c r="J571" s="60"/>
    </row>
    <row r="572" spans="1:17">
      <c r="A572" s="7" t="s">
        <v>78</v>
      </c>
      <c r="B572" s="34"/>
      <c r="C572" s="7" t="s">
        <v>79</v>
      </c>
      <c r="G572" s="44">
        <v>5</v>
      </c>
      <c r="I572" s="45" t="s">
        <v>166</v>
      </c>
      <c r="J572" s="36"/>
    </row>
    <row r="573" spans="1:17" hidden="1">
      <c r="A573" s="7" t="s">
        <v>51</v>
      </c>
    </row>
    <row r="574" spans="1:17" ht="27.225" customHeight="1">
      <c r="A574" s="7">
        <v>9</v>
      </c>
      <c r="B574" s="34" t="s">
        <v>321</v>
      </c>
      <c r="C574" s="38" t="s">
        <v>322</v>
      </c>
      <c r="D574" s="36"/>
      <c r="E574" s="36"/>
      <c r="F574" s="39" t="s">
        <v>76</v>
      </c>
      <c r="G574" s="40">
        <f>ROUND(SUM(G575:G575), 0 )</f>
        <v/>
      </c>
      <c r="H574" s="40"/>
      <c r="I574" s="41"/>
      <c r="J574" s="42">
        <f>IF(AND(G574= "",H574= ""), 0, ROUND(ROUND(I574, 2) * ROUND(IF(H574="",G574,H574),  0), 2))</f>
        <v/>
      </c>
      <c r="K574" s="7"/>
      <c r="M574" s="43">
        <v>0.2</v>
      </c>
      <c r="Q574" s="7">
        <v>1293</v>
      </c>
    </row>
    <row r="575" spans="1:17" hidden="1">
      <c r="A575" s="69" t="s">
        <v>299</v>
      </c>
      <c r="B575" s="36"/>
      <c r="C575" s="71" t="s">
        <v>298</v>
      </c>
      <c r="D575" s="71"/>
      <c r="E575" s="71"/>
      <c r="F575" s="71"/>
      <c r="G575" s="72">
        <v>2</v>
      </c>
      <c r="H575" s="73"/>
      <c r="J575" s="36"/>
    </row>
    <row r="576" spans="1:17" hidden="1">
      <c r="A576" s="7" t="s">
        <v>50</v>
      </c>
    </row>
    <row r="577" spans="1:17">
      <c r="A577" s="7" t="s">
        <v>92</v>
      </c>
      <c r="B577" s="60"/>
      <c r="C577" s="60" t="s">
        <v>215</v>
      </c>
      <c r="D577" s="60"/>
      <c r="E577" s="60"/>
      <c r="F577" s="60"/>
      <c r="G577" s="60"/>
      <c r="H577" s="60"/>
      <c r="I577" s="60"/>
      <c r="J577" s="60"/>
    </row>
    <row r="578" spans="1:17">
      <c r="A578" s="7" t="s">
        <v>78</v>
      </c>
      <c r="B578" s="34"/>
      <c r="C578" s="7" t="s">
        <v>79</v>
      </c>
      <c r="G578" s="44">
        <v>2</v>
      </c>
      <c r="I578" s="45" t="s">
        <v>80</v>
      </c>
      <c r="J578" s="36"/>
    </row>
    <row r="579" spans="1:17" hidden="1">
      <c r="A579" s="7" t="s">
        <v>51</v>
      </c>
    </row>
    <row r="580" spans="1:17" hidden="1">
      <c r="A580" s="7" t="s">
        <v>99</v>
      </c>
    </row>
    <row r="581" spans="1:17">
      <c r="A581" s="7">
        <v>5</v>
      </c>
      <c r="B581" s="29" t="s">
        <v>323</v>
      </c>
      <c r="C581" s="56" t="s">
        <v>242</v>
      </c>
      <c r="D581" s="56"/>
      <c r="E581" s="56"/>
      <c r="F581" s="56"/>
      <c r="G581" s="56"/>
      <c r="H581" s="56"/>
      <c r="I581" s="56"/>
      <c r="J581" s="59"/>
      <c r="K581" s="7"/>
    </row>
    <row r="582" spans="1:17" ht="27.225" customHeight="1">
      <c r="A582" s="7">
        <v>9</v>
      </c>
      <c r="B582" s="34" t="s">
        <v>324</v>
      </c>
      <c r="C582" s="38" t="s">
        <v>325</v>
      </c>
      <c r="D582" s="36"/>
      <c r="E582" s="36"/>
      <c r="F582" s="39" t="s">
        <v>12</v>
      </c>
      <c r="G582" s="40">
        <f>ROUND(SUM(G583:G583), 0 )</f>
        <v/>
      </c>
      <c r="H582" s="40"/>
      <c r="I582" s="41"/>
      <c r="J582" s="42">
        <f>IF(AND(G582= "",H582= ""), 0, ROUND(ROUND(I582, 2) * ROUND(IF(H582="",G582,H582),  0), 2))</f>
        <v/>
      </c>
      <c r="K582" s="7"/>
      <c r="M582" s="43">
        <v>0.2</v>
      </c>
      <c r="Q582" s="7">
        <v>1293</v>
      </c>
    </row>
    <row r="583" spans="1:17" hidden="1">
      <c r="A583" s="69" t="s">
        <v>299</v>
      </c>
      <c r="B583" s="36"/>
      <c r="C583" s="71" t="s">
        <v>298</v>
      </c>
      <c r="D583" s="71"/>
      <c r="E583" s="71"/>
      <c r="F583" s="71"/>
      <c r="G583" s="72">
        <v>4</v>
      </c>
      <c r="H583" s="73"/>
      <c r="J583" s="36"/>
    </row>
    <row r="584" spans="1:17" hidden="1">
      <c r="A584" s="7" t="s">
        <v>50</v>
      </c>
    </row>
    <row r="585" spans="1:17">
      <c r="A585" s="7" t="s">
        <v>92</v>
      </c>
      <c r="B585" s="60"/>
      <c r="C585" s="60" t="s">
        <v>215</v>
      </c>
      <c r="D585" s="60"/>
      <c r="E585" s="60"/>
      <c r="F585" s="60"/>
      <c r="G585" s="60"/>
      <c r="H585" s="60"/>
      <c r="I585" s="60"/>
      <c r="J585" s="60"/>
    </row>
    <row r="586" spans="1:17">
      <c r="A586" s="7" t="s">
        <v>78</v>
      </c>
      <c r="B586" s="34"/>
      <c r="C586" s="7" t="s">
        <v>79</v>
      </c>
      <c r="G586" s="44">
        <v>4</v>
      </c>
      <c r="I586" s="45" t="s">
        <v>166</v>
      </c>
      <c r="J586" s="36"/>
    </row>
    <row r="587" spans="1:17" hidden="1">
      <c r="A587" s="7" t="s">
        <v>51</v>
      </c>
    </row>
    <row r="588" spans="1:17" ht="27.225" customHeight="1">
      <c r="A588" s="7">
        <v>9</v>
      </c>
      <c r="B588" s="34" t="s">
        <v>326</v>
      </c>
      <c r="C588" s="38" t="s">
        <v>327</v>
      </c>
      <c r="D588" s="36"/>
      <c r="E588" s="36"/>
      <c r="F588" s="39" t="s">
        <v>12</v>
      </c>
      <c r="G588" s="40">
        <f>ROUND(SUM(G589:G589), 0 )</f>
        <v/>
      </c>
      <c r="H588" s="40"/>
      <c r="I588" s="41"/>
      <c r="J588" s="42">
        <f>IF(AND(G588= "",H588= ""), 0, ROUND(ROUND(I588, 2) * ROUND(IF(H588="",G588,H588),  0), 2))</f>
        <v/>
      </c>
      <c r="K588" s="7"/>
      <c r="M588" s="43">
        <v>0.2</v>
      </c>
      <c r="Q588" s="7">
        <v>1293</v>
      </c>
    </row>
    <row r="589" spans="1:17" hidden="1">
      <c r="A589" s="69" t="s">
        <v>299</v>
      </c>
      <c r="B589" s="36"/>
      <c r="C589" s="71" t="s">
        <v>298</v>
      </c>
      <c r="D589" s="71"/>
      <c r="E589" s="71"/>
      <c r="F589" s="71"/>
      <c r="G589" s="72">
        <v>1</v>
      </c>
      <c r="H589" s="73"/>
      <c r="J589" s="36"/>
    </row>
    <row r="590" spans="1:17" hidden="1">
      <c r="A590" s="7" t="s">
        <v>50</v>
      </c>
    </row>
    <row r="591" spans="1:17">
      <c r="A591" s="7" t="s">
        <v>92</v>
      </c>
      <c r="B591" s="60"/>
      <c r="C591" s="60" t="s">
        <v>328</v>
      </c>
      <c r="D591" s="60"/>
      <c r="E591" s="60"/>
      <c r="F591" s="60"/>
      <c r="G591" s="60"/>
      <c r="H591" s="60"/>
      <c r="I591" s="60"/>
      <c r="J591" s="60"/>
    </row>
    <row r="592" spans="1:17">
      <c r="A592" s="7" t="s">
        <v>78</v>
      </c>
      <c r="B592" s="34"/>
      <c r="C592" s="7" t="s">
        <v>79</v>
      </c>
      <c r="G592" s="44">
        <v>1</v>
      </c>
      <c r="I592" s="45" t="s">
        <v>166</v>
      </c>
      <c r="J592" s="36"/>
    </row>
    <row r="593" spans="1:17" hidden="1">
      <c r="A593" s="7" t="s">
        <v>51</v>
      </c>
    </row>
    <row r="594" spans="1:17" ht="27.225" customHeight="1">
      <c r="A594" s="7">
        <v>9</v>
      </c>
      <c r="B594" s="34" t="s">
        <v>329</v>
      </c>
      <c r="C594" s="38" t="s">
        <v>330</v>
      </c>
      <c r="D594" s="36"/>
      <c r="E594" s="36"/>
      <c r="F594" s="39" t="s">
        <v>12</v>
      </c>
      <c r="G594" s="40">
        <f>ROUND(SUM(G595:G595), 0 )</f>
        <v/>
      </c>
      <c r="H594" s="40"/>
      <c r="I594" s="41"/>
      <c r="J594" s="42">
        <f>IF(AND(G594= "",H594= ""), 0, ROUND(ROUND(I594, 2) * ROUND(IF(H594="",G594,H594),  0), 2))</f>
        <v/>
      </c>
      <c r="K594" s="7"/>
      <c r="M594" s="43">
        <v>0.2</v>
      </c>
      <c r="Q594" s="7">
        <v>1293</v>
      </c>
    </row>
    <row r="595" spans="1:17" hidden="1">
      <c r="A595" s="69" t="s">
        <v>299</v>
      </c>
      <c r="B595" s="36"/>
      <c r="C595" s="71" t="s">
        <v>298</v>
      </c>
      <c r="D595" s="71"/>
      <c r="E595" s="71"/>
      <c r="F595" s="71"/>
      <c r="G595" s="72">
        <v>1</v>
      </c>
      <c r="H595" s="73"/>
      <c r="J595" s="36"/>
    </row>
    <row r="596" spans="1:17" hidden="1">
      <c r="A596" s="7" t="s">
        <v>50</v>
      </c>
    </row>
    <row r="597" spans="1:17">
      <c r="A597" s="7" t="s">
        <v>92</v>
      </c>
      <c r="B597" s="60"/>
      <c r="C597" s="60" t="s">
        <v>215</v>
      </c>
      <c r="D597" s="60"/>
      <c r="E597" s="60"/>
      <c r="F597" s="60"/>
      <c r="G597" s="60"/>
      <c r="H597" s="60"/>
      <c r="I597" s="60"/>
      <c r="J597" s="60"/>
    </row>
    <row r="598" spans="1:17">
      <c r="A598" s="7" t="s">
        <v>78</v>
      </c>
      <c r="B598" s="34"/>
      <c r="C598" s="7" t="s">
        <v>79</v>
      </c>
      <c r="G598" s="44">
        <v>1</v>
      </c>
      <c r="I598" s="45" t="s">
        <v>166</v>
      </c>
      <c r="J598" s="36"/>
    </row>
    <row r="599" spans="1:17" hidden="1">
      <c r="A599" s="7" t="s">
        <v>51</v>
      </c>
    </row>
    <row r="600" spans="1:17" ht="27.225" customHeight="1">
      <c r="A600" s="7">
        <v>9</v>
      </c>
      <c r="B600" s="34" t="s">
        <v>331</v>
      </c>
      <c r="C600" s="38" t="s">
        <v>332</v>
      </c>
      <c r="D600" s="36"/>
      <c r="E600" s="36"/>
      <c r="F600" s="39" t="s">
        <v>12</v>
      </c>
      <c r="G600" s="40">
        <f>ROUND(SUM(G601:G601), 0 )</f>
        <v/>
      </c>
      <c r="H600" s="40"/>
      <c r="I600" s="41"/>
      <c r="J600" s="42">
        <f>IF(AND(G600= "",H600= ""), 0, ROUND(ROUND(I600, 2) * ROUND(IF(H600="",G600,H600),  0), 2))</f>
        <v/>
      </c>
      <c r="K600" s="7"/>
      <c r="M600" s="43">
        <v>0.2</v>
      </c>
      <c r="Q600" s="7">
        <v>1293</v>
      </c>
    </row>
    <row r="601" spans="1:17" hidden="1">
      <c r="A601" s="69" t="s">
        <v>299</v>
      </c>
      <c r="B601" s="36"/>
      <c r="C601" s="71" t="s">
        <v>298</v>
      </c>
      <c r="D601" s="71"/>
      <c r="E601" s="71"/>
      <c r="F601" s="71"/>
      <c r="G601" s="72">
        <v>3</v>
      </c>
      <c r="H601" s="73"/>
      <c r="J601" s="36"/>
    </row>
    <row r="602" spans="1:17" hidden="1">
      <c r="A602" s="7" t="s">
        <v>50</v>
      </c>
    </row>
    <row r="603" spans="1:17">
      <c r="A603" s="7" t="s">
        <v>92</v>
      </c>
      <c r="B603" s="60"/>
      <c r="C603" s="60" t="s">
        <v>215</v>
      </c>
      <c r="D603" s="60"/>
      <c r="E603" s="60"/>
      <c r="F603" s="60"/>
      <c r="G603" s="60"/>
      <c r="H603" s="60"/>
      <c r="I603" s="60"/>
      <c r="J603" s="60"/>
    </row>
    <row r="604" spans="1:17">
      <c r="A604" s="7" t="s">
        <v>78</v>
      </c>
      <c r="B604" s="34"/>
      <c r="C604" s="7" t="s">
        <v>79</v>
      </c>
      <c r="G604" s="44">
        <v>3</v>
      </c>
      <c r="I604" s="45" t="s">
        <v>166</v>
      </c>
      <c r="J604" s="36"/>
    </row>
    <row r="605" spans="1:17" hidden="1">
      <c r="A605" s="7" t="s">
        <v>51</v>
      </c>
    </row>
    <row r="606" spans="1:17">
      <c r="A606" s="7">
        <v>9</v>
      </c>
      <c r="B606" s="34" t="s">
        <v>333</v>
      </c>
      <c r="C606" s="38" t="s">
        <v>334</v>
      </c>
      <c r="D606" s="36"/>
      <c r="E606" s="36"/>
      <c r="F606" s="39" t="s">
        <v>12</v>
      </c>
      <c r="G606" s="40">
        <f>ROUND(SUM(G607:G607), 0 )</f>
        <v/>
      </c>
      <c r="H606" s="40"/>
      <c r="I606" s="41"/>
      <c r="J606" s="42">
        <f>IF(AND(G606= "",H606= ""), 0, ROUND(ROUND(I606, 2) * ROUND(IF(H606="",G606,H606),  0), 2))</f>
        <v/>
      </c>
      <c r="K606" s="7"/>
      <c r="M606" s="43">
        <v>0.2</v>
      </c>
      <c r="Q606" s="7">
        <v>1293</v>
      </c>
    </row>
    <row r="607" spans="1:17" hidden="1">
      <c r="A607" s="69" t="s">
        <v>299</v>
      </c>
      <c r="B607" s="36"/>
      <c r="C607" s="71" t="s">
        <v>298</v>
      </c>
      <c r="D607" s="71"/>
      <c r="E607" s="71"/>
      <c r="F607" s="71"/>
      <c r="G607" s="72">
        <v>8</v>
      </c>
      <c r="H607" s="73"/>
      <c r="J607" s="36"/>
    </row>
    <row r="608" spans="1:17" hidden="1">
      <c r="A608" s="7" t="s">
        <v>50</v>
      </c>
    </row>
    <row r="609" spans="1:17">
      <c r="A609" s="7" t="s">
        <v>92</v>
      </c>
      <c r="B609" s="60"/>
      <c r="C609" s="60" t="s">
        <v>215</v>
      </c>
      <c r="D609" s="60"/>
      <c r="E609" s="60"/>
      <c r="F609" s="60"/>
      <c r="G609" s="60"/>
      <c r="H609" s="60"/>
      <c r="I609" s="60"/>
      <c r="J609" s="60"/>
    </row>
    <row r="610" spans="1:17">
      <c r="A610" s="7" t="s">
        <v>78</v>
      </c>
      <c r="B610" s="34"/>
      <c r="C610" s="7" t="s">
        <v>79</v>
      </c>
      <c r="G610" s="44">
        <v>8</v>
      </c>
      <c r="I610" s="45" t="s">
        <v>166</v>
      </c>
      <c r="J610" s="36"/>
    </row>
    <row r="611" spans="1:17" hidden="1">
      <c r="A611" s="7" t="s">
        <v>51</v>
      </c>
    </row>
    <row r="612" spans="1:17">
      <c r="A612" s="7">
        <v>9</v>
      </c>
      <c r="B612" s="34" t="s">
        <v>335</v>
      </c>
      <c r="C612" s="38" t="s">
        <v>336</v>
      </c>
      <c r="D612" s="36"/>
      <c r="E612" s="36"/>
      <c r="F612" s="39" t="s">
        <v>12</v>
      </c>
      <c r="G612" s="40">
        <f>ROUND(SUM(G613:G613), 0 )</f>
        <v/>
      </c>
      <c r="H612" s="40"/>
      <c r="I612" s="41"/>
      <c r="J612" s="42">
        <f>IF(AND(G612= "",H612= ""), 0, ROUND(ROUND(I612, 2) * ROUND(IF(H612="",G612,H612),  0), 2))</f>
        <v/>
      </c>
      <c r="K612" s="7"/>
      <c r="M612" s="43">
        <v>0.2</v>
      </c>
      <c r="Q612" s="7">
        <v>1293</v>
      </c>
    </row>
    <row r="613" spans="1:17" hidden="1">
      <c r="A613" s="69" t="s">
        <v>299</v>
      </c>
      <c r="B613" s="36"/>
      <c r="C613" s="71" t="s">
        <v>298</v>
      </c>
      <c r="D613" s="71"/>
      <c r="E613" s="71"/>
      <c r="F613" s="71"/>
      <c r="G613" s="72">
        <v>4</v>
      </c>
      <c r="H613" s="73"/>
      <c r="J613" s="36"/>
    </row>
    <row r="614" spans="1:17" hidden="1">
      <c r="A614" s="7" t="s">
        <v>50</v>
      </c>
    </row>
    <row r="615" spans="1:17">
      <c r="A615" s="7" t="s">
        <v>92</v>
      </c>
      <c r="B615" s="60"/>
      <c r="C615" s="60" t="s">
        <v>215</v>
      </c>
      <c r="D615" s="60"/>
      <c r="E615" s="60"/>
      <c r="F615" s="60"/>
      <c r="G615" s="60"/>
      <c r="H615" s="60"/>
      <c r="I615" s="60"/>
      <c r="J615" s="60"/>
    </row>
    <row r="616" spans="1:17">
      <c r="A616" s="7" t="s">
        <v>78</v>
      </c>
      <c r="B616" s="34"/>
      <c r="C616" s="7" t="s">
        <v>79</v>
      </c>
      <c r="G616" s="44">
        <v>4</v>
      </c>
      <c r="I616" s="45" t="s">
        <v>166</v>
      </c>
      <c r="J616" s="36"/>
    </row>
    <row r="617" spans="1:17" hidden="1">
      <c r="A617" s="7" t="s">
        <v>51</v>
      </c>
    </row>
    <row r="618" spans="1:17">
      <c r="A618" s="7">
        <v>9</v>
      </c>
      <c r="B618" s="34" t="s">
        <v>337</v>
      </c>
      <c r="C618" s="38" t="s">
        <v>338</v>
      </c>
      <c r="D618" s="36"/>
      <c r="E618" s="36"/>
      <c r="F618" s="39" t="s">
        <v>12</v>
      </c>
      <c r="G618" s="40">
        <f>ROUND(SUM(G619:G619), 0 )</f>
        <v/>
      </c>
      <c r="H618" s="40"/>
      <c r="I618" s="41"/>
      <c r="J618" s="42">
        <f>IF(AND(G618= "",H618= ""), 0, ROUND(ROUND(I618, 2) * ROUND(IF(H618="",G618,H618),  0), 2))</f>
        <v/>
      </c>
      <c r="K618" s="7"/>
      <c r="M618" s="43">
        <v>0.2</v>
      </c>
      <c r="Q618" s="7">
        <v>1293</v>
      </c>
    </row>
    <row r="619" spans="1:17" hidden="1">
      <c r="A619" s="69" t="s">
        <v>299</v>
      </c>
      <c r="B619" s="36"/>
      <c r="C619" s="71" t="s">
        <v>298</v>
      </c>
      <c r="D619" s="71"/>
      <c r="E619" s="71"/>
      <c r="F619" s="71"/>
      <c r="G619" s="72">
        <v>4</v>
      </c>
      <c r="H619" s="73"/>
      <c r="J619" s="36"/>
    </row>
    <row r="620" spans="1:17" hidden="1">
      <c r="A620" s="7" t="s">
        <v>50</v>
      </c>
    </row>
    <row r="621" spans="1:17">
      <c r="A621" s="7" t="s">
        <v>92</v>
      </c>
      <c r="B621" s="60"/>
      <c r="C621" s="60" t="s">
        <v>215</v>
      </c>
      <c r="D621" s="60"/>
      <c r="E621" s="60"/>
      <c r="F621" s="60"/>
      <c r="G621" s="60"/>
      <c r="H621" s="60"/>
      <c r="I621" s="60"/>
      <c r="J621" s="60"/>
    </row>
    <row r="622" spans="1:17">
      <c r="A622" s="7" t="s">
        <v>78</v>
      </c>
      <c r="B622" s="34"/>
      <c r="C622" s="7" t="s">
        <v>79</v>
      </c>
      <c r="G622" s="44">
        <v>4</v>
      </c>
      <c r="I622" s="45" t="s">
        <v>166</v>
      </c>
      <c r="J622" s="36"/>
    </row>
    <row r="623" spans="1:17" hidden="1">
      <c r="A623" s="7" t="s">
        <v>51</v>
      </c>
    </row>
    <row r="624" spans="1:17" hidden="1">
      <c r="A624" s="7" t="s">
        <v>99</v>
      </c>
    </row>
    <row r="625" spans="1:17">
      <c r="A625" s="7" t="s">
        <v>45</v>
      </c>
      <c r="B625" s="36"/>
      <c r="J625" s="36"/>
    </row>
    <row r="626" spans="1:17" ht="16.9125" customHeight="1">
      <c r="B626" s="36"/>
      <c r="C626" s="46" t="s">
        <v>315</v>
      </c>
      <c r="D626" s="47"/>
      <c r="E626" s="47"/>
      <c r="F626" s="48"/>
      <c r="G626" s="48"/>
      <c r="H626" s="48"/>
      <c r="I626" s="48"/>
      <c r="J626" s="49"/>
    </row>
    <row r="627" spans="1:17">
      <c r="B627" s="36"/>
      <c r="C627" s="50"/>
      <c r="D627" s="7"/>
      <c r="E627" s="7"/>
      <c r="F627" s="7"/>
      <c r="G627" s="7"/>
      <c r="H627" s="7"/>
      <c r="I627" s="7"/>
      <c r="J627" s="8"/>
    </row>
    <row r="628" spans="1:17">
      <c r="B628" s="36"/>
      <c r="C628" s="51" t="s">
        <v>81</v>
      </c>
      <c r="D628" s="52"/>
      <c r="E628" s="52"/>
      <c r="F628" s="53">
        <f>SUMIF(K565:K625, IF(K564="","",K564), J565:J625)</f>
        <v/>
      </c>
      <c r="G628" s="53"/>
      <c r="H628" s="53"/>
      <c r="I628" s="53"/>
      <c r="J628" s="54"/>
    </row>
    <row r="629" spans="1:17" hidden="1">
      <c r="B629" s="36"/>
      <c r="C629" s="55" t="s">
        <v>82</v>
      </c>
      <c r="D629" s="56"/>
      <c r="E629" s="56"/>
      <c r="F629" s="57">
        <f>ROUND(SUMIF(K565:K625, IF(K564="","",K564), J565:J625) * 0.2, 2)</f>
        <v/>
      </c>
      <c r="G629" s="57"/>
      <c r="H629" s="57"/>
      <c r="I629" s="57"/>
      <c r="J629" s="58"/>
    </row>
    <row r="630" spans="1:17" hidden="1">
      <c r="B630" s="36"/>
      <c r="C630" s="51" t="s">
        <v>83</v>
      </c>
      <c r="D630" s="52"/>
      <c r="E630" s="52"/>
      <c r="F630" s="53">
        <f>SUM(F628:F629)</f>
        <v/>
      </c>
      <c r="G630" s="53"/>
      <c r="H630" s="53"/>
      <c r="I630" s="53"/>
      <c r="J630" s="54"/>
    </row>
    <row r="631" spans="1:17" ht="18.0125" customHeight="1">
      <c r="A631" s="7">
        <v>4</v>
      </c>
      <c r="B631" s="29" t="s">
        <v>339</v>
      </c>
      <c r="C631" s="32" t="s">
        <v>340</v>
      </c>
      <c r="D631" s="32"/>
      <c r="E631" s="32"/>
      <c r="F631" s="32"/>
      <c r="G631" s="32"/>
      <c r="H631" s="32"/>
      <c r="I631" s="32"/>
      <c r="J631" s="33"/>
      <c r="K631" s="7"/>
    </row>
    <row r="632" spans="1:17">
      <c r="A632" s="7">
        <v>9</v>
      </c>
      <c r="B632" s="34" t="s">
        <v>341</v>
      </c>
      <c r="C632" s="38" t="s">
        <v>342</v>
      </c>
      <c r="D632" s="36"/>
      <c r="E632" s="36"/>
      <c r="F632" s="39" t="s">
        <v>12</v>
      </c>
      <c r="G632" s="40">
        <f>ROUND(SUM(G633:G633), 0 )</f>
        <v/>
      </c>
      <c r="H632" s="40"/>
      <c r="I632" s="41"/>
      <c r="J632" s="42">
        <f>IF(AND(G632= "",H632= ""), 0, ROUND(ROUND(I632, 2) * ROUND(IF(H632="",G632,H632),  0), 2))</f>
        <v/>
      </c>
      <c r="K632" s="7"/>
      <c r="M632" s="43">
        <v>0.2</v>
      </c>
      <c r="Q632" s="7">
        <v>1281</v>
      </c>
    </row>
    <row r="633" spans="1:17" hidden="1">
      <c r="A633" s="69" t="s">
        <v>312</v>
      </c>
      <c r="B633" s="36"/>
      <c r="C633" s="71" t="s">
        <v>311</v>
      </c>
      <c r="D633" s="71"/>
      <c r="E633" s="71"/>
      <c r="F633" s="71"/>
      <c r="G633" s="72">
        <v>6</v>
      </c>
      <c r="H633" s="73"/>
      <c r="J633" s="36"/>
    </row>
    <row r="634" spans="1:17">
      <c r="A634" s="69" t="s">
        <v>290</v>
      </c>
      <c r="B634" s="60"/>
      <c r="C634" s="60" t="s">
        <v>124</v>
      </c>
      <c r="D634" s="60"/>
      <c r="E634" s="60"/>
      <c r="F634" s="60"/>
      <c r="G634" s="60"/>
      <c r="H634" s="60"/>
      <c r="I634" s="60"/>
      <c r="J634" s="60"/>
    </row>
    <row r="635" spans="1:17" hidden="1">
      <c r="A635" s="7" t="s">
        <v>50</v>
      </c>
    </row>
    <row r="636" spans="1:17" hidden="1">
      <c r="A636" s="7" t="s">
        <v>50</v>
      </c>
    </row>
    <row r="637" spans="1:17" ht="24.75" customHeight="1">
      <c r="A637" s="7" t="s">
        <v>92</v>
      </c>
      <c r="B637" s="60"/>
      <c r="C637" s="60" t="s">
        <v>343</v>
      </c>
      <c r="D637" s="60"/>
      <c r="E637" s="60"/>
      <c r="F637" s="60"/>
      <c r="G637" s="60"/>
      <c r="H637" s="60"/>
      <c r="I637" s="60"/>
      <c r="J637" s="60"/>
    </row>
    <row r="638" spans="1:17">
      <c r="A638" s="7" t="s">
        <v>78</v>
      </c>
      <c r="B638" s="34"/>
      <c r="C638" s="7" t="s">
        <v>79</v>
      </c>
      <c r="G638" s="44">
        <v>6</v>
      </c>
      <c r="I638" s="45" t="s">
        <v>166</v>
      </c>
      <c r="J638" s="36"/>
    </row>
    <row r="639" spans="1:17" hidden="1">
      <c r="A639" s="7" t="s">
        <v>51</v>
      </c>
    </row>
    <row r="640" spans="1:17">
      <c r="A640" s="7">
        <v>9</v>
      </c>
      <c r="B640" s="34" t="s">
        <v>344</v>
      </c>
      <c r="C640" s="38" t="s">
        <v>345</v>
      </c>
      <c r="D640" s="36"/>
      <c r="E640" s="36"/>
      <c r="F640" s="39" t="s">
        <v>12</v>
      </c>
      <c r="G640" s="40">
        <f>ROUND(SUM(G641:G641), 0 )</f>
        <v/>
      </c>
      <c r="H640" s="40"/>
      <c r="I640" s="41"/>
      <c r="J640" s="42">
        <f>IF(AND(G640= "",H640= ""), 0, ROUND(ROUND(I640, 2) * ROUND(IF(H640="",G640,H640),  0), 2))</f>
        <v/>
      </c>
      <c r="K640" s="7"/>
      <c r="M640" s="43">
        <v>0.2</v>
      </c>
      <c r="Q640" s="7">
        <v>1281</v>
      </c>
    </row>
    <row r="641" spans="1:17" hidden="1">
      <c r="A641" s="69" t="s">
        <v>312</v>
      </c>
      <c r="B641" s="36"/>
      <c r="C641" s="71" t="s">
        <v>311</v>
      </c>
      <c r="D641" s="71"/>
      <c r="E641" s="71"/>
      <c r="F641" s="71"/>
      <c r="G641" s="72">
        <v>6</v>
      </c>
      <c r="H641" s="73"/>
      <c r="J641" s="36"/>
    </row>
    <row r="642" spans="1:17">
      <c r="A642" s="69" t="s">
        <v>290</v>
      </c>
      <c r="B642" s="60"/>
      <c r="C642" s="60" t="s">
        <v>124</v>
      </c>
      <c r="D642" s="60"/>
      <c r="E642" s="60"/>
      <c r="F642" s="60"/>
      <c r="G642" s="60"/>
      <c r="H642" s="60"/>
      <c r="I642" s="60"/>
      <c r="J642" s="60"/>
    </row>
    <row r="643" spans="1:17" hidden="1">
      <c r="A643" s="7" t="s">
        <v>50</v>
      </c>
    </row>
    <row r="644" spans="1:17" hidden="1">
      <c r="A644" s="7" t="s">
        <v>50</v>
      </c>
    </row>
    <row r="645" spans="1:17">
      <c r="A645" s="7" t="s">
        <v>92</v>
      </c>
      <c r="B645" s="60"/>
      <c r="C645" s="60" t="s">
        <v>346</v>
      </c>
      <c r="D645" s="60"/>
      <c r="E645" s="60"/>
      <c r="F645" s="60"/>
      <c r="G645" s="60"/>
      <c r="H645" s="60"/>
      <c r="I645" s="60"/>
      <c r="J645" s="60"/>
    </row>
    <row r="646" spans="1:17">
      <c r="A646" s="7" t="s">
        <v>78</v>
      </c>
      <c r="B646" s="34"/>
      <c r="C646" s="7" t="s">
        <v>79</v>
      </c>
      <c r="G646" s="44">
        <v>6</v>
      </c>
      <c r="I646" s="45" t="s">
        <v>166</v>
      </c>
      <c r="J646" s="36"/>
    </row>
    <row r="647" spans="1:17" hidden="1">
      <c r="A647" s="7" t="s">
        <v>51</v>
      </c>
    </row>
    <row r="648" spans="1:17">
      <c r="A648" s="7">
        <v>9</v>
      </c>
      <c r="B648" s="34" t="s">
        <v>347</v>
      </c>
      <c r="C648" s="38" t="s">
        <v>348</v>
      </c>
      <c r="D648" s="36"/>
      <c r="E648" s="36"/>
      <c r="F648" s="39" t="s">
        <v>12</v>
      </c>
      <c r="G648" s="40">
        <f>ROUND(SUM(G649:G649), 0 )</f>
        <v/>
      </c>
      <c r="H648" s="40"/>
      <c r="I648" s="41"/>
      <c r="J648" s="42">
        <f>IF(AND(G648= "",H648= ""), 0, ROUND(ROUND(I648, 2) * ROUND(IF(H648="",G648,H648),  0), 2))</f>
        <v/>
      </c>
      <c r="K648" s="7"/>
      <c r="M648" s="43">
        <v>0.2</v>
      </c>
      <c r="Q648" s="7">
        <v>1574</v>
      </c>
    </row>
    <row r="649" spans="1:17" hidden="1">
      <c r="A649" s="69" t="s">
        <v>350</v>
      </c>
      <c r="B649" s="36"/>
      <c r="C649" s="71" t="s">
        <v>349</v>
      </c>
      <c r="D649" s="71"/>
      <c r="E649" s="71"/>
      <c r="F649" s="71"/>
      <c r="G649" s="72">
        <v>1</v>
      </c>
      <c r="H649" s="73"/>
      <c r="J649" s="36"/>
    </row>
    <row r="650" spans="1:17">
      <c r="A650" s="69" t="s">
        <v>351</v>
      </c>
      <c r="B650" s="60"/>
      <c r="C650" s="60" t="s">
        <v>119</v>
      </c>
      <c r="D650" s="60"/>
      <c r="E650" s="60"/>
      <c r="F650" s="60"/>
      <c r="G650" s="60"/>
      <c r="H650" s="60"/>
      <c r="I650" s="60"/>
      <c r="J650" s="60"/>
    </row>
    <row r="651" spans="1:17" hidden="1">
      <c r="A651" s="7" t="s">
        <v>50</v>
      </c>
    </row>
    <row r="652" spans="1:17" hidden="1">
      <c r="A652" s="7" t="s">
        <v>50</v>
      </c>
    </row>
    <row r="653" spans="1:17">
      <c r="A653" s="7" t="s">
        <v>92</v>
      </c>
      <c r="B653" s="60"/>
      <c r="C653" s="60" t="s">
        <v>352</v>
      </c>
      <c r="D653" s="60"/>
      <c r="E653" s="60"/>
      <c r="F653" s="60"/>
      <c r="G653" s="60"/>
      <c r="H653" s="60"/>
      <c r="I653" s="60"/>
      <c r="J653" s="60"/>
    </row>
    <row r="654" spans="1:17">
      <c r="A654" s="7" t="s">
        <v>78</v>
      </c>
      <c r="B654" s="34"/>
      <c r="C654" s="7" t="s">
        <v>79</v>
      </c>
      <c r="G654" s="44">
        <v>1</v>
      </c>
      <c r="I654" s="45" t="s">
        <v>166</v>
      </c>
      <c r="J654" s="36"/>
    </row>
    <row r="655" spans="1:17" hidden="1">
      <c r="A655" s="7" t="s">
        <v>51</v>
      </c>
    </row>
    <row r="656" spans="1:17">
      <c r="A656" s="7">
        <v>9</v>
      </c>
      <c r="B656" s="34" t="s">
        <v>353</v>
      </c>
      <c r="C656" s="38" t="s">
        <v>354</v>
      </c>
      <c r="D656" s="36"/>
      <c r="E656" s="36"/>
      <c r="F656" s="39" t="s">
        <v>11</v>
      </c>
      <c r="G656" s="61">
        <f>ROUND(SUM(G657:G657), 2 )</f>
        <v/>
      </c>
      <c r="H656" s="61"/>
      <c r="I656" s="41"/>
      <c r="J656" s="42">
        <f>IF(AND(G656= "",H656= ""), 0, ROUND(ROUND(I656, 2) * ROUND(IF(H656="",G656,H656),  2), 2))</f>
        <v/>
      </c>
      <c r="K656" s="7"/>
      <c r="M656" s="43">
        <v>0.2</v>
      </c>
      <c r="Q656" s="7">
        <v>1281</v>
      </c>
    </row>
    <row r="657" spans="1:10" hidden="1">
      <c r="A657" s="69" t="s">
        <v>312</v>
      </c>
      <c r="B657" s="36"/>
      <c r="C657" s="71" t="s">
        <v>311</v>
      </c>
      <c r="D657" s="71"/>
      <c r="E657" s="71"/>
      <c r="F657" s="71"/>
      <c r="G657" s="74">
        <v>6</v>
      </c>
      <c r="H657" s="73"/>
      <c r="J657" s="36"/>
    </row>
    <row r="658" spans="1:10">
      <c r="A658" s="69" t="s">
        <v>290</v>
      </c>
      <c r="B658" s="60"/>
      <c r="C658" s="60" t="s">
        <v>124</v>
      </c>
      <c r="D658" s="60"/>
      <c r="E658" s="60"/>
      <c r="F658" s="60"/>
      <c r="G658" s="60"/>
      <c r="H658" s="60"/>
      <c r="I658" s="60"/>
      <c r="J658" s="60"/>
    </row>
    <row r="659" spans="1:10" hidden="1">
      <c r="A659" s="7" t="s">
        <v>50</v>
      </c>
    </row>
    <row r="660" spans="1:10" hidden="1">
      <c r="A660" s="7" t="s">
        <v>50</v>
      </c>
    </row>
    <row r="661" spans="1:10">
      <c r="A661" s="7" t="s">
        <v>92</v>
      </c>
      <c r="B661" s="60"/>
      <c r="C661" s="60" t="s">
        <v>355</v>
      </c>
      <c r="D661" s="60"/>
      <c r="E661" s="60"/>
      <c r="F661" s="60"/>
      <c r="G661" s="60"/>
      <c r="H661" s="60"/>
      <c r="I661" s="60"/>
      <c r="J661" s="60"/>
    </row>
    <row r="662" spans="1:10">
      <c r="A662" s="7" t="s">
        <v>78</v>
      </c>
      <c r="B662" s="34"/>
      <c r="C662" s="7" t="s">
        <v>79</v>
      </c>
      <c r="G662" s="62">
        <v>6</v>
      </c>
      <c r="I662" s="63" t="s">
        <v>133</v>
      </c>
      <c r="J662" s="36"/>
    </row>
    <row r="663" spans="1:10" hidden="1">
      <c r="A663" s="7" t="s">
        <v>51</v>
      </c>
    </row>
    <row r="664" spans="1:10">
      <c r="A664" s="7" t="s">
        <v>45</v>
      </c>
      <c r="B664" s="36"/>
      <c r="J664" s="36"/>
    </row>
    <row r="665" spans="1:10" ht="16.9125" customHeight="1">
      <c r="B665" s="36"/>
      <c r="C665" s="46" t="s">
        <v>340</v>
      </c>
      <c r="D665" s="47"/>
      <c r="E665" s="47"/>
      <c r="F665" s="48"/>
      <c r="G665" s="48"/>
      <c r="H665" s="48"/>
      <c r="I665" s="48"/>
      <c r="J665" s="49"/>
    </row>
    <row r="666" spans="1:10">
      <c r="B666" s="36"/>
      <c r="C666" s="50"/>
      <c r="D666" s="7"/>
      <c r="E666" s="7"/>
      <c r="F666" s="7"/>
      <c r="G666" s="7"/>
      <c r="H666" s="7"/>
      <c r="I666" s="7"/>
      <c r="J666" s="8"/>
    </row>
    <row r="667" spans="1:10">
      <c r="B667" s="36"/>
      <c r="C667" s="51" t="s">
        <v>81</v>
      </c>
      <c r="D667" s="52"/>
      <c r="E667" s="52"/>
      <c r="F667" s="53">
        <f>SUMIF(K632:K664, IF(K631="","",K631), J632:J664)</f>
        <v/>
      </c>
      <c r="G667" s="53"/>
      <c r="H667" s="53"/>
      <c r="I667" s="53"/>
      <c r="J667" s="54"/>
    </row>
    <row r="668" spans="1:10" hidden="1">
      <c r="B668" s="36"/>
      <c r="C668" s="55" t="s">
        <v>82</v>
      </c>
      <c r="D668" s="56"/>
      <c r="E668" s="56"/>
      <c r="F668" s="57">
        <f>ROUND(SUMIF(K632:K664, IF(K631="","",K631), J632:J664) * 0.2, 2)</f>
        <v/>
      </c>
      <c r="G668" s="57"/>
      <c r="H668" s="57"/>
      <c r="I668" s="57"/>
      <c r="J668" s="58"/>
    </row>
    <row r="669" spans="1:10" hidden="1">
      <c r="B669" s="36"/>
      <c r="C669" s="51" t="s">
        <v>83</v>
      </c>
      <c r="D669" s="52"/>
      <c r="E669" s="52"/>
      <c r="F669" s="53">
        <f>SUM(F667:F668)</f>
        <v/>
      </c>
      <c r="G669" s="53"/>
      <c r="H669" s="53"/>
      <c r="I669" s="53"/>
      <c r="J669" s="54"/>
    </row>
    <row r="670" spans="1:10">
      <c r="A670" s="7" t="s">
        <v>69</v>
      </c>
      <c r="B670" s="36"/>
      <c r="J670" s="36"/>
    </row>
    <row r="671" spans="1:10" ht="16.9125" customHeight="1">
      <c r="B671" s="36"/>
      <c r="C671" s="46" t="s">
        <v>71</v>
      </c>
      <c r="D671" s="47"/>
      <c r="E671" s="47"/>
      <c r="F671" s="48"/>
      <c r="G671" s="48"/>
      <c r="H671" s="48"/>
      <c r="I671" s="48"/>
      <c r="J671" s="49"/>
    </row>
    <row r="672" spans="1:10">
      <c r="B672" s="36"/>
      <c r="C672" s="50"/>
      <c r="D672" s="7"/>
      <c r="E672" s="7"/>
      <c r="F672" s="7"/>
      <c r="G672" s="7"/>
      <c r="H672" s="7"/>
      <c r="I672" s="7"/>
      <c r="J672" s="8"/>
    </row>
    <row r="673" spans="2:17">
      <c r="B673" s="36"/>
      <c r="C673" s="51" t="s">
        <v>81</v>
      </c>
      <c r="D673" s="52"/>
      <c r="E673" s="52"/>
      <c r="F673" s="53">
        <f>SUMIF(K78:K670, IF(K77="","",K77), J78:J670)</f>
        <v/>
      </c>
      <c r="G673" s="53"/>
      <c r="H673" s="53"/>
      <c r="I673" s="53"/>
      <c r="J673" s="54"/>
    </row>
    <row r="674" spans="2:17" hidden="1">
      <c r="B674" s="36"/>
      <c r="C674" s="55" t="s">
        <v>82</v>
      </c>
      <c r="D674" s="56"/>
      <c r="E674" s="56"/>
      <c r="F674" s="57">
        <f>ROUND(SUMIF(K78:K670, IF(K77="","",K77), J78:J670) * 0.2, 2)</f>
        <v/>
      </c>
      <c r="G674" s="57"/>
      <c r="H674" s="57"/>
      <c r="I674" s="57"/>
      <c r="J674" s="58"/>
    </row>
    <row r="675" spans="2:17" hidden="1">
      <c r="B675" s="36"/>
      <c r="C675" s="51" t="s">
        <v>83</v>
      </c>
      <c r="D675" s="52"/>
      <c r="E675" s="52"/>
      <c r="F675" s="53">
        <f>SUM(F673:F674)</f>
        <v/>
      </c>
      <c r="G675" s="53"/>
      <c r="H675" s="53"/>
      <c r="I675" s="53"/>
      <c r="J675" s="54"/>
    </row>
    <row r="676" spans="2:17" ht="37.2075" customHeight="1">
      <c r="B676" s="3"/>
      <c r="C676" s="75" t="s">
        <v>356</v>
      </c>
      <c r="D676" s="75"/>
      <c r="E676" s="75"/>
      <c r="F676" s="75"/>
      <c r="G676" s="75"/>
      <c r="H676" s="75"/>
      <c r="I676" s="75"/>
      <c r="J676" s="75"/>
    </row>
    <row r="678" spans="2:17">
      <c r="C678" s="76" t="s">
        <v>357</v>
      </c>
      <c r="D678" s="76"/>
      <c r="E678" s="76"/>
      <c r="F678" s="76"/>
      <c r="G678" s="76"/>
      <c r="H678" s="76"/>
      <c r="I678" s="76"/>
      <c r="J678" s="76"/>
    </row>
    <row r="679" spans="2:17">
      <c r="C679" s="77" t="s">
        <v>358</v>
      </c>
      <c r="D679" s="56"/>
      <c r="E679" s="56"/>
      <c r="F679" s="57">
        <f>SUMPRODUCT((K5:K676=K4)*(Q5:Q676=Q679)*(J5:J676))</f>
        <v/>
      </c>
      <c r="G679" s="78"/>
      <c r="H679" s="78"/>
      <c r="I679" s="78"/>
      <c r="J679" s="78"/>
      <c r="Q679" s="7">
        <v>63</v>
      </c>
    </row>
    <row r="680" spans="2:17">
      <c r="C680" s="77" t="s">
        <v>119</v>
      </c>
      <c r="D680" s="56"/>
      <c r="E680" s="56"/>
      <c r="F680" s="57">
        <f>SUMPRODUCT((K5:K676=K4)*(Q5:Q676=Q680)*(J5:J676))</f>
        <v/>
      </c>
      <c r="G680" s="78"/>
      <c r="H680" s="78"/>
      <c r="I680" s="78"/>
      <c r="J680" s="78"/>
      <c r="Q680" s="7">
        <v>1574</v>
      </c>
    </row>
    <row r="681" spans="2:17">
      <c r="C681" s="77" t="s">
        <v>124</v>
      </c>
      <c r="D681" s="56"/>
      <c r="E681" s="56"/>
      <c r="F681" s="57">
        <f>SUMPRODUCT((K5:K676=K4)*(Q5:Q676=Q681)*(J5:J676))</f>
        <v/>
      </c>
      <c r="G681" s="78"/>
      <c r="H681" s="78"/>
      <c r="I681" s="78"/>
      <c r="J681" s="78"/>
      <c r="Q681" s="7">
        <v>1281</v>
      </c>
    </row>
    <row r="682" spans="2:17">
      <c r="C682" s="77" t="s">
        <v>300</v>
      </c>
      <c r="D682" s="56"/>
      <c r="E682" s="56"/>
      <c r="F682" s="57">
        <f>SUMPRODUCT((K5:K676=K4)*(Q5:Q676=Q682)*(J5:J676))</f>
        <v/>
      </c>
      <c r="G682" s="78"/>
      <c r="H682" s="78"/>
      <c r="I682" s="78"/>
      <c r="J682" s="78"/>
      <c r="Q682" s="7">
        <v>1293</v>
      </c>
    </row>
    <row r="683" spans="2:17">
      <c r="C683" s="77" t="s">
        <v>359</v>
      </c>
      <c r="D683" s="56"/>
      <c r="E683" s="56"/>
      <c r="F683" s="57">
        <f>SUMPRODUCT((K5:K676=K4)*(Q5:Q676=Q683)*(J5:J676))</f>
        <v/>
      </c>
      <c r="G683" s="78"/>
      <c r="H683" s="78"/>
      <c r="I683" s="78"/>
      <c r="J683" s="78"/>
      <c r="Q683" s="7">
        <v>1595</v>
      </c>
    </row>
    <row r="684" spans="2:17">
      <c r="C684" s="77" t="s">
        <v>360</v>
      </c>
      <c r="D684" s="56"/>
      <c r="E684" s="56"/>
      <c r="F684" s="57">
        <f>SUMPRODUCT((K5:K676=K4)*(Q5:Q676=Q684)*(J5:J676))</f>
        <v/>
      </c>
      <c r="G684" s="78"/>
      <c r="H684" s="78"/>
      <c r="I684" s="78"/>
      <c r="J684" s="78"/>
      <c r="Q684" s="7">
        <v>1597</v>
      </c>
    </row>
    <row r="685" spans="2:17" ht="16.9125" customHeight="1">
      <c r="C685" s="77" t="s">
        <v>361</v>
      </c>
      <c r="D685" s="56"/>
      <c r="E685" s="56"/>
      <c r="F685" s="57">
        <f>SUMPRODUCT((K5:K676=K4)*(Q5:Q676=Q685)*(J5:J676))</f>
        <v/>
      </c>
      <c r="G685" s="78"/>
      <c r="H685" s="78"/>
      <c r="I685" s="78"/>
      <c r="J685" s="78"/>
      <c r="Q685" s="7">
        <v>1218</v>
      </c>
    </row>
    <row r="687" spans="2:17">
      <c r="C687" s="76" t="s">
        <v>362</v>
      </c>
      <c r="D687" s="76"/>
      <c r="E687" s="76"/>
      <c r="F687" s="76"/>
      <c r="G687" s="76"/>
      <c r="H687" s="76"/>
      <c r="I687" s="76"/>
      <c r="J687" s="76"/>
    </row>
    <row r="688" spans="2:17" ht="16.9125" customHeight="1">
      <c r="C688" s="79" t="s">
        <v>363</v>
      </c>
      <c r="D688" s="80"/>
      <c r="E688" s="80"/>
      <c r="F688" s="81">
        <f>SUMIF(K79:K79, "", J79:J79)</f>
        <v/>
      </c>
      <c r="G688" s="81"/>
      <c r="H688" s="81"/>
      <c r="I688" s="81"/>
      <c r="J688" s="81"/>
    </row>
    <row r="689" spans="1:10" ht="16.9125" customHeight="1">
      <c r="C689" s="79" t="s">
        <v>364</v>
      </c>
      <c r="D689" s="80"/>
      <c r="E689" s="80"/>
      <c r="F689" s="81">
        <f>SUMIF(K95:K141, "", J95:J141)</f>
        <v/>
      </c>
      <c r="G689" s="81"/>
      <c r="H689" s="81"/>
      <c r="I689" s="81"/>
      <c r="J689" s="81"/>
    </row>
    <row r="690" spans="1:10" ht="20.2125" customHeight="1">
      <c r="C690" s="79" t="s">
        <v>365</v>
      </c>
      <c r="D690" s="80"/>
      <c r="E690" s="80"/>
      <c r="F690" s="81">
        <f>SUMIF(K156:K164, "", J156:J164)</f>
        <v/>
      </c>
      <c r="G690" s="81"/>
      <c r="H690" s="81"/>
      <c r="I690" s="81"/>
      <c r="J690" s="81"/>
    </row>
    <row r="691" spans="1:10" ht="16.9125" customHeight="1">
      <c r="C691" s="79" t="s">
        <v>366</v>
      </c>
      <c r="D691" s="80"/>
      <c r="E691" s="80"/>
      <c r="F691" s="81">
        <f>SUMIF(K178:K190, "", J178:J190)</f>
        <v/>
      </c>
      <c r="G691" s="81"/>
      <c r="H691" s="81"/>
      <c r="I691" s="81"/>
      <c r="J691" s="81"/>
    </row>
    <row r="692" spans="1:10" ht="16.9125" customHeight="1">
      <c r="C692" s="79" t="s">
        <v>367</v>
      </c>
      <c r="D692" s="80"/>
      <c r="E692" s="80"/>
      <c r="F692" s="81">
        <f>SUMIF(K205:K325, "", J205:J325)</f>
        <v/>
      </c>
      <c r="G692" s="81"/>
      <c r="H692" s="81"/>
      <c r="I692" s="81"/>
      <c r="J692" s="81"/>
    </row>
    <row r="693" spans="1:10" ht="16.9125" customHeight="1">
      <c r="C693" s="79" t="s">
        <v>368</v>
      </c>
      <c r="D693" s="80"/>
      <c r="E693" s="80"/>
      <c r="F693" s="81">
        <f>SUMIF(K340:K346, "", J340:J346)</f>
        <v/>
      </c>
      <c r="G693" s="81"/>
      <c r="H693" s="81"/>
      <c r="I693" s="81"/>
      <c r="J693" s="81"/>
    </row>
    <row r="694" spans="1:10" ht="16.9125" customHeight="1">
      <c r="C694" s="79" t="s">
        <v>369</v>
      </c>
      <c r="D694" s="80"/>
      <c r="E694" s="80"/>
      <c r="F694" s="81">
        <f>SUMIF(K360:K360, "", J360:J360)</f>
        <v/>
      </c>
      <c r="G694" s="81"/>
      <c r="H694" s="81"/>
      <c r="I694" s="81"/>
      <c r="J694" s="81"/>
    </row>
    <row r="695" spans="1:10" ht="40.425" customHeight="1">
      <c r="C695" s="79" t="s">
        <v>370</v>
      </c>
      <c r="D695" s="80"/>
      <c r="E695" s="80"/>
      <c r="F695" s="81">
        <f>SUMIF(K373:K373, "", J373:J373)</f>
        <v/>
      </c>
      <c r="G695" s="81"/>
      <c r="H695" s="81"/>
      <c r="I695" s="81"/>
      <c r="J695" s="81"/>
    </row>
    <row r="696" spans="1:10" ht="20.2125" customHeight="1">
      <c r="C696" s="79" t="s">
        <v>371</v>
      </c>
      <c r="D696" s="80"/>
      <c r="E696" s="80"/>
      <c r="F696" s="81">
        <f>SUMIF(K387:K417, "", J387:J417)</f>
        <v/>
      </c>
      <c r="G696" s="81"/>
      <c r="H696" s="81"/>
      <c r="I696" s="81"/>
      <c r="J696" s="81"/>
    </row>
    <row r="697" spans="1:10" ht="40.425" customHeight="1">
      <c r="C697" s="79" t="s">
        <v>372</v>
      </c>
      <c r="D697" s="80"/>
      <c r="E697" s="80"/>
      <c r="F697" s="81">
        <f>SUMIF(K432:K500, "", J432:J500)</f>
        <v/>
      </c>
      <c r="G697" s="81"/>
      <c r="H697" s="81"/>
      <c r="I697" s="81"/>
      <c r="J697" s="81"/>
    </row>
    <row r="698" spans="1:10" ht="20.2125" customHeight="1">
      <c r="C698" s="79" t="s">
        <v>373</v>
      </c>
      <c r="D698" s="80"/>
      <c r="E698" s="80"/>
      <c r="F698" s="81">
        <f>SUMIF(K514:K514, "", J514:J514)</f>
        <v/>
      </c>
      <c r="G698" s="81"/>
      <c r="H698" s="81"/>
      <c r="I698" s="81"/>
      <c r="J698" s="81"/>
    </row>
    <row r="699" spans="1:10" ht="16.9125" customHeight="1">
      <c r="C699" s="79" t="s">
        <v>374</v>
      </c>
      <c r="D699" s="80"/>
      <c r="E699" s="80"/>
      <c r="F699" s="81">
        <f>SUMIF(K530:K550, "", J530:J550)</f>
        <v/>
      </c>
      <c r="G699" s="81"/>
      <c r="H699" s="81"/>
      <c r="I699" s="81"/>
      <c r="J699" s="81"/>
    </row>
    <row r="700" spans="1:10" ht="20.2125" customHeight="1">
      <c r="C700" s="79" t="s">
        <v>375</v>
      </c>
      <c r="D700" s="80"/>
      <c r="E700" s="80"/>
      <c r="F700" s="81">
        <f>SUMIF(K568:K618, "", J568:J618)</f>
        <v/>
      </c>
      <c r="G700" s="81"/>
      <c r="H700" s="81"/>
      <c r="I700" s="81"/>
      <c r="J700" s="81"/>
    </row>
    <row r="701" spans="1:10" ht="20.2125" customHeight="1">
      <c r="C701" s="79" t="s">
        <v>376</v>
      </c>
      <c r="D701" s="80"/>
      <c r="E701" s="80"/>
      <c r="F701" s="81">
        <f>SUMIF(K632:K656, "", J632:J656)</f>
        <v/>
      </c>
      <c r="G701" s="81"/>
      <c r="H701" s="81"/>
      <c r="I701" s="81"/>
      <c r="J701" s="81"/>
    </row>
    <row r="702" spans="1:10">
      <c r="C702" s="82" t="s">
        <v>377</v>
      </c>
      <c r="D702" s="83"/>
      <c r="E702" s="83"/>
      <c r="F702" s="84"/>
      <c r="G702" s="84"/>
      <c r="H702" s="84"/>
      <c r="I702" s="84"/>
      <c r="J702" s="85"/>
    </row>
    <row r="703" spans="1:10">
      <c r="C703" s="86"/>
      <c r="D703" s="3"/>
      <c r="E703" s="3"/>
      <c r="F703" s="3"/>
      <c r="G703" s="3"/>
      <c r="H703" s="3"/>
      <c r="I703" s="3"/>
      <c r="J703" s="87"/>
    </row>
    <row r="704" spans="1:10">
      <c r="A704" s="69"/>
      <c r="C704" s="88" t="s">
        <v>81</v>
      </c>
      <c r="D704" s="7"/>
      <c r="E704" s="7"/>
      <c r="F704" s="89">
        <f>SUMIF(K5:K676, IF(K4="","",K4), J5:J676)</f>
        <v/>
      </c>
      <c r="G704" s="90"/>
      <c r="H704" s="90"/>
      <c r="I704" s="90"/>
      <c r="J704" s="91"/>
    </row>
    <row r="705" spans="1:10">
      <c r="A705" s="69"/>
      <c r="C705" s="88" t="s">
        <v>82</v>
      </c>
      <c r="D705" s="7"/>
      <c r="E705" s="7"/>
      <c r="F705" s="89">
        <f>ROUND(SUMIF(K5:K676, IF(K4="","",K4), J5:J676) * 0.2, 2)</f>
        <v/>
      </c>
      <c r="G705" s="90"/>
      <c r="H705" s="90"/>
      <c r="I705" s="90"/>
      <c r="J705" s="91"/>
    </row>
    <row r="706" spans="1:10">
      <c r="C706" s="92" t="s">
        <v>83</v>
      </c>
      <c r="D706" s="93"/>
      <c r="E706" s="93"/>
      <c r="F706" s="94">
        <f>SUM(F704:F705)</f>
        <v/>
      </c>
      <c r="G706" s="95"/>
      <c r="H706" s="95"/>
      <c r="I706" s="95"/>
      <c r="J706" s="96"/>
    </row>
    <row r="707" spans="1:10">
      <c r="C707" s="97"/>
    </row>
    <row r="708" spans="1:10">
      <c r="C708" s="35" t="s">
        <v>378</v>
      </c>
    </row>
    <row r="709" spans="1:10">
      <c r="C709" s="93">
        <f>IF('Paramètres'!AA2&lt;&gt;"",'Paramètres'!AA2,"")</f>
        <v/>
      </c>
      <c r="D709" s="93"/>
      <c r="E709" s="93"/>
      <c r="F709" s="93"/>
      <c r="G709" s="93"/>
      <c r="H709" s="93"/>
      <c r="I709" s="93"/>
      <c r="J709" s="93"/>
    </row>
    <row r="710" spans="1:10">
      <c r="C710" s="93"/>
      <c r="D710" s="93"/>
      <c r="E710" s="93"/>
      <c r="F710" s="93"/>
      <c r="G710" s="93"/>
      <c r="H710" s="93"/>
      <c r="I710" s="93"/>
      <c r="J710" s="93"/>
    </row>
    <row r="711" spans="1:10" ht="56.7" customHeight="1">
      <c r="F711" s="98" t="s">
        <v>379</v>
      </c>
      <c r="G711" s="98"/>
      <c r="H711" s="98"/>
      <c r="I711" s="98"/>
      <c r="J711" s="98"/>
    </row>
    <row r="713" spans="1:10" ht="85.05" customHeight="1">
      <c r="C713" s="99" t="s">
        <v>380</v>
      </c>
      <c r="D713" s="99"/>
      <c r="F713" s="99" t="s">
        <v>381</v>
      </c>
      <c r="G713" s="99"/>
      <c r="H713" s="99"/>
      <c r="I713" s="99"/>
      <c r="J713" s="99"/>
    </row>
    <row r="714" spans="1:10">
      <c r="C714" s="100" t="s">
        <v>382</v>
      </c>
      <c r="D714" s="100"/>
      <c r="E714" s="100"/>
      <c r="F714" s="100"/>
      <c r="G714" s="100"/>
      <c r="H714" s="100"/>
      <c r="I714" s="100"/>
      <c r="J714" s="100"/>
    </row>
  </sheetData>
  <sheetProtection password="E95E" sheet="1" objects="1" selectLockedCells="1"/>
  <mergeCells count="457">
    <mergeCell ref="C3:E3"/>
    <mergeCell ref="C4:E4"/>
    <mergeCell ref="C5:E5"/>
    <mergeCell ref="C6:E6"/>
    <mergeCell ref="C7:E7"/>
    <mergeCell ref="C10:E10"/>
    <mergeCell ref="C13:E13"/>
    <mergeCell ref="C17:E17"/>
    <mergeCell ref="C18:E18"/>
    <mergeCell ref="C21:E21"/>
    <mergeCell ref="C22:I22"/>
    <mergeCell ref="C25:I25"/>
    <mergeCell ref="C28:I28"/>
    <mergeCell ref="C32:E32"/>
    <mergeCell ref="C35:E35"/>
    <mergeCell ref="C36:I36"/>
    <mergeCell ref="C39:I39"/>
    <mergeCell ref="C42:I42"/>
    <mergeCell ref="C45:I45"/>
    <mergeCell ref="C48:I48"/>
    <mergeCell ref="C52:E52"/>
    <mergeCell ref="C55:E55"/>
    <mergeCell ref="C58:E58"/>
    <mergeCell ref="C61:E61"/>
    <mergeCell ref="C64:E64"/>
    <mergeCell ref="C68:E68"/>
    <mergeCell ref="C69:I69"/>
    <mergeCell ref="C72:E72"/>
    <mergeCell ref="C77:E77"/>
    <mergeCell ref="C78:E78"/>
    <mergeCell ref="C79:E79"/>
    <mergeCell ref="C84:E84"/>
    <mergeCell ref="F85:J85"/>
    <mergeCell ref="C85:E85"/>
    <mergeCell ref="F86:J86"/>
    <mergeCell ref="C86:E86"/>
    <mergeCell ref="F87:J87"/>
    <mergeCell ref="C87:E87"/>
    <mergeCell ref="F88:J88"/>
    <mergeCell ref="C88:E88"/>
    <mergeCell ref="F89:J89"/>
    <mergeCell ref="C89:E89"/>
    <mergeCell ref="C90:E90"/>
    <mergeCell ref="C94:E94"/>
    <mergeCell ref="C95:E95"/>
    <mergeCell ref="C98:I98"/>
    <mergeCell ref="C101:E101"/>
    <mergeCell ref="C104:I104"/>
    <mergeCell ref="C107:E107"/>
    <mergeCell ref="C110:I110"/>
    <mergeCell ref="C114:E114"/>
    <mergeCell ref="C115:E115"/>
    <mergeCell ref="C118:I118"/>
    <mergeCell ref="C121:E121"/>
    <mergeCell ref="C124:I124"/>
    <mergeCell ref="C128:E128"/>
    <mergeCell ref="C129:E129"/>
    <mergeCell ref="C132:I132"/>
    <mergeCell ref="C135:E135"/>
    <mergeCell ref="C138:I138"/>
    <mergeCell ref="C141:E141"/>
    <mergeCell ref="C144:I144"/>
    <mergeCell ref="C148:E148"/>
    <mergeCell ref="F149:J149"/>
    <mergeCell ref="C149:E149"/>
    <mergeCell ref="F150:J150"/>
    <mergeCell ref="C150:E150"/>
    <mergeCell ref="F151:J151"/>
    <mergeCell ref="C151:E151"/>
    <mergeCell ref="F152:J152"/>
    <mergeCell ref="C152:E152"/>
    <mergeCell ref="F153:J153"/>
    <mergeCell ref="C153:E153"/>
    <mergeCell ref="C154:E154"/>
    <mergeCell ref="C155:E155"/>
    <mergeCell ref="C156:E156"/>
    <mergeCell ref="C159:I159"/>
    <mergeCell ref="C163:E163"/>
    <mergeCell ref="C164:E164"/>
    <mergeCell ref="C167:I167"/>
    <mergeCell ref="C171:E171"/>
    <mergeCell ref="F172:J172"/>
    <mergeCell ref="C172:E172"/>
    <mergeCell ref="F173:J173"/>
    <mergeCell ref="C173:E173"/>
    <mergeCell ref="F174:J174"/>
    <mergeCell ref="C174:E174"/>
    <mergeCell ref="F175:J175"/>
    <mergeCell ref="C175:E175"/>
    <mergeCell ref="F176:J176"/>
    <mergeCell ref="C176:E176"/>
    <mergeCell ref="C177:E177"/>
    <mergeCell ref="C178:E178"/>
    <mergeCell ref="C181:I181"/>
    <mergeCell ref="C184:E184"/>
    <mergeCell ref="C187:I187"/>
    <mergeCell ref="C190:E190"/>
    <mergeCell ref="C193:I193"/>
    <mergeCell ref="C196:E196"/>
    <mergeCell ref="F197:J197"/>
    <mergeCell ref="C197:E197"/>
    <mergeCell ref="F198:J198"/>
    <mergeCell ref="C198:E198"/>
    <mergeCell ref="F199:J199"/>
    <mergeCell ref="C199:E199"/>
    <mergeCell ref="F200:J200"/>
    <mergeCell ref="C200:E200"/>
    <mergeCell ref="F201:J201"/>
    <mergeCell ref="C201:E201"/>
    <mergeCell ref="C202:E202"/>
    <mergeCell ref="C203:E203"/>
    <mergeCell ref="C205:E205"/>
    <mergeCell ref="C209:I209"/>
    <mergeCell ref="C212:E212"/>
    <mergeCell ref="C215:I215"/>
    <mergeCell ref="C218:E218"/>
    <mergeCell ref="C222:I222"/>
    <mergeCell ref="C226:E226"/>
    <mergeCell ref="C228:E228"/>
    <mergeCell ref="C229:E229"/>
    <mergeCell ref="C232:I232"/>
    <mergeCell ref="C236:E236"/>
    <mergeCell ref="C237:E237"/>
    <mergeCell ref="C241:I241"/>
    <mergeCell ref="C245:E245"/>
    <mergeCell ref="C248:I248"/>
    <mergeCell ref="C252:E252"/>
    <mergeCell ref="C256:I256"/>
    <mergeCell ref="C261:E261"/>
    <mergeCell ref="C263:E263"/>
    <mergeCell ref="C266:I266"/>
    <mergeCell ref="C269:E269"/>
    <mergeCell ref="C272:I272"/>
    <mergeCell ref="C275:E275"/>
    <mergeCell ref="C279:I279"/>
    <mergeCell ref="C282:E282"/>
    <mergeCell ref="C285:I285"/>
    <mergeCell ref="C286:I286"/>
    <mergeCell ref="C289:E289"/>
    <mergeCell ref="C293:I293"/>
    <mergeCell ref="C294:I294"/>
    <mergeCell ref="C298:E298"/>
    <mergeCell ref="C300:E300"/>
    <mergeCell ref="C303:I303"/>
    <mergeCell ref="C306:E306"/>
    <mergeCell ref="C309:I309"/>
    <mergeCell ref="C312:E312"/>
    <mergeCell ref="C316:I316"/>
    <mergeCell ref="C319:E319"/>
    <mergeCell ref="C322:I322"/>
    <mergeCell ref="C325:E325"/>
    <mergeCell ref="C329:I329"/>
    <mergeCell ref="C333:E333"/>
    <mergeCell ref="F334:J334"/>
    <mergeCell ref="C334:E334"/>
    <mergeCell ref="F335:J335"/>
    <mergeCell ref="C335:E335"/>
    <mergeCell ref="F336:J336"/>
    <mergeCell ref="C336:E336"/>
    <mergeCell ref="F337:J337"/>
    <mergeCell ref="C337:E337"/>
    <mergeCell ref="F338:J338"/>
    <mergeCell ref="C338:E338"/>
    <mergeCell ref="C339:E339"/>
    <mergeCell ref="C340:E340"/>
    <mergeCell ref="C343:I343"/>
    <mergeCell ref="C346:E346"/>
    <mergeCell ref="C349:I349"/>
    <mergeCell ref="C352:E352"/>
    <mergeCell ref="F353:J353"/>
    <mergeCell ref="C353:E353"/>
    <mergeCell ref="F354:J354"/>
    <mergeCell ref="C354:E354"/>
    <mergeCell ref="F355:J355"/>
    <mergeCell ref="C355:E355"/>
    <mergeCell ref="F356:J356"/>
    <mergeCell ref="C356:E356"/>
    <mergeCell ref="F357:J357"/>
    <mergeCell ref="C357:E357"/>
    <mergeCell ref="C358:E358"/>
    <mergeCell ref="C360:E360"/>
    <mergeCell ref="C362:I362"/>
    <mergeCell ref="C365:E365"/>
    <mergeCell ref="F366:J366"/>
    <mergeCell ref="C366:E366"/>
    <mergeCell ref="F367:J367"/>
    <mergeCell ref="C367:E367"/>
    <mergeCell ref="F368:J368"/>
    <mergeCell ref="C368:E368"/>
    <mergeCell ref="F369:J369"/>
    <mergeCell ref="C369:E369"/>
    <mergeCell ref="F370:J370"/>
    <mergeCell ref="C370:E370"/>
    <mergeCell ref="C371:E371"/>
    <mergeCell ref="C373:E373"/>
    <mergeCell ref="C375:I375"/>
    <mergeCell ref="C379:E379"/>
    <mergeCell ref="F380:J380"/>
    <mergeCell ref="C380:E380"/>
    <mergeCell ref="F381:J381"/>
    <mergeCell ref="C381:E381"/>
    <mergeCell ref="F382:J382"/>
    <mergeCell ref="C382:E382"/>
    <mergeCell ref="F383:J383"/>
    <mergeCell ref="C383:E383"/>
    <mergeCell ref="F384:J384"/>
    <mergeCell ref="C384:E384"/>
    <mergeCell ref="C385:E385"/>
    <mergeCell ref="C387:E387"/>
    <mergeCell ref="C389:I389"/>
    <mergeCell ref="C392:E392"/>
    <mergeCell ref="C398:I398"/>
    <mergeCell ref="C400:E400"/>
    <mergeCell ref="C403:I403"/>
    <mergeCell ref="C406:E406"/>
    <mergeCell ref="C409:I409"/>
    <mergeCell ref="C411:E411"/>
    <mergeCell ref="C414:I414"/>
    <mergeCell ref="C417:E417"/>
    <mergeCell ref="C420:I420"/>
    <mergeCell ref="C423:E423"/>
    <mergeCell ref="F424:J424"/>
    <mergeCell ref="C424:E424"/>
    <mergeCell ref="F425:J425"/>
    <mergeCell ref="C425:E425"/>
    <mergeCell ref="F426:J426"/>
    <mergeCell ref="C426:E426"/>
    <mergeCell ref="F427:J427"/>
    <mergeCell ref="C427:E427"/>
    <mergeCell ref="F428:J428"/>
    <mergeCell ref="C428:E428"/>
    <mergeCell ref="C429:E429"/>
    <mergeCell ref="C431:E431"/>
    <mergeCell ref="C432:E432"/>
    <mergeCell ref="C434:I434"/>
    <mergeCell ref="C437:E437"/>
    <mergeCell ref="C439:I439"/>
    <mergeCell ref="C442:E442"/>
    <mergeCell ref="C445:I445"/>
    <mergeCell ref="C449:E449"/>
    <mergeCell ref="C450:E450"/>
    <mergeCell ref="C452:I452"/>
    <mergeCell ref="C455:E455"/>
    <mergeCell ref="C457:I457"/>
    <mergeCell ref="C460:E460"/>
    <mergeCell ref="C462:I462"/>
    <mergeCell ref="C465:E465"/>
    <mergeCell ref="C467:I467"/>
    <mergeCell ref="C470:E470"/>
    <mergeCell ref="C472:I472"/>
    <mergeCell ref="C475:E475"/>
    <mergeCell ref="C477:I477"/>
    <mergeCell ref="C480:E480"/>
    <mergeCell ref="C482:I482"/>
    <mergeCell ref="C485:E485"/>
    <mergeCell ref="C487:I487"/>
    <mergeCell ref="C490:E490"/>
    <mergeCell ref="C492:I492"/>
    <mergeCell ref="C495:E495"/>
    <mergeCell ref="C497:I497"/>
    <mergeCell ref="C500:E500"/>
    <mergeCell ref="C502:I502"/>
    <mergeCell ref="C506:E506"/>
    <mergeCell ref="F507:J507"/>
    <mergeCell ref="C507:E507"/>
    <mergeCell ref="F508:J508"/>
    <mergeCell ref="C508:E508"/>
    <mergeCell ref="F509:J509"/>
    <mergeCell ref="C509:E509"/>
    <mergeCell ref="F510:J510"/>
    <mergeCell ref="C510:E510"/>
    <mergeCell ref="F511:J511"/>
    <mergeCell ref="C511:E511"/>
    <mergeCell ref="C512:E512"/>
    <mergeCell ref="C514:E514"/>
    <mergeCell ref="C515:I515"/>
    <mergeCell ref="C517:I517"/>
    <mergeCell ref="C518:I518"/>
    <mergeCell ref="C519:I519"/>
    <mergeCell ref="C521:I521"/>
    <mergeCell ref="C523:E523"/>
    <mergeCell ref="F524:J524"/>
    <mergeCell ref="C524:E524"/>
    <mergeCell ref="F525:J525"/>
    <mergeCell ref="C525:E525"/>
    <mergeCell ref="F526:J526"/>
    <mergeCell ref="C526:E526"/>
    <mergeCell ref="F527:J527"/>
    <mergeCell ref="C527:E527"/>
    <mergeCell ref="F528:J528"/>
    <mergeCell ref="C528:E528"/>
    <mergeCell ref="C529:E529"/>
    <mergeCell ref="C530:E530"/>
    <mergeCell ref="C531:F531"/>
    <mergeCell ref="C532:I532"/>
    <mergeCell ref="C535:I535"/>
    <mergeCell ref="C538:E538"/>
    <mergeCell ref="C541:I541"/>
    <mergeCell ref="C544:E544"/>
    <mergeCell ref="C547:I547"/>
    <mergeCell ref="C550:E550"/>
    <mergeCell ref="C551:F551"/>
    <mergeCell ref="C552:I552"/>
    <mergeCell ref="C555:I555"/>
    <mergeCell ref="C558:E558"/>
    <mergeCell ref="F559:J559"/>
    <mergeCell ref="C559:E559"/>
    <mergeCell ref="F560:J560"/>
    <mergeCell ref="C560:E560"/>
    <mergeCell ref="F561:J561"/>
    <mergeCell ref="C561:E561"/>
    <mergeCell ref="F562:J562"/>
    <mergeCell ref="C562:E562"/>
    <mergeCell ref="F563:J563"/>
    <mergeCell ref="C563:E563"/>
    <mergeCell ref="C564:E564"/>
    <mergeCell ref="C565:I565"/>
    <mergeCell ref="C567:E567"/>
    <mergeCell ref="C568:E568"/>
    <mergeCell ref="C569:F569"/>
    <mergeCell ref="C571:I571"/>
    <mergeCell ref="C574:E574"/>
    <mergeCell ref="C575:F575"/>
    <mergeCell ref="C577:I577"/>
    <mergeCell ref="C581:E581"/>
    <mergeCell ref="C582:E582"/>
    <mergeCell ref="C583:F583"/>
    <mergeCell ref="C585:I585"/>
    <mergeCell ref="C588:E588"/>
    <mergeCell ref="C589:F589"/>
    <mergeCell ref="C591:I591"/>
    <mergeCell ref="C594:E594"/>
    <mergeCell ref="C595:F595"/>
    <mergeCell ref="C597:I597"/>
    <mergeCell ref="C600:E600"/>
    <mergeCell ref="C601:F601"/>
    <mergeCell ref="C603:I603"/>
    <mergeCell ref="C606:E606"/>
    <mergeCell ref="C607:F607"/>
    <mergeCell ref="C609:I609"/>
    <mergeCell ref="C612:E612"/>
    <mergeCell ref="C613:F613"/>
    <mergeCell ref="C615:I615"/>
    <mergeCell ref="C618:E618"/>
    <mergeCell ref="C619:F619"/>
    <mergeCell ref="C621:I621"/>
    <mergeCell ref="C625:E625"/>
    <mergeCell ref="F626:J626"/>
    <mergeCell ref="C626:E626"/>
    <mergeCell ref="F627:J627"/>
    <mergeCell ref="C627:E627"/>
    <mergeCell ref="F628:J628"/>
    <mergeCell ref="C628:E628"/>
    <mergeCell ref="F629:J629"/>
    <mergeCell ref="C629:E629"/>
    <mergeCell ref="F630:J630"/>
    <mergeCell ref="C630:E630"/>
    <mergeCell ref="C631:E631"/>
    <mergeCell ref="C632:E632"/>
    <mergeCell ref="C633:F633"/>
    <mergeCell ref="C634:I634"/>
    <mergeCell ref="C637:I637"/>
    <mergeCell ref="C640:E640"/>
    <mergeCell ref="C641:F641"/>
    <mergeCell ref="C642:I642"/>
    <mergeCell ref="C645:I645"/>
    <mergeCell ref="C648:E648"/>
    <mergeCell ref="C649:F649"/>
    <mergeCell ref="C650:I650"/>
    <mergeCell ref="C653:I653"/>
    <mergeCell ref="C656:E656"/>
    <mergeCell ref="C657:F657"/>
    <mergeCell ref="C658:I658"/>
    <mergeCell ref="C661:I661"/>
    <mergeCell ref="C664:E664"/>
    <mergeCell ref="F665:J665"/>
    <mergeCell ref="C665:E665"/>
    <mergeCell ref="F666:J666"/>
    <mergeCell ref="C666:E666"/>
    <mergeCell ref="F667:J667"/>
    <mergeCell ref="C667:E667"/>
    <mergeCell ref="F668:J668"/>
    <mergeCell ref="C668:E668"/>
    <mergeCell ref="F669:J669"/>
    <mergeCell ref="C669:E669"/>
    <mergeCell ref="C670:E670"/>
    <mergeCell ref="F671:J671"/>
    <mergeCell ref="C671:E671"/>
    <mergeCell ref="F672:J672"/>
    <mergeCell ref="C672:E672"/>
    <mergeCell ref="F673:J673"/>
    <mergeCell ref="C673:E673"/>
    <mergeCell ref="F674:J674"/>
    <mergeCell ref="C674:E674"/>
    <mergeCell ref="F675:J675"/>
    <mergeCell ref="C675:E675"/>
    <mergeCell ref="C676:J676"/>
    <mergeCell ref="C678:J678"/>
    <mergeCell ref="F679:J679"/>
    <mergeCell ref="C679:E679"/>
    <mergeCell ref="F680:J680"/>
    <mergeCell ref="C680:E680"/>
    <mergeCell ref="F681:J681"/>
    <mergeCell ref="C681:E681"/>
    <mergeCell ref="F682:J682"/>
    <mergeCell ref="C682:E682"/>
    <mergeCell ref="F683:J683"/>
    <mergeCell ref="C683:E683"/>
    <mergeCell ref="F684:J684"/>
    <mergeCell ref="C684:E684"/>
    <mergeCell ref="F685:J685"/>
    <mergeCell ref="C685:E685"/>
    <mergeCell ref="C687:J687"/>
    <mergeCell ref="F688:J688"/>
    <mergeCell ref="C688:E688"/>
    <mergeCell ref="F689:J689"/>
    <mergeCell ref="C689:E689"/>
    <mergeCell ref="F690:J690"/>
    <mergeCell ref="C690:E690"/>
    <mergeCell ref="F691:J691"/>
    <mergeCell ref="C691:E691"/>
    <mergeCell ref="F692:J692"/>
    <mergeCell ref="C692:E692"/>
    <mergeCell ref="F693:J693"/>
    <mergeCell ref="C693:E693"/>
    <mergeCell ref="F694:J694"/>
    <mergeCell ref="C694:E694"/>
    <mergeCell ref="F695:J695"/>
    <mergeCell ref="C695:E695"/>
    <mergeCell ref="F696:J696"/>
    <mergeCell ref="C696:E696"/>
    <mergeCell ref="F697:J697"/>
    <mergeCell ref="C697:E697"/>
    <mergeCell ref="F698:J698"/>
    <mergeCell ref="C698:E698"/>
    <mergeCell ref="F699:J699"/>
    <mergeCell ref="C699:E699"/>
    <mergeCell ref="F700:J700"/>
    <mergeCell ref="C700:E700"/>
    <mergeCell ref="F701:J701"/>
    <mergeCell ref="C701:E701"/>
    <mergeCell ref="C702:E702"/>
    <mergeCell ref="C703:J703"/>
    <mergeCell ref="C704:E704"/>
    <mergeCell ref="F704:J704"/>
    <mergeCell ref="C705:E705"/>
    <mergeCell ref="F705:J705"/>
    <mergeCell ref="C706:E706"/>
    <mergeCell ref="F706:J706"/>
    <mergeCell ref="C707:J707"/>
    <mergeCell ref="C708:J708"/>
    <mergeCell ref="C709:J709"/>
    <mergeCell ref="C710:J710"/>
    <mergeCell ref="F711:J711"/>
    <mergeCell ref="C713:D713"/>
    <mergeCell ref="F713:J713"/>
    <mergeCell ref="C714:J714"/>
  </mergeCells>
  <pageMargins left="0.5511811023622" right="0.5511811023622" top="0.74803149606299" bottom="0.5511811023622" header="0.23622047244094" footer="0.23622047244094"/>
  <pageSetup paperSize="9" fitToHeight="0" orientation="portrait"/>
  <headerFooter>
    <oddHeader>&amp;L2023-0060 - REHABILITATION HAEFELY SUITE A L'ARRET DE L'ACCELERATEUR DE PARTICULES - PHASE 2
Bâtiment HAEFLELY
34 bld Niels Bohr
 - &amp;RDPGF - Lot n°2 
PRO-DCE - Edition du 29/11/24</oddHeader>
    <oddFooter>&amp;CEdition du 29/11/2024&amp;RPage &amp;P/&amp;N</oddFooter>
  </headerFooter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6" t="s">
        <v>383</v>
      </c>
      <c r="AA1" s="7">
        <f>IF('DPGF'!F706&lt;&gt;"",'DPGF'!F706,"0")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101" t="s">
        <v>384</v>
      </c>
      <c r="B3" s="98" t="s">
        <v>385</v>
      </c>
      <c r="C3" s="102" t="s">
        <v>410</v>
      </c>
      <c r="D3" s="102"/>
      <c r="E3" s="102"/>
      <c r="F3" s="102"/>
      <c r="G3" s="102"/>
      <c r="H3" s="102"/>
      <c r="I3" s="102"/>
      <c r="J3" s="10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101" t="s">
        <v>386</v>
      </c>
      <c r="B5" s="98" t="s">
        <v>387</v>
      </c>
      <c r="C5" s="102" t="s">
        <v>411</v>
      </c>
      <c r="D5" s="102"/>
      <c r="E5" s="102"/>
      <c r="F5" s="102"/>
      <c r="G5" s="102"/>
      <c r="H5" s="102"/>
      <c r="I5" s="102"/>
      <c r="J5" s="10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101" t="s">
        <v>396</v>
      </c>
      <c r="B7" s="98" t="s">
        <v>397</v>
      </c>
      <c r="C7" s="102" t="s">
        <v>412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101" t="s">
        <v>398</v>
      </c>
      <c r="B9" s="98" t="s">
        <v>399</v>
      </c>
      <c r="C9" s="102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101" t="s">
        <v>388</v>
      </c>
      <c r="B11" s="98" t="s">
        <v>389</v>
      </c>
      <c r="C11" s="102" t="s">
        <v>38</v>
      </c>
      <c r="D11" s="102"/>
      <c r="E11" s="102"/>
      <c r="F11" s="102"/>
      <c r="G11" s="102"/>
      <c r="H11" s="102"/>
      <c r="I11" s="102"/>
      <c r="J11" s="10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101" t="s">
        <v>400</v>
      </c>
      <c r="B13" s="98" t="s">
        <v>401</v>
      </c>
      <c r="C13" s="102" t="s">
        <v>413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101" t="s">
        <v>402</v>
      </c>
      <c r="B15" s="98" t="s">
        <v>403</v>
      </c>
      <c r="C15" s="102" t="s">
        <v>414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101" t="s">
        <v>404</v>
      </c>
      <c r="B17" s="98" t="s">
        <v>405</v>
      </c>
      <c r="C17" s="102">
        <v>1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103">
        <v>0.2</v>
      </c>
      <c r="E19" s="104" t="s">
        <v>406</v>
      </c>
      <c r="AA19" s="7">
        <f>INT((AA5-AA18*100)/10)</f>
        <v/>
      </c>
    </row>
    <row r="20" spans="1:27" ht="12.75" customHeight="1">
      <c r="C20" s="105">
        <v>0.055</v>
      </c>
      <c r="E20" s="104" t="s">
        <v>407</v>
      </c>
      <c r="AA20" s="7">
        <f>AA5-AA18*100-AA19*10</f>
        <v/>
      </c>
    </row>
    <row r="21" spans="1:27" ht="12.75" customHeight="1">
      <c r="C21" s="105">
        <v>0</v>
      </c>
      <c r="E21" s="104" t="s">
        <v>408</v>
      </c>
      <c r="AA21" s="7">
        <f>INT(AA6/10)</f>
        <v/>
      </c>
    </row>
    <row r="22" spans="1:27" ht="12.75" customHeight="1">
      <c r="C22" s="106">
        <v>0</v>
      </c>
      <c r="E22" s="104" t="s">
        <v>409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101" t="s">
        <v>390</v>
      </c>
      <c r="B24" s="98" t="s">
        <v>391</v>
      </c>
      <c r="C24" s="102" t="s">
        <v>415</v>
      </c>
      <c r="D24" s="102"/>
      <c r="E24" s="102"/>
      <c r="F24" s="102"/>
      <c r="G24" s="102"/>
      <c r="H24" s="102"/>
      <c r="I24" s="102"/>
      <c r="J24" s="10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101" t="s">
        <v>392</v>
      </c>
      <c r="B26" s="98" t="s">
        <v>393</v>
      </c>
      <c r="C26" s="102"/>
      <c r="D26" s="102"/>
      <c r="E26" s="102"/>
      <c r="F26" s="102"/>
      <c r="G26" s="102"/>
      <c r="H26" s="102"/>
      <c r="I26" s="102"/>
      <c r="J26" s="10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101" t="s">
        <v>394</v>
      </c>
      <c r="B28" s="98" t="s">
        <v>395</v>
      </c>
      <c r="C28" s="102" t="s">
        <v>416</v>
      </c>
      <c r="D28" s="102"/>
      <c r="E28" s="102"/>
      <c r="F28" s="102"/>
      <c r="G28" s="102"/>
      <c r="H28" s="102"/>
      <c r="I28" s="102"/>
      <c r="J28" s="10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417</v>
      </c>
      <c r="B1" s="7" t="s">
        <v>418</v>
      </c>
    </row>
    <row r="2" spans="1:3">
      <c r="A2" s="7" t="s">
        <v>419</v>
      </c>
      <c r="B2" s="7" t="s">
        <v>410</v>
      </c>
    </row>
    <row r="3" spans="1:3">
      <c r="A3" s="7" t="s">
        <v>420</v>
      </c>
      <c r="B3" s="7">
        <v>1</v>
      </c>
    </row>
    <row r="4" spans="1:3">
      <c r="A4" s="7" t="s">
        <v>421</v>
      </c>
      <c r="B4" s="7">
        <v>0</v>
      </c>
    </row>
    <row r="5" spans="1:3">
      <c r="A5" s="7" t="s">
        <v>422</v>
      </c>
      <c r="B5" s="7">
        <v>0</v>
      </c>
    </row>
    <row r="6" spans="1:3">
      <c r="A6" s="7" t="s">
        <v>423</v>
      </c>
      <c r="B6" s="7">
        <v>1</v>
      </c>
    </row>
    <row r="7" spans="1:3">
      <c r="A7" s="7" t="s">
        <v>424</v>
      </c>
      <c r="B7" s="7">
        <v>1</v>
      </c>
    </row>
    <row r="8" spans="1:3">
      <c r="A8" s="7" t="s">
        <v>425</v>
      </c>
      <c r="B8" s="7">
        <v>0</v>
      </c>
    </row>
    <row r="9" spans="1:3">
      <c r="A9" s="7" t="s">
        <v>426</v>
      </c>
      <c r="B9" s="7">
        <v>0</v>
      </c>
    </row>
    <row r="10" spans="1:3">
      <c r="A10" s="7" t="s">
        <v>427</v>
      </c>
      <c r="C10" s="7" t="s">
        <v>428</v>
      </c>
    </row>
    <row r="11" spans="1:3">
      <c r="A11" s="7" t="s">
        <v>429</v>
      </c>
      <c r="B11" s="7">
        <v>0</v>
      </c>
    </row>
    <row r="12" spans="1:3">
      <c r="A12" s="7" t="s">
        <v>430</v>
      </c>
      <c r="B12" s="7" t="s">
        <v>431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7" t="s">
        <v>432</v>
      </c>
      <c r="C2" s="107"/>
      <c r="D2" s="107"/>
      <c r="E2" s="107"/>
      <c r="F2" s="107"/>
      <c r="G2" s="107"/>
      <c r="H2" s="107"/>
      <c r="I2" s="107"/>
      <c r="J2" s="107"/>
    </row>
    <row r="4" spans="1:10" ht="12.75" customHeight="1">
      <c r="A4" s="101" t="s">
        <v>384</v>
      </c>
      <c r="B4" s="98" t="s">
        <v>433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>
      <c r="A6" s="101" t="s">
        <v>386</v>
      </c>
      <c r="B6" s="98" t="s">
        <v>434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>
      <c r="A8" s="101" t="s">
        <v>396</v>
      </c>
      <c r="B8" s="98" t="s">
        <v>435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>
      <c r="A10" s="101" t="s">
        <v>398</v>
      </c>
      <c r="B10" s="98" t="s">
        <v>436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>
      <c r="A12" s="101" t="s">
        <v>388</v>
      </c>
      <c r="B12" s="98" t="s">
        <v>437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>
      <c r="A14" s="101" t="s">
        <v>400</v>
      </c>
      <c r="B14" s="98" t="s">
        <v>438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>
      <c r="A16" s="101" t="s">
        <v>402</v>
      </c>
      <c r="B16" s="98" t="s">
        <v>439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>
      <c r="A18" s="101" t="s">
        <v>404</v>
      </c>
      <c r="B18" s="98" t="s">
        <v>440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>
      <c r="A20" s="101" t="s">
        <v>441</v>
      </c>
      <c r="B20" s="98" t="s">
        <v>442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>
      <c r="A22" s="101" t="s">
        <v>390</v>
      </c>
      <c r="B22" s="98" t="s">
        <v>443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>
      <c r="A24" s="101" t="s">
        <v>392</v>
      </c>
      <c r="B24" s="98" t="s">
        <v>444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>
      <c r="A28" s="101" t="s">
        <v>394</v>
      </c>
      <c r="B28" s="98" t="s">
        <v>445</v>
      </c>
      <c r="C28" s="108"/>
      <c r="D28" s="108"/>
      <c r="E28" s="108"/>
      <c r="F28" s="108"/>
      <c r="G28" s="108"/>
      <c r="H28" s="108"/>
      <c r="I28" s="108"/>
      <c r="J28" s="10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11" t="s">
        <v>446</v>
      </c>
      <c r="C2" s="111"/>
      <c r="D2" s="111"/>
      <c r="E2" s="111"/>
      <c r="F2" s="111"/>
    </row>
    <row r="4" spans="2:6" ht="12.75" customHeight="1">
      <c r="B4" s="112" t="s">
        <v>447</v>
      </c>
      <c r="C4" s="112" t="s">
        <v>448</v>
      </c>
      <c r="D4" s="112" t="s">
        <v>449</v>
      </c>
      <c r="E4" s="112" t="s">
        <v>450</v>
      </c>
      <c r="F4" s="112" t="s">
        <v>451</v>
      </c>
    </row>
    <row r="6" spans="2:6" ht="12.75" customHeight="1">
      <c r="B6" s="113"/>
      <c r="C6" s="114"/>
      <c r="D6" s="115"/>
      <c r="E6" s="116"/>
      <c r="F6" s="117">
        <f>IF(AND(E6= "",D6= ""), "", ROUND(ROUND(E6, 2) * ROUND(D6, 3), 2))</f>
        <v/>
      </c>
    </row>
    <row r="8" spans="2:6" ht="12.75" customHeight="1">
      <c r="B8" s="113"/>
      <c r="C8" s="114"/>
      <c r="D8" s="115"/>
      <c r="E8" s="116"/>
      <c r="F8" s="117">
        <f>IF(AND(E8= "",D8= ""), "", ROUND(ROUND(E8, 2) * ROUND(D8, 3), 2))</f>
        <v/>
      </c>
    </row>
    <row r="10" spans="2:6" ht="12.75" customHeight="1">
      <c r="B10" s="113"/>
      <c r="C10" s="114"/>
      <c r="D10" s="115"/>
      <c r="E10" s="116"/>
      <c r="F10" s="117">
        <f>IF(AND(E10= "",D10= ""), "", ROUND(ROUND(E10, 2) * ROUND(D10, 3), 2))</f>
        <v/>
      </c>
    </row>
    <row r="12" spans="2:6" ht="12.75" customHeight="1">
      <c r="B12" s="113"/>
      <c r="C12" s="114"/>
      <c r="D12" s="115"/>
      <c r="E12" s="116"/>
      <c r="F12" s="117">
        <f>IF(AND(E12= "",D12= ""), "", ROUND(ROUND(E12, 2) * ROUND(D12, 3), 2))</f>
        <v/>
      </c>
    </row>
    <row r="14" spans="2:6" ht="12.75" customHeight="1">
      <c r="B14" s="113"/>
      <c r="C14" s="114"/>
      <c r="D14" s="115"/>
      <c r="E14" s="116"/>
      <c r="F14" s="117">
        <f>IF(AND(E14= "",D14= ""), "", ROUND(ROUND(E14, 2) * ROUND(D14, 3), 2))</f>
        <v/>
      </c>
    </row>
    <row r="16" spans="2:6" ht="12.75" customHeight="1">
      <c r="B16" s="113"/>
      <c r="C16" s="114"/>
      <c r="D16" s="115"/>
      <c r="E16" s="116"/>
      <c r="F16" s="117">
        <f>IF(AND(E16= "",D16= ""), "", ROUND(ROUND(E16, 2) * ROUND(D16, 3), 2))</f>
        <v/>
      </c>
    </row>
    <row r="18" spans="2:6" ht="12.75" customHeight="1">
      <c r="B18" s="113"/>
      <c r="C18" s="114"/>
      <c r="D18" s="115"/>
      <c r="E18" s="116"/>
      <c r="F18" s="117">
        <f>IF(AND(E18= "",D18= ""), "", ROUND(ROUND(E18, 2) * ROUND(D18, 3), 2))</f>
        <v/>
      </c>
    </row>
    <row r="20" spans="2:6" ht="12.75" customHeight="1">
      <c r="B20" s="113"/>
      <c r="C20" s="114"/>
      <c r="D20" s="115"/>
      <c r="E20" s="116"/>
      <c r="F20" s="117">
        <f>IF(AND(E20= "",D20= ""), "", ROUND(ROUND(E20, 2) * ROUND(D20, 3), 2))</f>
        <v/>
      </c>
    </row>
    <row r="22" spans="2:6" ht="12.75" customHeight="1">
      <c r="B22" s="113"/>
      <c r="C22" s="114"/>
      <c r="D22" s="115"/>
      <c r="E22" s="116"/>
      <c r="F22" s="117">
        <f>IF(AND(E22= "",D22= ""), "", ROUND(ROUND(E22, 2) * ROUND(D22, 3), 2))</f>
        <v/>
      </c>
    </row>
    <row r="24" spans="2:6" ht="12.75" customHeight="1">
      <c r="B24" s="113"/>
      <c r="C24" s="114"/>
      <c r="D24" s="115"/>
      <c r="E24" s="116"/>
      <c r="F24" s="117">
        <f>IF(AND(E24= "",D24= ""), "", ROUND(ROUND(E24, 2) * ROUND(D24, 3), 2))</f>
        <v/>
      </c>
    </row>
    <row r="26" spans="2:6" ht="12.75" customHeight="1">
      <c r="B26" s="113"/>
      <c r="C26" s="114"/>
      <c r="D26" s="115"/>
      <c r="E26" s="116"/>
      <c r="F26" s="117">
        <f>IF(AND(E26= "",D26= ""), "", ROUND(ROUND(E26, 2) * ROUND(D26, 3), 2))</f>
        <v/>
      </c>
    </row>
    <row r="28" spans="2:6" ht="12.75" customHeight="1">
      <c r="B28" s="113"/>
      <c r="C28" s="114"/>
      <c r="D28" s="115"/>
      <c r="E28" s="116"/>
      <c r="F28" s="117">
        <f>IF(AND(E28= "",D28= ""), "", ROUND(ROUND(E28, 2) * ROUND(D28, 3), 2))</f>
        <v/>
      </c>
    </row>
    <row r="30" spans="2:6" ht="12.75" customHeight="1">
      <c r="B30" s="113"/>
      <c r="C30" s="114"/>
      <c r="D30" s="115"/>
      <c r="E30" s="116"/>
      <c r="F30" s="117">
        <f>IF(AND(E30= "",D30= ""), "", ROUND(ROUND(E30, 2) * ROUND(D30, 3), 2))</f>
        <v/>
      </c>
    </row>
    <row r="32" spans="2:6" ht="12.75" customHeight="1">
      <c r="B32" s="113"/>
      <c r="C32" s="114"/>
      <c r="D32" s="115"/>
      <c r="E32" s="116"/>
      <c r="F32" s="117">
        <f>IF(AND(E32= "",D32= ""), "", ROUND(ROUND(E32, 2) * ROUND(D32, 3), 2))</f>
        <v/>
      </c>
    </row>
    <row r="34" spans="2:6" ht="12.75" customHeight="1">
      <c r="B34" s="113"/>
      <c r="C34" s="114"/>
      <c r="D34" s="115"/>
      <c r="E34" s="116"/>
      <c r="F34" s="117">
        <f>IF(AND(E34= "",D34= ""), "", ROUND(ROUND(E34, 2) * ROUND(D34, 3), 2))</f>
        <v/>
      </c>
    </row>
    <row r="36" spans="2:6" ht="12.75" customHeight="1">
      <c r="B36" s="113"/>
      <c r="C36" s="114"/>
      <c r="D36" s="115"/>
      <c r="E36" s="116"/>
      <c r="F36" s="117">
        <f>IF(AND(E36= "",D36= ""), "", ROUND(ROUND(E36, 2) * ROUND(D36, 3), 2))</f>
        <v/>
      </c>
    </row>
    <row r="38" spans="2:6" ht="12.75" customHeight="1">
      <c r="B38" s="113"/>
      <c r="C38" s="114"/>
      <c r="D38" s="115"/>
      <c r="E38" s="116"/>
      <c r="F38" s="117">
        <f>IF(AND(E38= "",D38= ""), "", ROUND(ROUND(E38, 2) * ROUND(D38, 3), 2))</f>
        <v/>
      </c>
    </row>
    <row r="40" spans="2:6" ht="12.75" customHeight="1">
      <c r="B40" s="113"/>
      <c r="C40" s="114"/>
      <c r="D40" s="115"/>
      <c r="E40" s="116"/>
      <c r="F40" s="117">
        <f>IF(AND(E40= "",D40= ""), "", ROUND(ROUND(E40, 2) * ROUND(D40, 3), 2))</f>
        <v/>
      </c>
    </row>
    <row r="42" spans="2:6" ht="12.75" customHeight="1">
      <c r="B42" s="113"/>
      <c r="C42" s="114"/>
      <c r="D42" s="115"/>
      <c r="E42" s="116"/>
      <c r="F42" s="117">
        <f>IF(AND(E42= "",D42= ""), "", ROUND(ROUND(E42, 2) * ROUND(D42, 3), 2))</f>
        <v/>
      </c>
    </row>
    <row r="44" spans="2:6" ht="12.75" customHeight="1">
      <c r="B44" s="113"/>
      <c r="C44" s="114"/>
      <c r="D44" s="115"/>
      <c r="E44" s="116"/>
      <c r="F44" s="117">
        <f>IF(AND(E44= "",D44= ""), "", ROUND(ROUND(E44, 2) * ROUND(D44, 3), 2))</f>
        <v/>
      </c>
    </row>
    <row r="46" spans="2:6" ht="12.75" customHeight="1">
      <c r="B46" s="113"/>
      <c r="C46" s="114"/>
      <c r="D46" s="115"/>
      <c r="E46" s="116"/>
      <c r="F46" s="117">
        <f>IF(AND(E46= "",D46= ""), "", ROUND(ROUND(E46, 2) * ROUND(D46, 3), 2))</f>
        <v/>
      </c>
    </row>
    <row r="48" spans="2:6" ht="12.75" customHeight="1">
      <c r="B48" s="113"/>
      <c r="C48" s="114"/>
      <c r="D48" s="115"/>
      <c r="E48" s="116"/>
      <c r="F48" s="117">
        <f>IF(AND(E48= "",D48= ""), "", ROUND(ROUND(E48, 2) * ROUND(D48, 3), 2))</f>
        <v/>
      </c>
    </row>
    <row r="50" spans="2:6" ht="12.75" customHeight="1">
      <c r="B50" s="113"/>
      <c r="C50" s="114"/>
      <c r="D50" s="115"/>
      <c r="E50" s="116"/>
      <c r="F50" s="117">
        <f>IF(AND(E50= "",D50= ""), "", ROUND(ROUND(E50, 2) * ROUND(D50, 3), 2))</f>
        <v/>
      </c>
    </row>
    <row r="52" spans="2:6" ht="12.75" customHeight="1">
      <c r="B52" s="113"/>
      <c r="C52" s="114"/>
      <c r="D52" s="115"/>
      <c r="E52" s="116"/>
      <c r="F52" s="117">
        <f>IF(AND(E52= "",D52= ""), "", ROUND(ROUND(E52, 2) * ROUND(D52, 3), 2))</f>
        <v/>
      </c>
    </row>
    <row r="54" spans="2:6" ht="12.75" customHeight="1">
      <c r="B54" s="113"/>
      <c r="C54" s="114"/>
      <c r="D54" s="115"/>
      <c r="E54" s="116"/>
      <c r="F54" s="11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2025-01-21T14:45:10Z</dcterms:created>
  <dcterms:modified xsi:type="dcterms:W3CDTF">2025-01-21T14:45:10Z</dcterms:modified>
</cp:coreProperties>
</file>