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Z:\1_OPERATIONS\A509 - HCL - Secteur garage et direction\04 - PRO-DCE\Rendus PDF\1_MAJ DPGF &amp; ALLOTISSEMENT\"/>
    </mc:Choice>
  </mc:AlternateContent>
  <xr:revisionPtr revIDLastSave="0" documentId="13_ncr:1_{46B3866F-5B4F-4E9F-AFF5-09CF9F2CEDAE}" xr6:coauthVersionLast="47" xr6:coauthVersionMax="47" xr10:uidLastSave="{00000000-0000-0000-0000-000000000000}"/>
  <bookViews>
    <workbookView xWindow="-90" yWindow="-16320" windowWidth="29040" windowHeight="15720" tabRatio="500" xr2:uid="{29435995-B897-497F-B77E-E594A0129B2F}"/>
  </bookViews>
  <sheets>
    <sheet name="LOT 1  Voirie et réseaux di" sheetId="1" r:id="rId1"/>
  </sheets>
  <definedNames>
    <definedName name="_xlnm._FilterDatabase" localSheetId="0" hidden="1">'LOT 1  Voirie et réseaux di'!$A$6:$O$244</definedName>
    <definedName name="_xlnm.Print_Titles" localSheetId="0">'LOT 1  Voirie et réseaux di'!$1:$6</definedName>
  </definedNames>
  <calcPr calcId="181029" iterateCount="1"/>
</workbook>
</file>

<file path=xl/calcChain.xml><?xml version="1.0" encoding="utf-8"?>
<calcChain xmlns="http://schemas.openxmlformats.org/spreadsheetml/2006/main">
  <c r="H223" i="1" l="1"/>
  <c r="O223" i="1" s="1"/>
  <c r="H130" i="1"/>
  <c r="O130" i="1" s="1"/>
  <c r="O23" i="1"/>
  <c r="O25" i="1"/>
  <c r="G241" i="1"/>
  <c r="F241" i="1"/>
  <c r="E241" i="1"/>
  <c r="H240" i="1"/>
  <c r="O240" i="1" s="1"/>
  <c r="H239" i="1"/>
  <c r="O239" i="1" s="1"/>
  <c r="H238" i="1"/>
  <c r="O238" i="1" s="1"/>
  <c r="H231" i="1"/>
  <c r="O231" i="1" s="1"/>
  <c r="H222" i="1"/>
  <c r="O222" i="1" s="1"/>
  <c r="H214" i="1"/>
  <c r="O214" i="1" s="1"/>
  <c r="H205" i="1"/>
  <c r="O205" i="1" s="1"/>
  <c r="H199" i="1"/>
  <c r="O199" i="1" s="1"/>
  <c r="H190" i="1"/>
  <c r="O190" i="1" s="1"/>
  <c r="G188" i="1"/>
  <c r="F188" i="1"/>
  <c r="E188" i="1"/>
  <c r="H182" i="1"/>
  <c r="O182" i="1" s="1"/>
  <c r="H175" i="1"/>
  <c r="O175" i="1" s="1"/>
  <c r="H169" i="1"/>
  <c r="O169" i="1" s="1"/>
  <c r="G166" i="1"/>
  <c r="F166" i="1"/>
  <c r="E166" i="1"/>
  <c r="H159" i="1"/>
  <c r="O159" i="1" s="1"/>
  <c r="H151" i="1"/>
  <c r="O151" i="1" s="1"/>
  <c r="H145" i="1"/>
  <c r="O145" i="1" s="1"/>
  <c r="H138" i="1"/>
  <c r="O138" i="1" s="1"/>
  <c r="H132" i="1"/>
  <c r="O132" i="1" s="1"/>
  <c r="H131" i="1"/>
  <c r="O131" i="1" s="1"/>
  <c r="H129" i="1"/>
  <c r="O129" i="1" s="1"/>
  <c r="H124" i="1"/>
  <c r="O124" i="1" s="1"/>
  <c r="H118" i="1"/>
  <c r="O118" i="1" s="1"/>
  <c r="H115" i="1"/>
  <c r="O115" i="1" s="1"/>
  <c r="H112" i="1"/>
  <c r="O112" i="1" s="1"/>
  <c r="H92" i="1"/>
  <c r="O92" i="1" s="1"/>
  <c r="H82" i="1"/>
  <c r="O82" i="1" s="1"/>
  <c r="G78" i="1"/>
  <c r="F78" i="1"/>
  <c r="E78" i="1"/>
  <c r="O76" i="1"/>
  <c r="H68" i="1"/>
  <c r="O68" i="1" s="1"/>
  <c r="H59" i="1"/>
  <c r="O59" i="1" s="1"/>
  <c r="H54" i="1"/>
  <c r="O54" i="1" s="1"/>
  <c r="H47" i="1"/>
  <c r="O47" i="1" s="1"/>
  <c r="H40" i="1"/>
  <c r="O40" i="1" s="1"/>
  <c r="H36" i="1"/>
  <c r="O36" i="1" s="1"/>
  <c r="H31" i="1"/>
  <c r="O31" i="1" s="1"/>
  <c r="H30" i="1"/>
  <c r="O30" i="1" s="1"/>
  <c r="H29" i="1"/>
  <c r="O29" i="1" s="1"/>
  <c r="O27" i="1"/>
  <c r="O21" i="1"/>
  <c r="O12" i="1"/>
  <c r="O10" i="1"/>
  <c r="H9" i="1"/>
  <c r="O9" i="1" s="1"/>
  <c r="O166" i="1" l="1"/>
  <c r="O242" i="1"/>
  <c r="O243" i="1" s="1"/>
  <c r="F243" i="1"/>
  <c r="E243" i="1"/>
  <c r="G243" i="1"/>
  <c r="E242" i="1"/>
  <c r="G242" i="1"/>
  <c r="F242" i="1"/>
  <c r="O188" i="1"/>
  <c r="O78" i="1"/>
  <c r="O241" i="1"/>
  <c r="F244" i="1" l="1"/>
  <c r="G244" i="1"/>
  <c r="E244" i="1"/>
  <c r="O244" i="1"/>
</calcChain>
</file>

<file path=xl/sharedStrings.xml><?xml version="1.0" encoding="utf-8"?>
<sst xmlns="http://schemas.openxmlformats.org/spreadsheetml/2006/main" count="351" uniqueCount="289">
  <si>
    <t>Réaménagement des parkings Secteur Direction et Garages</t>
  </si>
  <si>
    <t>LOT n°1. Voirie et réseaux divers</t>
  </si>
  <si>
    <t>N°</t>
  </si>
  <si>
    <t>Ref.</t>
  </si>
  <si>
    <t>Désignation</t>
  </si>
  <si>
    <t>U</t>
  </si>
  <si>
    <t>Secteur Direction Est - Parking Personnel</t>
  </si>
  <si>
    <t>Secteur Atelier-Garage</t>
  </si>
  <si>
    <t>Secteur Direction Ouest - Parking Direction</t>
  </si>
  <si>
    <t>Qté</t>
  </si>
  <si>
    <t>Qté ent.</t>
  </si>
  <si>
    <t>TVA</t>
  </si>
  <si>
    <t>Prix Unitaire</t>
  </si>
  <si>
    <t>Montant HT</t>
  </si>
  <si>
    <t>Ref. Env.</t>
  </si>
  <si>
    <t>1</t>
  </si>
  <si>
    <t>Voirie et réseaux divers</t>
  </si>
  <si>
    <t>PRIX GÉNÉRAUX ET PRÉPARATION</t>
  </si>
  <si>
    <t>1.1</t>
  </si>
  <si>
    <t>PRIX GÉNÉRAUX</t>
  </si>
  <si>
    <t>1.1.1</t>
  </si>
  <si>
    <t>ÉTUDES D'EXÉCUTION ET DE PHASAGE</t>
  </si>
  <si>
    <t>ft</t>
  </si>
  <si>
    <t>1.1.2</t>
  </si>
  <si>
    <t>INSTALLATION DE CHANTIER</t>
  </si>
  <si>
    <t>1.1.3</t>
  </si>
  <si>
    <t>CONSTAT D’HUISSIER</t>
  </si>
  <si>
    <t>1.1.4</t>
  </si>
  <si>
    <t>DOSSIER DES OUVRAGES EXÉCUTÉS</t>
  </si>
  <si>
    <t>1.1.5</t>
  </si>
  <si>
    <t>GEODETECTION ET RECONNAISSANCE DES RESEAUX EXISTANTS</t>
  </si>
  <si>
    <t>1.1.6</t>
  </si>
  <si>
    <t>PPSPS</t>
  </si>
  <si>
    <t>1.2</t>
  </si>
  <si>
    <t>PRÉPARATION DES EMPRISES</t>
  </si>
  <si>
    <t>1.2.1</t>
  </si>
  <si>
    <t>DÉCAPAGE DE LA TERRE VÉGÉTALE</t>
  </si>
  <si>
    <t>1.2.1.1</t>
  </si>
  <si>
    <t>Décapage et mise en stock</t>
  </si>
  <si>
    <t>m²</t>
  </si>
  <si>
    <t>1.2.1.2</t>
  </si>
  <si>
    <t>Décapage et évacuation</t>
  </si>
  <si>
    <t>1.2.2</t>
  </si>
  <si>
    <t>DÉMOLITION D'ENROBÉ</t>
  </si>
  <si>
    <t>1.2.3</t>
  </si>
  <si>
    <t>DÉMOLITION DE DALLAGE BÉTON</t>
  </si>
  <si>
    <t>1.2.4</t>
  </si>
  <si>
    <t>DEMOLITION DE BORDURES ET CANIVEAUX</t>
  </si>
  <si>
    <t>ml</t>
  </si>
  <si>
    <t>1.2.5</t>
  </si>
  <si>
    <t>DÉMOLITION DE MURET BÉTON</t>
  </si>
  <si>
    <t>1.3</t>
  </si>
  <si>
    <t>TERRASSEMENTS</t>
  </si>
  <si>
    <t>1.3.1</t>
  </si>
  <si>
    <t>TERRASSEMENT EN DÉBLAIS ET EVACUATION</t>
  </si>
  <si>
    <t>1.3.2</t>
  </si>
  <si>
    <t>ESSAIS DE PORTANCE</t>
  </si>
  <si>
    <t>Sous-Total HT de PRIX GÉNÉRAUX ET PRÉPARATION</t>
  </si>
  <si>
    <t>2</t>
  </si>
  <si>
    <t>AMÉNAGEMENT</t>
  </si>
  <si>
    <t>2.1</t>
  </si>
  <si>
    <t>TRAVAUX D'AMENAGEMENTS</t>
  </si>
  <si>
    <t>2.1.1</t>
  </si>
  <si>
    <t>CHAUSSÉE</t>
  </si>
  <si>
    <t>2.1.1.1</t>
  </si>
  <si>
    <t>Chaussée en enrobé</t>
  </si>
  <si>
    <t>2.1.1.2</t>
  </si>
  <si>
    <t>Chaussée/stationnement en béton désactivé</t>
  </si>
  <si>
    <t>2.1.1.3</t>
  </si>
  <si>
    <t>Stationnement en béton brut</t>
  </si>
  <si>
    <t>2.1.2</t>
  </si>
  <si>
    <t>2.1.2.1</t>
  </si>
  <si>
    <t>2.1.2.2</t>
  </si>
  <si>
    <t>2.1.3</t>
  </si>
  <si>
    <t>FOURNITURE ET POSE DE BORDURE ET CANIVEAUX</t>
  </si>
  <si>
    <t>2.1.3.1</t>
  </si>
  <si>
    <t>2.1.3.2</t>
  </si>
  <si>
    <t>2.1.4</t>
  </si>
  <si>
    <t>ESPACE DÉTENTE</t>
  </si>
  <si>
    <t>2.1.5</t>
  </si>
  <si>
    <t>PAS JAPONAIS BÉTON</t>
  </si>
  <si>
    <t>u</t>
  </si>
  <si>
    <t>2.1.6</t>
  </si>
  <si>
    <t>BANDE DE PROPRETE EN GRAVIER</t>
  </si>
  <si>
    <t>2.1.7</t>
  </si>
  <si>
    <t>TRAITEMENT DES SEUILS</t>
  </si>
  <si>
    <t>2.1.8</t>
  </si>
  <si>
    <t>RÉFECTION DE CHAUSSÉE LE LONG DE BORDURE</t>
  </si>
  <si>
    <t>SIGNALISATION</t>
  </si>
  <si>
    <t>SIGNALISATION VERTICALE</t>
  </si>
  <si>
    <t>ens</t>
  </si>
  <si>
    <t>SIGNALISATION HORIZONTALE</t>
  </si>
  <si>
    <t>RESINE</t>
  </si>
  <si>
    <t>Sous-Total HT de AMÉNAGEMENT</t>
  </si>
  <si>
    <t>3</t>
  </si>
  <si>
    <t>RÉSEAUX</t>
  </si>
  <si>
    <t>3.1</t>
  </si>
  <si>
    <t>TRAVAUX DE RÉSEAUX</t>
  </si>
  <si>
    <t>3.1.1</t>
  </si>
  <si>
    <t>DISPOSITIF D'INFILTRATION DE TYPE DÉPRESSION</t>
  </si>
  <si>
    <t>3.1.2</t>
  </si>
  <si>
    <t>GRILLES DE COLLECTE</t>
  </si>
  <si>
    <t>3.1.3</t>
  </si>
  <si>
    <t>CANALISATION PVC Ø250mm  ET RACCORDEMENT SUR INFILTRATION</t>
  </si>
  <si>
    <t>Sous-Total HT de RÉSEAUX</t>
  </si>
  <si>
    <t>4</t>
  </si>
  <si>
    <t>TRAVAUX DIVERS ET MAÇONNERIE</t>
  </si>
  <si>
    <t>4.1</t>
  </si>
  <si>
    <t>REPRISE ESCALIER EN BLOC MARCHE</t>
  </si>
  <si>
    <t>4.2</t>
  </si>
  <si>
    <t>CONFORTEMENT DE MUR EXISTANT</t>
  </si>
  <si>
    <t>4.3</t>
  </si>
  <si>
    <t>TRAVAUX DE MISE A LA COTE</t>
  </si>
  <si>
    <t>4.4</t>
  </si>
  <si>
    <t>4.4.1</t>
  </si>
  <si>
    <t>4.4.1.1</t>
  </si>
  <si>
    <t>PANNEAU DE POLICE GAMME PETITE - YC SUPPORT</t>
  </si>
  <si>
    <t>4.4.1.2</t>
  </si>
  <si>
    <t>PANONCEAU DE POLICE - GAMME PETITE</t>
  </si>
  <si>
    <t>4.4.2</t>
  </si>
  <si>
    <t>4.4.2.1</t>
  </si>
  <si>
    <t>PEINTURE ROUTIÈRE BLANCHE</t>
  </si>
  <si>
    <t>4.4.2.1.1</t>
  </si>
  <si>
    <t>Ligne continue</t>
  </si>
  <si>
    <t>4.4.2.2</t>
  </si>
  <si>
    <t>4.4.2.2.1</t>
  </si>
  <si>
    <t>Place PMR normalisée (2 petite taille)</t>
  </si>
  <si>
    <t>4.4.2.2.2</t>
  </si>
  <si>
    <t>Flèche au sol</t>
  </si>
  <si>
    <t>4.4.2.2.3</t>
  </si>
  <si>
    <t>Té de délimitation des places</t>
  </si>
  <si>
    <t>Sous-Total HT de TRAVAUX DIVERS ET MAÇONNERIE</t>
  </si>
  <si>
    <t>MONTANT TVA - 20,00%</t>
  </si>
  <si>
    <t>PM</t>
  </si>
  <si>
    <t>Bordure béton, 15x25, gris brut</t>
  </si>
  <si>
    <t>Bordure béton, 20x30, gris brut</t>
  </si>
  <si>
    <t>Bordure béton, 20x30, finition grenaillée, teinte Volvic</t>
  </si>
  <si>
    <t>Cachet et signature de l'entreprise</t>
  </si>
  <si>
    <t xml:space="preserve">Fait à ......................................, le................................
</t>
  </si>
  <si>
    <t>Ce prix rémunère l’établissement par l'entrepreneur du lot de l'ensemble des documents d'exécution conformément à la liste du CCTP.</t>
  </si>
  <si>
    <t>Ce prix rémunère au mois, les frais d'installations de chantier nécessaires aux travaux.</t>
  </si>
  <si>
    <t xml:space="preserve">Il comprend notamment : </t>
  </si>
  <si>
    <t>L'amenée et le repli du matériel,</t>
  </si>
  <si>
    <t>Les frais de clôture (y compris fourniture) des zones de travaux propres au lot,</t>
  </si>
  <si>
    <t>La signalisation et le balisage du chantier propre au lot,</t>
  </si>
  <si>
    <t>La mise en place d'un balisage de protection autour des zones en espaces verts à conserver,</t>
  </si>
  <si>
    <t>Les installations propres au personnel et au matériel des entreprises du présent lot,</t>
  </si>
  <si>
    <t>Le démontage et l'enlèvement de toutes les installations de chantier propre au lot y compris celles éventuellement causées par les sous-traitants,</t>
  </si>
  <si>
    <t>Ce prix rémunère les frais d'huissier pour l'établissement d'un constat photographique ou vidéo de l'état des lieux publics et privés, avant travaux et sur l'emprise de ceux-ci, de l'ensemble des voiries, constructions, murs de soutènement, etc… et la fourniture en 3 exemplaires.</t>
  </si>
  <si>
    <t>Ce prix rémunère la fourniture du dossier complet de récolement des travaux selon les prescriptions du CCTP.</t>
  </si>
  <si>
    <t>Ce prix rémunère la réalisation d'une géodétection des réseaux existants situés dans l'emprise des travaux</t>
  </si>
  <si>
    <t>Ce prix rémunère au forfait l’établissement PPSP adaptés aux contraintes du site et des travaux à réalisés y compris reprises ou adaptations éventuelles demandées par le CSPS dans le PGC.</t>
  </si>
  <si>
    <t>Ce prix rémunère, au mètre carré, les travaux de décapage et de mise en stock de la terre végétale présente sur site.</t>
  </si>
  <si>
    <t>Les travaux comprennent :</t>
  </si>
  <si>
    <t>L'extraction, le chargement, le transport et la mise en stock sur place en merlon de hauteur &lt; 2,00m, y compris le dispositif de maintien de terre en pied de cordon ;</t>
  </si>
  <si>
    <t>Le fractionnement et/ou l'enlèvement des blocs en cas de réutilisation pour les espaces verts ;</t>
  </si>
  <si>
    <t xml:space="preserve">Ce prix rémunère, au mètre carré, les travaux de décapage et d'évacuation du surplus de la terre végétale présente sur site </t>
  </si>
  <si>
    <t>L'extraction, le chargement, le transport et l'évacuation</t>
  </si>
  <si>
    <t>Ce prix rémunère au mètre carré la démolition d'enrobés pour la réalisation de tranchées et modification de la nature du revêtement existant.</t>
  </si>
  <si>
    <t>L'amenée et le repli du matériel ;</t>
  </si>
  <si>
    <t>Le sciage et le fraisage de l'enrobé ;</t>
  </si>
  <si>
    <t>L’engravure au droit des raccordements ;</t>
  </si>
  <si>
    <t>L'évacuation, chargement, transport et déchargement des matériaux impropres selon les prescriptions du SOSED.</t>
  </si>
  <si>
    <t>Ce prix rémunère au mètre carré la démolition des dallages en béton, quelle que soit l'épaisseur (trottoir, cheminement, dalle de répartition, stationnement).</t>
  </si>
  <si>
    <t>La protection des réseaux et des émergences existants ;</t>
  </si>
  <si>
    <t>Le sciage périphérique si nécessaire ;</t>
  </si>
  <si>
    <t>L'évacuation, chargement, transport et déchargement des matériaux impropres selon les prescriptions du SOSED ;</t>
  </si>
  <si>
    <t>Le comblement du ou des trous en matériaux 0/60, non évolutif et insensible à l’eau (VBS&lt;0,1, passant à 80µm&lt;12%, soigneusement compacté) ;</t>
  </si>
  <si>
    <t>Ce prix rémunère au mètre linéaire la dépose de bordures en béton et pierre ainsi que des caniveaux béton ou asphalte.</t>
  </si>
  <si>
    <t>Il comprend notamment :</t>
  </si>
  <si>
    <t>Ce prix rémunère au mètre linéaire la démolition des murs, fondations, semelles, et autre élément structure obsolète.</t>
  </si>
  <si>
    <t>La démolition des bétons armés ou non et la purge des fondations ou bèches antigel ;</t>
  </si>
  <si>
    <t>L'évacuation, le chargement, le transport et le déchargement des matériaux impropres selon les prescriptions du SOSED ;</t>
  </si>
  <si>
    <t>Ce prix rémunère, au mètre carré, l'extraction de déblais et leur évacuation.</t>
  </si>
  <si>
    <t>Il comprend notamment les opérations suivantes :</t>
  </si>
  <si>
    <t>L’extraction des déblais par tous moyens mécaniques, manuels ou aspiratrice et l’évacuation des matériaux en décharge agréée,</t>
  </si>
  <si>
    <t>Le réglage des talus et le réglage fin de la plateforme,</t>
  </si>
  <si>
    <t>La protection contre les eaux de toutes natures, y compris l'exécution et l'entretien des captages, fossés et descentes d'eau provisoires,</t>
  </si>
  <si>
    <t>Le chargement, le transport, la mise en stock ou l'évacuation en décharge adaptée à la nature du déchet.</t>
  </si>
  <si>
    <t>Ce poste inclut toutes opérations de déblais précautionneux et/ou manuels dus au site et à la présence de réseaux et ouvrages sur les zones traversées. L’utilisation d’une aspiratrice permet de réaliser ces déblais précautionneux ;</t>
  </si>
  <si>
    <t>Ce prix rémunère au forfait le contrôle du compactage par essais de portances</t>
  </si>
  <si>
    <t>Cette prestation rémunère au mètre carré, la réalisation de chaussée en enrobé.</t>
  </si>
  <si>
    <t>Les travaux comprennent:</t>
  </si>
  <si>
    <t>La fourniture et la pose d'un géotextile, y compris largeur de recouvrement des bandes,</t>
  </si>
  <si>
    <t>La fourniture et la mise en œuvre d'une couche de forme y compris réglage et compactage;</t>
  </si>
  <si>
    <t>La fourniture et la mise en œuvre d'une couche de réglage, y compris réglage et compactage;</t>
  </si>
  <si>
    <t>La fourniture et la mise en œuvre d'une couche d'imprégnation,</t>
  </si>
  <si>
    <t>la fourniture des enrobés, le chargement en centrale, le pesage des camions,</t>
  </si>
  <si>
    <t>le répandage au finisseur et manuellement si nécessaire,</t>
  </si>
  <si>
    <t>le compactage et le surfaçage,</t>
  </si>
  <si>
    <t xml:space="preserve">Les travaux comprennent : </t>
  </si>
  <si>
    <t>La réalisation des coffrages latéraux ;</t>
  </si>
  <si>
    <t>La réalisation des joints de dilatation par mise en œuvre de profilés en aluminium anodisé ;</t>
  </si>
  <si>
    <t>La protection des façades du bâtiment et des ouvrages tels que regards, bouches à clefs, candélabres, etc. ;</t>
  </si>
  <si>
    <t>La fabrication, le transport et la mise en œuvre du béton dosé à 330kg de ciment CEM1. Ce béton comportera un plastifiant et un entraîneur d’air, des fibres polypropylène à raison de 0,9kg/m3 ;</t>
  </si>
  <si>
    <t>La mise en œuvre du béton, le tirage et le lissage ;</t>
  </si>
  <si>
    <t>Le produit désactivant ainsi que son application;</t>
  </si>
  <si>
    <t>Le nettoyage au réseau d'eau haute pression dans les délais nécessaire à l'obtention d'un rendu esthétique et technique conforme aux attentes du MOE et MOA;</t>
  </si>
  <si>
    <t>La réalisation si besoin de chanfreins par mise en œuvre de baguette 20x20 - un soin tout particulier sera apporté à l’alignement de ces chanfreins ;</t>
  </si>
  <si>
    <t>La réalisation d’une bande lisse si besoin le long des chanfreins pour marquer les différences de niveau, sur demande du MOE ;</t>
  </si>
  <si>
    <t>La plus-value résultant du remplissage des cadres des regards (la fourniture de ceux-ci ne faisant pas partie de ce poste), de la présence de réservations ou tout élément physique dans le trottoir ;</t>
  </si>
  <si>
    <t>La réalisation des joints de retrait réalisés par sciage sur 1/3 de l’épaisseur de la dalle ;</t>
  </si>
  <si>
    <t>Le nettoyage des projections de béton éventuelles.</t>
  </si>
  <si>
    <t>TROTTOIR</t>
  </si>
  <si>
    <t>Trottoir en béton balayé</t>
  </si>
  <si>
    <t>Trottoir en béton désactivé</t>
  </si>
  <si>
    <t>Il comprend notamment :</t>
  </si>
  <si>
    <t xml:space="preserve">Les terrassements et l'évacuation des déblais en excès, </t>
  </si>
  <si>
    <t>La fourniture, le réglage et la pose sur fondation béton prêt à l’emploi des bordures,</t>
  </si>
  <si>
    <t>Ce prix rémunère, au mètre carré, la réalisation, de cheminements en stabilisé.</t>
  </si>
  <si>
    <t>la fourniture, l'amenée et la mise en œuvre du stabilisé,</t>
  </si>
  <si>
    <t>la fourniture et la pose d'une volige bois en périphérie des cheminements y compris points de fixations</t>
  </si>
  <si>
    <t>le compactage et la mise en forme finale</t>
  </si>
  <si>
    <t>Cette prestation rémunère, à l'unité, la fourniture et la pose de pas japonais.</t>
  </si>
  <si>
    <t>Les terrassements complémentaires et l'évacuation en décharge;</t>
  </si>
  <si>
    <t>Le réglage fin du terrassement;</t>
  </si>
  <si>
    <t>La fourniture et la mise en œuvre d'un lit de pose en sable, y compris réglage et compactage;</t>
  </si>
  <si>
    <t>La fourniture et la pose de pas japonais;</t>
  </si>
  <si>
    <t>Ce prix rémunère, au mètre linéaire, la réalisation d'une bande stérile de 30cm de largeur au droit du pan de l'abri vélo</t>
  </si>
  <si>
    <t>l'excavation des déblais complémentaires y compris évacuation</t>
  </si>
  <si>
    <t>la fourniture et la pose d'une volige bois, y compris ancrage et supports,</t>
  </si>
  <si>
    <t>la fourniture et la mise en œuvre de galets 6/10</t>
  </si>
  <si>
    <t>Cette prestation rémunère au mètre linéaire, la reprise d'enrobés le long d'une bordure.</t>
  </si>
  <si>
    <t>La reprise de la couche de forme, le cas échéant;</t>
  </si>
  <si>
    <t>La fourniture et la mise en œuvre d'une couche de réglage, le réglage et le compactage,</t>
  </si>
  <si>
    <t>Ce prix rémunère au mètre, la reprise du pied de façade sur une hauteur entre 0 et 30 cm sur les parties endommagées et mises à jour avec les variations de nivellement.</t>
  </si>
  <si>
    <t>Il comprend :</t>
  </si>
  <si>
    <t>·Le nettoyage des pieds de façade à reprendre;</t>
  </si>
  <si>
    <t>·Les purges de façade nécessaires;</t>
  </si>
  <si>
    <t>·La réfection des éclats de façade au mortier;</t>
  </si>
  <si>
    <t>·La fourniture et mise en oeuvre de la couche d'accroche;</t>
  </si>
  <si>
    <t>·La fourniture et mise en oeuvre de l'enduit de façade avec coloris et finitions identique à l'existant;</t>
  </si>
  <si>
    <t>Ce prix rémunère à l'unité, les travaux de pose support de panneaux de police.</t>
  </si>
  <si>
    <t xml:space="preserve">Les travaux prévoient : </t>
  </si>
  <si>
    <t>les terrassements pour réalisation du massif de fondations,</t>
  </si>
  <si>
    <t>le coulage du massif de fondation en béton,</t>
  </si>
  <si>
    <t>la fourniture et pose des panneaux de police complémentaires et supports de fixation</t>
  </si>
  <si>
    <t>Ce prix rémunère, au mètre carré, la réalisation de marquage au sol des deux pictogrammes PMR en devant de place</t>
  </si>
  <si>
    <t xml:space="preserve">Les travaux de signalisation comprennent : </t>
  </si>
  <si>
    <t xml:space="preserve">le nettoyage de la chaussée, le séchage ou le chauffage de la chaussée, </t>
  </si>
  <si>
    <t xml:space="preserve">l'application des motifs en résine thermo au sol,  </t>
  </si>
  <si>
    <t>les dimensions et positions seront conforme à la réglementation en vigueur.</t>
  </si>
  <si>
    <t>le pré-marquage et l'implantation des places dimensions en vigueur</t>
  </si>
  <si>
    <t>le marquage au sol avec la peinture routière conforme au CCTP.</t>
  </si>
  <si>
    <t>Cette prestation rémunère, au mètre carré, les travaux de profilage des dépressions paysagères.</t>
  </si>
  <si>
    <t>Les terrassements complémentaires y compris évacuation en décharge,</t>
  </si>
  <si>
    <t>Le profilage fin de la dépression,</t>
  </si>
  <si>
    <t>L'engazonnement de la dépression paysagère,</t>
  </si>
  <si>
    <t>Ce prix rémunère au mètre linéaire la fourniture et la pose de canalisation PVC pour les réseaux d'eaux pluviales.</t>
  </si>
  <si>
    <t>Ce prix comprend donc :</t>
  </si>
  <si>
    <t>Les terrassements en tranchée, l'évacuation des déblais en décharge,</t>
  </si>
  <si>
    <t>La fourniture et le transport à pied d'œuvre de canalisation d’assainissement y compris pièces spéciales,</t>
  </si>
  <si>
    <t>La mise en place des tuyaux conformément aux pentes indiquées sur le profil en long,</t>
  </si>
  <si>
    <t>Ce prix rémunère la fourniture et la pose de grille</t>
  </si>
  <si>
    <t>La réalisation d’un lit de pose en sable d’une épaisseur de 0.10m ;</t>
  </si>
  <si>
    <t>La construction de regard à grille ou d’un avaloir avec puisard de décantation, recouvert d'une grille plate ou concave de classe C250 sous trottoir et D400 sous chaussée, de dimensions intérieures 0.50*0.50m, pot de décantation de 30 cm et toutes sujétions d'exécution.</t>
  </si>
  <si>
    <t>La fourniture et la pose de caniveau y compris pièces spéciales et éléments de fixation de grille,</t>
  </si>
  <si>
    <t>Le raccordement de l'ouvrage de collecte à la conduite d'évacuation.</t>
  </si>
  <si>
    <t>Ce prix rémunère, au mètre carré de projection horizontale, la réalisation d'emmanchement en bloc marche.</t>
  </si>
  <si>
    <t>Les terrassements des fouilles par engin mécanique ou à la main, en terrains de toutes natures nécessaire à la réalisation d'une fondation;</t>
  </si>
  <si>
    <t>Le dressement des parois de la fouille, y compris les épuisements éventuels;</t>
  </si>
  <si>
    <t>Le calage en béton des marches;</t>
  </si>
  <si>
    <t>La fourniture et pose de bande d'éveil réglementaire;</t>
  </si>
  <si>
    <t>La réalisation d'un contraste visuel sur les premières et dernières contremarches</t>
  </si>
  <si>
    <t>Cette prestation rémunère, au mètre linéaire, les travaux de confortement du mur.</t>
  </si>
  <si>
    <t>L'arrachage du lière et le traitement préventif;</t>
  </si>
  <si>
    <t>La reprise de la couvertine, y compris réalisation du joint de raccordement;</t>
  </si>
  <si>
    <t>La reprise des joints dégradé;</t>
  </si>
  <si>
    <t>Ce prix rémunère, à l'unité, l'ensemble des mises à niveau des bouches à clef, regards (y compris avaloir et regard grille) et chambres.</t>
  </si>
  <si>
    <t>Le découpage soigné de tout type de revêtement si nécessaire,</t>
  </si>
  <si>
    <t>La démolition éventuelle de tout ou parties d'ouvrage,</t>
  </si>
  <si>
    <t>La fourniture et la pose de nouveaux éléments et toutes pièces nécessaires à la mise à niveau (rallonge bouche à clé, rehausse béton, etc.),</t>
  </si>
  <si>
    <t>Les scellements des éléments de couverture des ouvrages, les finitions,</t>
  </si>
  <si>
    <t>Le réglage pour mise à niveau,</t>
  </si>
  <si>
    <t>La démolition des bétons armés ou non ;</t>
  </si>
  <si>
    <t>La démolition des fondations en béton,</t>
  </si>
  <si>
    <t>La démolition des bordures et/ou caniveau, chargement et évacuation</t>
  </si>
  <si>
    <t>Ce prix rémunère, au mètre carré, la réalisation de revêtement en béton</t>
  </si>
  <si>
    <t>La réalisation de la finition en béton désactivé :</t>
  </si>
  <si>
    <t>Ce prix rémunère, au mètre carré, la réalisation de revêtement en béton brut dans les mêmes conditions que l'artile 2.1.1.2 ci-dessus</t>
  </si>
  <si>
    <t>Comprend également la réalisation d'une finition balayée peu appuyée;</t>
  </si>
  <si>
    <t>Ce prix rémunère la fourniture et la pose de bordures et bordurettes conforméments aux prescriptions du CCTP</t>
  </si>
  <si>
    <t>La fourniture et la pose des marches, à plat;</t>
  </si>
  <si>
    <t>Le démontage et le stockage des éléments de couverture, et remplacement éventuel par des éléments neufs</t>
  </si>
  <si>
    <t>la fourniture et pose de support et panneaux</t>
  </si>
  <si>
    <t>Ce prix rémunère, au mètre linéaire, la réalisation de marquage en peinture blanche</t>
  </si>
  <si>
    <t>MONTANT HT</t>
  </si>
  <si>
    <t>MONTANT TTC</t>
  </si>
  <si>
    <t>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</si>
</sst>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22" x14ac:knownFonts="1">
    <font>
      <sz val="8.25"/>
      <name val="Tahoma"/>
      <charset val="1"/>
    </font>
    <font>
      <b/>
      <sz val="14"/>
      <color indexed="25"/>
      <name val="Century Gothic"/>
      <charset val="1"/>
    </font>
    <font>
      <b/>
      <sz val="18"/>
      <name val="Calibri"/>
      <charset val="1"/>
    </font>
    <font>
      <b/>
      <sz val="12"/>
      <name val="Calibri"/>
      <charset val="1"/>
    </font>
    <font>
      <b/>
      <sz val="12"/>
      <name val="Century Gothic"/>
      <charset val="1"/>
    </font>
    <font>
      <b/>
      <sz val="18"/>
      <name val="Century Gothic"/>
      <charset val="1"/>
    </font>
    <font>
      <b/>
      <sz val="10"/>
      <color indexed="8"/>
      <name val="Century Gothic"/>
      <charset val="1"/>
    </font>
    <font>
      <b/>
      <sz val="8.25"/>
      <color indexed="27"/>
      <name val="Tahoma"/>
      <charset val="1"/>
    </font>
    <font>
      <b/>
      <sz val="10"/>
      <name val="Calibri"/>
      <charset val="1"/>
    </font>
    <font>
      <sz val="10"/>
      <name val="Calibri"/>
      <charset val="1"/>
    </font>
    <font>
      <sz val="10"/>
      <color indexed="27"/>
      <name val="Calibri"/>
      <charset val="1"/>
    </font>
    <font>
      <b/>
      <sz val="10"/>
      <color indexed="8"/>
      <name val="Calibri"/>
      <charset val="1"/>
    </font>
    <font>
      <b/>
      <sz val="18"/>
      <name val="Century Gothic"/>
      <family val="2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sz val="10"/>
      <color rgb="FF808080"/>
      <name val="Calibri"/>
      <family val="2"/>
    </font>
    <font>
      <b/>
      <sz val="9"/>
      <color rgb="FF808080"/>
      <name val="Calibri"/>
      <family val="2"/>
    </font>
    <font>
      <sz val="8"/>
      <color rgb="FF808080"/>
      <name val="Calibri"/>
      <family val="2"/>
    </font>
    <font>
      <b/>
      <sz val="8"/>
      <color rgb="FFC0C0C0"/>
      <name val="Calibri"/>
      <family val="2"/>
    </font>
    <font>
      <sz val="8"/>
      <name val="Tahoma"/>
      <family val="2"/>
    </font>
    <font>
      <b/>
      <sz val="11"/>
      <name val="Calibri"/>
      <family val="2"/>
    </font>
    <font>
      <b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5"/>
      </patternFill>
    </fill>
    <fill>
      <patternFill patternType="solid">
        <fgColor indexed="33"/>
      </patternFill>
    </fill>
    <fill>
      <patternFill patternType="solid">
        <fgColor rgb="FFD6E0EC"/>
        <bgColor rgb="FFD6E0EC"/>
      </patternFill>
    </fill>
  </fills>
  <borders count="26">
    <border>
      <left/>
      <right/>
      <top/>
      <bottom/>
      <diagonal/>
    </border>
    <border>
      <left style="medium">
        <color indexed="32"/>
      </left>
      <right/>
      <top/>
      <bottom/>
      <diagonal/>
    </border>
    <border>
      <left/>
      <right style="medium">
        <color indexed="32"/>
      </right>
      <top/>
      <bottom/>
      <diagonal/>
    </border>
    <border>
      <left style="medium">
        <color indexed="32"/>
      </left>
      <right/>
      <top style="medium">
        <color indexed="32"/>
      </top>
      <bottom style="medium">
        <color indexed="32"/>
      </bottom>
      <diagonal/>
    </border>
    <border>
      <left/>
      <right/>
      <top style="medium">
        <color indexed="32"/>
      </top>
      <bottom style="medium">
        <color indexed="32"/>
      </bottom>
      <diagonal/>
    </border>
    <border>
      <left/>
      <right style="medium">
        <color indexed="32"/>
      </right>
      <top style="medium">
        <color indexed="32"/>
      </top>
      <bottom style="medium">
        <color indexed="32"/>
      </bottom>
      <diagonal/>
    </border>
    <border>
      <left style="medium">
        <color indexed="32"/>
      </left>
      <right/>
      <top style="medium">
        <color indexed="32"/>
      </top>
      <bottom/>
      <diagonal/>
    </border>
    <border>
      <left/>
      <right/>
      <top style="medium">
        <color indexed="32"/>
      </top>
      <bottom/>
      <diagonal/>
    </border>
    <border>
      <left/>
      <right style="medium">
        <color indexed="32"/>
      </right>
      <top style="medium">
        <color indexed="32"/>
      </top>
      <bottom/>
      <diagonal/>
    </border>
    <border>
      <left style="medium">
        <color indexed="32"/>
      </left>
      <right style="thin">
        <color indexed="22"/>
      </right>
      <top style="medium">
        <color indexed="32"/>
      </top>
      <bottom style="thin">
        <color indexed="22"/>
      </bottom>
      <diagonal/>
    </border>
    <border>
      <left/>
      <right style="thin">
        <color indexed="22"/>
      </right>
      <top style="medium">
        <color indexed="32"/>
      </top>
      <bottom style="thin">
        <color indexed="22"/>
      </bottom>
      <diagonal/>
    </border>
    <border>
      <left/>
      <right style="hair">
        <color indexed="32"/>
      </right>
      <top style="medium">
        <color indexed="32"/>
      </top>
      <bottom style="hair">
        <color indexed="32"/>
      </bottom>
      <diagonal/>
    </border>
    <border>
      <left/>
      <right style="medium">
        <color indexed="32"/>
      </right>
      <top style="medium">
        <color indexed="32"/>
      </top>
      <bottom style="thin">
        <color indexed="22"/>
      </bottom>
      <diagonal/>
    </border>
    <border>
      <left style="medium">
        <color indexed="32"/>
      </left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medium">
        <color indexed="3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32"/>
      </right>
      <top style="thin">
        <color indexed="22"/>
      </top>
      <bottom style="thin">
        <color indexed="22"/>
      </bottom>
      <diagonal/>
    </border>
    <border>
      <left style="medium">
        <color indexed="32"/>
      </left>
      <right/>
      <top/>
      <bottom style="medium">
        <color indexed="32"/>
      </bottom>
      <diagonal/>
    </border>
    <border>
      <left/>
      <right/>
      <top/>
      <bottom style="medium">
        <color indexed="32"/>
      </bottom>
      <diagonal/>
    </border>
    <border>
      <left/>
      <right style="medium">
        <color indexed="32"/>
      </right>
      <top/>
      <bottom style="medium">
        <color indexed="32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medium">
        <color rgb="FF646464"/>
      </right>
      <top/>
      <bottom/>
      <diagonal/>
    </border>
  </borders>
  <cellStyleXfs count="1">
    <xf numFmtId="0" fontId="0" fillId="0" borderId="0">
      <protection locked="0"/>
    </xf>
  </cellStyleXfs>
  <cellXfs count="92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vertical="top"/>
    </xf>
    <xf numFmtId="0" fontId="0" fillId="2" borderId="0" xfId="0" applyFill="1" applyAlignment="1" applyProtection="1">
      <alignment vertical="top"/>
    </xf>
    <xf numFmtId="0" fontId="6" fillId="4" borderId="10" xfId="0" applyFont="1" applyFill="1" applyBorder="1" applyAlignment="1" applyProtection="1">
      <alignment horizontal="center" vertical="center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9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right" vertical="center"/>
    </xf>
    <xf numFmtId="0" fontId="9" fillId="0" borderId="2" xfId="0" applyFont="1" applyBorder="1" applyAlignment="1" applyProtection="1">
      <alignment horizontal="right" vertical="center"/>
    </xf>
    <xf numFmtId="49" fontId="8" fillId="0" borderId="13" xfId="0" applyNumberFormat="1" applyFont="1" applyBorder="1" applyAlignment="1" applyProtection="1">
      <alignment vertical="center" wrapText="1"/>
    </xf>
    <xf numFmtId="0" fontId="9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9" fillId="0" borderId="13" xfId="0" applyNumberFormat="1" applyFont="1" applyBorder="1" applyAlignment="1" applyProtection="1">
      <alignment vertical="center" wrapText="1"/>
    </xf>
    <xf numFmtId="0" fontId="9" fillId="0" borderId="15" xfId="0" applyFont="1" applyBorder="1" applyAlignment="1" applyProtection="1">
      <alignment vertical="center" wrapText="1"/>
    </xf>
    <xf numFmtId="49" fontId="9" fillId="0" borderId="15" xfId="0" applyNumberFormat="1" applyFont="1" applyBorder="1" applyAlignment="1" applyProtection="1">
      <alignment horizontal="center" vertical="center" wrapText="1"/>
    </xf>
    <xf numFmtId="164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 applyProtection="1">
      <alignment horizontal="right" vertical="center"/>
    </xf>
    <xf numFmtId="7" fontId="9" fillId="0" borderId="15" xfId="0" applyNumberFormat="1" applyFont="1" applyBorder="1" applyAlignment="1" applyProtection="1">
      <alignment horizontal="right" vertical="center"/>
    </xf>
    <xf numFmtId="7" fontId="9" fillId="0" borderId="2" xfId="0" applyNumberFormat="1" applyFont="1" applyBorder="1" applyAlignment="1" applyProtection="1">
      <alignment horizontal="right" vertical="center"/>
    </xf>
    <xf numFmtId="0" fontId="9" fillId="0" borderId="15" xfId="0" applyFont="1" applyBorder="1" applyAlignment="1" applyProtection="1">
      <alignment horizontal="left" vertical="center" wrapText="1" indent="1"/>
    </xf>
    <xf numFmtId="0" fontId="9" fillId="0" borderId="15" xfId="0" applyFont="1" applyBorder="1" applyAlignment="1" applyProtection="1">
      <alignment horizontal="left" vertical="center" wrapText="1" indent="2"/>
    </xf>
    <xf numFmtId="4" fontId="9" fillId="0" borderId="15" xfId="0" applyNumberFormat="1" applyFont="1" applyBorder="1" applyAlignment="1" applyProtection="1">
      <alignment horizontal="right" vertical="center"/>
    </xf>
    <xf numFmtId="7" fontId="8" fillId="3" borderId="19" xfId="0" applyNumberFormat="1" applyFont="1" applyFill="1" applyBorder="1" applyAlignment="1" applyProtection="1">
      <alignment horizontal="right" vertical="center"/>
    </xf>
    <xf numFmtId="0" fontId="9" fillId="0" borderId="15" xfId="0" applyFont="1" applyBorder="1" applyAlignment="1" applyProtection="1">
      <alignment horizontal="left" vertical="center" wrapText="1" indent="4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top" indent="3"/>
    </xf>
    <xf numFmtId="0" fontId="14" fillId="5" borderId="0" xfId="0" applyFont="1" applyFill="1" applyAlignment="1" applyProtection="1">
      <alignment vertical="top"/>
    </xf>
    <xf numFmtId="0" fontId="16" fillId="5" borderId="0" xfId="0" applyFont="1" applyFill="1" applyAlignment="1" applyProtection="1">
      <alignment vertical="top"/>
    </xf>
    <xf numFmtId="49" fontId="17" fillId="5" borderId="23" xfId="0" applyNumberFormat="1" applyFont="1" applyFill="1" applyBorder="1" applyAlignment="1" applyProtection="1">
      <alignment vertical="top" wrapText="1"/>
    </xf>
    <xf numFmtId="0" fontId="18" fillId="5" borderId="25" xfId="0" applyFont="1" applyFill="1" applyBorder="1" applyAlignment="1" applyProtection="1">
      <alignment horizontal="right" vertical="center"/>
    </xf>
    <xf numFmtId="7" fontId="20" fillId="4" borderId="8" xfId="0" applyNumberFormat="1" applyFont="1" applyFill="1" applyBorder="1" applyAlignment="1" applyProtection="1">
      <alignment horizontal="right" vertical="center"/>
    </xf>
    <xf numFmtId="7" fontId="20" fillId="4" borderId="2" xfId="0" applyNumberFormat="1" applyFont="1" applyFill="1" applyBorder="1" applyAlignment="1" applyProtection="1">
      <alignment horizontal="right" vertical="center"/>
    </xf>
    <xf numFmtId="7" fontId="20" fillId="4" borderId="2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/>
    </xf>
    <xf numFmtId="0" fontId="7" fillId="4" borderId="11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/>
    </xf>
    <xf numFmtId="0" fontId="6" fillId="4" borderId="0" xfId="0" applyFont="1" applyFill="1" applyAlignment="1" applyProtection="1">
      <alignment horizontal="center" vertical="center"/>
    </xf>
    <xf numFmtId="0" fontId="10" fillId="0" borderId="15" xfId="0" applyFont="1" applyBorder="1" applyAlignment="1" applyProtection="1">
      <alignment horizontal="right" vertical="center"/>
    </xf>
    <xf numFmtId="0" fontId="8" fillId="0" borderId="13" xfId="0" applyFont="1" applyBorder="1" applyAlignment="1" applyProtection="1">
      <alignment horizontal="left" vertical="center"/>
    </xf>
    <xf numFmtId="164" fontId="10" fillId="0" borderId="15" xfId="0" applyNumberFormat="1" applyFont="1" applyBorder="1" applyAlignment="1" applyProtection="1">
      <alignment horizontal="right" vertical="center"/>
    </xf>
    <xf numFmtId="3" fontId="10" fillId="0" borderId="15" xfId="0" applyNumberFormat="1" applyFont="1" applyBorder="1" applyAlignment="1" applyProtection="1">
      <alignment horizontal="right" vertical="center"/>
    </xf>
    <xf numFmtId="0" fontId="0" fillId="5" borderId="0" xfId="0" applyFill="1" applyAlignment="1" applyProtection="1">
      <alignment vertical="top"/>
    </xf>
    <xf numFmtId="0" fontId="13" fillId="0" borderId="0" xfId="0" applyFont="1" applyAlignment="1" applyProtection="1">
      <alignment vertical="top"/>
    </xf>
    <xf numFmtId="0" fontId="19" fillId="0" borderId="0" xfId="0" applyFont="1" applyAlignment="1" applyProtection="1">
      <alignment vertical="top"/>
    </xf>
    <xf numFmtId="4" fontId="10" fillId="0" borderId="15" xfId="0" applyNumberFormat="1" applyFont="1" applyBorder="1" applyAlignment="1" applyProtection="1">
      <alignment horizontal="right" vertical="center"/>
    </xf>
    <xf numFmtId="0" fontId="11" fillId="3" borderId="0" xfId="0" applyFont="1" applyFill="1" applyAlignment="1" applyProtection="1">
      <alignment horizontal="right" vertical="center"/>
    </xf>
    <xf numFmtId="0" fontId="15" fillId="0" borderId="0" xfId="0" applyFont="1" applyAlignment="1" applyProtection="1">
      <alignment vertical="top"/>
    </xf>
    <xf numFmtId="0" fontId="20" fillId="0" borderId="0" xfId="0" applyFont="1" applyAlignment="1" applyProtection="1">
      <alignment vertical="top"/>
    </xf>
    <xf numFmtId="0" fontId="8" fillId="4" borderId="0" xfId="0" applyFont="1" applyFill="1" applyAlignment="1" applyProtection="1">
      <alignment horizontal="right" vertical="center"/>
    </xf>
    <xf numFmtId="0" fontId="21" fillId="0" borderId="0" xfId="0" applyFont="1" applyAlignment="1" applyProtection="1">
      <alignment vertical="top"/>
    </xf>
    <xf numFmtId="0" fontId="9" fillId="4" borderId="0" xfId="0" applyFont="1" applyFill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164" fontId="9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>
      <alignment horizontal="right" vertical="center"/>
      <protection locked="0"/>
    </xf>
    <xf numFmtId="7" fontId="9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>
      <alignment horizontal="right" vertical="center"/>
      <protection locked="0"/>
    </xf>
    <xf numFmtId="0" fontId="0" fillId="0" borderId="0" xfId="0" applyAlignment="1" applyProtection="1">
      <alignment horizontal="center" vertical="top" wrapText="1"/>
    </xf>
    <xf numFmtId="49" fontId="11" fillId="3" borderId="16" xfId="0" applyNumberFormat="1" applyFont="1" applyFill="1" applyBorder="1" applyAlignment="1" applyProtection="1">
      <alignment horizontal="right" vertical="center" wrapText="1" indent="11"/>
    </xf>
    <xf numFmtId="49" fontId="11" fillId="3" borderId="17" xfId="0" applyNumberFormat="1" applyFont="1" applyFill="1" applyBorder="1" applyAlignment="1" applyProtection="1">
      <alignment horizontal="right" vertical="center" wrapText="1" indent="11"/>
    </xf>
    <xf numFmtId="49" fontId="11" fillId="3" borderId="18" xfId="0" applyNumberFormat="1" applyFont="1" applyFill="1" applyBorder="1" applyAlignment="1" applyProtection="1">
      <alignment horizontal="right" vertical="center" wrapText="1" indent="11"/>
    </xf>
    <xf numFmtId="49" fontId="20" fillId="4" borderId="6" xfId="0" applyNumberFormat="1" applyFont="1" applyFill="1" applyBorder="1" applyAlignment="1" applyProtection="1">
      <alignment horizontal="right" vertical="center" wrapText="1" indent="2"/>
    </xf>
    <xf numFmtId="49" fontId="20" fillId="4" borderId="7" xfId="0" applyNumberFormat="1" applyFont="1" applyFill="1" applyBorder="1" applyAlignment="1" applyProtection="1">
      <alignment horizontal="right" vertical="center" wrapText="1" indent="2"/>
    </xf>
    <xf numFmtId="49" fontId="20" fillId="4" borderId="1" xfId="0" applyNumberFormat="1" applyFont="1" applyFill="1" applyBorder="1" applyAlignment="1" applyProtection="1">
      <alignment horizontal="right" vertical="center" wrapText="1" indent="2"/>
    </xf>
    <xf numFmtId="49" fontId="20" fillId="4" borderId="0" xfId="0" applyNumberFormat="1" applyFont="1" applyFill="1" applyAlignment="1" applyProtection="1">
      <alignment horizontal="right" vertical="center" wrapText="1" indent="2"/>
    </xf>
    <xf numFmtId="49" fontId="20" fillId="4" borderId="20" xfId="0" applyNumberFormat="1" applyFont="1" applyFill="1" applyBorder="1" applyAlignment="1" applyProtection="1">
      <alignment horizontal="right" vertical="center" wrapText="1" indent="2"/>
    </xf>
    <xf numFmtId="49" fontId="20" fillId="4" borderId="21" xfId="0" applyNumberFormat="1" applyFont="1" applyFill="1" applyBorder="1" applyAlignment="1" applyProtection="1">
      <alignment horizontal="right" vertical="center" wrapText="1" indent="2"/>
    </xf>
    <xf numFmtId="0" fontId="17" fillId="5" borderId="0" xfId="0" applyFont="1" applyFill="1" applyAlignment="1" applyProtection="1">
      <alignment horizontal="left" vertical="top" wrapText="1" indent="2"/>
    </xf>
    <xf numFmtId="0" fontId="13" fillId="5" borderId="0" xfId="0" applyFont="1" applyFill="1" applyAlignment="1" applyProtection="1">
      <alignment horizontal="left" vertical="top" wrapText="1" indent="2"/>
    </xf>
    <xf numFmtId="0" fontId="17" fillId="5" borderId="24" xfId="0" applyFont="1" applyFill="1" applyBorder="1" applyAlignment="1" applyProtection="1">
      <alignment horizontal="left" vertical="top" wrapText="1" indent="2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3" fillId="2" borderId="0" xfId="0" applyFont="1" applyFill="1" applyAlignment="1" applyProtection="1">
      <alignment vertical="center"/>
    </xf>
    <xf numFmtId="0" fontId="0" fillId="0" borderId="0" xfId="0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top"/>
    </xf>
    <xf numFmtId="0" fontId="0" fillId="2" borderId="0" xfId="0" applyFill="1" applyAlignment="1" applyProtection="1">
      <alignment vertical="top"/>
    </xf>
    <xf numFmtId="0" fontId="0" fillId="2" borderId="2" xfId="0" applyFill="1" applyBorder="1" applyAlignment="1" applyProtection="1">
      <alignment vertical="top"/>
    </xf>
    <xf numFmtId="0" fontId="4" fillId="2" borderId="3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vertical="top"/>
    </xf>
    <xf numFmtId="0" fontId="0" fillId="0" borderId="4" xfId="0" applyBorder="1" applyAlignment="1" applyProtection="1">
      <alignment vertical="top"/>
    </xf>
    <xf numFmtId="0" fontId="0" fillId="2" borderId="5" xfId="0" applyFill="1" applyBorder="1" applyAlignment="1" applyProtection="1">
      <alignment vertical="top"/>
    </xf>
    <xf numFmtId="0" fontId="12" fillId="2" borderId="6" xfId="0" applyFont="1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vertical="top"/>
    </xf>
    <xf numFmtId="0" fontId="0" fillId="0" borderId="7" xfId="0" applyBorder="1" applyAlignment="1" applyProtection="1">
      <alignment vertical="top"/>
    </xf>
    <xf numFmtId="0" fontId="0" fillId="2" borderId="8" xfId="0" applyFill="1" applyBorder="1" applyAlignment="1" applyProtection="1">
      <alignment vertical="top"/>
    </xf>
    <xf numFmtId="0" fontId="15" fillId="5" borderId="0" xfId="0" applyFont="1" applyFill="1" applyAlignment="1" applyProtection="1">
      <alignment horizontal="left" vertical="top" wrapText="1" indent="2"/>
    </xf>
  </cellXfs>
  <cellStyles count="1">
    <cellStyle name="Normal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3E3C3A"/>
      <rgbColor rgb="00FFFFCC"/>
      <rgbColor rgb="007F7F7F"/>
      <rgbColor rgb="00660066"/>
      <rgbColor rgb="00FF8080"/>
      <rgbColor rgb="000066CC"/>
      <rgbColor rgb="00CCCCFF"/>
      <rgbColor rgb="00646464"/>
      <rgbColor rgb="00D8D8D8"/>
      <rgbColor rgb="0087CEEB"/>
      <rgbColor rgb="00FAF3E8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0770B-AC33-48BC-ABA0-0EB58F01ED84}">
  <sheetPr>
    <pageSetUpPr fitToPage="1"/>
  </sheetPr>
  <dimension ref="A1:P248"/>
  <sheetViews>
    <sheetView showGridLines="0" showZeros="0" tabSelected="1" zoomScale="85" zoomScaleNormal="85" zoomScaleSheetLayoutView="85" workbookViewId="0">
      <pane ySplit="7" topLeftCell="A8" activePane="bottomLeft" state="frozenSplit"/>
      <selection pane="bottomLeft" activeCell="X8" sqref="X8"/>
    </sheetView>
  </sheetViews>
  <sheetFormatPr baseColWidth="10" defaultColWidth="10" defaultRowHeight="15" customHeight="1" x14ac:dyDescent="0.2"/>
  <cols>
    <col min="1" max="1" width="10.875" style="1" customWidth="1"/>
    <col min="2" max="2" width="0" style="1" hidden="1" customWidth="1"/>
    <col min="3" max="3" width="60.875" style="1" customWidth="1"/>
    <col min="4" max="4" width="10.875" style="1" customWidth="1"/>
    <col min="5" max="9" width="15.875" style="1" customWidth="1"/>
    <col min="10" max="10" width="10" style="1" hidden="1" customWidth="1"/>
    <col min="11" max="11" width="15.875" style="1" customWidth="1"/>
    <col min="12" max="14" width="0" style="1" hidden="1" customWidth="1"/>
    <col min="15" max="15" width="20.875" style="1" customWidth="1"/>
    <col min="16" max="16" width="0" style="1" hidden="1" customWidth="1"/>
    <col min="17" max="16384" width="10" style="1"/>
  </cols>
  <sheetData>
    <row r="1" spans="1:16" ht="18.75" customHeight="1" x14ac:dyDescent="0.2">
      <c r="A1" s="73" t="s">
        <v>0</v>
      </c>
      <c r="B1" s="74"/>
      <c r="C1" s="75"/>
      <c r="D1" s="76"/>
      <c r="E1" s="76"/>
      <c r="F1" s="76"/>
      <c r="G1" s="76"/>
      <c r="H1" s="77"/>
      <c r="I1" s="78"/>
      <c r="J1" s="77"/>
      <c r="K1" s="77"/>
      <c r="L1" s="76"/>
      <c r="M1" s="76"/>
      <c r="N1" s="76"/>
      <c r="O1" s="79"/>
      <c r="P1" s="34"/>
    </row>
    <row r="2" spans="1:16" ht="15" customHeight="1" thickBot="1" x14ac:dyDescent="0.25">
      <c r="A2" s="80"/>
      <c r="B2" s="81"/>
      <c r="C2" s="81"/>
      <c r="D2" s="81"/>
      <c r="E2" s="76"/>
      <c r="F2" s="76"/>
      <c r="G2" s="76"/>
      <c r="H2" s="81"/>
      <c r="I2" s="81"/>
      <c r="J2" s="81"/>
      <c r="K2" s="81"/>
      <c r="L2" s="81"/>
      <c r="M2" s="81"/>
      <c r="N2" s="81"/>
      <c r="O2" s="82"/>
      <c r="P2" s="2"/>
    </row>
    <row r="3" spans="1:16" ht="22.5" customHeight="1" thickBot="1" x14ac:dyDescent="0.25">
      <c r="A3" s="83" t="s">
        <v>1</v>
      </c>
      <c r="B3" s="84"/>
      <c r="C3" s="84"/>
      <c r="D3" s="84"/>
      <c r="E3" s="85"/>
      <c r="F3" s="85"/>
      <c r="G3" s="85"/>
      <c r="H3" s="84"/>
      <c r="I3" s="84"/>
      <c r="J3" s="84"/>
      <c r="K3" s="84"/>
      <c r="L3" s="84"/>
      <c r="M3" s="84"/>
      <c r="N3" s="84"/>
      <c r="O3" s="86"/>
      <c r="P3" s="35"/>
    </row>
    <row r="4" spans="1:16" ht="30" customHeight="1" x14ac:dyDescent="0.2">
      <c r="A4" s="87" t="s">
        <v>288</v>
      </c>
      <c r="B4" s="88"/>
      <c r="C4" s="88"/>
      <c r="D4" s="89"/>
      <c r="E4" s="89"/>
      <c r="F4" s="89"/>
      <c r="G4" s="89"/>
      <c r="H4" s="88"/>
      <c r="I4" s="88"/>
      <c r="J4" s="88"/>
      <c r="K4" s="88"/>
      <c r="L4" s="89"/>
      <c r="M4" s="89"/>
      <c r="N4" s="89"/>
      <c r="O4" s="90"/>
      <c r="P4" s="36"/>
    </row>
    <row r="5" spans="1:16" ht="7.5" customHeight="1" thickBot="1" x14ac:dyDescent="0.25">
      <c r="A5" s="2"/>
      <c r="B5" s="2"/>
      <c r="C5" s="2"/>
      <c r="P5" s="2"/>
    </row>
    <row r="6" spans="1:16" ht="48.75" customHeight="1" x14ac:dyDescent="0.2">
      <c r="A6" s="37" t="s">
        <v>2</v>
      </c>
      <c r="B6" s="3" t="s">
        <v>3</v>
      </c>
      <c r="C6" s="3" t="s">
        <v>4</v>
      </c>
      <c r="D6" s="3" t="s">
        <v>5</v>
      </c>
      <c r="E6" s="38" t="s">
        <v>8</v>
      </c>
      <c r="F6" s="38" t="s">
        <v>6</v>
      </c>
      <c r="G6" s="38" t="s">
        <v>7</v>
      </c>
      <c r="H6" s="3" t="s">
        <v>9</v>
      </c>
      <c r="I6" s="3" t="s">
        <v>10</v>
      </c>
      <c r="J6" s="3" t="s">
        <v>11</v>
      </c>
      <c r="K6" s="3" t="s">
        <v>12</v>
      </c>
      <c r="O6" s="39" t="s">
        <v>13</v>
      </c>
      <c r="P6" s="40" t="s">
        <v>14</v>
      </c>
    </row>
    <row r="7" spans="1:16" ht="45" customHeight="1" x14ac:dyDescent="0.2">
      <c r="A7" s="4" t="s">
        <v>15</v>
      </c>
      <c r="B7" s="5"/>
      <c r="C7" s="6" t="s">
        <v>16</v>
      </c>
      <c r="D7" s="7"/>
      <c r="E7" s="41"/>
      <c r="F7" s="41"/>
      <c r="G7" s="41"/>
      <c r="H7" s="8"/>
      <c r="I7" s="55"/>
      <c r="J7" s="55"/>
      <c r="K7" s="55"/>
      <c r="L7" s="8"/>
      <c r="M7" s="8"/>
      <c r="N7" s="8"/>
      <c r="O7" s="9"/>
      <c r="P7" s="42"/>
    </row>
    <row r="8" spans="1:16" ht="37.5" customHeight="1" x14ac:dyDescent="0.2">
      <c r="A8" s="10" t="s">
        <v>15</v>
      </c>
      <c r="B8" s="11"/>
      <c r="C8" s="12" t="s">
        <v>17</v>
      </c>
      <c r="D8" s="7"/>
      <c r="E8" s="41"/>
      <c r="F8" s="41"/>
      <c r="G8" s="41"/>
      <c r="H8" s="8"/>
      <c r="I8" s="55"/>
      <c r="J8" s="55"/>
      <c r="K8" s="55"/>
      <c r="L8" s="8"/>
      <c r="M8" s="8"/>
      <c r="N8" s="8"/>
      <c r="O8" s="9"/>
      <c r="P8" s="42"/>
    </row>
    <row r="9" spans="1:16" ht="26.25" customHeight="1" x14ac:dyDescent="0.2">
      <c r="A9" s="13" t="s">
        <v>18</v>
      </c>
      <c r="B9" s="11"/>
      <c r="C9" s="14" t="s">
        <v>19</v>
      </c>
      <c r="D9" s="15"/>
      <c r="E9" s="43">
        <v>0</v>
      </c>
      <c r="F9" s="43">
        <v>0</v>
      </c>
      <c r="G9" s="43">
        <v>0</v>
      </c>
      <c r="H9" s="16">
        <f t="shared" ref="H9:H59" si="0">($E9)*1+($F9)*1+($G9)*1</f>
        <v>0</v>
      </c>
      <c r="I9" s="56"/>
      <c r="J9" s="57">
        <v>1</v>
      </c>
      <c r="K9" s="58"/>
      <c r="L9" s="16"/>
      <c r="M9" s="18"/>
      <c r="N9" s="18"/>
      <c r="O9" s="19">
        <f t="shared" ref="O9:O59" si="1">IF(ISNUMBER($M9),IF(ISNUMBER($I9),ROUND($M9*$I9,2),ROUND($M9*$H9,2)),IF(ISNUMBER($I9),ROUND($K9*$I9,2),ROUND($K9*$H9,2)))</f>
        <v>0</v>
      </c>
      <c r="P9" s="42"/>
    </row>
    <row r="10" spans="1:16" ht="22.5" customHeight="1" x14ac:dyDescent="0.2">
      <c r="A10" s="13" t="s">
        <v>20</v>
      </c>
      <c r="B10" s="11"/>
      <c r="C10" s="20" t="s">
        <v>21</v>
      </c>
      <c r="D10" s="15" t="s">
        <v>22</v>
      </c>
      <c r="E10" s="44">
        <v>0</v>
      </c>
      <c r="F10" s="44">
        <v>0</v>
      </c>
      <c r="G10" s="44">
        <v>0</v>
      </c>
      <c r="H10" s="17">
        <v>1</v>
      </c>
      <c r="I10" s="57"/>
      <c r="J10" s="57">
        <v>1</v>
      </c>
      <c r="K10" s="58"/>
      <c r="L10" s="16"/>
      <c r="M10" s="18"/>
      <c r="N10" s="18"/>
      <c r="O10" s="19">
        <f t="shared" si="1"/>
        <v>0</v>
      </c>
      <c r="P10" s="42"/>
    </row>
    <row r="11" spans="1:16" s="47" customFormat="1" ht="12" customHeight="1" x14ac:dyDescent="0.2">
      <c r="A11" s="29"/>
      <c r="B11" s="27"/>
      <c r="C11" s="70" t="s">
        <v>139</v>
      </c>
      <c r="D11" s="70"/>
      <c r="E11" s="70"/>
      <c r="F11" s="70"/>
      <c r="G11" s="70"/>
      <c r="H11" s="70"/>
      <c r="I11" s="71"/>
      <c r="J11" s="71"/>
      <c r="K11" s="72"/>
      <c r="L11" s="45"/>
      <c r="M11" s="45"/>
      <c r="N11" s="45"/>
      <c r="O11" s="30"/>
      <c r="P11" s="46"/>
    </row>
    <row r="12" spans="1:16" ht="22.5" customHeight="1" x14ac:dyDescent="0.2">
      <c r="A12" s="13" t="s">
        <v>23</v>
      </c>
      <c r="B12" s="11"/>
      <c r="C12" s="20" t="s">
        <v>24</v>
      </c>
      <c r="D12" s="15" t="s">
        <v>22</v>
      </c>
      <c r="E12" s="44">
        <v>0</v>
      </c>
      <c r="F12" s="44">
        <v>0</v>
      </c>
      <c r="G12" s="44">
        <v>0</v>
      </c>
      <c r="H12" s="17">
        <v>1</v>
      </c>
      <c r="I12" s="57"/>
      <c r="J12" s="57">
        <v>1</v>
      </c>
      <c r="K12" s="58"/>
      <c r="L12" s="16"/>
      <c r="M12" s="18"/>
      <c r="N12" s="18"/>
      <c r="O12" s="19">
        <f t="shared" si="1"/>
        <v>0</v>
      </c>
      <c r="P12" s="42"/>
    </row>
    <row r="13" spans="1:16" s="47" customFormat="1" ht="12" customHeight="1" x14ac:dyDescent="0.2">
      <c r="A13" s="29"/>
      <c r="B13" s="27"/>
      <c r="C13" s="70" t="s">
        <v>140</v>
      </c>
      <c r="D13" s="70"/>
      <c r="E13" s="70"/>
      <c r="F13" s="70"/>
      <c r="G13" s="70"/>
      <c r="H13" s="70"/>
      <c r="I13" s="71"/>
      <c r="J13" s="71"/>
      <c r="K13" s="72"/>
      <c r="L13" s="45"/>
      <c r="M13" s="45"/>
      <c r="N13" s="45"/>
      <c r="O13" s="30"/>
      <c r="P13" s="46"/>
    </row>
    <row r="14" spans="1:16" s="47" customFormat="1" ht="12" customHeight="1" x14ac:dyDescent="0.2">
      <c r="A14" s="29"/>
      <c r="B14" s="27"/>
      <c r="C14" s="70" t="s">
        <v>141</v>
      </c>
      <c r="D14" s="70"/>
      <c r="E14" s="70"/>
      <c r="F14" s="70"/>
      <c r="G14" s="70"/>
      <c r="H14" s="70"/>
      <c r="I14" s="71"/>
      <c r="J14" s="71"/>
      <c r="K14" s="72"/>
      <c r="L14" s="45"/>
      <c r="M14" s="45"/>
      <c r="N14" s="45"/>
      <c r="O14" s="30"/>
      <c r="P14" s="46"/>
    </row>
    <row r="15" spans="1:16" s="47" customFormat="1" ht="12" customHeight="1" x14ac:dyDescent="0.2">
      <c r="A15" s="29"/>
      <c r="B15" s="27"/>
      <c r="C15" s="70" t="s">
        <v>142</v>
      </c>
      <c r="D15" s="70"/>
      <c r="E15" s="70"/>
      <c r="F15" s="70"/>
      <c r="G15" s="70"/>
      <c r="H15" s="70"/>
      <c r="I15" s="71"/>
      <c r="J15" s="71"/>
      <c r="K15" s="72"/>
      <c r="L15" s="45"/>
      <c r="M15" s="45"/>
      <c r="N15" s="45"/>
      <c r="O15" s="30"/>
      <c r="P15" s="46"/>
    </row>
    <row r="16" spans="1:16" s="47" customFormat="1" ht="12" customHeight="1" x14ac:dyDescent="0.2">
      <c r="A16" s="29"/>
      <c r="B16" s="27"/>
      <c r="C16" s="70" t="s">
        <v>143</v>
      </c>
      <c r="D16" s="70"/>
      <c r="E16" s="70"/>
      <c r="F16" s="70"/>
      <c r="G16" s="70"/>
      <c r="H16" s="70"/>
      <c r="I16" s="71"/>
      <c r="J16" s="71"/>
      <c r="K16" s="72"/>
      <c r="L16" s="45"/>
      <c r="M16" s="45"/>
      <c r="N16" s="45"/>
      <c r="O16" s="30"/>
      <c r="P16" s="46"/>
    </row>
    <row r="17" spans="1:16" s="47" customFormat="1" ht="12" customHeight="1" x14ac:dyDescent="0.2">
      <c r="A17" s="29"/>
      <c r="B17" s="27"/>
      <c r="C17" s="70" t="s">
        <v>144</v>
      </c>
      <c r="D17" s="70"/>
      <c r="E17" s="70"/>
      <c r="F17" s="70"/>
      <c r="G17" s="70"/>
      <c r="H17" s="70"/>
      <c r="I17" s="71"/>
      <c r="J17" s="71"/>
      <c r="K17" s="72"/>
      <c r="L17" s="45"/>
      <c r="M17" s="45"/>
      <c r="N17" s="45"/>
      <c r="O17" s="30"/>
      <c r="P17" s="46"/>
    </row>
    <row r="18" spans="1:16" s="47" customFormat="1" ht="12" customHeight="1" x14ac:dyDescent="0.2">
      <c r="A18" s="29"/>
      <c r="B18" s="27"/>
      <c r="C18" s="70" t="s">
        <v>145</v>
      </c>
      <c r="D18" s="70"/>
      <c r="E18" s="70"/>
      <c r="F18" s="70"/>
      <c r="G18" s="70"/>
      <c r="H18" s="70"/>
      <c r="I18" s="71"/>
      <c r="J18" s="71"/>
      <c r="K18" s="72"/>
      <c r="L18" s="45"/>
      <c r="M18" s="45"/>
      <c r="N18" s="45"/>
      <c r="O18" s="30"/>
      <c r="P18" s="46"/>
    </row>
    <row r="19" spans="1:16" s="47" customFormat="1" ht="12" customHeight="1" x14ac:dyDescent="0.2">
      <c r="A19" s="29"/>
      <c r="B19" s="27"/>
      <c r="C19" s="70" t="s">
        <v>146</v>
      </c>
      <c r="D19" s="70"/>
      <c r="E19" s="70"/>
      <c r="F19" s="70"/>
      <c r="G19" s="70"/>
      <c r="H19" s="70"/>
      <c r="I19" s="71"/>
      <c r="J19" s="71"/>
      <c r="K19" s="72"/>
      <c r="L19" s="45"/>
      <c r="M19" s="45"/>
      <c r="N19" s="45"/>
      <c r="O19" s="30"/>
      <c r="P19" s="46"/>
    </row>
    <row r="20" spans="1:16" s="47" customFormat="1" ht="12" customHeight="1" x14ac:dyDescent="0.2">
      <c r="A20" s="29"/>
      <c r="B20" s="27"/>
      <c r="C20" s="70" t="s">
        <v>147</v>
      </c>
      <c r="D20" s="70"/>
      <c r="E20" s="70"/>
      <c r="F20" s="70"/>
      <c r="G20" s="70"/>
      <c r="H20" s="70"/>
      <c r="I20" s="71"/>
      <c r="J20" s="71"/>
      <c r="K20" s="72"/>
      <c r="L20" s="45"/>
      <c r="M20" s="45"/>
      <c r="N20" s="45"/>
      <c r="O20" s="30"/>
      <c r="P20" s="46"/>
    </row>
    <row r="21" spans="1:16" ht="22.5" customHeight="1" x14ac:dyDescent="0.2">
      <c r="A21" s="13" t="s">
        <v>25</v>
      </c>
      <c r="B21" s="11"/>
      <c r="C21" s="20" t="s">
        <v>26</v>
      </c>
      <c r="D21" s="15" t="s">
        <v>22</v>
      </c>
      <c r="E21" s="44">
        <v>0</v>
      </c>
      <c r="F21" s="44">
        <v>0</v>
      </c>
      <c r="G21" s="44">
        <v>0</v>
      </c>
      <c r="H21" s="17">
        <v>1</v>
      </c>
      <c r="I21" s="57"/>
      <c r="J21" s="57">
        <v>1</v>
      </c>
      <c r="K21" s="58"/>
      <c r="L21" s="16"/>
      <c r="M21" s="18"/>
      <c r="N21" s="18"/>
      <c r="O21" s="19">
        <f t="shared" si="1"/>
        <v>0</v>
      </c>
      <c r="P21" s="42"/>
    </row>
    <row r="22" spans="1:16" s="47" customFormat="1" ht="12" customHeight="1" x14ac:dyDescent="0.2">
      <c r="A22" s="29"/>
      <c r="B22" s="27"/>
      <c r="C22" s="70" t="s">
        <v>148</v>
      </c>
      <c r="D22" s="70"/>
      <c r="E22" s="70"/>
      <c r="F22" s="70"/>
      <c r="G22" s="70"/>
      <c r="H22" s="70"/>
      <c r="I22" s="71"/>
      <c r="J22" s="71"/>
      <c r="K22" s="72"/>
      <c r="L22" s="45"/>
      <c r="M22" s="45"/>
      <c r="N22" s="45"/>
      <c r="O22" s="30"/>
      <c r="P22" s="46"/>
    </row>
    <row r="23" spans="1:16" ht="22.5" customHeight="1" x14ac:dyDescent="0.2">
      <c r="A23" s="13" t="s">
        <v>27</v>
      </c>
      <c r="B23" s="11"/>
      <c r="C23" s="20" t="s">
        <v>28</v>
      </c>
      <c r="D23" s="15" t="s">
        <v>22</v>
      </c>
      <c r="E23" s="44">
        <v>0</v>
      </c>
      <c r="F23" s="44">
        <v>0</v>
      </c>
      <c r="G23" s="44">
        <v>0</v>
      </c>
      <c r="H23" s="17">
        <v>1</v>
      </c>
      <c r="I23" s="57"/>
      <c r="J23" s="57">
        <v>1</v>
      </c>
      <c r="K23" s="58"/>
      <c r="L23" s="16"/>
      <c r="M23" s="18"/>
      <c r="N23" s="18"/>
      <c r="O23" s="19">
        <f t="shared" si="1"/>
        <v>0</v>
      </c>
      <c r="P23" s="42"/>
    </row>
    <row r="24" spans="1:16" s="47" customFormat="1" ht="12" customHeight="1" x14ac:dyDescent="0.2">
      <c r="A24" s="29"/>
      <c r="B24" s="27"/>
      <c r="C24" s="70" t="s">
        <v>149</v>
      </c>
      <c r="D24" s="70"/>
      <c r="E24" s="70"/>
      <c r="F24" s="70"/>
      <c r="G24" s="70"/>
      <c r="H24" s="70"/>
      <c r="I24" s="71"/>
      <c r="J24" s="71"/>
      <c r="K24" s="72"/>
      <c r="L24" s="45"/>
      <c r="M24" s="45"/>
      <c r="N24" s="45"/>
      <c r="O24" s="30"/>
      <c r="P24" s="46"/>
    </row>
    <row r="25" spans="1:16" ht="29.25" customHeight="1" x14ac:dyDescent="0.2">
      <c r="A25" s="13" t="s">
        <v>29</v>
      </c>
      <c r="B25" s="11"/>
      <c r="C25" s="20" t="s">
        <v>30</v>
      </c>
      <c r="D25" s="15" t="s">
        <v>22</v>
      </c>
      <c r="E25" s="44">
        <v>0</v>
      </c>
      <c r="F25" s="44">
        <v>0</v>
      </c>
      <c r="G25" s="44">
        <v>0</v>
      </c>
      <c r="H25" s="17">
        <v>1</v>
      </c>
      <c r="I25" s="57"/>
      <c r="J25" s="57">
        <v>1</v>
      </c>
      <c r="K25" s="58"/>
      <c r="L25" s="16"/>
      <c r="M25" s="18"/>
      <c r="N25" s="18"/>
      <c r="O25" s="19">
        <f t="shared" si="1"/>
        <v>0</v>
      </c>
      <c r="P25" s="42"/>
    </row>
    <row r="26" spans="1:16" s="47" customFormat="1" ht="12" customHeight="1" x14ac:dyDescent="0.2">
      <c r="A26" s="29"/>
      <c r="B26" s="27"/>
      <c r="C26" s="70" t="s">
        <v>150</v>
      </c>
      <c r="D26" s="70"/>
      <c r="E26" s="70"/>
      <c r="F26" s="70"/>
      <c r="G26" s="70"/>
      <c r="H26" s="70"/>
      <c r="I26" s="71"/>
      <c r="J26" s="71"/>
      <c r="K26" s="72"/>
      <c r="L26" s="45"/>
      <c r="M26" s="45"/>
      <c r="N26" s="45"/>
      <c r="O26" s="30"/>
      <c r="P26" s="46"/>
    </row>
    <row r="27" spans="1:16" ht="22.5" customHeight="1" x14ac:dyDescent="0.2">
      <c r="A27" s="13" t="s">
        <v>31</v>
      </c>
      <c r="B27" s="11"/>
      <c r="C27" s="20" t="s">
        <v>32</v>
      </c>
      <c r="D27" s="15" t="s">
        <v>22</v>
      </c>
      <c r="E27" s="44">
        <v>0</v>
      </c>
      <c r="F27" s="44">
        <v>0</v>
      </c>
      <c r="G27" s="44">
        <v>0</v>
      </c>
      <c r="H27" s="17">
        <v>1</v>
      </c>
      <c r="I27" s="57"/>
      <c r="J27" s="57">
        <v>1</v>
      </c>
      <c r="K27" s="58"/>
      <c r="L27" s="16"/>
      <c r="M27" s="18"/>
      <c r="N27" s="18"/>
      <c r="O27" s="19">
        <f t="shared" si="1"/>
        <v>0</v>
      </c>
      <c r="P27" s="42"/>
    </row>
    <row r="28" spans="1:16" s="47" customFormat="1" ht="12" customHeight="1" x14ac:dyDescent="0.2">
      <c r="A28" s="29"/>
      <c r="B28" s="27"/>
      <c r="C28" s="70" t="s">
        <v>151</v>
      </c>
      <c r="D28" s="70"/>
      <c r="E28" s="70"/>
      <c r="F28" s="70"/>
      <c r="G28" s="70"/>
      <c r="H28" s="70"/>
      <c r="I28" s="71"/>
      <c r="J28" s="71"/>
      <c r="K28" s="72"/>
      <c r="L28" s="45"/>
      <c r="M28" s="45"/>
      <c r="N28" s="45"/>
      <c r="O28" s="30"/>
      <c r="P28" s="46"/>
    </row>
    <row r="29" spans="1:16" ht="26.25" customHeight="1" x14ac:dyDescent="0.2">
      <c r="A29" s="13" t="s">
        <v>33</v>
      </c>
      <c r="B29" s="11"/>
      <c r="C29" s="14" t="s">
        <v>34</v>
      </c>
      <c r="D29" s="15"/>
      <c r="E29" s="43">
        <v>0</v>
      </c>
      <c r="F29" s="43">
        <v>0</v>
      </c>
      <c r="G29" s="43">
        <v>0</v>
      </c>
      <c r="H29" s="16">
        <f t="shared" si="0"/>
        <v>0</v>
      </c>
      <c r="I29" s="56"/>
      <c r="J29" s="57">
        <v>1</v>
      </c>
      <c r="K29" s="58"/>
      <c r="L29" s="16"/>
      <c r="M29" s="18"/>
      <c r="N29" s="18"/>
      <c r="O29" s="19">
        <f t="shared" si="1"/>
        <v>0</v>
      </c>
      <c r="P29" s="42"/>
    </row>
    <row r="30" spans="1:16" ht="22.5" customHeight="1" x14ac:dyDescent="0.2">
      <c r="A30" s="13" t="s">
        <v>35</v>
      </c>
      <c r="B30" s="11"/>
      <c r="C30" s="20" t="s">
        <v>36</v>
      </c>
      <c r="D30" s="15"/>
      <c r="E30" s="43">
        <v>0</v>
      </c>
      <c r="F30" s="43">
        <v>0</v>
      </c>
      <c r="G30" s="43">
        <v>0</v>
      </c>
      <c r="H30" s="16">
        <f t="shared" si="0"/>
        <v>0</v>
      </c>
      <c r="I30" s="56"/>
      <c r="J30" s="57">
        <v>1</v>
      </c>
      <c r="K30" s="58"/>
      <c r="L30" s="16"/>
      <c r="M30" s="18"/>
      <c r="N30" s="18"/>
      <c r="O30" s="19">
        <f t="shared" si="1"/>
        <v>0</v>
      </c>
      <c r="P30" s="42"/>
    </row>
    <row r="31" spans="1:16" ht="18.75" customHeight="1" x14ac:dyDescent="0.2">
      <c r="A31" s="13" t="s">
        <v>37</v>
      </c>
      <c r="B31" s="11"/>
      <c r="C31" s="21" t="s">
        <v>38</v>
      </c>
      <c r="D31" s="15" t="s">
        <v>39</v>
      </c>
      <c r="E31" s="48">
        <v>130</v>
      </c>
      <c r="F31" s="48">
        <v>0</v>
      </c>
      <c r="G31" s="48">
        <v>30</v>
      </c>
      <c r="H31" s="22">
        <f t="shared" si="0"/>
        <v>160</v>
      </c>
      <c r="I31" s="59"/>
      <c r="J31" s="57">
        <v>1</v>
      </c>
      <c r="K31" s="58"/>
      <c r="L31" s="16"/>
      <c r="M31" s="18"/>
      <c r="N31" s="18"/>
      <c r="O31" s="19">
        <f t="shared" si="1"/>
        <v>0</v>
      </c>
      <c r="P31" s="42"/>
    </row>
    <row r="32" spans="1:16" s="47" customFormat="1" ht="12" customHeight="1" x14ac:dyDescent="0.2">
      <c r="A32" s="29"/>
      <c r="B32" s="27"/>
      <c r="C32" s="70" t="s">
        <v>152</v>
      </c>
      <c r="D32" s="70"/>
      <c r="E32" s="70"/>
      <c r="F32" s="70"/>
      <c r="G32" s="70"/>
      <c r="H32" s="70"/>
      <c r="I32" s="71"/>
      <c r="J32" s="71"/>
      <c r="K32" s="72"/>
      <c r="L32" s="45"/>
      <c r="M32" s="45"/>
      <c r="N32" s="45"/>
      <c r="O32" s="30"/>
      <c r="P32" s="46"/>
    </row>
    <row r="33" spans="1:16" s="47" customFormat="1" ht="12" customHeight="1" x14ac:dyDescent="0.2">
      <c r="A33" s="29"/>
      <c r="B33" s="27"/>
      <c r="C33" s="70" t="s">
        <v>153</v>
      </c>
      <c r="D33" s="70"/>
      <c r="E33" s="70"/>
      <c r="F33" s="70"/>
      <c r="G33" s="70"/>
      <c r="H33" s="70"/>
      <c r="I33" s="71"/>
      <c r="J33" s="71"/>
      <c r="K33" s="72"/>
      <c r="L33" s="45"/>
      <c r="M33" s="45"/>
      <c r="N33" s="45"/>
      <c r="O33" s="30"/>
      <c r="P33" s="46"/>
    </row>
    <row r="34" spans="1:16" s="47" customFormat="1" ht="12" customHeight="1" x14ac:dyDescent="0.2">
      <c r="A34" s="29"/>
      <c r="B34" s="27"/>
      <c r="C34" s="70" t="s">
        <v>154</v>
      </c>
      <c r="D34" s="70"/>
      <c r="E34" s="70"/>
      <c r="F34" s="70"/>
      <c r="G34" s="70"/>
      <c r="H34" s="70"/>
      <c r="I34" s="71"/>
      <c r="J34" s="71"/>
      <c r="K34" s="72"/>
      <c r="L34" s="45"/>
      <c r="M34" s="45"/>
      <c r="N34" s="45"/>
      <c r="O34" s="30"/>
      <c r="P34" s="46"/>
    </row>
    <row r="35" spans="1:16" s="47" customFormat="1" ht="12" customHeight="1" x14ac:dyDescent="0.2">
      <c r="A35" s="29"/>
      <c r="B35" s="27"/>
      <c r="C35" s="70" t="s">
        <v>155</v>
      </c>
      <c r="D35" s="70"/>
      <c r="E35" s="70"/>
      <c r="F35" s="70"/>
      <c r="G35" s="70"/>
      <c r="H35" s="70"/>
      <c r="I35" s="71"/>
      <c r="J35" s="71"/>
      <c r="K35" s="72"/>
      <c r="L35" s="45"/>
      <c r="M35" s="45"/>
      <c r="N35" s="45"/>
      <c r="O35" s="30"/>
      <c r="P35" s="46"/>
    </row>
    <row r="36" spans="1:16" ht="18.75" customHeight="1" x14ac:dyDescent="0.2">
      <c r="A36" s="13" t="s">
        <v>40</v>
      </c>
      <c r="B36" s="11"/>
      <c r="C36" s="21" t="s">
        <v>41</v>
      </c>
      <c r="D36" s="15" t="s">
        <v>133</v>
      </c>
      <c r="E36" s="48"/>
      <c r="F36" s="48">
        <v>0</v>
      </c>
      <c r="G36" s="48"/>
      <c r="H36" s="22">
        <f t="shared" si="0"/>
        <v>0</v>
      </c>
      <c r="I36" s="59"/>
      <c r="J36" s="57">
        <v>1</v>
      </c>
      <c r="K36" s="58"/>
      <c r="L36" s="16"/>
      <c r="M36" s="18"/>
      <c r="N36" s="18"/>
      <c r="O36" s="19">
        <f t="shared" si="1"/>
        <v>0</v>
      </c>
      <c r="P36" s="42"/>
    </row>
    <row r="37" spans="1:16" s="47" customFormat="1" ht="12" customHeight="1" x14ac:dyDescent="0.2">
      <c r="A37" s="29"/>
      <c r="B37" s="27"/>
      <c r="C37" s="70" t="s">
        <v>156</v>
      </c>
      <c r="D37" s="70"/>
      <c r="E37" s="70"/>
      <c r="F37" s="70"/>
      <c r="G37" s="70"/>
      <c r="H37" s="70"/>
      <c r="I37" s="71"/>
      <c r="J37" s="71"/>
      <c r="K37" s="72"/>
      <c r="L37" s="45"/>
      <c r="M37" s="45"/>
      <c r="N37" s="45"/>
      <c r="O37" s="30"/>
      <c r="P37" s="46"/>
    </row>
    <row r="38" spans="1:16" s="47" customFormat="1" ht="12" customHeight="1" x14ac:dyDescent="0.2">
      <c r="A38" s="29"/>
      <c r="B38" s="27"/>
      <c r="C38" s="70" t="s">
        <v>153</v>
      </c>
      <c r="D38" s="70"/>
      <c r="E38" s="70"/>
      <c r="F38" s="70"/>
      <c r="G38" s="70"/>
      <c r="H38" s="70"/>
      <c r="I38" s="71"/>
      <c r="J38" s="71"/>
      <c r="K38" s="72"/>
      <c r="L38" s="45"/>
      <c r="M38" s="45"/>
      <c r="N38" s="45"/>
      <c r="O38" s="30"/>
      <c r="P38" s="46"/>
    </row>
    <row r="39" spans="1:16" s="47" customFormat="1" ht="12" customHeight="1" x14ac:dyDescent="0.2">
      <c r="A39" s="29"/>
      <c r="B39" s="27"/>
      <c r="C39" s="70" t="s">
        <v>157</v>
      </c>
      <c r="D39" s="70"/>
      <c r="E39" s="70"/>
      <c r="F39" s="70"/>
      <c r="G39" s="70"/>
      <c r="H39" s="70"/>
      <c r="I39" s="71"/>
      <c r="J39" s="71"/>
      <c r="K39" s="72"/>
      <c r="L39" s="45"/>
      <c r="M39" s="45"/>
      <c r="N39" s="45"/>
      <c r="O39" s="30"/>
      <c r="P39" s="46"/>
    </row>
    <row r="40" spans="1:16" ht="22.5" customHeight="1" x14ac:dyDescent="0.2">
      <c r="A40" s="13" t="s">
        <v>42</v>
      </c>
      <c r="B40" s="11"/>
      <c r="C40" s="20" t="s">
        <v>43</v>
      </c>
      <c r="D40" s="15" t="s">
        <v>39</v>
      </c>
      <c r="E40" s="48">
        <v>75</v>
      </c>
      <c r="F40" s="48">
        <v>310</v>
      </c>
      <c r="G40" s="48">
        <v>70</v>
      </c>
      <c r="H40" s="22">
        <f t="shared" si="0"/>
        <v>455</v>
      </c>
      <c r="I40" s="59"/>
      <c r="J40" s="57">
        <v>1</v>
      </c>
      <c r="K40" s="58"/>
      <c r="L40" s="16"/>
      <c r="M40" s="18"/>
      <c r="N40" s="18"/>
      <c r="O40" s="19">
        <f t="shared" si="1"/>
        <v>0</v>
      </c>
      <c r="P40" s="42"/>
    </row>
    <row r="41" spans="1:16" s="47" customFormat="1" ht="12" customHeight="1" x14ac:dyDescent="0.2">
      <c r="A41" s="29"/>
      <c r="B41" s="27"/>
      <c r="C41" s="70" t="s">
        <v>158</v>
      </c>
      <c r="D41" s="70"/>
      <c r="E41" s="70"/>
      <c r="F41" s="70"/>
      <c r="G41" s="70"/>
      <c r="H41" s="70"/>
      <c r="I41" s="71"/>
      <c r="J41" s="71"/>
      <c r="K41" s="72"/>
      <c r="L41" s="45"/>
      <c r="M41" s="45"/>
      <c r="N41" s="45"/>
      <c r="O41" s="30"/>
      <c r="P41" s="46"/>
    </row>
    <row r="42" spans="1:16" s="47" customFormat="1" ht="12" customHeight="1" x14ac:dyDescent="0.2">
      <c r="A42" s="29"/>
      <c r="B42" s="27"/>
      <c r="C42" s="70" t="s">
        <v>153</v>
      </c>
      <c r="D42" s="70"/>
      <c r="E42" s="70"/>
      <c r="F42" s="70"/>
      <c r="G42" s="70"/>
      <c r="H42" s="70"/>
      <c r="I42" s="71"/>
      <c r="J42" s="71"/>
      <c r="K42" s="72"/>
      <c r="L42" s="45"/>
      <c r="M42" s="45"/>
      <c r="N42" s="45"/>
      <c r="O42" s="30"/>
      <c r="P42" s="46"/>
    </row>
    <row r="43" spans="1:16" s="47" customFormat="1" ht="12" customHeight="1" x14ac:dyDescent="0.2">
      <c r="A43" s="29"/>
      <c r="B43" s="27"/>
      <c r="C43" s="70" t="s">
        <v>159</v>
      </c>
      <c r="D43" s="70"/>
      <c r="E43" s="70"/>
      <c r="F43" s="70"/>
      <c r="G43" s="70"/>
      <c r="H43" s="70"/>
      <c r="I43" s="71"/>
      <c r="J43" s="71"/>
      <c r="K43" s="72"/>
      <c r="L43" s="45"/>
      <c r="M43" s="45"/>
      <c r="N43" s="45"/>
      <c r="O43" s="30"/>
      <c r="P43" s="46"/>
    </row>
    <row r="44" spans="1:16" s="47" customFormat="1" ht="12" customHeight="1" x14ac:dyDescent="0.2">
      <c r="A44" s="29"/>
      <c r="B44" s="27"/>
      <c r="C44" s="70" t="s">
        <v>160</v>
      </c>
      <c r="D44" s="70"/>
      <c r="E44" s="70"/>
      <c r="F44" s="70"/>
      <c r="G44" s="70"/>
      <c r="H44" s="70"/>
      <c r="I44" s="71"/>
      <c r="J44" s="71"/>
      <c r="K44" s="72"/>
      <c r="L44" s="45"/>
      <c r="M44" s="45"/>
      <c r="N44" s="45"/>
      <c r="O44" s="30"/>
      <c r="P44" s="46"/>
    </row>
    <row r="45" spans="1:16" s="47" customFormat="1" ht="12" customHeight="1" x14ac:dyDescent="0.2">
      <c r="A45" s="29"/>
      <c r="B45" s="27"/>
      <c r="C45" s="70" t="s">
        <v>161</v>
      </c>
      <c r="D45" s="70"/>
      <c r="E45" s="70"/>
      <c r="F45" s="70"/>
      <c r="G45" s="70"/>
      <c r="H45" s="70"/>
      <c r="I45" s="71"/>
      <c r="J45" s="71"/>
      <c r="K45" s="72"/>
      <c r="L45" s="45"/>
      <c r="M45" s="45"/>
      <c r="N45" s="45"/>
      <c r="O45" s="30"/>
      <c r="P45" s="46"/>
    </row>
    <row r="46" spans="1:16" s="47" customFormat="1" ht="12" customHeight="1" x14ac:dyDescent="0.2">
      <c r="A46" s="29"/>
      <c r="B46" s="27"/>
      <c r="C46" s="70" t="s">
        <v>162</v>
      </c>
      <c r="D46" s="70"/>
      <c r="E46" s="70"/>
      <c r="F46" s="70"/>
      <c r="G46" s="70"/>
      <c r="H46" s="70"/>
      <c r="I46" s="71"/>
      <c r="J46" s="71"/>
      <c r="K46" s="72"/>
      <c r="L46" s="45"/>
      <c r="M46" s="45"/>
      <c r="N46" s="45"/>
      <c r="O46" s="30"/>
      <c r="P46" s="46"/>
    </row>
    <row r="47" spans="1:16" ht="22.5" customHeight="1" x14ac:dyDescent="0.2">
      <c r="A47" s="13" t="s">
        <v>44</v>
      </c>
      <c r="B47" s="11"/>
      <c r="C47" s="20" t="s">
        <v>45</v>
      </c>
      <c r="D47" s="15" t="s">
        <v>39</v>
      </c>
      <c r="E47" s="48">
        <v>0</v>
      </c>
      <c r="F47" s="48">
        <v>0</v>
      </c>
      <c r="G47" s="48">
        <v>35</v>
      </c>
      <c r="H47" s="22">
        <f t="shared" si="0"/>
        <v>35</v>
      </c>
      <c r="I47" s="59"/>
      <c r="J47" s="57">
        <v>1</v>
      </c>
      <c r="K47" s="58"/>
      <c r="L47" s="16"/>
      <c r="M47" s="18"/>
      <c r="N47" s="18"/>
      <c r="O47" s="19">
        <f t="shared" si="1"/>
        <v>0</v>
      </c>
      <c r="P47" s="42"/>
    </row>
    <row r="48" spans="1:16" s="47" customFormat="1" ht="12" customHeight="1" x14ac:dyDescent="0.2">
      <c r="A48" s="29"/>
      <c r="B48" s="27"/>
      <c r="C48" s="70" t="s">
        <v>163</v>
      </c>
      <c r="D48" s="70"/>
      <c r="E48" s="70"/>
      <c r="F48" s="70"/>
      <c r="G48" s="70"/>
      <c r="H48" s="70"/>
      <c r="I48" s="71"/>
      <c r="J48" s="71"/>
      <c r="K48" s="72"/>
      <c r="L48" s="45"/>
      <c r="M48" s="45"/>
      <c r="N48" s="45"/>
      <c r="O48" s="30"/>
      <c r="P48" s="46"/>
    </row>
    <row r="49" spans="1:16" s="47" customFormat="1" ht="12" customHeight="1" x14ac:dyDescent="0.2">
      <c r="A49" s="29"/>
      <c r="B49" s="27"/>
      <c r="C49" s="70" t="s">
        <v>153</v>
      </c>
      <c r="D49" s="70"/>
      <c r="E49" s="70"/>
      <c r="F49" s="70"/>
      <c r="G49" s="70"/>
      <c r="H49" s="70"/>
      <c r="I49" s="71"/>
      <c r="J49" s="71"/>
      <c r="K49" s="72"/>
      <c r="L49" s="45"/>
      <c r="M49" s="45"/>
      <c r="N49" s="45"/>
      <c r="O49" s="30"/>
      <c r="P49" s="46"/>
    </row>
    <row r="50" spans="1:16" s="47" customFormat="1" ht="12" customHeight="1" x14ac:dyDescent="0.2">
      <c r="A50" s="29"/>
      <c r="B50" s="27"/>
      <c r="C50" s="70" t="s">
        <v>164</v>
      </c>
      <c r="D50" s="70"/>
      <c r="E50" s="70"/>
      <c r="F50" s="70"/>
      <c r="G50" s="70"/>
      <c r="H50" s="70"/>
      <c r="I50" s="71"/>
      <c r="J50" s="71"/>
      <c r="K50" s="72"/>
      <c r="L50" s="45"/>
      <c r="M50" s="45"/>
      <c r="N50" s="45"/>
      <c r="O50" s="30"/>
      <c r="P50" s="46"/>
    </row>
    <row r="51" spans="1:16" s="47" customFormat="1" ht="12" customHeight="1" x14ac:dyDescent="0.2">
      <c r="A51" s="29"/>
      <c r="B51" s="27"/>
      <c r="C51" s="70" t="s">
        <v>165</v>
      </c>
      <c r="D51" s="70"/>
      <c r="E51" s="70"/>
      <c r="F51" s="70"/>
      <c r="G51" s="70"/>
      <c r="H51" s="70"/>
      <c r="I51" s="71"/>
      <c r="J51" s="71"/>
      <c r="K51" s="72"/>
      <c r="L51" s="45"/>
      <c r="M51" s="45"/>
      <c r="N51" s="45"/>
      <c r="O51" s="30"/>
      <c r="P51" s="46"/>
    </row>
    <row r="52" spans="1:16" s="47" customFormat="1" ht="12" customHeight="1" x14ac:dyDescent="0.2">
      <c r="A52" s="29"/>
      <c r="B52" s="27"/>
      <c r="C52" s="70" t="s">
        <v>274</v>
      </c>
      <c r="D52" s="70"/>
      <c r="E52" s="70"/>
      <c r="F52" s="70"/>
      <c r="G52" s="70"/>
      <c r="H52" s="70"/>
      <c r="I52" s="71"/>
      <c r="J52" s="71"/>
      <c r="K52" s="72"/>
      <c r="L52" s="45"/>
      <c r="M52" s="45"/>
      <c r="N52" s="45"/>
      <c r="O52" s="30"/>
      <c r="P52" s="46"/>
    </row>
    <row r="53" spans="1:16" s="47" customFormat="1" ht="12" customHeight="1" x14ac:dyDescent="0.2">
      <c r="A53" s="29"/>
      <c r="B53" s="27"/>
      <c r="C53" s="70" t="s">
        <v>166</v>
      </c>
      <c r="D53" s="70"/>
      <c r="E53" s="70"/>
      <c r="F53" s="70"/>
      <c r="G53" s="70"/>
      <c r="H53" s="70"/>
      <c r="I53" s="71"/>
      <c r="J53" s="71"/>
      <c r="K53" s="72"/>
      <c r="L53" s="45"/>
      <c r="M53" s="45"/>
      <c r="N53" s="45"/>
      <c r="O53" s="30"/>
      <c r="P53" s="46"/>
    </row>
    <row r="54" spans="1:16" ht="22.5" customHeight="1" x14ac:dyDescent="0.2">
      <c r="A54" s="13" t="s">
        <v>46</v>
      </c>
      <c r="B54" s="11"/>
      <c r="C54" s="20" t="s">
        <v>47</v>
      </c>
      <c r="D54" s="15" t="s">
        <v>48</v>
      </c>
      <c r="E54" s="48">
        <v>0</v>
      </c>
      <c r="F54" s="48">
        <v>90</v>
      </c>
      <c r="G54" s="48">
        <v>0</v>
      </c>
      <c r="H54" s="22">
        <f t="shared" si="0"/>
        <v>90</v>
      </c>
      <c r="I54" s="59"/>
      <c r="J54" s="57">
        <v>1</v>
      </c>
      <c r="K54" s="58"/>
      <c r="L54" s="16"/>
      <c r="M54" s="18"/>
      <c r="N54" s="18"/>
      <c r="O54" s="19">
        <f t="shared" si="1"/>
        <v>0</v>
      </c>
      <c r="P54" s="42"/>
    </row>
    <row r="55" spans="1:16" s="47" customFormat="1" ht="12" customHeight="1" x14ac:dyDescent="0.2">
      <c r="A55" s="29"/>
      <c r="B55" s="27"/>
      <c r="C55" s="70" t="s">
        <v>168</v>
      </c>
      <c r="D55" s="70"/>
      <c r="E55" s="70"/>
      <c r="F55" s="70"/>
      <c r="G55" s="70"/>
      <c r="H55" s="70"/>
      <c r="I55" s="71"/>
      <c r="J55" s="71"/>
      <c r="K55" s="72"/>
      <c r="L55" s="45"/>
      <c r="M55" s="45"/>
      <c r="N55" s="45"/>
      <c r="O55" s="30"/>
      <c r="P55" s="46"/>
    </row>
    <row r="56" spans="1:16" s="47" customFormat="1" ht="12" customHeight="1" x14ac:dyDescent="0.2">
      <c r="A56" s="29"/>
      <c r="B56" s="27"/>
      <c r="C56" s="70" t="s">
        <v>169</v>
      </c>
      <c r="D56" s="70"/>
      <c r="E56" s="70"/>
      <c r="F56" s="70"/>
      <c r="G56" s="70"/>
      <c r="H56" s="70"/>
      <c r="I56" s="71"/>
      <c r="J56" s="71"/>
      <c r="K56" s="72"/>
      <c r="L56" s="45"/>
      <c r="M56" s="45"/>
      <c r="N56" s="45"/>
      <c r="O56" s="30"/>
      <c r="P56" s="46"/>
    </row>
    <row r="57" spans="1:16" s="47" customFormat="1" ht="12" customHeight="1" x14ac:dyDescent="0.2">
      <c r="A57" s="29"/>
      <c r="B57" s="27"/>
      <c r="C57" s="70" t="s">
        <v>276</v>
      </c>
      <c r="D57" s="70"/>
      <c r="E57" s="70"/>
      <c r="F57" s="70"/>
      <c r="G57" s="70"/>
      <c r="H57" s="70"/>
      <c r="I57" s="71"/>
      <c r="J57" s="71"/>
      <c r="K57" s="72"/>
      <c r="L57" s="45"/>
      <c r="M57" s="45"/>
      <c r="N57" s="45"/>
      <c r="O57" s="30"/>
      <c r="P57" s="46"/>
    </row>
    <row r="58" spans="1:16" s="47" customFormat="1" ht="12" customHeight="1" x14ac:dyDescent="0.2">
      <c r="A58" s="29"/>
      <c r="B58" s="27"/>
      <c r="C58" s="70" t="s">
        <v>275</v>
      </c>
      <c r="D58" s="70"/>
      <c r="E58" s="70"/>
      <c r="F58" s="70"/>
      <c r="G58" s="70"/>
      <c r="H58" s="70"/>
      <c r="I58" s="71"/>
      <c r="J58" s="71"/>
      <c r="K58" s="72"/>
      <c r="L58" s="45"/>
      <c r="M58" s="45"/>
      <c r="N58" s="45"/>
      <c r="O58" s="30"/>
      <c r="P58" s="46"/>
    </row>
    <row r="59" spans="1:16" ht="22.5" customHeight="1" x14ac:dyDescent="0.2">
      <c r="A59" s="13" t="s">
        <v>49</v>
      </c>
      <c r="B59" s="11"/>
      <c r="C59" s="20" t="s">
        <v>50</v>
      </c>
      <c r="D59" s="15" t="s">
        <v>48</v>
      </c>
      <c r="E59" s="48">
        <v>0</v>
      </c>
      <c r="F59" s="48">
        <v>0</v>
      </c>
      <c r="G59" s="48">
        <v>20</v>
      </c>
      <c r="H59" s="22">
        <f t="shared" si="0"/>
        <v>20</v>
      </c>
      <c r="I59" s="59"/>
      <c r="J59" s="57">
        <v>1</v>
      </c>
      <c r="K59" s="58"/>
      <c r="L59" s="16"/>
      <c r="M59" s="18"/>
      <c r="N59" s="18"/>
      <c r="O59" s="19">
        <f t="shared" si="1"/>
        <v>0</v>
      </c>
      <c r="P59" s="42"/>
    </row>
    <row r="60" spans="1:16" s="47" customFormat="1" ht="12" customHeight="1" x14ac:dyDescent="0.2">
      <c r="A60" s="29"/>
      <c r="B60" s="27"/>
      <c r="C60" s="70" t="s">
        <v>170</v>
      </c>
      <c r="D60" s="70"/>
      <c r="E60" s="70"/>
      <c r="F60" s="70"/>
      <c r="G60" s="70"/>
      <c r="H60" s="70"/>
      <c r="I60" s="71"/>
      <c r="J60" s="71"/>
      <c r="K60" s="72"/>
      <c r="L60" s="45"/>
      <c r="M60" s="45"/>
      <c r="N60" s="45"/>
      <c r="O60" s="30"/>
      <c r="P60" s="46"/>
    </row>
    <row r="61" spans="1:16" s="47" customFormat="1" ht="12" customHeight="1" x14ac:dyDescent="0.2">
      <c r="A61" s="29"/>
      <c r="B61" s="27"/>
      <c r="C61" s="70" t="s">
        <v>153</v>
      </c>
      <c r="D61" s="70"/>
      <c r="E61" s="70"/>
      <c r="F61" s="70"/>
      <c r="G61" s="70"/>
      <c r="H61" s="70"/>
      <c r="I61" s="71"/>
      <c r="J61" s="71"/>
      <c r="K61" s="72"/>
      <c r="L61" s="45"/>
      <c r="M61" s="45"/>
      <c r="N61" s="45"/>
      <c r="O61" s="30"/>
      <c r="P61" s="46"/>
    </row>
    <row r="62" spans="1:16" s="47" customFormat="1" ht="12" customHeight="1" x14ac:dyDescent="0.2">
      <c r="A62" s="29"/>
      <c r="B62" s="27"/>
      <c r="C62" s="70" t="s">
        <v>164</v>
      </c>
      <c r="D62" s="70"/>
      <c r="E62" s="70"/>
      <c r="F62" s="70"/>
      <c r="G62" s="70"/>
      <c r="H62" s="70"/>
      <c r="I62" s="71"/>
      <c r="J62" s="71"/>
      <c r="K62" s="72"/>
      <c r="L62" s="45"/>
      <c r="M62" s="45"/>
      <c r="N62" s="45"/>
      <c r="O62" s="30"/>
      <c r="P62" s="46"/>
    </row>
    <row r="63" spans="1:16" s="47" customFormat="1" ht="12" customHeight="1" x14ac:dyDescent="0.2">
      <c r="A63" s="29"/>
      <c r="B63" s="27"/>
      <c r="C63" s="70" t="s">
        <v>165</v>
      </c>
      <c r="D63" s="70"/>
      <c r="E63" s="70"/>
      <c r="F63" s="70"/>
      <c r="G63" s="70"/>
      <c r="H63" s="70"/>
      <c r="I63" s="71"/>
      <c r="J63" s="71"/>
      <c r="K63" s="72"/>
      <c r="L63" s="45"/>
      <c r="M63" s="45"/>
      <c r="N63" s="45"/>
      <c r="O63" s="30"/>
      <c r="P63" s="46"/>
    </row>
    <row r="64" spans="1:16" s="47" customFormat="1" ht="12" customHeight="1" x14ac:dyDescent="0.2">
      <c r="A64" s="29"/>
      <c r="B64" s="27"/>
      <c r="C64" s="70" t="s">
        <v>171</v>
      </c>
      <c r="D64" s="70"/>
      <c r="E64" s="70"/>
      <c r="F64" s="70"/>
      <c r="G64" s="70"/>
      <c r="H64" s="70"/>
      <c r="I64" s="71"/>
      <c r="J64" s="71"/>
      <c r="K64" s="72"/>
      <c r="L64" s="45"/>
      <c r="M64" s="45"/>
      <c r="N64" s="45"/>
      <c r="O64" s="30"/>
      <c r="P64" s="46"/>
    </row>
    <row r="65" spans="1:16" s="47" customFormat="1" ht="12" customHeight="1" x14ac:dyDescent="0.2">
      <c r="A65" s="29"/>
      <c r="B65" s="27"/>
      <c r="C65" s="70" t="s">
        <v>172</v>
      </c>
      <c r="D65" s="70"/>
      <c r="E65" s="70"/>
      <c r="F65" s="70"/>
      <c r="G65" s="70"/>
      <c r="H65" s="70"/>
      <c r="I65" s="71"/>
      <c r="J65" s="71"/>
      <c r="K65" s="72"/>
      <c r="L65" s="45"/>
      <c r="M65" s="45"/>
      <c r="N65" s="45"/>
      <c r="O65" s="30"/>
      <c r="P65" s="46"/>
    </row>
    <row r="66" spans="1:16" s="47" customFormat="1" ht="12" customHeight="1" x14ac:dyDescent="0.2">
      <c r="A66" s="29"/>
      <c r="B66" s="27"/>
      <c r="C66" s="70" t="s">
        <v>167</v>
      </c>
      <c r="D66" s="70"/>
      <c r="E66" s="70"/>
      <c r="F66" s="70"/>
      <c r="G66" s="70"/>
      <c r="H66" s="70"/>
      <c r="I66" s="71"/>
      <c r="J66" s="71"/>
      <c r="K66" s="72"/>
      <c r="L66" s="45"/>
      <c r="M66" s="45"/>
      <c r="N66" s="45"/>
      <c r="O66" s="30"/>
      <c r="P66" s="46"/>
    </row>
    <row r="67" spans="1:16" ht="26.25" customHeight="1" x14ac:dyDescent="0.2">
      <c r="A67" s="13" t="s">
        <v>51</v>
      </c>
      <c r="B67" s="11"/>
      <c r="C67" s="14" t="s">
        <v>52</v>
      </c>
      <c r="D67" s="7"/>
      <c r="E67" s="41"/>
      <c r="F67" s="41"/>
      <c r="G67" s="41"/>
      <c r="H67" s="8"/>
      <c r="I67" s="55"/>
      <c r="J67" s="55"/>
      <c r="K67" s="55"/>
      <c r="L67" s="8"/>
      <c r="M67" s="8"/>
      <c r="N67" s="8"/>
      <c r="O67" s="9"/>
      <c r="P67" s="42"/>
    </row>
    <row r="68" spans="1:16" ht="22.5" customHeight="1" x14ac:dyDescent="0.2">
      <c r="A68" s="13" t="s">
        <v>53</v>
      </c>
      <c r="B68" s="11"/>
      <c r="C68" s="20" t="s">
        <v>54</v>
      </c>
      <c r="D68" s="15" t="s">
        <v>39</v>
      </c>
      <c r="E68" s="48">
        <v>230</v>
      </c>
      <c r="F68" s="48">
        <v>110</v>
      </c>
      <c r="G68" s="48">
        <v>205</v>
      </c>
      <c r="H68" s="22">
        <f>($E68)*1+($F68)*1+($G68)*1</f>
        <v>545</v>
      </c>
      <c r="I68" s="59"/>
      <c r="J68" s="57">
        <v>1</v>
      </c>
      <c r="K68" s="58"/>
      <c r="L68" s="16"/>
      <c r="M68" s="18"/>
      <c r="N68" s="18"/>
      <c r="O68" s="19">
        <f>IF(ISNUMBER($M68),IF(ISNUMBER($I68),ROUND($M68*$I68,2),ROUND($M68*$H68,2)),IF(ISNUMBER($I68),ROUND($K68*$I68,2),ROUND($K68*$H68,2)))</f>
        <v>0</v>
      </c>
      <c r="P68" s="42"/>
    </row>
    <row r="69" spans="1:16" s="47" customFormat="1" ht="12" customHeight="1" x14ac:dyDescent="0.2">
      <c r="A69" s="29"/>
      <c r="B69" s="27"/>
      <c r="C69" s="70" t="s">
        <v>173</v>
      </c>
      <c r="D69" s="70"/>
      <c r="E69" s="70"/>
      <c r="F69" s="70"/>
      <c r="G69" s="70"/>
      <c r="H69" s="70"/>
      <c r="I69" s="71"/>
      <c r="J69" s="71"/>
      <c r="K69" s="72"/>
      <c r="L69" s="45"/>
      <c r="M69" s="45"/>
      <c r="N69" s="45"/>
      <c r="O69" s="30"/>
      <c r="P69" s="46"/>
    </row>
    <row r="70" spans="1:16" s="47" customFormat="1" ht="12" customHeight="1" x14ac:dyDescent="0.2">
      <c r="A70" s="29"/>
      <c r="B70" s="27"/>
      <c r="C70" s="70" t="s">
        <v>174</v>
      </c>
      <c r="D70" s="70"/>
      <c r="E70" s="70"/>
      <c r="F70" s="70"/>
      <c r="G70" s="70"/>
      <c r="H70" s="70"/>
      <c r="I70" s="71"/>
      <c r="J70" s="71"/>
      <c r="K70" s="72"/>
      <c r="L70" s="45"/>
      <c r="M70" s="45"/>
      <c r="N70" s="45"/>
      <c r="O70" s="30"/>
      <c r="P70" s="46"/>
    </row>
    <row r="71" spans="1:16" s="47" customFormat="1" ht="12" customHeight="1" x14ac:dyDescent="0.2">
      <c r="A71" s="29"/>
      <c r="B71" s="27"/>
      <c r="C71" s="70" t="s">
        <v>175</v>
      </c>
      <c r="D71" s="70"/>
      <c r="E71" s="70"/>
      <c r="F71" s="70"/>
      <c r="G71" s="70"/>
      <c r="H71" s="70"/>
      <c r="I71" s="71"/>
      <c r="J71" s="71"/>
      <c r="K71" s="72"/>
      <c r="L71" s="45"/>
      <c r="M71" s="45"/>
      <c r="N71" s="45"/>
      <c r="O71" s="30"/>
      <c r="P71" s="46"/>
    </row>
    <row r="72" spans="1:16" s="47" customFormat="1" ht="12" customHeight="1" x14ac:dyDescent="0.2">
      <c r="A72" s="29"/>
      <c r="B72" s="27"/>
      <c r="C72" s="70" t="s">
        <v>176</v>
      </c>
      <c r="D72" s="70"/>
      <c r="E72" s="70"/>
      <c r="F72" s="70"/>
      <c r="G72" s="70"/>
      <c r="H72" s="70"/>
      <c r="I72" s="71"/>
      <c r="J72" s="71"/>
      <c r="K72" s="72"/>
      <c r="L72" s="45"/>
      <c r="M72" s="45"/>
      <c r="N72" s="45"/>
      <c r="O72" s="30"/>
      <c r="P72" s="46"/>
    </row>
    <row r="73" spans="1:16" s="47" customFormat="1" ht="12" customHeight="1" x14ac:dyDescent="0.2">
      <c r="A73" s="29"/>
      <c r="B73" s="27"/>
      <c r="C73" s="70" t="s">
        <v>177</v>
      </c>
      <c r="D73" s="70"/>
      <c r="E73" s="70"/>
      <c r="F73" s="70"/>
      <c r="G73" s="70"/>
      <c r="H73" s="70"/>
      <c r="I73" s="71"/>
      <c r="J73" s="71"/>
      <c r="K73" s="72"/>
      <c r="L73" s="45"/>
      <c r="M73" s="45"/>
      <c r="N73" s="45"/>
      <c r="O73" s="30"/>
      <c r="P73" s="46"/>
    </row>
    <row r="74" spans="1:16" s="47" customFormat="1" ht="12" customHeight="1" x14ac:dyDescent="0.2">
      <c r="A74" s="29"/>
      <c r="B74" s="27"/>
      <c r="C74" s="70" t="s">
        <v>178</v>
      </c>
      <c r="D74" s="70"/>
      <c r="E74" s="70"/>
      <c r="F74" s="70"/>
      <c r="G74" s="70"/>
      <c r="H74" s="70"/>
      <c r="I74" s="71"/>
      <c r="J74" s="71"/>
      <c r="K74" s="72"/>
      <c r="L74" s="45"/>
      <c r="M74" s="45"/>
      <c r="N74" s="45"/>
      <c r="O74" s="30"/>
      <c r="P74" s="46"/>
    </row>
    <row r="75" spans="1:16" s="47" customFormat="1" ht="12" customHeight="1" x14ac:dyDescent="0.2">
      <c r="A75" s="29"/>
      <c r="B75" s="27"/>
      <c r="C75" s="70" t="s">
        <v>179</v>
      </c>
      <c r="D75" s="70"/>
      <c r="E75" s="70"/>
      <c r="F75" s="70"/>
      <c r="G75" s="70"/>
      <c r="H75" s="70"/>
      <c r="I75" s="71"/>
      <c r="J75" s="71"/>
      <c r="K75" s="72"/>
      <c r="L75" s="45"/>
      <c r="M75" s="45"/>
      <c r="N75" s="45"/>
      <c r="O75" s="30"/>
      <c r="P75" s="46"/>
    </row>
    <row r="76" spans="1:16" ht="22.5" customHeight="1" x14ac:dyDescent="0.2">
      <c r="A76" s="13" t="s">
        <v>55</v>
      </c>
      <c r="B76" s="11"/>
      <c r="C76" s="20" t="s">
        <v>56</v>
      </c>
      <c r="D76" s="15" t="s">
        <v>22</v>
      </c>
      <c r="E76" s="44">
        <v>0</v>
      </c>
      <c r="F76" s="44">
        <v>0</v>
      </c>
      <c r="G76" s="44">
        <v>0</v>
      </c>
      <c r="H76" s="17">
        <v>1</v>
      </c>
      <c r="I76" s="57"/>
      <c r="J76" s="57">
        <v>1</v>
      </c>
      <c r="K76" s="58"/>
      <c r="L76" s="16"/>
      <c r="M76" s="18"/>
      <c r="N76" s="18"/>
      <c r="O76" s="19">
        <f>IF(ISNUMBER($M76),IF(ISNUMBER($I76),ROUND($M76*$I76,2),ROUND($M76*$H76,2)),IF(ISNUMBER($I76),ROUND($K76*$I76,2),ROUND($K76*$H76,2)))</f>
        <v>0</v>
      </c>
      <c r="P76" s="42"/>
    </row>
    <row r="77" spans="1:16" s="47" customFormat="1" ht="12" customHeight="1" x14ac:dyDescent="0.2">
      <c r="A77" s="29"/>
      <c r="B77" s="27"/>
      <c r="C77" s="70" t="s">
        <v>180</v>
      </c>
      <c r="D77" s="70"/>
      <c r="E77" s="70"/>
      <c r="F77" s="70"/>
      <c r="G77" s="70"/>
      <c r="H77" s="70"/>
      <c r="I77" s="71"/>
      <c r="J77" s="71"/>
      <c r="K77" s="72"/>
      <c r="L77" s="45"/>
      <c r="M77" s="45"/>
      <c r="N77" s="45"/>
      <c r="O77" s="30"/>
      <c r="P77" s="46"/>
    </row>
    <row r="78" spans="1:16" ht="45" customHeight="1" x14ac:dyDescent="0.2">
      <c r="A78" s="61" t="s">
        <v>57</v>
      </c>
      <c r="B78" s="62"/>
      <c r="C78" s="62"/>
      <c r="D78" s="62"/>
      <c r="E78" s="62">
        <f>SUMPRODUCT(E$8:E$76,$K$8:$K$76)*1</f>
        <v>0</v>
      </c>
      <c r="F78" s="62">
        <f>SUMPRODUCT(F$8:F$76,$K$8:$K$76)*1</f>
        <v>0</v>
      </c>
      <c r="G78" s="62">
        <f>SUMPRODUCT(G$8:G$76,$K$8:$K$76)*1</f>
        <v>0</v>
      </c>
      <c r="H78" s="62"/>
      <c r="I78" s="62"/>
      <c r="J78" s="62"/>
      <c r="K78" s="63"/>
      <c r="O78" s="23">
        <f>SUM(O$9:O$59)+SUM(O$68:O$76)</f>
        <v>0</v>
      </c>
      <c r="P78" s="49"/>
    </row>
    <row r="79" spans="1:16" ht="37.5" customHeight="1" x14ac:dyDescent="0.2">
      <c r="A79" s="10" t="s">
        <v>58</v>
      </c>
      <c r="B79" s="11"/>
      <c r="C79" s="12" t="s">
        <v>59</v>
      </c>
      <c r="D79" s="7"/>
      <c r="E79" s="41"/>
      <c r="F79" s="41"/>
      <c r="G79" s="41"/>
      <c r="H79" s="8"/>
      <c r="I79" s="55"/>
      <c r="J79" s="55"/>
      <c r="K79" s="55"/>
      <c r="L79" s="8"/>
      <c r="M79" s="8"/>
      <c r="N79" s="8"/>
      <c r="O79" s="9"/>
      <c r="P79" s="42"/>
    </row>
    <row r="80" spans="1:16" ht="26.25" customHeight="1" x14ac:dyDescent="0.2">
      <c r="A80" s="13" t="s">
        <v>60</v>
      </c>
      <c r="B80" s="11"/>
      <c r="C80" s="14" t="s">
        <v>61</v>
      </c>
      <c r="D80" s="7"/>
      <c r="E80" s="41"/>
      <c r="F80" s="41"/>
      <c r="G80" s="41"/>
      <c r="H80" s="8"/>
      <c r="I80" s="55"/>
      <c r="J80" s="55"/>
      <c r="K80" s="55"/>
      <c r="L80" s="8"/>
      <c r="M80" s="8"/>
      <c r="N80" s="8"/>
      <c r="O80" s="9"/>
      <c r="P80" s="42"/>
    </row>
    <row r="81" spans="1:16" ht="22.5" customHeight="1" x14ac:dyDescent="0.2">
      <c r="A81" s="13" t="s">
        <v>62</v>
      </c>
      <c r="B81" s="11"/>
      <c r="C81" s="20" t="s">
        <v>63</v>
      </c>
      <c r="D81" s="7"/>
      <c r="E81" s="41"/>
      <c r="F81" s="41"/>
      <c r="G81" s="41"/>
      <c r="H81" s="8"/>
      <c r="I81" s="55"/>
      <c r="J81" s="55"/>
      <c r="K81" s="55"/>
      <c r="L81" s="8"/>
      <c r="M81" s="8"/>
      <c r="N81" s="8"/>
      <c r="O81" s="9"/>
      <c r="P81" s="42"/>
    </row>
    <row r="82" spans="1:16" ht="18.75" customHeight="1" x14ac:dyDescent="0.2">
      <c r="A82" s="13" t="s">
        <v>64</v>
      </c>
      <c r="B82" s="11"/>
      <c r="C82" s="21" t="s">
        <v>65</v>
      </c>
      <c r="D82" s="15" t="s">
        <v>39</v>
      </c>
      <c r="E82" s="48">
        <v>200</v>
      </c>
      <c r="F82" s="48">
        <v>185</v>
      </c>
      <c r="G82" s="48">
        <v>70</v>
      </c>
      <c r="H82" s="22">
        <f>($E82)*1+($F82)*1+($G82)*1</f>
        <v>455</v>
      </c>
      <c r="I82" s="59"/>
      <c r="J82" s="57">
        <v>1</v>
      </c>
      <c r="K82" s="58"/>
      <c r="L82" s="16"/>
      <c r="M82" s="18"/>
      <c r="N82" s="18"/>
      <c r="O82" s="19">
        <f>IF(ISNUMBER($M82),IF(ISNUMBER($I82),ROUND($M82*$I82,2),ROUND($M82*$H82,2)),IF(ISNUMBER($I82),ROUND($K82*$I82,2),ROUND($K82*$H82,2)))</f>
        <v>0</v>
      </c>
      <c r="P82" s="42"/>
    </row>
    <row r="83" spans="1:16" s="47" customFormat="1" ht="12" customHeight="1" x14ac:dyDescent="0.2">
      <c r="A83" s="29"/>
      <c r="B83" s="27"/>
      <c r="C83" s="70" t="s">
        <v>181</v>
      </c>
      <c r="D83" s="70"/>
      <c r="E83" s="70"/>
      <c r="F83" s="70"/>
      <c r="G83" s="70"/>
      <c r="H83" s="70"/>
      <c r="I83" s="71"/>
      <c r="J83" s="71"/>
      <c r="K83" s="72"/>
      <c r="L83" s="45"/>
      <c r="M83" s="45"/>
      <c r="N83" s="45"/>
      <c r="O83" s="30"/>
      <c r="P83" s="46"/>
    </row>
    <row r="84" spans="1:16" s="47" customFormat="1" ht="12" customHeight="1" x14ac:dyDescent="0.2">
      <c r="A84" s="29"/>
      <c r="B84" s="27"/>
      <c r="C84" s="70" t="s">
        <v>182</v>
      </c>
      <c r="D84" s="70"/>
      <c r="E84" s="70"/>
      <c r="F84" s="70"/>
      <c r="G84" s="70"/>
      <c r="H84" s="70"/>
      <c r="I84" s="71"/>
      <c r="J84" s="71"/>
      <c r="K84" s="72"/>
      <c r="L84" s="45"/>
      <c r="M84" s="45"/>
      <c r="N84" s="45"/>
      <c r="O84" s="30"/>
      <c r="P84" s="46"/>
    </row>
    <row r="85" spans="1:16" s="47" customFormat="1" ht="12" customHeight="1" x14ac:dyDescent="0.2">
      <c r="A85" s="29"/>
      <c r="B85" s="27"/>
      <c r="C85" s="70" t="s">
        <v>183</v>
      </c>
      <c r="D85" s="70"/>
      <c r="E85" s="70"/>
      <c r="F85" s="70"/>
      <c r="G85" s="70"/>
      <c r="H85" s="70"/>
      <c r="I85" s="71"/>
      <c r="J85" s="71"/>
      <c r="K85" s="72"/>
      <c r="L85" s="45"/>
      <c r="M85" s="45"/>
      <c r="N85" s="45"/>
      <c r="O85" s="30"/>
      <c r="P85" s="46"/>
    </row>
    <row r="86" spans="1:16" s="47" customFormat="1" ht="12" customHeight="1" x14ac:dyDescent="0.2">
      <c r="A86" s="29"/>
      <c r="B86" s="27"/>
      <c r="C86" s="70" t="s">
        <v>184</v>
      </c>
      <c r="D86" s="70"/>
      <c r="E86" s="70"/>
      <c r="F86" s="70"/>
      <c r="G86" s="70"/>
      <c r="H86" s="70"/>
      <c r="I86" s="71"/>
      <c r="J86" s="71"/>
      <c r="K86" s="72"/>
      <c r="L86" s="45"/>
      <c r="M86" s="45"/>
      <c r="N86" s="45"/>
      <c r="O86" s="30"/>
      <c r="P86" s="46"/>
    </row>
    <row r="87" spans="1:16" s="47" customFormat="1" ht="12" customHeight="1" x14ac:dyDescent="0.2">
      <c r="A87" s="29"/>
      <c r="B87" s="27"/>
      <c r="C87" s="70" t="s">
        <v>185</v>
      </c>
      <c r="D87" s="70"/>
      <c r="E87" s="70"/>
      <c r="F87" s="70"/>
      <c r="G87" s="70"/>
      <c r="H87" s="70"/>
      <c r="I87" s="71"/>
      <c r="J87" s="71"/>
      <c r="K87" s="72"/>
      <c r="L87" s="45"/>
      <c r="M87" s="45"/>
      <c r="N87" s="45"/>
      <c r="O87" s="30"/>
      <c r="P87" s="46"/>
    </row>
    <row r="88" spans="1:16" s="47" customFormat="1" ht="12" customHeight="1" x14ac:dyDescent="0.2">
      <c r="A88" s="29"/>
      <c r="B88" s="27"/>
      <c r="C88" s="70" t="s">
        <v>186</v>
      </c>
      <c r="D88" s="70"/>
      <c r="E88" s="70"/>
      <c r="F88" s="70"/>
      <c r="G88" s="70"/>
      <c r="H88" s="70"/>
      <c r="I88" s="71"/>
      <c r="J88" s="71"/>
      <c r="K88" s="72"/>
      <c r="L88" s="45"/>
      <c r="M88" s="45"/>
      <c r="N88" s="45"/>
      <c r="O88" s="30"/>
      <c r="P88" s="46"/>
    </row>
    <row r="89" spans="1:16" s="47" customFormat="1" ht="12" customHeight="1" x14ac:dyDescent="0.2">
      <c r="A89" s="29"/>
      <c r="B89" s="27"/>
      <c r="C89" s="70" t="s">
        <v>187</v>
      </c>
      <c r="D89" s="70"/>
      <c r="E89" s="70"/>
      <c r="F89" s="70"/>
      <c r="G89" s="70"/>
      <c r="H89" s="70"/>
      <c r="I89" s="71"/>
      <c r="J89" s="71"/>
      <c r="K89" s="72"/>
      <c r="L89" s="45"/>
      <c r="M89" s="45"/>
      <c r="N89" s="45"/>
      <c r="O89" s="30"/>
      <c r="P89" s="46"/>
    </row>
    <row r="90" spans="1:16" s="47" customFormat="1" ht="12" customHeight="1" x14ac:dyDescent="0.2">
      <c r="A90" s="29"/>
      <c r="B90" s="27"/>
      <c r="C90" s="70" t="s">
        <v>188</v>
      </c>
      <c r="D90" s="70"/>
      <c r="E90" s="70"/>
      <c r="F90" s="70"/>
      <c r="G90" s="70"/>
      <c r="H90" s="70"/>
      <c r="I90" s="71"/>
      <c r="J90" s="71"/>
      <c r="K90" s="72"/>
      <c r="L90" s="45"/>
      <c r="M90" s="45"/>
      <c r="N90" s="45"/>
      <c r="O90" s="30"/>
      <c r="P90" s="46"/>
    </row>
    <row r="91" spans="1:16" s="47" customFormat="1" ht="12" customHeight="1" x14ac:dyDescent="0.2">
      <c r="A91" s="29"/>
      <c r="B91" s="27"/>
      <c r="C91" s="70" t="s">
        <v>189</v>
      </c>
      <c r="D91" s="70"/>
      <c r="E91" s="70"/>
      <c r="F91" s="70"/>
      <c r="G91" s="70"/>
      <c r="H91" s="70"/>
      <c r="I91" s="71"/>
      <c r="J91" s="71"/>
      <c r="K91" s="72"/>
      <c r="L91" s="45"/>
      <c r="M91" s="45"/>
      <c r="N91" s="45"/>
      <c r="O91" s="30"/>
      <c r="P91" s="46"/>
    </row>
    <row r="92" spans="1:16" ht="18.75" customHeight="1" x14ac:dyDescent="0.2">
      <c r="A92" s="13" t="s">
        <v>66</v>
      </c>
      <c r="B92" s="11"/>
      <c r="C92" s="21" t="s">
        <v>67</v>
      </c>
      <c r="D92" s="15" t="s">
        <v>39</v>
      </c>
      <c r="E92" s="48">
        <v>7</v>
      </c>
      <c r="F92" s="48">
        <v>0</v>
      </c>
      <c r="G92" s="48">
        <v>0</v>
      </c>
      <c r="H92" s="22">
        <f>($E92)*1+($F92)*1+($G92)*1</f>
        <v>7</v>
      </c>
      <c r="I92" s="59"/>
      <c r="J92" s="57">
        <v>1</v>
      </c>
      <c r="K92" s="58"/>
      <c r="L92" s="16"/>
      <c r="M92" s="18"/>
      <c r="N92" s="18"/>
      <c r="O92" s="19">
        <f>IF(ISNUMBER($M92),IF(ISNUMBER($I92),ROUND($M92*$I92,2),ROUND($M92*$H92,2)),IF(ISNUMBER($I92),ROUND($K92*$I92,2),ROUND($K92*$H92,2)))</f>
        <v>0</v>
      </c>
      <c r="P92" s="42"/>
    </row>
    <row r="93" spans="1:16" s="47" customFormat="1" ht="12" customHeight="1" x14ac:dyDescent="0.2">
      <c r="A93" s="29"/>
      <c r="B93" s="27"/>
      <c r="C93" s="70" t="s">
        <v>277</v>
      </c>
      <c r="D93" s="70"/>
      <c r="E93" s="70"/>
      <c r="F93" s="70"/>
      <c r="G93" s="70"/>
      <c r="H93" s="70"/>
      <c r="I93" s="71"/>
      <c r="J93" s="71"/>
      <c r="K93" s="72"/>
      <c r="L93" s="45"/>
      <c r="M93" s="45"/>
      <c r="N93" s="45"/>
      <c r="O93" s="30"/>
      <c r="P93" s="46"/>
    </row>
    <row r="94" spans="1:16" s="47" customFormat="1" ht="12" customHeight="1" x14ac:dyDescent="0.2">
      <c r="A94" s="29"/>
      <c r="B94" s="27"/>
      <c r="C94" s="70" t="s">
        <v>190</v>
      </c>
      <c r="D94" s="70"/>
      <c r="E94" s="70"/>
      <c r="F94" s="70"/>
      <c r="G94" s="70"/>
      <c r="H94" s="70"/>
      <c r="I94" s="71"/>
      <c r="J94" s="71"/>
      <c r="K94" s="72"/>
      <c r="L94" s="45"/>
      <c r="M94" s="45"/>
      <c r="N94" s="45"/>
      <c r="O94" s="30"/>
      <c r="P94" s="46"/>
    </row>
    <row r="95" spans="1:16" s="47" customFormat="1" ht="12" customHeight="1" x14ac:dyDescent="0.2">
      <c r="A95" s="29"/>
      <c r="B95" s="27"/>
      <c r="C95" s="70" t="s">
        <v>183</v>
      </c>
      <c r="D95" s="70"/>
      <c r="E95" s="70"/>
      <c r="F95" s="70"/>
      <c r="G95" s="70"/>
      <c r="H95" s="70"/>
      <c r="I95" s="71"/>
      <c r="J95" s="71"/>
      <c r="K95" s="72"/>
      <c r="L95" s="45"/>
      <c r="M95" s="45"/>
      <c r="N95" s="45"/>
      <c r="O95" s="30"/>
      <c r="P95" s="46"/>
    </row>
    <row r="96" spans="1:16" s="47" customFormat="1" ht="12" customHeight="1" x14ac:dyDescent="0.2">
      <c r="A96" s="29"/>
      <c r="B96" s="27"/>
      <c r="C96" s="70" t="s">
        <v>184</v>
      </c>
      <c r="D96" s="70"/>
      <c r="E96" s="70"/>
      <c r="F96" s="70"/>
      <c r="G96" s="70"/>
      <c r="H96" s="70"/>
      <c r="I96" s="71"/>
      <c r="J96" s="71"/>
      <c r="K96" s="72"/>
      <c r="L96" s="45"/>
      <c r="M96" s="45"/>
      <c r="N96" s="45"/>
      <c r="O96" s="30"/>
      <c r="P96" s="46"/>
    </row>
    <row r="97" spans="1:16" s="47" customFormat="1" ht="12" customHeight="1" x14ac:dyDescent="0.2">
      <c r="A97" s="29"/>
      <c r="B97" s="27"/>
      <c r="C97" s="70" t="s">
        <v>185</v>
      </c>
      <c r="D97" s="70"/>
      <c r="E97" s="70"/>
      <c r="F97" s="70"/>
      <c r="G97" s="70"/>
      <c r="H97" s="70"/>
      <c r="I97" s="71"/>
      <c r="J97" s="71"/>
      <c r="K97" s="72"/>
      <c r="L97" s="45"/>
      <c r="M97" s="45"/>
      <c r="N97" s="45"/>
      <c r="O97" s="30"/>
      <c r="P97" s="46"/>
    </row>
    <row r="98" spans="1:16" s="47" customFormat="1" ht="12" customHeight="1" x14ac:dyDescent="0.2">
      <c r="A98" s="29"/>
      <c r="B98" s="27"/>
      <c r="C98" s="70" t="s">
        <v>191</v>
      </c>
      <c r="D98" s="70"/>
      <c r="E98" s="70"/>
      <c r="F98" s="70"/>
      <c r="G98" s="70"/>
      <c r="H98" s="70"/>
      <c r="I98" s="71"/>
      <c r="J98" s="71"/>
      <c r="K98" s="72"/>
      <c r="L98" s="45"/>
      <c r="M98" s="45"/>
      <c r="N98" s="45"/>
      <c r="O98" s="30"/>
      <c r="P98" s="46"/>
    </row>
    <row r="99" spans="1:16" s="47" customFormat="1" ht="12" customHeight="1" x14ac:dyDescent="0.2">
      <c r="A99" s="29"/>
      <c r="B99" s="27"/>
      <c r="C99" s="70" t="s">
        <v>192</v>
      </c>
      <c r="D99" s="70"/>
      <c r="E99" s="70"/>
      <c r="F99" s="70"/>
      <c r="G99" s="70"/>
      <c r="H99" s="70"/>
      <c r="I99" s="71"/>
      <c r="J99" s="71"/>
      <c r="K99" s="72"/>
      <c r="L99" s="45"/>
      <c r="M99" s="45"/>
      <c r="N99" s="45"/>
      <c r="O99" s="30"/>
      <c r="P99" s="46"/>
    </row>
    <row r="100" spans="1:16" s="47" customFormat="1" ht="12" customHeight="1" x14ac:dyDescent="0.2">
      <c r="A100" s="29"/>
      <c r="B100" s="27"/>
      <c r="C100" s="70" t="s">
        <v>193</v>
      </c>
      <c r="D100" s="70"/>
      <c r="E100" s="70"/>
      <c r="F100" s="70"/>
      <c r="G100" s="70"/>
      <c r="H100" s="70"/>
      <c r="I100" s="71"/>
      <c r="J100" s="71"/>
      <c r="K100" s="72"/>
      <c r="L100" s="45"/>
      <c r="M100" s="45"/>
      <c r="N100" s="45"/>
      <c r="O100" s="30"/>
      <c r="P100" s="46"/>
    </row>
    <row r="101" spans="1:16" s="47" customFormat="1" ht="12" customHeight="1" x14ac:dyDescent="0.2">
      <c r="A101" s="29"/>
      <c r="B101" s="27"/>
      <c r="C101" s="70" t="s">
        <v>194</v>
      </c>
      <c r="D101" s="70"/>
      <c r="E101" s="70"/>
      <c r="F101" s="70"/>
      <c r="G101" s="70"/>
      <c r="H101" s="70"/>
      <c r="I101" s="71"/>
      <c r="J101" s="71"/>
      <c r="K101" s="72"/>
      <c r="L101" s="45"/>
      <c r="M101" s="45"/>
      <c r="N101" s="45"/>
      <c r="O101" s="30"/>
      <c r="P101" s="46"/>
    </row>
    <row r="102" spans="1:16" s="47" customFormat="1" ht="12" customHeight="1" x14ac:dyDescent="0.2">
      <c r="A102" s="29"/>
      <c r="B102" s="27"/>
      <c r="C102" s="70" t="s">
        <v>195</v>
      </c>
      <c r="D102" s="70"/>
      <c r="E102" s="70"/>
      <c r="F102" s="70"/>
      <c r="G102" s="70"/>
      <c r="H102" s="70"/>
      <c r="I102" s="71"/>
      <c r="J102" s="71"/>
      <c r="K102" s="72"/>
      <c r="L102" s="45"/>
      <c r="M102" s="45"/>
      <c r="N102" s="45"/>
      <c r="O102" s="30"/>
      <c r="P102" s="46"/>
    </row>
    <row r="103" spans="1:16" s="47" customFormat="1" ht="12" customHeight="1" x14ac:dyDescent="0.2">
      <c r="A103" s="29"/>
      <c r="B103" s="27"/>
      <c r="C103" s="70" t="s">
        <v>198</v>
      </c>
      <c r="D103" s="70"/>
      <c r="E103" s="70"/>
      <c r="F103" s="70"/>
      <c r="G103" s="70"/>
      <c r="H103" s="70"/>
      <c r="I103" s="71"/>
      <c r="J103" s="71"/>
      <c r="K103" s="72"/>
      <c r="L103" s="45"/>
      <c r="M103" s="45"/>
      <c r="N103" s="45"/>
      <c r="O103" s="30"/>
      <c r="P103" s="46"/>
    </row>
    <row r="104" spans="1:16" s="47" customFormat="1" ht="12" customHeight="1" x14ac:dyDescent="0.2">
      <c r="A104" s="29"/>
      <c r="B104" s="27"/>
      <c r="C104" s="70" t="s">
        <v>199</v>
      </c>
      <c r="D104" s="70"/>
      <c r="E104" s="70"/>
      <c r="F104" s="70"/>
      <c r="G104" s="70"/>
      <c r="H104" s="70"/>
      <c r="I104" s="71"/>
      <c r="J104" s="71"/>
      <c r="K104" s="72"/>
      <c r="L104" s="45"/>
      <c r="M104" s="45"/>
      <c r="N104" s="45"/>
      <c r="O104" s="30"/>
      <c r="P104" s="46"/>
    </row>
    <row r="105" spans="1:16" s="47" customFormat="1" ht="12" customHeight="1" x14ac:dyDescent="0.2">
      <c r="A105" s="29"/>
      <c r="B105" s="27"/>
      <c r="C105" s="70" t="s">
        <v>200</v>
      </c>
      <c r="D105" s="70"/>
      <c r="E105" s="70"/>
      <c r="F105" s="70"/>
      <c r="G105" s="70"/>
      <c r="H105" s="70"/>
      <c r="I105" s="71"/>
      <c r="J105" s="71"/>
      <c r="K105" s="72"/>
      <c r="L105" s="45"/>
      <c r="M105" s="45"/>
      <c r="N105" s="45"/>
      <c r="O105" s="30"/>
      <c r="P105" s="46"/>
    </row>
    <row r="106" spans="1:16" s="47" customFormat="1" ht="12" customHeight="1" x14ac:dyDescent="0.2">
      <c r="A106" s="29"/>
      <c r="B106" s="27"/>
      <c r="C106" s="70" t="s">
        <v>201</v>
      </c>
      <c r="D106" s="70"/>
      <c r="E106" s="70"/>
      <c r="F106" s="70"/>
      <c r="G106" s="70"/>
      <c r="H106" s="70"/>
      <c r="I106" s="71"/>
      <c r="J106" s="71"/>
      <c r="K106" s="72"/>
      <c r="L106" s="45"/>
      <c r="M106" s="45"/>
      <c r="N106" s="45"/>
      <c r="O106" s="30"/>
      <c r="P106" s="46"/>
    </row>
    <row r="107" spans="1:16" s="47" customFormat="1" ht="12" customHeight="1" x14ac:dyDescent="0.2">
      <c r="A107" s="29"/>
      <c r="B107" s="27"/>
      <c r="C107" s="70" t="s">
        <v>202</v>
      </c>
      <c r="D107" s="70"/>
      <c r="E107" s="70"/>
      <c r="F107" s="70"/>
      <c r="G107" s="70"/>
      <c r="H107" s="70"/>
      <c r="I107" s="71"/>
      <c r="J107" s="71"/>
      <c r="K107" s="72"/>
      <c r="L107" s="45"/>
      <c r="M107" s="45"/>
      <c r="N107" s="45"/>
      <c r="O107" s="30"/>
      <c r="P107" s="46"/>
    </row>
    <row r="108" spans="1:16" s="47" customFormat="1" ht="12" customHeight="1" x14ac:dyDescent="0.2">
      <c r="A108" s="29"/>
      <c r="B108" s="27"/>
      <c r="C108" s="70"/>
      <c r="D108" s="70"/>
      <c r="E108" s="70"/>
      <c r="F108" s="70"/>
      <c r="G108" s="70"/>
      <c r="H108" s="70"/>
      <c r="I108" s="71"/>
      <c r="J108" s="71"/>
      <c r="K108" s="72"/>
      <c r="L108" s="45"/>
      <c r="M108" s="45"/>
      <c r="N108" s="45"/>
      <c r="O108" s="30"/>
      <c r="P108" s="46"/>
    </row>
    <row r="109" spans="1:16" s="47" customFormat="1" ht="12" customHeight="1" x14ac:dyDescent="0.2">
      <c r="A109" s="29"/>
      <c r="B109" s="27"/>
      <c r="C109" s="70" t="s">
        <v>278</v>
      </c>
      <c r="D109" s="70"/>
      <c r="E109" s="70"/>
      <c r="F109" s="70"/>
      <c r="G109" s="70"/>
      <c r="H109" s="70"/>
      <c r="I109" s="71"/>
      <c r="J109" s="71"/>
      <c r="K109" s="72"/>
      <c r="L109" s="45"/>
      <c r="M109" s="45"/>
      <c r="N109" s="45"/>
      <c r="O109" s="30"/>
      <c r="P109" s="46"/>
    </row>
    <row r="110" spans="1:16" s="47" customFormat="1" ht="12" customHeight="1" x14ac:dyDescent="0.2">
      <c r="A110" s="29"/>
      <c r="B110" s="27"/>
      <c r="C110" s="70" t="s">
        <v>196</v>
      </c>
      <c r="D110" s="70"/>
      <c r="E110" s="70"/>
      <c r="F110" s="70"/>
      <c r="G110" s="70"/>
      <c r="H110" s="70"/>
      <c r="I110" s="71"/>
      <c r="J110" s="71"/>
      <c r="K110" s="72"/>
      <c r="L110" s="45"/>
      <c r="M110" s="45"/>
      <c r="N110" s="45"/>
      <c r="O110" s="30"/>
      <c r="P110" s="46"/>
    </row>
    <row r="111" spans="1:16" s="47" customFormat="1" ht="12" customHeight="1" x14ac:dyDescent="0.2">
      <c r="A111" s="29"/>
      <c r="B111" s="27"/>
      <c r="C111" s="70" t="s">
        <v>197</v>
      </c>
      <c r="D111" s="70"/>
      <c r="E111" s="70"/>
      <c r="F111" s="70"/>
      <c r="G111" s="70"/>
      <c r="H111" s="70"/>
      <c r="I111" s="71"/>
      <c r="J111" s="71"/>
      <c r="K111" s="72"/>
      <c r="L111" s="45"/>
      <c r="M111" s="45"/>
      <c r="N111" s="45"/>
      <c r="O111" s="30"/>
      <c r="P111" s="46"/>
    </row>
    <row r="112" spans="1:16" ht="18.75" customHeight="1" x14ac:dyDescent="0.2">
      <c r="A112" s="13" t="s">
        <v>68</v>
      </c>
      <c r="B112" s="11"/>
      <c r="C112" s="21" t="s">
        <v>69</v>
      </c>
      <c r="D112" s="15" t="s">
        <v>39</v>
      </c>
      <c r="E112" s="48">
        <v>0</v>
      </c>
      <c r="F112" s="48">
        <v>0</v>
      </c>
      <c r="G112" s="48">
        <v>50</v>
      </c>
      <c r="H112" s="22">
        <f>($E112)*1+($F112)*1+($G112)*1</f>
        <v>50</v>
      </c>
      <c r="I112" s="59"/>
      <c r="J112" s="57">
        <v>1</v>
      </c>
      <c r="K112" s="58"/>
      <c r="L112" s="16"/>
      <c r="M112" s="18"/>
      <c r="N112" s="18"/>
      <c r="O112" s="19">
        <f>IF(ISNUMBER($M112),IF(ISNUMBER($I112),ROUND($M112*$I112,2),ROUND($M112*$H112,2)),IF(ISNUMBER($I112),ROUND($K112*$I112,2),ROUND($K112*$H112,2)))</f>
        <v>0</v>
      </c>
      <c r="P112" s="42"/>
    </row>
    <row r="113" spans="1:16" s="47" customFormat="1" ht="12" customHeight="1" x14ac:dyDescent="0.2">
      <c r="A113" s="29"/>
      <c r="B113" s="27"/>
      <c r="C113" s="70" t="s">
        <v>279</v>
      </c>
      <c r="D113" s="70"/>
      <c r="E113" s="70"/>
      <c r="F113" s="70"/>
      <c r="G113" s="70"/>
      <c r="H113" s="70"/>
      <c r="I113" s="71"/>
      <c r="J113" s="71"/>
      <c r="K113" s="72"/>
      <c r="L113" s="45"/>
      <c r="M113" s="45"/>
      <c r="N113" s="45"/>
      <c r="O113" s="30"/>
      <c r="P113" s="46"/>
    </row>
    <row r="114" spans="1:16" ht="22.5" customHeight="1" x14ac:dyDescent="0.2">
      <c r="A114" s="13" t="s">
        <v>70</v>
      </c>
      <c r="B114" s="11"/>
      <c r="C114" s="20" t="s">
        <v>203</v>
      </c>
      <c r="D114" s="7"/>
      <c r="E114" s="41"/>
      <c r="F114" s="41"/>
      <c r="G114" s="41"/>
      <c r="H114" s="8"/>
      <c r="I114" s="55"/>
      <c r="J114" s="55"/>
      <c r="K114" s="55"/>
      <c r="L114" s="8"/>
      <c r="M114" s="8"/>
      <c r="N114" s="8"/>
      <c r="O114" s="9"/>
      <c r="P114" s="42"/>
    </row>
    <row r="115" spans="1:16" ht="29.25" customHeight="1" x14ac:dyDescent="0.2">
      <c r="A115" s="13" t="s">
        <v>71</v>
      </c>
      <c r="B115" s="11"/>
      <c r="C115" s="21" t="s">
        <v>204</v>
      </c>
      <c r="D115" s="15" t="s">
        <v>39</v>
      </c>
      <c r="E115" s="48">
        <v>30</v>
      </c>
      <c r="F115" s="48">
        <v>10</v>
      </c>
      <c r="G115" s="48">
        <v>65</v>
      </c>
      <c r="H115" s="22">
        <f t="shared" ref="H115:H159" si="2">($E115)*1+($F115)*1+($G115)*1</f>
        <v>105</v>
      </c>
      <c r="I115" s="59"/>
      <c r="J115" s="57">
        <v>1</v>
      </c>
      <c r="K115" s="58"/>
      <c r="L115" s="16"/>
      <c r="M115" s="18"/>
      <c r="N115" s="18"/>
      <c r="O115" s="19">
        <f t="shared" ref="O115:O159" si="3">IF(ISNUMBER($M115),IF(ISNUMBER($I115),ROUND($M115*$I115,2),ROUND($M115*$H115,2)),IF(ISNUMBER($I115),ROUND($K115*$I115,2),ROUND($K115*$H115,2)))</f>
        <v>0</v>
      </c>
      <c r="P115" s="42"/>
    </row>
    <row r="116" spans="1:16" s="47" customFormat="1" ht="12" customHeight="1" x14ac:dyDescent="0.2">
      <c r="A116" s="29"/>
      <c r="B116" s="27"/>
      <c r="C116" s="70" t="s">
        <v>279</v>
      </c>
      <c r="D116" s="70"/>
      <c r="E116" s="70"/>
      <c r="F116" s="70"/>
      <c r="G116" s="70"/>
      <c r="H116" s="70"/>
      <c r="I116" s="71"/>
      <c r="J116" s="71"/>
      <c r="K116" s="72"/>
      <c r="L116" s="45"/>
      <c r="M116" s="45"/>
      <c r="N116" s="45"/>
      <c r="O116" s="30"/>
      <c r="P116" s="46"/>
    </row>
    <row r="117" spans="1:16" s="47" customFormat="1" ht="12" customHeight="1" x14ac:dyDescent="0.2">
      <c r="A117" s="29"/>
      <c r="B117" s="27"/>
      <c r="C117" s="70" t="s">
        <v>280</v>
      </c>
      <c r="D117" s="70"/>
      <c r="E117" s="70"/>
      <c r="F117" s="70"/>
      <c r="G117" s="70"/>
      <c r="H117" s="70"/>
      <c r="I117" s="71"/>
      <c r="J117" s="71"/>
      <c r="K117" s="72"/>
      <c r="L117" s="45"/>
      <c r="M117" s="45"/>
      <c r="N117" s="45"/>
      <c r="O117" s="30"/>
      <c r="P117" s="46"/>
    </row>
    <row r="118" spans="1:16" ht="29.25" customHeight="1" x14ac:dyDescent="0.2">
      <c r="A118" s="13" t="s">
        <v>72</v>
      </c>
      <c r="B118" s="11"/>
      <c r="C118" s="21" t="s">
        <v>205</v>
      </c>
      <c r="D118" s="15" t="s">
        <v>39</v>
      </c>
      <c r="E118" s="48">
        <v>40</v>
      </c>
      <c r="F118" s="48">
        <v>85</v>
      </c>
      <c r="G118" s="48">
        <v>0</v>
      </c>
      <c r="H118" s="22">
        <f t="shared" si="2"/>
        <v>125</v>
      </c>
      <c r="I118" s="59"/>
      <c r="J118" s="57">
        <v>1</v>
      </c>
      <c r="K118" s="58"/>
      <c r="L118" s="16"/>
      <c r="M118" s="18"/>
      <c r="N118" s="18"/>
      <c r="O118" s="19">
        <f t="shared" si="3"/>
        <v>0</v>
      </c>
      <c r="P118" s="42"/>
    </row>
    <row r="119" spans="1:16" s="47" customFormat="1" ht="12" customHeight="1" x14ac:dyDescent="0.2">
      <c r="A119" s="29"/>
      <c r="B119" s="27"/>
      <c r="C119" s="70" t="s">
        <v>279</v>
      </c>
      <c r="D119" s="70"/>
      <c r="E119" s="70"/>
      <c r="F119" s="70"/>
      <c r="G119" s="70"/>
      <c r="H119" s="70"/>
      <c r="I119" s="71"/>
      <c r="J119" s="71"/>
      <c r="K119" s="72"/>
      <c r="L119" s="45"/>
      <c r="M119" s="45"/>
      <c r="N119" s="45"/>
      <c r="O119" s="30"/>
      <c r="P119" s="46"/>
    </row>
    <row r="120" spans="1:16" s="47" customFormat="1" ht="12" customHeight="1" x14ac:dyDescent="0.2">
      <c r="A120" s="29"/>
      <c r="B120" s="27"/>
      <c r="C120" s="70"/>
      <c r="D120" s="70"/>
      <c r="E120" s="70"/>
      <c r="F120" s="70"/>
      <c r="G120" s="70"/>
      <c r="H120" s="70"/>
      <c r="I120" s="71"/>
      <c r="J120" s="71"/>
      <c r="K120" s="72"/>
      <c r="L120" s="45"/>
      <c r="M120" s="45"/>
      <c r="N120" s="45"/>
      <c r="O120" s="30"/>
      <c r="P120" s="46"/>
    </row>
    <row r="121" spans="1:16" s="47" customFormat="1" ht="12" customHeight="1" x14ac:dyDescent="0.2">
      <c r="A121" s="29"/>
      <c r="B121" s="27"/>
      <c r="C121" s="70" t="s">
        <v>278</v>
      </c>
      <c r="D121" s="70"/>
      <c r="E121" s="70"/>
      <c r="F121" s="70"/>
      <c r="G121" s="70"/>
      <c r="H121" s="70"/>
      <c r="I121" s="71"/>
      <c r="J121" s="71"/>
      <c r="K121" s="72"/>
      <c r="L121" s="45"/>
      <c r="M121" s="45"/>
      <c r="N121" s="45"/>
      <c r="O121" s="30"/>
      <c r="P121" s="46"/>
    </row>
    <row r="122" spans="1:16" s="47" customFormat="1" ht="12" customHeight="1" x14ac:dyDescent="0.2">
      <c r="A122" s="29"/>
      <c r="B122" s="27"/>
      <c r="C122" s="70" t="s">
        <v>196</v>
      </c>
      <c r="D122" s="70"/>
      <c r="E122" s="70"/>
      <c r="F122" s="70"/>
      <c r="G122" s="70"/>
      <c r="H122" s="70"/>
      <c r="I122" s="71"/>
      <c r="J122" s="71"/>
      <c r="K122" s="72"/>
      <c r="L122" s="45"/>
      <c r="M122" s="45"/>
      <c r="N122" s="45"/>
      <c r="O122" s="30"/>
      <c r="P122" s="46"/>
    </row>
    <row r="123" spans="1:16" s="47" customFormat="1" ht="12" customHeight="1" x14ac:dyDescent="0.2">
      <c r="A123" s="29"/>
      <c r="B123" s="27"/>
      <c r="C123" s="70" t="s">
        <v>197</v>
      </c>
      <c r="D123" s="70"/>
      <c r="E123" s="70"/>
      <c r="F123" s="70"/>
      <c r="G123" s="70"/>
      <c r="H123" s="70"/>
      <c r="I123" s="71"/>
      <c r="J123" s="71"/>
      <c r="K123" s="72"/>
      <c r="L123" s="45"/>
      <c r="M123" s="45"/>
      <c r="N123" s="45"/>
      <c r="O123" s="30"/>
      <c r="P123" s="46"/>
    </row>
    <row r="124" spans="1:16" ht="29.25" customHeight="1" x14ac:dyDescent="0.2">
      <c r="A124" s="13" t="s">
        <v>73</v>
      </c>
      <c r="B124" s="11"/>
      <c r="C124" s="20" t="s">
        <v>74</v>
      </c>
      <c r="D124" s="15"/>
      <c r="E124" s="43">
        <v>0</v>
      </c>
      <c r="F124" s="43">
        <v>0</v>
      </c>
      <c r="G124" s="43">
        <v>0</v>
      </c>
      <c r="H124" s="16">
        <f t="shared" si="2"/>
        <v>0</v>
      </c>
      <c r="I124" s="56"/>
      <c r="J124" s="57">
        <v>1</v>
      </c>
      <c r="K124" s="58"/>
      <c r="L124" s="16"/>
      <c r="M124" s="18"/>
      <c r="N124" s="18"/>
      <c r="O124" s="19">
        <f t="shared" si="3"/>
        <v>0</v>
      </c>
      <c r="P124" s="42"/>
    </row>
    <row r="125" spans="1:16" s="47" customFormat="1" ht="12" customHeight="1" x14ac:dyDescent="0.2">
      <c r="A125" s="29"/>
      <c r="B125" s="27"/>
      <c r="C125" s="70" t="s">
        <v>281</v>
      </c>
      <c r="D125" s="70"/>
      <c r="E125" s="70"/>
      <c r="F125" s="70"/>
      <c r="G125" s="70"/>
      <c r="H125" s="70"/>
      <c r="I125" s="71"/>
      <c r="J125" s="71"/>
      <c r="K125" s="72"/>
      <c r="L125" s="45"/>
      <c r="M125" s="45"/>
      <c r="N125" s="45"/>
      <c r="O125" s="30"/>
      <c r="P125" s="46"/>
    </row>
    <row r="126" spans="1:16" s="47" customFormat="1" ht="12" customHeight="1" x14ac:dyDescent="0.2">
      <c r="A126" s="29"/>
      <c r="B126" s="27"/>
      <c r="C126" s="70" t="s">
        <v>206</v>
      </c>
      <c r="D126" s="70"/>
      <c r="E126" s="70"/>
      <c r="F126" s="70"/>
      <c r="G126" s="70"/>
      <c r="H126" s="70"/>
      <c r="I126" s="71"/>
      <c r="J126" s="71"/>
      <c r="K126" s="72"/>
      <c r="L126" s="45"/>
      <c r="M126" s="45"/>
      <c r="N126" s="45"/>
      <c r="O126" s="30"/>
      <c r="P126" s="46"/>
    </row>
    <row r="127" spans="1:16" s="47" customFormat="1" ht="12" customHeight="1" x14ac:dyDescent="0.2">
      <c r="A127" s="29"/>
      <c r="B127" s="27"/>
      <c r="C127" s="70" t="s">
        <v>207</v>
      </c>
      <c r="D127" s="70"/>
      <c r="E127" s="70"/>
      <c r="F127" s="70"/>
      <c r="G127" s="70"/>
      <c r="H127" s="70"/>
      <c r="I127" s="71"/>
      <c r="J127" s="71"/>
      <c r="K127" s="72"/>
      <c r="L127" s="45"/>
      <c r="M127" s="45"/>
      <c r="N127" s="45"/>
      <c r="O127" s="30"/>
      <c r="P127" s="46"/>
    </row>
    <row r="128" spans="1:16" s="47" customFormat="1" ht="12" customHeight="1" x14ac:dyDescent="0.2">
      <c r="A128" s="29"/>
      <c r="B128" s="27"/>
      <c r="C128" s="70" t="s">
        <v>208</v>
      </c>
      <c r="D128" s="70"/>
      <c r="E128" s="70"/>
      <c r="F128" s="70"/>
      <c r="G128" s="70"/>
      <c r="H128" s="70"/>
      <c r="I128" s="71"/>
      <c r="J128" s="71"/>
      <c r="K128" s="72"/>
      <c r="L128" s="45"/>
      <c r="M128" s="45"/>
      <c r="N128" s="45"/>
      <c r="O128" s="30"/>
      <c r="P128" s="46"/>
    </row>
    <row r="129" spans="1:16" ht="18.75" customHeight="1" x14ac:dyDescent="0.2">
      <c r="A129" s="13" t="s">
        <v>75</v>
      </c>
      <c r="B129" s="11"/>
      <c r="C129" s="21" t="s">
        <v>134</v>
      </c>
      <c r="D129" s="15" t="s">
        <v>48</v>
      </c>
      <c r="E129" s="48"/>
      <c r="F129" s="48">
        <v>70</v>
      </c>
      <c r="G129" s="48">
        <v>75</v>
      </c>
      <c r="H129" s="22">
        <f t="shared" si="2"/>
        <v>145</v>
      </c>
      <c r="I129" s="59"/>
      <c r="J129" s="57">
        <v>1</v>
      </c>
      <c r="K129" s="58"/>
      <c r="L129" s="16"/>
      <c r="M129" s="18"/>
      <c r="N129" s="18"/>
      <c r="O129" s="19">
        <f t="shared" si="3"/>
        <v>0</v>
      </c>
      <c r="P129" s="42"/>
    </row>
    <row r="130" spans="1:16" ht="18.75" customHeight="1" x14ac:dyDescent="0.2">
      <c r="A130" s="13" t="s">
        <v>76</v>
      </c>
      <c r="B130" s="11"/>
      <c r="C130" s="21" t="s">
        <v>135</v>
      </c>
      <c r="D130" s="15" t="s">
        <v>48</v>
      </c>
      <c r="E130" s="48">
        <v>90</v>
      </c>
      <c r="F130" s="48"/>
      <c r="G130" s="48"/>
      <c r="H130" s="22">
        <f t="shared" si="2"/>
        <v>90</v>
      </c>
      <c r="I130" s="59"/>
      <c r="J130" s="57">
        <v>1</v>
      </c>
      <c r="K130" s="58"/>
      <c r="L130" s="16"/>
      <c r="M130" s="18"/>
      <c r="N130" s="18"/>
      <c r="O130" s="19">
        <f t="shared" si="3"/>
        <v>0</v>
      </c>
      <c r="P130" s="42"/>
    </row>
    <row r="131" spans="1:16" ht="24" customHeight="1" x14ac:dyDescent="0.2">
      <c r="A131" s="13" t="s">
        <v>76</v>
      </c>
      <c r="B131" s="11"/>
      <c r="C131" s="21" t="s">
        <v>136</v>
      </c>
      <c r="D131" s="15" t="s">
        <v>48</v>
      </c>
      <c r="E131" s="48">
        <v>20</v>
      </c>
      <c r="F131" s="48"/>
      <c r="G131" s="48"/>
      <c r="H131" s="22">
        <f t="shared" si="2"/>
        <v>20</v>
      </c>
      <c r="I131" s="59"/>
      <c r="J131" s="57">
        <v>1</v>
      </c>
      <c r="K131" s="58"/>
      <c r="L131" s="16"/>
      <c r="M131" s="18"/>
      <c r="N131" s="18"/>
      <c r="O131" s="19">
        <f t="shared" si="3"/>
        <v>0</v>
      </c>
      <c r="P131" s="42"/>
    </row>
    <row r="132" spans="1:16" ht="22.5" customHeight="1" x14ac:dyDescent="0.2">
      <c r="A132" s="13" t="s">
        <v>77</v>
      </c>
      <c r="B132" s="11"/>
      <c r="C132" s="20" t="s">
        <v>78</v>
      </c>
      <c r="D132" s="15" t="s">
        <v>39</v>
      </c>
      <c r="E132" s="48">
        <v>10</v>
      </c>
      <c r="F132" s="48">
        <v>35</v>
      </c>
      <c r="G132" s="48">
        <v>0</v>
      </c>
      <c r="H132" s="22">
        <f t="shared" si="2"/>
        <v>45</v>
      </c>
      <c r="I132" s="59"/>
      <c r="J132" s="57">
        <v>1</v>
      </c>
      <c r="K132" s="58"/>
      <c r="L132" s="16"/>
      <c r="M132" s="18"/>
      <c r="N132" s="18"/>
      <c r="O132" s="19">
        <f t="shared" si="3"/>
        <v>0</v>
      </c>
      <c r="P132" s="42"/>
    </row>
    <row r="133" spans="1:16" s="47" customFormat="1" ht="12" customHeight="1" x14ac:dyDescent="0.2">
      <c r="A133" s="29"/>
      <c r="B133" s="27"/>
      <c r="C133" s="70" t="s">
        <v>209</v>
      </c>
      <c r="D133" s="70"/>
      <c r="E133" s="70"/>
      <c r="F133" s="70"/>
      <c r="G133" s="70"/>
      <c r="H133" s="70"/>
      <c r="I133" s="71"/>
      <c r="J133" s="71"/>
      <c r="K133" s="72"/>
      <c r="L133" s="45"/>
      <c r="M133" s="45"/>
      <c r="N133" s="45"/>
      <c r="O133" s="30"/>
      <c r="P133" s="46"/>
    </row>
    <row r="134" spans="1:16" s="47" customFormat="1" ht="12" customHeight="1" x14ac:dyDescent="0.2">
      <c r="A134" s="29"/>
      <c r="B134" s="27"/>
      <c r="C134" s="70" t="s">
        <v>182</v>
      </c>
      <c r="D134" s="70"/>
      <c r="E134" s="70"/>
      <c r="F134" s="70"/>
      <c r="G134" s="70"/>
      <c r="H134" s="70"/>
      <c r="I134" s="71"/>
      <c r="J134" s="71"/>
      <c r="K134" s="72"/>
      <c r="L134" s="45"/>
      <c r="M134" s="45"/>
      <c r="N134" s="45"/>
      <c r="O134" s="30"/>
      <c r="P134" s="46"/>
    </row>
    <row r="135" spans="1:16" s="47" customFormat="1" ht="12" customHeight="1" x14ac:dyDescent="0.2">
      <c r="A135" s="29"/>
      <c r="B135" s="27"/>
      <c r="C135" s="70" t="s">
        <v>210</v>
      </c>
      <c r="D135" s="70"/>
      <c r="E135" s="70"/>
      <c r="F135" s="70"/>
      <c r="G135" s="70"/>
      <c r="H135" s="70"/>
      <c r="I135" s="71"/>
      <c r="J135" s="71"/>
      <c r="K135" s="72"/>
      <c r="L135" s="45"/>
      <c r="M135" s="45"/>
      <c r="N135" s="45"/>
      <c r="O135" s="30"/>
      <c r="P135" s="46"/>
    </row>
    <row r="136" spans="1:16" s="47" customFormat="1" ht="12" customHeight="1" x14ac:dyDescent="0.2">
      <c r="A136" s="29"/>
      <c r="B136" s="27"/>
      <c r="C136" s="70" t="s">
        <v>211</v>
      </c>
      <c r="D136" s="70"/>
      <c r="E136" s="70"/>
      <c r="F136" s="70"/>
      <c r="G136" s="70"/>
      <c r="H136" s="70"/>
      <c r="I136" s="71"/>
      <c r="J136" s="71"/>
      <c r="K136" s="72"/>
      <c r="L136" s="45"/>
      <c r="M136" s="45"/>
      <c r="N136" s="45"/>
      <c r="O136" s="30"/>
      <c r="P136" s="46"/>
    </row>
    <row r="137" spans="1:16" s="47" customFormat="1" ht="12" customHeight="1" x14ac:dyDescent="0.2">
      <c r="A137" s="29"/>
      <c r="B137" s="27"/>
      <c r="C137" s="70" t="s">
        <v>212</v>
      </c>
      <c r="D137" s="70"/>
      <c r="E137" s="70"/>
      <c r="F137" s="70"/>
      <c r="G137" s="70"/>
      <c r="H137" s="70"/>
      <c r="I137" s="71"/>
      <c r="J137" s="71"/>
      <c r="K137" s="72"/>
      <c r="L137" s="45"/>
      <c r="M137" s="45"/>
      <c r="N137" s="45"/>
      <c r="O137" s="30"/>
      <c r="P137" s="46"/>
    </row>
    <row r="138" spans="1:16" ht="22.5" customHeight="1" x14ac:dyDescent="0.2">
      <c r="A138" s="13" t="s">
        <v>79</v>
      </c>
      <c r="B138" s="11"/>
      <c r="C138" s="20" t="s">
        <v>80</v>
      </c>
      <c r="D138" s="15" t="s">
        <v>81</v>
      </c>
      <c r="E138" s="44">
        <v>32</v>
      </c>
      <c r="F138" s="44">
        <v>12</v>
      </c>
      <c r="G138" s="44">
        <v>0</v>
      </c>
      <c r="H138" s="17">
        <f t="shared" si="2"/>
        <v>44</v>
      </c>
      <c r="I138" s="57"/>
      <c r="J138" s="57">
        <v>1</v>
      </c>
      <c r="K138" s="58"/>
      <c r="L138" s="16"/>
      <c r="M138" s="18"/>
      <c r="N138" s="18"/>
      <c r="O138" s="19">
        <f t="shared" si="3"/>
        <v>0</v>
      </c>
      <c r="P138" s="42"/>
    </row>
    <row r="139" spans="1:16" s="47" customFormat="1" ht="12" customHeight="1" x14ac:dyDescent="0.2">
      <c r="A139" s="29"/>
      <c r="B139" s="27"/>
      <c r="C139" s="70" t="s">
        <v>213</v>
      </c>
      <c r="D139" s="70"/>
      <c r="E139" s="70"/>
      <c r="F139" s="70"/>
      <c r="G139" s="70"/>
      <c r="H139" s="70"/>
      <c r="I139" s="71"/>
      <c r="J139" s="71"/>
      <c r="K139" s="72"/>
      <c r="L139" s="45"/>
      <c r="M139" s="45"/>
      <c r="N139" s="45"/>
      <c r="O139" s="30"/>
      <c r="P139" s="46"/>
    </row>
    <row r="140" spans="1:16" s="47" customFormat="1" ht="12" customHeight="1" x14ac:dyDescent="0.2">
      <c r="A140" s="29"/>
      <c r="B140" s="27"/>
      <c r="C140" s="70" t="s">
        <v>182</v>
      </c>
      <c r="D140" s="70"/>
      <c r="E140" s="70"/>
      <c r="F140" s="70"/>
      <c r="G140" s="70"/>
      <c r="H140" s="70"/>
      <c r="I140" s="71"/>
      <c r="J140" s="71"/>
      <c r="K140" s="72"/>
      <c r="L140" s="45"/>
      <c r="M140" s="45"/>
      <c r="N140" s="45"/>
      <c r="O140" s="30"/>
      <c r="P140" s="46"/>
    </row>
    <row r="141" spans="1:16" s="47" customFormat="1" ht="12" customHeight="1" x14ac:dyDescent="0.2">
      <c r="A141" s="29"/>
      <c r="B141" s="27"/>
      <c r="C141" s="70" t="s">
        <v>214</v>
      </c>
      <c r="D141" s="70"/>
      <c r="E141" s="70"/>
      <c r="F141" s="70"/>
      <c r="G141" s="70"/>
      <c r="H141" s="70"/>
      <c r="I141" s="71"/>
      <c r="J141" s="71"/>
      <c r="K141" s="72"/>
      <c r="L141" s="45"/>
      <c r="M141" s="45"/>
      <c r="N141" s="45"/>
      <c r="O141" s="30"/>
      <c r="P141" s="46"/>
    </row>
    <row r="142" spans="1:16" s="47" customFormat="1" ht="12" customHeight="1" x14ac:dyDescent="0.2">
      <c r="A142" s="29"/>
      <c r="B142" s="27"/>
      <c r="C142" s="70" t="s">
        <v>215</v>
      </c>
      <c r="D142" s="70"/>
      <c r="E142" s="70"/>
      <c r="F142" s="70"/>
      <c r="G142" s="70"/>
      <c r="H142" s="70"/>
      <c r="I142" s="71"/>
      <c r="J142" s="71"/>
      <c r="K142" s="72"/>
      <c r="L142" s="45"/>
      <c r="M142" s="45"/>
      <c r="N142" s="45"/>
      <c r="O142" s="30"/>
      <c r="P142" s="46"/>
    </row>
    <row r="143" spans="1:16" s="47" customFormat="1" ht="12" customHeight="1" x14ac:dyDescent="0.2">
      <c r="A143" s="29"/>
      <c r="B143" s="27"/>
      <c r="C143" s="70" t="s">
        <v>216</v>
      </c>
      <c r="D143" s="70"/>
      <c r="E143" s="70"/>
      <c r="F143" s="70"/>
      <c r="G143" s="70"/>
      <c r="H143" s="70"/>
      <c r="I143" s="71"/>
      <c r="J143" s="71"/>
      <c r="K143" s="72"/>
      <c r="L143" s="45"/>
      <c r="M143" s="45"/>
      <c r="N143" s="45"/>
      <c r="O143" s="30"/>
      <c r="P143" s="46"/>
    </row>
    <row r="144" spans="1:16" s="47" customFormat="1" ht="12" customHeight="1" x14ac:dyDescent="0.2">
      <c r="A144" s="29"/>
      <c r="B144" s="27"/>
      <c r="C144" s="70" t="s">
        <v>217</v>
      </c>
      <c r="D144" s="70"/>
      <c r="E144" s="70"/>
      <c r="F144" s="70"/>
      <c r="G144" s="70"/>
      <c r="H144" s="70"/>
      <c r="I144" s="71"/>
      <c r="J144" s="71"/>
      <c r="K144" s="72"/>
      <c r="L144" s="45"/>
      <c r="M144" s="45"/>
      <c r="N144" s="45"/>
      <c r="O144" s="30"/>
      <c r="P144" s="46"/>
    </row>
    <row r="145" spans="1:16" ht="22.5" customHeight="1" x14ac:dyDescent="0.2">
      <c r="A145" s="13" t="s">
        <v>82</v>
      </c>
      <c r="B145" s="11"/>
      <c r="C145" s="20" t="s">
        <v>83</v>
      </c>
      <c r="D145" s="15" t="s">
        <v>48</v>
      </c>
      <c r="E145" s="48">
        <v>0</v>
      </c>
      <c r="F145" s="48">
        <v>30</v>
      </c>
      <c r="G145" s="48">
        <v>0</v>
      </c>
      <c r="H145" s="22">
        <f t="shared" si="2"/>
        <v>30</v>
      </c>
      <c r="I145" s="59"/>
      <c r="J145" s="57">
        <v>1</v>
      </c>
      <c r="K145" s="58"/>
      <c r="L145" s="16"/>
      <c r="M145" s="18"/>
      <c r="N145" s="18"/>
      <c r="O145" s="19">
        <f t="shared" si="3"/>
        <v>0</v>
      </c>
      <c r="P145" s="42"/>
    </row>
    <row r="146" spans="1:16" s="47" customFormat="1" ht="12" customHeight="1" x14ac:dyDescent="0.2">
      <c r="A146" s="29"/>
      <c r="B146" s="27"/>
      <c r="C146" s="70" t="s">
        <v>218</v>
      </c>
      <c r="D146" s="70"/>
      <c r="E146" s="70"/>
      <c r="F146" s="70"/>
      <c r="G146" s="70"/>
      <c r="H146" s="70"/>
      <c r="I146" s="71"/>
      <c r="J146" s="71"/>
      <c r="K146" s="72"/>
      <c r="L146" s="45"/>
      <c r="M146" s="45"/>
      <c r="N146" s="45"/>
      <c r="O146" s="30"/>
      <c r="P146" s="46"/>
    </row>
    <row r="147" spans="1:16" s="47" customFormat="1" ht="12" customHeight="1" x14ac:dyDescent="0.2">
      <c r="A147" s="29"/>
      <c r="B147" s="27"/>
      <c r="C147" s="70" t="s">
        <v>182</v>
      </c>
      <c r="D147" s="70"/>
      <c r="E147" s="70"/>
      <c r="F147" s="70"/>
      <c r="G147" s="70"/>
      <c r="H147" s="70"/>
      <c r="I147" s="71"/>
      <c r="J147" s="71"/>
      <c r="K147" s="72"/>
      <c r="L147" s="45"/>
      <c r="M147" s="45"/>
      <c r="N147" s="45"/>
      <c r="O147" s="30"/>
      <c r="P147" s="46"/>
    </row>
    <row r="148" spans="1:16" s="47" customFormat="1" ht="12" customHeight="1" x14ac:dyDescent="0.2">
      <c r="A148" s="29"/>
      <c r="B148" s="27"/>
      <c r="C148" s="70" t="s">
        <v>219</v>
      </c>
      <c r="D148" s="70"/>
      <c r="E148" s="70"/>
      <c r="F148" s="70"/>
      <c r="G148" s="70"/>
      <c r="H148" s="70"/>
      <c r="I148" s="71"/>
      <c r="J148" s="71"/>
      <c r="K148" s="72"/>
      <c r="L148" s="45"/>
      <c r="M148" s="45"/>
      <c r="N148" s="45"/>
      <c r="O148" s="30"/>
      <c r="P148" s="46"/>
    </row>
    <row r="149" spans="1:16" s="47" customFormat="1" ht="12" customHeight="1" x14ac:dyDescent="0.2">
      <c r="A149" s="29"/>
      <c r="B149" s="27"/>
      <c r="C149" s="70" t="s">
        <v>220</v>
      </c>
      <c r="D149" s="70"/>
      <c r="E149" s="70"/>
      <c r="F149" s="70"/>
      <c r="G149" s="70"/>
      <c r="H149" s="70"/>
      <c r="I149" s="71"/>
      <c r="J149" s="71"/>
      <c r="K149" s="72"/>
      <c r="L149" s="45"/>
      <c r="M149" s="45"/>
      <c r="N149" s="45"/>
      <c r="O149" s="30"/>
      <c r="P149" s="46"/>
    </row>
    <row r="150" spans="1:16" s="47" customFormat="1" ht="12" customHeight="1" x14ac:dyDescent="0.2">
      <c r="A150" s="29"/>
      <c r="B150" s="27"/>
      <c r="C150" s="70" t="s">
        <v>221</v>
      </c>
      <c r="D150" s="70"/>
      <c r="E150" s="70"/>
      <c r="F150" s="70"/>
      <c r="G150" s="70"/>
      <c r="H150" s="70"/>
      <c r="I150" s="71"/>
      <c r="J150" s="71"/>
      <c r="K150" s="72"/>
      <c r="L150" s="45"/>
      <c r="M150" s="45"/>
      <c r="N150" s="45"/>
      <c r="O150" s="30"/>
      <c r="P150" s="46"/>
    </row>
    <row r="151" spans="1:16" ht="22.5" customHeight="1" x14ac:dyDescent="0.2">
      <c r="A151" s="13" t="s">
        <v>84</v>
      </c>
      <c r="B151" s="11"/>
      <c r="C151" s="20" t="s">
        <v>85</v>
      </c>
      <c r="D151" s="15" t="s">
        <v>81</v>
      </c>
      <c r="E151" s="44">
        <v>2</v>
      </c>
      <c r="F151" s="44">
        <v>0</v>
      </c>
      <c r="G151" s="44">
        <v>0</v>
      </c>
      <c r="H151" s="17">
        <f t="shared" si="2"/>
        <v>2</v>
      </c>
      <c r="I151" s="57"/>
      <c r="J151" s="57">
        <v>1</v>
      </c>
      <c r="K151" s="58"/>
      <c r="L151" s="16"/>
      <c r="M151" s="18"/>
      <c r="N151" s="18"/>
      <c r="O151" s="19">
        <f t="shared" si="3"/>
        <v>0</v>
      </c>
      <c r="P151" s="42"/>
    </row>
    <row r="152" spans="1:16" s="47" customFormat="1" ht="12" customHeight="1" x14ac:dyDescent="0.2">
      <c r="A152" s="29"/>
      <c r="B152" s="27"/>
      <c r="C152" s="70" t="s">
        <v>225</v>
      </c>
      <c r="D152" s="70"/>
      <c r="E152" s="70"/>
      <c r="F152" s="70"/>
      <c r="G152" s="70"/>
      <c r="H152" s="70"/>
      <c r="I152" s="71"/>
      <c r="J152" s="71"/>
      <c r="K152" s="72"/>
      <c r="L152" s="45"/>
      <c r="M152" s="45"/>
      <c r="N152" s="45"/>
      <c r="O152" s="30"/>
      <c r="P152" s="46"/>
    </row>
    <row r="153" spans="1:16" s="47" customFormat="1" ht="12" customHeight="1" x14ac:dyDescent="0.2">
      <c r="A153" s="29"/>
      <c r="B153" s="27"/>
      <c r="C153" s="70" t="s">
        <v>226</v>
      </c>
      <c r="D153" s="70"/>
      <c r="E153" s="70"/>
      <c r="F153" s="70"/>
      <c r="G153" s="70"/>
      <c r="H153" s="70"/>
      <c r="I153" s="71"/>
      <c r="J153" s="71"/>
      <c r="K153" s="72"/>
      <c r="L153" s="45"/>
      <c r="M153" s="45"/>
      <c r="N153" s="45"/>
      <c r="O153" s="30"/>
      <c r="P153" s="46"/>
    </row>
    <row r="154" spans="1:16" s="47" customFormat="1" ht="12" customHeight="1" x14ac:dyDescent="0.2">
      <c r="A154" s="29"/>
      <c r="B154" s="27"/>
      <c r="C154" s="70" t="s">
        <v>227</v>
      </c>
      <c r="D154" s="70"/>
      <c r="E154" s="70"/>
      <c r="F154" s="70"/>
      <c r="G154" s="70"/>
      <c r="H154" s="70"/>
      <c r="I154" s="71"/>
      <c r="J154" s="71"/>
      <c r="K154" s="72"/>
      <c r="L154" s="45"/>
      <c r="M154" s="45"/>
      <c r="N154" s="45"/>
      <c r="O154" s="30"/>
      <c r="P154" s="46"/>
    </row>
    <row r="155" spans="1:16" s="47" customFormat="1" ht="12" customHeight="1" x14ac:dyDescent="0.2">
      <c r="A155" s="29"/>
      <c r="B155" s="27"/>
      <c r="C155" s="70" t="s">
        <v>228</v>
      </c>
      <c r="D155" s="70"/>
      <c r="E155" s="70"/>
      <c r="F155" s="70"/>
      <c r="G155" s="70"/>
      <c r="H155" s="70"/>
      <c r="I155" s="71"/>
      <c r="J155" s="71"/>
      <c r="K155" s="72"/>
      <c r="L155" s="45"/>
      <c r="M155" s="45"/>
      <c r="N155" s="45"/>
      <c r="O155" s="30"/>
      <c r="P155" s="46"/>
    </row>
    <row r="156" spans="1:16" s="47" customFormat="1" ht="12" customHeight="1" x14ac:dyDescent="0.2">
      <c r="A156" s="29"/>
      <c r="B156" s="27"/>
      <c r="C156" s="70" t="s">
        <v>229</v>
      </c>
      <c r="D156" s="70"/>
      <c r="E156" s="70"/>
      <c r="F156" s="70"/>
      <c r="G156" s="70"/>
      <c r="H156" s="70"/>
      <c r="I156" s="71"/>
      <c r="J156" s="71"/>
      <c r="K156" s="72"/>
      <c r="L156" s="45"/>
      <c r="M156" s="45"/>
      <c r="N156" s="45"/>
      <c r="O156" s="30"/>
      <c r="P156" s="46"/>
    </row>
    <row r="157" spans="1:16" s="47" customFormat="1" ht="12" customHeight="1" x14ac:dyDescent="0.2">
      <c r="A157" s="29"/>
      <c r="B157" s="27"/>
      <c r="C157" s="70" t="s">
        <v>230</v>
      </c>
      <c r="D157" s="70"/>
      <c r="E157" s="70"/>
      <c r="F157" s="70"/>
      <c r="G157" s="70"/>
      <c r="H157" s="70"/>
      <c r="I157" s="71"/>
      <c r="J157" s="71"/>
      <c r="K157" s="72"/>
      <c r="L157" s="45"/>
      <c r="M157" s="45"/>
      <c r="N157" s="45"/>
      <c r="O157" s="30"/>
      <c r="P157" s="46"/>
    </row>
    <row r="158" spans="1:16" s="47" customFormat="1" ht="12" customHeight="1" x14ac:dyDescent="0.2">
      <c r="A158" s="29"/>
      <c r="B158" s="27"/>
      <c r="C158" s="70" t="s">
        <v>231</v>
      </c>
      <c r="D158" s="70"/>
      <c r="E158" s="70"/>
      <c r="F158" s="70"/>
      <c r="G158" s="70"/>
      <c r="H158" s="70"/>
      <c r="I158" s="71"/>
      <c r="J158" s="71"/>
      <c r="K158" s="72"/>
      <c r="L158" s="45"/>
      <c r="M158" s="45"/>
      <c r="N158" s="45"/>
      <c r="O158" s="30"/>
      <c r="P158" s="46"/>
    </row>
    <row r="159" spans="1:16" ht="29.25" customHeight="1" x14ac:dyDescent="0.2">
      <c r="A159" s="13" t="s">
        <v>86</v>
      </c>
      <c r="B159" s="11"/>
      <c r="C159" s="20" t="s">
        <v>87</v>
      </c>
      <c r="D159" s="15" t="s">
        <v>48</v>
      </c>
      <c r="E159" s="48">
        <v>0</v>
      </c>
      <c r="F159" s="48">
        <v>0</v>
      </c>
      <c r="G159" s="48">
        <v>36</v>
      </c>
      <c r="H159" s="22">
        <f t="shared" si="2"/>
        <v>36</v>
      </c>
      <c r="I159" s="59"/>
      <c r="J159" s="57">
        <v>1</v>
      </c>
      <c r="K159" s="58"/>
      <c r="L159" s="16"/>
      <c r="M159" s="18"/>
      <c r="N159" s="18"/>
      <c r="O159" s="19">
        <f t="shared" si="3"/>
        <v>0</v>
      </c>
      <c r="P159" s="42"/>
    </row>
    <row r="160" spans="1:16" s="47" customFormat="1" ht="12" customHeight="1" x14ac:dyDescent="0.2">
      <c r="A160" s="29"/>
      <c r="B160" s="27"/>
      <c r="C160" s="70" t="s">
        <v>222</v>
      </c>
      <c r="D160" s="70"/>
      <c r="E160" s="70"/>
      <c r="F160" s="70"/>
      <c r="G160" s="70"/>
      <c r="H160" s="70"/>
      <c r="I160" s="71"/>
      <c r="J160" s="71"/>
      <c r="K160" s="72"/>
      <c r="L160" s="45"/>
      <c r="M160" s="45"/>
      <c r="N160" s="45"/>
      <c r="O160" s="30"/>
      <c r="P160" s="46"/>
    </row>
    <row r="161" spans="1:16" s="47" customFormat="1" ht="12" customHeight="1" x14ac:dyDescent="0.2">
      <c r="A161" s="29"/>
      <c r="B161" s="27"/>
      <c r="C161" s="70" t="s">
        <v>182</v>
      </c>
      <c r="D161" s="70"/>
      <c r="E161" s="70"/>
      <c r="F161" s="70"/>
      <c r="G161" s="70"/>
      <c r="H161" s="70"/>
      <c r="I161" s="71"/>
      <c r="J161" s="71"/>
      <c r="K161" s="72"/>
      <c r="L161" s="45"/>
      <c r="M161" s="45"/>
      <c r="N161" s="45"/>
      <c r="O161" s="30"/>
      <c r="P161" s="46"/>
    </row>
    <row r="162" spans="1:16" s="47" customFormat="1" ht="12" customHeight="1" x14ac:dyDescent="0.2">
      <c r="A162" s="29"/>
      <c r="B162" s="27"/>
      <c r="C162" s="70" t="s">
        <v>223</v>
      </c>
      <c r="D162" s="70"/>
      <c r="E162" s="70"/>
      <c r="F162" s="70"/>
      <c r="G162" s="70"/>
      <c r="H162" s="70"/>
      <c r="I162" s="71"/>
      <c r="J162" s="71"/>
      <c r="K162" s="72"/>
      <c r="L162" s="45"/>
      <c r="M162" s="45"/>
      <c r="N162" s="45"/>
      <c r="O162" s="30"/>
      <c r="P162" s="46"/>
    </row>
    <row r="163" spans="1:16" s="47" customFormat="1" ht="12" customHeight="1" x14ac:dyDescent="0.2">
      <c r="A163" s="29"/>
      <c r="B163" s="27"/>
      <c r="C163" s="70" t="s">
        <v>224</v>
      </c>
      <c r="D163" s="70"/>
      <c r="E163" s="70"/>
      <c r="F163" s="70"/>
      <c r="G163" s="70"/>
      <c r="H163" s="70"/>
      <c r="I163" s="71"/>
      <c r="J163" s="71"/>
      <c r="K163" s="72"/>
      <c r="L163" s="45"/>
      <c r="M163" s="45"/>
      <c r="N163" s="45"/>
      <c r="O163" s="30"/>
      <c r="P163" s="46"/>
    </row>
    <row r="164" spans="1:16" s="47" customFormat="1" ht="12" customHeight="1" x14ac:dyDescent="0.2">
      <c r="A164" s="29"/>
      <c r="B164" s="27"/>
      <c r="C164" s="70" t="s">
        <v>186</v>
      </c>
      <c r="D164" s="70"/>
      <c r="E164" s="70"/>
      <c r="F164" s="70"/>
      <c r="G164" s="70"/>
      <c r="H164" s="70"/>
      <c r="I164" s="71"/>
      <c r="J164" s="71"/>
      <c r="K164" s="72"/>
      <c r="L164" s="45"/>
      <c r="M164" s="45"/>
      <c r="N164" s="45"/>
      <c r="O164" s="30"/>
      <c r="P164" s="46"/>
    </row>
    <row r="165" spans="1:16" s="47" customFormat="1" ht="12" customHeight="1" x14ac:dyDescent="0.2">
      <c r="A165" s="29"/>
      <c r="B165" s="27"/>
      <c r="C165" s="70" t="s">
        <v>187</v>
      </c>
      <c r="D165" s="70"/>
      <c r="E165" s="70"/>
      <c r="F165" s="70"/>
      <c r="G165" s="70"/>
      <c r="H165" s="70"/>
      <c r="I165" s="71"/>
      <c r="J165" s="71"/>
      <c r="K165" s="72"/>
      <c r="L165" s="45"/>
      <c r="M165" s="45"/>
      <c r="N165" s="45"/>
      <c r="O165" s="30"/>
      <c r="P165" s="46"/>
    </row>
    <row r="166" spans="1:16" ht="45" customHeight="1" x14ac:dyDescent="0.2">
      <c r="A166" s="61" t="s">
        <v>93</v>
      </c>
      <c r="B166" s="62"/>
      <c r="C166" s="62"/>
      <c r="D166" s="62"/>
      <c r="E166" s="62">
        <f>SUMPRODUCT(E$82:E$165,$K$82:$K$165)*1</f>
        <v>0</v>
      </c>
      <c r="F166" s="62">
        <f>SUMPRODUCT(F$82:F$165,$K$82:$K$165)*1</f>
        <v>0</v>
      </c>
      <c r="G166" s="62">
        <f>SUMPRODUCT(G$82:G$165,$K$82:$K$165)*1</f>
        <v>0</v>
      </c>
      <c r="H166" s="62"/>
      <c r="I166" s="62"/>
      <c r="J166" s="62"/>
      <c r="K166" s="63"/>
      <c r="O166" s="23">
        <f>SUM(O$82:O$113)+SUM(O$115:O$159)</f>
        <v>0</v>
      </c>
      <c r="P166" s="49"/>
    </row>
    <row r="167" spans="1:16" ht="37.5" customHeight="1" x14ac:dyDescent="0.2">
      <c r="A167" s="10" t="s">
        <v>94</v>
      </c>
      <c r="B167" s="11"/>
      <c r="C167" s="12" t="s">
        <v>95</v>
      </c>
      <c r="D167" s="7"/>
      <c r="E167" s="41"/>
      <c r="F167" s="41"/>
      <c r="G167" s="41"/>
      <c r="H167" s="8"/>
      <c r="I167" s="55"/>
      <c r="J167" s="55"/>
      <c r="K167" s="55"/>
      <c r="L167" s="8"/>
      <c r="M167" s="8"/>
      <c r="N167" s="8"/>
      <c r="O167" s="9"/>
      <c r="P167" s="42"/>
    </row>
    <row r="168" spans="1:16" ht="26.25" customHeight="1" x14ac:dyDescent="0.2">
      <c r="A168" s="13" t="s">
        <v>96</v>
      </c>
      <c r="B168" s="11"/>
      <c r="C168" s="14" t="s">
        <v>97</v>
      </c>
      <c r="D168" s="7"/>
      <c r="E168" s="41"/>
      <c r="F168" s="41"/>
      <c r="G168" s="41"/>
      <c r="H168" s="8"/>
      <c r="I168" s="55"/>
      <c r="J168" s="55"/>
      <c r="K168" s="55"/>
      <c r="L168" s="8"/>
      <c r="M168" s="8"/>
      <c r="N168" s="8"/>
      <c r="O168" s="9"/>
      <c r="P168" s="42"/>
    </row>
    <row r="169" spans="1:16" ht="29.25" customHeight="1" x14ac:dyDescent="0.2">
      <c r="A169" s="13" t="s">
        <v>98</v>
      </c>
      <c r="B169" s="11"/>
      <c r="C169" s="20" t="s">
        <v>99</v>
      </c>
      <c r="D169" s="15" t="s">
        <v>39</v>
      </c>
      <c r="E169" s="48">
        <v>30</v>
      </c>
      <c r="F169" s="48">
        <v>20</v>
      </c>
      <c r="G169" s="48">
        <v>0</v>
      </c>
      <c r="H169" s="22">
        <f>($E169)*1+($F169)*1+($G169)*1</f>
        <v>50</v>
      </c>
      <c r="I169" s="59"/>
      <c r="J169" s="57">
        <v>1</v>
      </c>
      <c r="K169" s="58"/>
      <c r="L169" s="16"/>
      <c r="M169" s="18"/>
      <c r="N169" s="18"/>
      <c r="O169" s="19">
        <f>IF(ISNUMBER($M169),IF(ISNUMBER($I169),ROUND($M169*$I169,2),ROUND($M169*$H169,2)),IF(ISNUMBER($I169),ROUND($K169*$I169,2),ROUND($K169*$H169,2)))</f>
        <v>0</v>
      </c>
      <c r="P169" s="42"/>
    </row>
    <row r="170" spans="1:16" s="47" customFormat="1" ht="12" customHeight="1" x14ac:dyDescent="0.2">
      <c r="A170" s="29"/>
      <c r="B170" s="28"/>
      <c r="C170" s="70" t="s">
        <v>244</v>
      </c>
      <c r="D170" s="70"/>
      <c r="E170" s="70"/>
      <c r="F170" s="70"/>
      <c r="G170" s="70"/>
      <c r="H170" s="70"/>
      <c r="I170" s="91"/>
      <c r="J170" s="91"/>
      <c r="K170" s="72"/>
      <c r="L170" s="45"/>
      <c r="M170" s="45"/>
      <c r="N170" s="45"/>
      <c r="O170" s="30"/>
      <c r="P170" s="50"/>
    </row>
    <row r="171" spans="1:16" s="47" customFormat="1" ht="12" customHeight="1" x14ac:dyDescent="0.2">
      <c r="A171" s="29"/>
      <c r="B171" s="28"/>
      <c r="C171" s="70" t="s">
        <v>182</v>
      </c>
      <c r="D171" s="70"/>
      <c r="E171" s="70"/>
      <c r="F171" s="70"/>
      <c r="G171" s="70"/>
      <c r="H171" s="70"/>
      <c r="I171" s="91"/>
      <c r="J171" s="91"/>
      <c r="K171" s="72"/>
      <c r="L171" s="45"/>
      <c r="M171" s="45"/>
      <c r="N171" s="45"/>
      <c r="O171" s="30"/>
      <c r="P171" s="50"/>
    </row>
    <row r="172" spans="1:16" s="47" customFormat="1" ht="12" customHeight="1" x14ac:dyDescent="0.2">
      <c r="A172" s="29"/>
      <c r="B172" s="28"/>
      <c r="C172" s="70" t="s">
        <v>245</v>
      </c>
      <c r="D172" s="70"/>
      <c r="E172" s="70"/>
      <c r="F172" s="70"/>
      <c r="G172" s="70"/>
      <c r="H172" s="70"/>
      <c r="I172" s="91"/>
      <c r="J172" s="91"/>
      <c r="K172" s="72"/>
      <c r="L172" s="45"/>
      <c r="M172" s="45"/>
      <c r="N172" s="45"/>
      <c r="O172" s="30"/>
      <c r="P172" s="50"/>
    </row>
    <row r="173" spans="1:16" s="47" customFormat="1" ht="12" customHeight="1" x14ac:dyDescent="0.2">
      <c r="A173" s="29"/>
      <c r="B173" s="28"/>
      <c r="C173" s="70" t="s">
        <v>246</v>
      </c>
      <c r="D173" s="70"/>
      <c r="E173" s="70"/>
      <c r="F173" s="70"/>
      <c r="G173" s="70"/>
      <c r="H173" s="70"/>
      <c r="I173" s="91"/>
      <c r="J173" s="91"/>
      <c r="K173" s="72"/>
      <c r="L173" s="45"/>
      <c r="M173" s="45"/>
      <c r="N173" s="45"/>
      <c r="O173" s="30"/>
      <c r="P173" s="50"/>
    </row>
    <row r="174" spans="1:16" s="47" customFormat="1" ht="12" customHeight="1" x14ac:dyDescent="0.2">
      <c r="A174" s="29"/>
      <c r="B174" s="28"/>
      <c r="C174" s="70" t="s">
        <v>247</v>
      </c>
      <c r="D174" s="70"/>
      <c r="E174" s="70"/>
      <c r="F174" s="70"/>
      <c r="G174" s="70"/>
      <c r="H174" s="70"/>
      <c r="I174" s="91"/>
      <c r="J174" s="91"/>
      <c r="K174" s="72"/>
      <c r="L174" s="45"/>
      <c r="M174" s="45"/>
      <c r="N174" s="45"/>
      <c r="O174" s="30"/>
      <c r="P174" s="50"/>
    </row>
    <row r="175" spans="1:16" ht="22.5" customHeight="1" x14ac:dyDescent="0.2">
      <c r="A175" s="13" t="s">
        <v>100</v>
      </c>
      <c r="B175" s="11"/>
      <c r="C175" s="20" t="s">
        <v>101</v>
      </c>
      <c r="D175" s="15" t="s">
        <v>81</v>
      </c>
      <c r="E175" s="44">
        <v>1</v>
      </c>
      <c r="F175" s="44">
        <v>1</v>
      </c>
      <c r="G175" s="44">
        <v>0</v>
      </c>
      <c r="H175" s="17">
        <f>($E175)*1+($F175)*1+($G175)*1</f>
        <v>2</v>
      </c>
      <c r="I175" s="57"/>
      <c r="J175" s="57">
        <v>1</v>
      </c>
      <c r="K175" s="58"/>
      <c r="L175" s="16"/>
      <c r="M175" s="18"/>
      <c r="N175" s="18"/>
      <c r="O175" s="19">
        <f>IF(ISNUMBER($M175),IF(ISNUMBER($I175),ROUND($M175*$I175,2),ROUND($M175*$H175,2)),IF(ISNUMBER($I175),ROUND($K175*$I175,2),ROUND($K175*$H175,2)))</f>
        <v>0</v>
      </c>
      <c r="P175" s="42"/>
    </row>
    <row r="176" spans="1:16" s="47" customFormat="1" ht="12" customHeight="1" x14ac:dyDescent="0.2">
      <c r="A176" s="29"/>
      <c r="B176" s="28"/>
      <c r="C176" s="70" t="s">
        <v>253</v>
      </c>
      <c r="D176" s="70"/>
      <c r="E176" s="70"/>
      <c r="F176" s="70"/>
      <c r="G176" s="70"/>
      <c r="H176" s="70"/>
      <c r="I176" s="91"/>
      <c r="J176" s="91"/>
      <c r="K176" s="72"/>
      <c r="L176" s="45"/>
      <c r="M176" s="45"/>
      <c r="N176" s="45"/>
      <c r="O176" s="30"/>
      <c r="P176" s="50"/>
    </row>
    <row r="177" spans="1:16" s="47" customFormat="1" ht="12" customHeight="1" x14ac:dyDescent="0.2">
      <c r="A177" s="29"/>
      <c r="B177" s="28"/>
      <c r="C177" s="70" t="s">
        <v>153</v>
      </c>
      <c r="D177" s="70"/>
      <c r="E177" s="70"/>
      <c r="F177" s="70"/>
      <c r="G177" s="70"/>
      <c r="H177" s="70"/>
      <c r="I177" s="91"/>
      <c r="J177" s="91"/>
      <c r="K177" s="72"/>
      <c r="L177" s="45"/>
      <c r="M177" s="45"/>
      <c r="N177" s="45"/>
      <c r="O177" s="30"/>
      <c r="P177" s="50"/>
    </row>
    <row r="178" spans="1:16" s="47" customFormat="1" ht="12" customHeight="1" x14ac:dyDescent="0.2">
      <c r="A178" s="29"/>
      <c r="B178" s="28"/>
      <c r="C178" s="70" t="s">
        <v>254</v>
      </c>
      <c r="D178" s="70"/>
      <c r="E178" s="70"/>
      <c r="F178" s="70"/>
      <c r="G178" s="70"/>
      <c r="H178" s="70"/>
      <c r="I178" s="91"/>
      <c r="J178" s="91"/>
      <c r="K178" s="72"/>
      <c r="L178" s="45"/>
      <c r="M178" s="45"/>
      <c r="N178" s="45"/>
      <c r="O178" s="30"/>
      <c r="P178" s="50"/>
    </row>
    <row r="179" spans="1:16" s="47" customFormat="1" ht="12" customHeight="1" x14ac:dyDescent="0.2">
      <c r="A179" s="29"/>
      <c r="B179" s="28"/>
      <c r="C179" s="70" t="s">
        <v>255</v>
      </c>
      <c r="D179" s="70"/>
      <c r="E179" s="70"/>
      <c r="F179" s="70"/>
      <c r="G179" s="70"/>
      <c r="H179" s="70"/>
      <c r="I179" s="91"/>
      <c r="J179" s="91"/>
      <c r="K179" s="72"/>
      <c r="L179" s="45"/>
      <c r="M179" s="45"/>
      <c r="N179" s="45"/>
      <c r="O179" s="30"/>
      <c r="P179" s="50"/>
    </row>
    <row r="180" spans="1:16" s="47" customFormat="1" ht="12" customHeight="1" x14ac:dyDescent="0.2">
      <c r="A180" s="29"/>
      <c r="B180" s="28"/>
      <c r="C180" s="70" t="s">
        <v>256</v>
      </c>
      <c r="D180" s="70"/>
      <c r="E180" s="70"/>
      <c r="F180" s="70"/>
      <c r="G180" s="70"/>
      <c r="H180" s="70"/>
      <c r="I180" s="91"/>
      <c r="J180" s="91"/>
      <c r="K180" s="72"/>
      <c r="L180" s="45"/>
      <c r="M180" s="45"/>
      <c r="N180" s="45"/>
      <c r="O180" s="30"/>
      <c r="P180" s="50"/>
    </row>
    <row r="181" spans="1:16" s="47" customFormat="1" ht="12" customHeight="1" x14ac:dyDescent="0.2">
      <c r="A181" s="29"/>
      <c r="B181" s="28"/>
      <c r="C181" s="70" t="s">
        <v>257</v>
      </c>
      <c r="D181" s="70"/>
      <c r="E181" s="70"/>
      <c r="F181" s="70"/>
      <c r="G181" s="70"/>
      <c r="H181" s="70"/>
      <c r="I181" s="91"/>
      <c r="J181" s="91"/>
      <c r="K181" s="72"/>
      <c r="L181" s="45"/>
      <c r="M181" s="45"/>
      <c r="N181" s="45"/>
      <c r="O181" s="30"/>
      <c r="P181" s="50"/>
    </row>
    <row r="182" spans="1:16" ht="29.25" customHeight="1" x14ac:dyDescent="0.2">
      <c r="A182" s="13" t="s">
        <v>102</v>
      </c>
      <c r="B182" s="11"/>
      <c r="C182" s="20" t="s">
        <v>103</v>
      </c>
      <c r="D182" s="15" t="s">
        <v>48</v>
      </c>
      <c r="E182" s="48">
        <v>5</v>
      </c>
      <c r="F182" s="48">
        <v>5</v>
      </c>
      <c r="G182" s="48">
        <v>0</v>
      </c>
      <c r="H182" s="22">
        <f>($E182)*1+($F182)*1+($G182)*1</f>
        <v>10</v>
      </c>
      <c r="I182" s="59"/>
      <c r="J182" s="57">
        <v>1</v>
      </c>
      <c r="K182" s="58"/>
      <c r="L182" s="16"/>
      <c r="M182" s="18"/>
      <c r="N182" s="18"/>
      <c r="O182" s="19">
        <f>IF(ISNUMBER($M182),IF(ISNUMBER($I182),ROUND($M182*$I182,2),ROUND($M182*$H182,2)),IF(ISNUMBER($I182),ROUND($K182*$I182,2),ROUND($K182*$H182,2)))</f>
        <v>0</v>
      </c>
      <c r="P182" s="42"/>
    </row>
    <row r="183" spans="1:16" s="47" customFormat="1" ht="12" customHeight="1" x14ac:dyDescent="0.2">
      <c r="A183" s="29"/>
      <c r="B183" s="28"/>
      <c r="C183" s="70" t="s">
        <v>248</v>
      </c>
      <c r="D183" s="70"/>
      <c r="E183" s="70"/>
      <c r="F183" s="70"/>
      <c r="G183" s="70"/>
      <c r="H183" s="70"/>
      <c r="I183" s="91"/>
      <c r="J183" s="91"/>
      <c r="K183" s="72"/>
      <c r="L183" s="45"/>
      <c r="M183" s="45"/>
      <c r="N183" s="45"/>
      <c r="O183" s="30"/>
      <c r="P183" s="50"/>
    </row>
    <row r="184" spans="1:16" s="47" customFormat="1" ht="12" customHeight="1" x14ac:dyDescent="0.2">
      <c r="A184" s="29"/>
      <c r="B184" s="28"/>
      <c r="C184" s="70" t="s">
        <v>249</v>
      </c>
      <c r="D184" s="70"/>
      <c r="E184" s="70"/>
      <c r="F184" s="70"/>
      <c r="G184" s="70"/>
      <c r="H184" s="70"/>
      <c r="I184" s="91"/>
      <c r="J184" s="91"/>
      <c r="K184" s="72"/>
      <c r="L184" s="45"/>
      <c r="M184" s="45"/>
      <c r="N184" s="45"/>
      <c r="O184" s="30"/>
      <c r="P184" s="50"/>
    </row>
    <row r="185" spans="1:16" s="47" customFormat="1" ht="12" customHeight="1" x14ac:dyDescent="0.2">
      <c r="A185" s="29"/>
      <c r="B185" s="28"/>
      <c r="C185" s="70" t="s">
        <v>250</v>
      </c>
      <c r="D185" s="70"/>
      <c r="E185" s="70"/>
      <c r="F185" s="70"/>
      <c r="G185" s="70"/>
      <c r="H185" s="70"/>
      <c r="I185" s="91"/>
      <c r="J185" s="91"/>
      <c r="K185" s="72"/>
      <c r="L185" s="45"/>
      <c r="M185" s="45"/>
      <c r="N185" s="45"/>
      <c r="O185" s="30"/>
      <c r="P185" s="50"/>
    </row>
    <row r="186" spans="1:16" s="47" customFormat="1" ht="12" customHeight="1" x14ac:dyDescent="0.2">
      <c r="A186" s="29"/>
      <c r="B186" s="28"/>
      <c r="C186" s="70" t="s">
        <v>251</v>
      </c>
      <c r="D186" s="70"/>
      <c r="E186" s="70"/>
      <c r="F186" s="70"/>
      <c r="G186" s="70"/>
      <c r="H186" s="70"/>
      <c r="I186" s="91"/>
      <c r="J186" s="91"/>
      <c r="K186" s="72"/>
      <c r="L186" s="45"/>
      <c r="M186" s="45"/>
      <c r="N186" s="45"/>
      <c r="O186" s="30"/>
      <c r="P186" s="50"/>
    </row>
    <row r="187" spans="1:16" s="47" customFormat="1" ht="12" customHeight="1" x14ac:dyDescent="0.2">
      <c r="A187" s="29"/>
      <c r="B187" s="28"/>
      <c r="C187" s="70" t="s">
        <v>252</v>
      </c>
      <c r="D187" s="70"/>
      <c r="E187" s="70"/>
      <c r="F187" s="70"/>
      <c r="G187" s="70"/>
      <c r="H187" s="70"/>
      <c r="I187" s="91"/>
      <c r="J187" s="91"/>
      <c r="K187" s="72"/>
      <c r="L187" s="45"/>
      <c r="M187" s="45"/>
      <c r="N187" s="45"/>
      <c r="O187" s="30"/>
      <c r="P187" s="50"/>
    </row>
    <row r="188" spans="1:16" ht="45" customHeight="1" x14ac:dyDescent="0.2">
      <c r="A188" s="61" t="s">
        <v>104</v>
      </c>
      <c r="B188" s="62"/>
      <c r="C188" s="62"/>
      <c r="D188" s="62"/>
      <c r="E188" s="62">
        <f>SUMPRODUCT(E$168:E$182,$K$168:$K$182)*1</f>
        <v>0</v>
      </c>
      <c r="F188" s="62">
        <f>SUMPRODUCT(F$168:F$182,$K$168:$K$182)*1</f>
        <v>0</v>
      </c>
      <c r="G188" s="62">
        <f>SUMPRODUCT(G$168:G$182,$K$168:$K$182)*1</f>
        <v>0</v>
      </c>
      <c r="H188" s="62"/>
      <c r="I188" s="62"/>
      <c r="J188" s="62"/>
      <c r="K188" s="63"/>
      <c r="O188" s="23">
        <f>SUM(O$169:O$182)</f>
        <v>0</v>
      </c>
      <c r="P188" s="49"/>
    </row>
    <row r="189" spans="1:16" ht="37.5" customHeight="1" x14ac:dyDescent="0.2">
      <c r="A189" s="10" t="s">
        <v>105</v>
      </c>
      <c r="B189" s="11"/>
      <c r="C189" s="12" t="s">
        <v>106</v>
      </c>
      <c r="D189" s="7"/>
      <c r="E189" s="41"/>
      <c r="F189" s="41"/>
      <c r="G189" s="41"/>
      <c r="H189" s="8"/>
      <c r="I189" s="55"/>
      <c r="J189" s="55"/>
      <c r="K189" s="55"/>
      <c r="L189" s="8"/>
      <c r="M189" s="8"/>
      <c r="N189" s="8"/>
      <c r="O189" s="9"/>
      <c r="P189" s="42"/>
    </row>
    <row r="190" spans="1:16" ht="26.25" customHeight="1" x14ac:dyDescent="0.2">
      <c r="A190" s="13" t="s">
        <v>107</v>
      </c>
      <c r="B190" s="11"/>
      <c r="C190" s="14" t="s">
        <v>108</v>
      </c>
      <c r="D190" s="15" t="s">
        <v>39</v>
      </c>
      <c r="E190" s="48">
        <v>4</v>
      </c>
      <c r="F190" s="48">
        <v>0</v>
      </c>
      <c r="G190" s="48">
        <v>0</v>
      </c>
      <c r="H190" s="22">
        <f>($E190)*1+($F190)*1+($G190)*1</f>
        <v>4</v>
      </c>
      <c r="I190" s="59"/>
      <c r="J190" s="57">
        <v>1</v>
      </c>
      <c r="K190" s="58"/>
      <c r="L190" s="16"/>
      <c r="M190" s="18"/>
      <c r="N190" s="18"/>
      <c r="O190" s="19">
        <f>IF(ISNUMBER($M190),IF(ISNUMBER($I190),ROUND($M190*$I190,2),ROUND($M190*$H190,2)),IF(ISNUMBER($I190),ROUND($K190*$I190,2),ROUND($K190*$H190,2)))</f>
        <v>0</v>
      </c>
      <c r="P190" s="42"/>
    </row>
    <row r="191" spans="1:16" s="47" customFormat="1" ht="12" customHeight="1" x14ac:dyDescent="0.2">
      <c r="A191" s="29"/>
      <c r="B191" s="28"/>
      <c r="C191" s="70" t="s">
        <v>258</v>
      </c>
      <c r="D191" s="70"/>
      <c r="E191" s="70"/>
      <c r="F191" s="70"/>
      <c r="G191" s="70"/>
      <c r="H191" s="70"/>
      <c r="I191" s="91"/>
      <c r="J191" s="91"/>
      <c r="K191" s="72"/>
      <c r="L191" s="45"/>
      <c r="M191" s="45"/>
      <c r="N191" s="45"/>
      <c r="O191" s="30"/>
      <c r="P191" s="50"/>
    </row>
    <row r="192" spans="1:16" s="47" customFormat="1" ht="12" customHeight="1" x14ac:dyDescent="0.2">
      <c r="A192" s="29"/>
      <c r="B192" s="28"/>
      <c r="C192" s="70" t="s">
        <v>182</v>
      </c>
      <c r="D192" s="70"/>
      <c r="E192" s="70"/>
      <c r="F192" s="70"/>
      <c r="G192" s="70"/>
      <c r="H192" s="70"/>
      <c r="I192" s="91"/>
      <c r="J192" s="91"/>
      <c r="K192" s="72"/>
      <c r="L192" s="45"/>
      <c r="M192" s="45"/>
      <c r="N192" s="45"/>
      <c r="O192" s="30"/>
      <c r="P192" s="50"/>
    </row>
    <row r="193" spans="1:16" s="47" customFormat="1" ht="12" customHeight="1" x14ac:dyDescent="0.2">
      <c r="A193" s="29"/>
      <c r="B193" s="28"/>
      <c r="C193" s="70" t="s">
        <v>259</v>
      </c>
      <c r="D193" s="70"/>
      <c r="E193" s="70"/>
      <c r="F193" s="70"/>
      <c r="G193" s="70"/>
      <c r="H193" s="70"/>
      <c r="I193" s="91"/>
      <c r="J193" s="91"/>
      <c r="K193" s="72"/>
      <c r="L193" s="45"/>
      <c r="M193" s="45"/>
      <c r="N193" s="45"/>
      <c r="O193" s="30"/>
      <c r="P193" s="50"/>
    </row>
    <row r="194" spans="1:16" s="47" customFormat="1" ht="12" customHeight="1" x14ac:dyDescent="0.2">
      <c r="A194" s="29"/>
      <c r="B194" s="28"/>
      <c r="C194" s="70" t="s">
        <v>260</v>
      </c>
      <c r="D194" s="70"/>
      <c r="E194" s="70"/>
      <c r="F194" s="70"/>
      <c r="G194" s="70"/>
      <c r="H194" s="70"/>
      <c r="I194" s="91"/>
      <c r="J194" s="91"/>
      <c r="K194" s="72"/>
      <c r="L194" s="45"/>
      <c r="M194" s="45"/>
      <c r="N194" s="45"/>
      <c r="O194" s="30"/>
      <c r="P194" s="50"/>
    </row>
    <row r="195" spans="1:16" s="47" customFormat="1" ht="12" customHeight="1" x14ac:dyDescent="0.2">
      <c r="A195" s="29"/>
      <c r="B195" s="28"/>
      <c r="C195" s="70" t="s">
        <v>282</v>
      </c>
      <c r="D195" s="70"/>
      <c r="E195" s="70"/>
      <c r="F195" s="70"/>
      <c r="G195" s="70"/>
      <c r="H195" s="70"/>
      <c r="I195" s="91"/>
      <c r="J195" s="91"/>
      <c r="K195" s="72"/>
      <c r="L195" s="45"/>
      <c r="M195" s="45"/>
      <c r="N195" s="45"/>
      <c r="O195" s="30"/>
      <c r="P195" s="50"/>
    </row>
    <row r="196" spans="1:16" s="47" customFormat="1" ht="12" customHeight="1" x14ac:dyDescent="0.2">
      <c r="A196" s="29"/>
      <c r="B196" s="28"/>
      <c r="C196" s="70" t="s">
        <v>261</v>
      </c>
      <c r="D196" s="70"/>
      <c r="E196" s="70"/>
      <c r="F196" s="70"/>
      <c r="G196" s="70"/>
      <c r="H196" s="70"/>
      <c r="I196" s="91"/>
      <c r="J196" s="91"/>
      <c r="K196" s="72"/>
      <c r="L196" s="45"/>
      <c r="M196" s="45"/>
      <c r="N196" s="45"/>
      <c r="O196" s="30"/>
      <c r="P196" s="50"/>
    </row>
    <row r="197" spans="1:16" s="47" customFormat="1" ht="12" customHeight="1" x14ac:dyDescent="0.2">
      <c r="A197" s="29"/>
      <c r="B197" s="28"/>
      <c r="C197" s="70" t="s">
        <v>262</v>
      </c>
      <c r="D197" s="70"/>
      <c r="E197" s="70"/>
      <c r="F197" s="70"/>
      <c r="G197" s="70"/>
      <c r="H197" s="70"/>
      <c r="I197" s="91"/>
      <c r="J197" s="91"/>
      <c r="K197" s="72"/>
      <c r="L197" s="45"/>
      <c r="M197" s="45"/>
      <c r="N197" s="45"/>
      <c r="O197" s="30"/>
      <c r="P197" s="50"/>
    </row>
    <row r="198" spans="1:16" s="47" customFormat="1" ht="12" customHeight="1" x14ac:dyDescent="0.2">
      <c r="A198" s="29"/>
      <c r="B198" s="28"/>
      <c r="C198" s="70" t="s">
        <v>263</v>
      </c>
      <c r="D198" s="70"/>
      <c r="E198" s="70"/>
      <c r="F198" s="70"/>
      <c r="G198" s="70"/>
      <c r="H198" s="70"/>
      <c r="I198" s="91"/>
      <c r="J198" s="91"/>
      <c r="K198" s="72"/>
      <c r="L198" s="45"/>
      <c r="M198" s="45"/>
      <c r="N198" s="45"/>
      <c r="O198" s="30"/>
      <c r="P198" s="50"/>
    </row>
    <row r="199" spans="1:16" ht="26.25" customHeight="1" x14ac:dyDescent="0.2">
      <c r="A199" s="13" t="s">
        <v>109</v>
      </c>
      <c r="B199" s="11"/>
      <c r="C199" s="14" t="s">
        <v>110</v>
      </c>
      <c r="D199" s="15" t="s">
        <v>48</v>
      </c>
      <c r="E199" s="48">
        <v>3</v>
      </c>
      <c r="F199" s="48">
        <v>0</v>
      </c>
      <c r="G199" s="48">
        <v>0</v>
      </c>
      <c r="H199" s="22">
        <f>($E199)*1+($F199)*1+($G199)*1</f>
        <v>3</v>
      </c>
      <c r="I199" s="59"/>
      <c r="J199" s="57">
        <v>1</v>
      </c>
      <c r="K199" s="58"/>
      <c r="L199" s="16"/>
      <c r="M199" s="18"/>
      <c r="N199" s="18"/>
      <c r="O199" s="19">
        <f>IF(ISNUMBER($M199),IF(ISNUMBER($I199),ROUND($M199*$I199,2),ROUND($M199*$H199,2)),IF(ISNUMBER($I199),ROUND($K199*$I199,2),ROUND($K199*$H199,2)))</f>
        <v>0</v>
      </c>
      <c r="P199" s="42"/>
    </row>
    <row r="200" spans="1:16" s="47" customFormat="1" ht="12" customHeight="1" x14ac:dyDescent="0.2">
      <c r="A200" s="29"/>
      <c r="B200" s="28"/>
      <c r="C200" s="70" t="s">
        <v>264</v>
      </c>
      <c r="D200" s="70"/>
      <c r="E200" s="70"/>
      <c r="F200" s="70"/>
      <c r="G200" s="70"/>
      <c r="H200" s="70"/>
      <c r="I200" s="91"/>
      <c r="J200" s="91"/>
      <c r="K200" s="72"/>
      <c r="L200" s="45"/>
      <c r="M200" s="45"/>
      <c r="N200" s="45"/>
      <c r="O200" s="30"/>
      <c r="P200" s="50"/>
    </row>
    <row r="201" spans="1:16" s="47" customFormat="1" ht="12" customHeight="1" x14ac:dyDescent="0.2">
      <c r="A201" s="29"/>
      <c r="B201" s="28"/>
      <c r="C201" s="70" t="s">
        <v>182</v>
      </c>
      <c r="D201" s="70"/>
      <c r="E201" s="70"/>
      <c r="F201" s="70"/>
      <c r="G201" s="70"/>
      <c r="H201" s="70"/>
      <c r="I201" s="91"/>
      <c r="J201" s="91"/>
      <c r="K201" s="72"/>
      <c r="L201" s="45"/>
      <c r="M201" s="45"/>
      <c r="N201" s="45"/>
      <c r="O201" s="30"/>
      <c r="P201" s="50"/>
    </row>
    <row r="202" spans="1:16" s="47" customFormat="1" ht="12" customHeight="1" x14ac:dyDescent="0.2">
      <c r="A202" s="29"/>
      <c r="B202" s="28"/>
      <c r="C202" s="70" t="s">
        <v>265</v>
      </c>
      <c r="D202" s="70"/>
      <c r="E202" s="70"/>
      <c r="F202" s="70"/>
      <c r="G202" s="70"/>
      <c r="H202" s="70"/>
      <c r="I202" s="91"/>
      <c r="J202" s="91"/>
      <c r="K202" s="72"/>
      <c r="L202" s="45"/>
      <c r="M202" s="45"/>
      <c r="N202" s="45"/>
      <c r="O202" s="30"/>
      <c r="P202" s="50"/>
    </row>
    <row r="203" spans="1:16" s="47" customFormat="1" ht="12" customHeight="1" x14ac:dyDescent="0.2">
      <c r="A203" s="29"/>
      <c r="B203" s="28"/>
      <c r="C203" s="70" t="s">
        <v>266</v>
      </c>
      <c r="D203" s="70"/>
      <c r="E203" s="70"/>
      <c r="F203" s="70"/>
      <c r="G203" s="70"/>
      <c r="H203" s="70"/>
      <c r="I203" s="91"/>
      <c r="J203" s="91"/>
      <c r="K203" s="72"/>
      <c r="L203" s="45"/>
      <c r="M203" s="45"/>
      <c r="N203" s="45"/>
      <c r="O203" s="30"/>
      <c r="P203" s="50"/>
    </row>
    <row r="204" spans="1:16" s="47" customFormat="1" ht="12" customHeight="1" x14ac:dyDescent="0.2">
      <c r="A204" s="29"/>
      <c r="B204" s="28"/>
      <c r="C204" s="70" t="s">
        <v>267</v>
      </c>
      <c r="D204" s="70"/>
      <c r="E204" s="70"/>
      <c r="F204" s="70"/>
      <c r="G204" s="70"/>
      <c r="H204" s="70"/>
      <c r="I204" s="91"/>
      <c r="J204" s="91"/>
      <c r="K204" s="72"/>
      <c r="L204" s="45"/>
      <c r="M204" s="45"/>
      <c r="N204" s="45"/>
      <c r="O204" s="30"/>
      <c r="P204" s="50"/>
    </row>
    <row r="205" spans="1:16" ht="26.25" customHeight="1" x14ac:dyDescent="0.2">
      <c r="A205" s="13" t="s">
        <v>111</v>
      </c>
      <c r="B205" s="11"/>
      <c r="C205" s="14" t="s">
        <v>112</v>
      </c>
      <c r="D205" s="15" t="s">
        <v>81</v>
      </c>
      <c r="E205" s="44">
        <v>10</v>
      </c>
      <c r="F205" s="44">
        <v>6</v>
      </c>
      <c r="G205" s="44">
        <v>3</v>
      </c>
      <c r="H205" s="17">
        <f>($E205)*1+($F205)*1+($G205)*1</f>
        <v>19</v>
      </c>
      <c r="I205" s="57"/>
      <c r="J205" s="57">
        <v>1</v>
      </c>
      <c r="K205" s="58"/>
      <c r="L205" s="16"/>
      <c r="M205" s="18"/>
      <c r="N205" s="18"/>
      <c r="O205" s="19">
        <f>IF(ISNUMBER($M205),IF(ISNUMBER($I205),ROUND($M205*$I205,2),ROUND($M205*$H205,2)),IF(ISNUMBER($I205),ROUND($K205*$I205,2),ROUND($K205*$H205,2)))</f>
        <v>0</v>
      </c>
      <c r="P205" s="42"/>
    </row>
    <row r="206" spans="1:16" s="47" customFormat="1" ht="12" customHeight="1" x14ac:dyDescent="0.2">
      <c r="A206" s="29"/>
      <c r="B206" s="28"/>
      <c r="C206" s="70" t="s">
        <v>268</v>
      </c>
      <c r="D206" s="70"/>
      <c r="E206" s="70"/>
      <c r="F206" s="70"/>
      <c r="G206" s="70"/>
      <c r="H206" s="70"/>
      <c r="I206" s="91"/>
      <c r="J206" s="91"/>
      <c r="K206" s="72"/>
      <c r="L206" s="45"/>
      <c r="M206" s="45"/>
      <c r="N206" s="45"/>
      <c r="O206" s="30"/>
      <c r="P206" s="50"/>
    </row>
    <row r="207" spans="1:16" s="47" customFormat="1" ht="12" customHeight="1" x14ac:dyDescent="0.2">
      <c r="A207" s="29"/>
      <c r="B207" s="28"/>
      <c r="C207" s="70" t="s">
        <v>169</v>
      </c>
      <c r="D207" s="70"/>
      <c r="E207" s="70"/>
      <c r="F207" s="70"/>
      <c r="G207" s="70"/>
      <c r="H207" s="70"/>
      <c r="I207" s="91"/>
      <c r="J207" s="91"/>
      <c r="K207" s="72"/>
      <c r="L207" s="45"/>
      <c r="M207" s="45"/>
      <c r="N207" s="45"/>
      <c r="O207" s="30"/>
      <c r="P207" s="50"/>
    </row>
    <row r="208" spans="1:16" s="47" customFormat="1" ht="12" customHeight="1" x14ac:dyDescent="0.2">
      <c r="A208" s="29"/>
      <c r="B208" s="28"/>
      <c r="C208" s="70" t="s">
        <v>269</v>
      </c>
      <c r="D208" s="70"/>
      <c r="E208" s="70"/>
      <c r="F208" s="70"/>
      <c r="G208" s="70"/>
      <c r="H208" s="70"/>
      <c r="I208" s="91"/>
      <c r="J208" s="91"/>
      <c r="K208" s="72"/>
      <c r="L208" s="45"/>
      <c r="M208" s="45"/>
      <c r="N208" s="45"/>
      <c r="O208" s="30"/>
      <c r="P208" s="50"/>
    </row>
    <row r="209" spans="1:16" s="47" customFormat="1" ht="12" customHeight="1" x14ac:dyDescent="0.2">
      <c r="A209" s="29"/>
      <c r="B209" s="28"/>
      <c r="C209" s="70" t="s">
        <v>283</v>
      </c>
      <c r="D209" s="70"/>
      <c r="E209" s="70"/>
      <c r="F209" s="70"/>
      <c r="G209" s="70"/>
      <c r="H209" s="70"/>
      <c r="I209" s="91"/>
      <c r="J209" s="91"/>
      <c r="K209" s="72"/>
      <c r="L209" s="45"/>
      <c r="M209" s="45"/>
      <c r="N209" s="45"/>
      <c r="O209" s="30"/>
      <c r="P209" s="50"/>
    </row>
    <row r="210" spans="1:16" s="47" customFormat="1" ht="12" customHeight="1" x14ac:dyDescent="0.2">
      <c r="A210" s="29"/>
      <c r="B210" s="28"/>
      <c r="C210" s="70" t="s">
        <v>270</v>
      </c>
      <c r="D210" s="70"/>
      <c r="E210" s="70"/>
      <c r="F210" s="70"/>
      <c r="G210" s="70"/>
      <c r="H210" s="70"/>
      <c r="I210" s="91"/>
      <c r="J210" s="91"/>
      <c r="K210" s="72"/>
      <c r="L210" s="45"/>
      <c r="M210" s="45"/>
      <c r="N210" s="45"/>
      <c r="O210" s="30"/>
      <c r="P210" s="50"/>
    </row>
    <row r="211" spans="1:16" s="47" customFormat="1" ht="12" customHeight="1" x14ac:dyDescent="0.2">
      <c r="A211" s="29"/>
      <c r="B211" s="28"/>
      <c r="C211" s="70" t="s">
        <v>271</v>
      </c>
      <c r="D211" s="70"/>
      <c r="E211" s="70"/>
      <c r="F211" s="70"/>
      <c r="G211" s="70"/>
      <c r="H211" s="70"/>
      <c r="I211" s="91"/>
      <c r="J211" s="91"/>
      <c r="K211" s="72"/>
      <c r="L211" s="45"/>
      <c r="M211" s="45"/>
      <c r="N211" s="45"/>
      <c r="O211" s="30"/>
      <c r="P211" s="50"/>
    </row>
    <row r="212" spans="1:16" s="47" customFormat="1" ht="12" customHeight="1" x14ac:dyDescent="0.2">
      <c r="A212" s="29"/>
      <c r="B212" s="28"/>
      <c r="C212" s="70" t="s">
        <v>272</v>
      </c>
      <c r="D212" s="70"/>
      <c r="E212" s="70"/>
      <c r="F212" s="70"/>
      <c r="G212" s="70"/>
      <c r="H212" s="70"/>
      <c r="I212" s="91"/>
      <c r="J212" s="91"/>
      <c r="K212" s="72"/>
      <c r="L212" s="45"/>
      <c r="M212" s="45"/>
      <c r="N212" s="45"/>
      <c r="O212" s="30"/>
      <c r="P212" s="50"/>
    </row>
    <row r="213" spans="1:16" s="47" customFormat="1" ht="12" customHeight="1" x14ac:dyDescent="0.2">
      <c r="A213" s="29"/>
      <c r="B213" s="28"/>
      <c r="C213" s="70" t="s">
        <v>273</v>
      </c>
      <c r="D213" s="70"/>
      <c r="E213" s="70"/>
      <c r="F213" s="70"/>
      <c r="G213" s="70"/>
      <c r="H213" s="70"/>
      <c r="I213" s="91"/>
      <c r="J213" s="91"/>
      <c r="K213" s="72"/>
      <c r="L213" s="45"/>
      <c r="M213" s="45"/>
      <c r="N213" s="45"/>
      <c r="O213" s="30"/>
      <c r="P213" s="50"/>
    </row>
    <row r="214" spans="1:16" ht="26.25" customHeight="1" x14ac:dyDescent="0.2">
      <c r="A214" s="13" t="s">
        <v>113</v>
      </c>
      <c r="B214" s="11"/>
      <c r="C214" s="14" t="s">
        <v>88</v>
      </c>
      <c r="D214" s="15"/>
      <c r="E214" s="43">
        <v>0</v>
      </c>
      <c r="F214" s="43">
        <v>0</v>
      </c>
      <c r="G214" s="43">
        <v>0</v>
      </c>
      <c r="H214" s="16">
        <f>($E214)*1+($F214)*1+($G214)*1</f>
        <v>0</v>
      </c>
      <c r="I214" s="56"/>
      <c r="J214" s="57">
        <v>1</v>
      </c>
      <c r="K214" s="58"/>
      <c r="L214" s="16"/>
      <c r="M214" s="18"/>
      <c r="N214" s="18"/>
      <c r="O214" s="19">
        <f>IF(ISNUMBER($M214),IF(ISNUMBER($I214),ROUND($M214*$I214,2),ROUND($M214*$H214,2)),IF(ISNUMBER($I214),ROUND($K214*$I214,2),ROUND($K214*$H214,2)))</f>
        <v>0</v>
      </c>
      <c r="P214" s="42"/>
    </row>
    <row r="215" spans="1:16" ht="22.5" customHeight="1" x14ac:dyDescent="0.2">
      <c r="A215" s="13" t="s">
        <v>114</v>
      </c>
      <c r="B215" s="11"/>
      <c r="C215" s="20" t="s">
        <v>89</v>
      </c>
      <c r="D215" s="7"/>
      <c r="E215" s="41"/>
      <c r="F215" s="41"/>
      <c r="G215" s="41"/>
      <c r="H215" s="8"/>
      <c r="I215" s="55"/>
      <c r="J215" s="55"/>
      <c r="K215" s="55"/>
      <c r="L215" s="8"/>
      <c r="M215" s="8"/>
      <c r="N215" s="8"/>
      <c r="O215" s="9"/>
      <c r="P215" s="42"/>
    </row>
    <row r="216" spans="1:16" s="47" customFormat="1" ht="12" customHeight="1" x14ac:dyDescent="0.2">
      <c r="A216" s="29"/>
      <c r="B216" s="28"/>
      <c r="C216" s="70" t="s">
        <v>232</v>
      </c>
      <c r="D216" s="70"/>
      <c r="E216" s="70"/>
      <c r="F216" s="70"/>
      <c r="G216" s="70"/>
      <c r="H216" s="70"/>
      <c r="I216" s="91"/>
      <c r="J216" s="91"/>
      <c r="K216" s="72"/>
      <c r="L216" s="45"/>
      <c r="M216" s="45"/>
      <c r="N216" s="45"/>
      <c r="O216" s="30"/>
      <c r="P216" s="50"/>
    </row>
    <row r="217" spans="1:16" s="47" customFormat="1" ht="12" customHeight="1" x14ac:dyDescent="0.2">
      <c r="A217" s="29"/>
      <c r="B217" s="28"/>
      <c r="C217" s="70" t="s">
        <v>233</v>
      </c>
      <c r="D217" s="70"/>
      <c r="E217" s="70"/>
      <c r="F217" s="70"/>
      <c r="G217" s="70"/>
      <c r="H217" s="70"/>
      <c r="I217" s="91"/>
      <c r="J217" s="91"/>
      <c r="K217" s="72"/>
      <c r="L217" s="45"/>
      <c r="M217" s="45"/>
      <c r="N217" s="45"/>
      <c r="O217" s="30"/>
      <c r="P217" s="50"/>
    </row>
    <row r="218" spans="1:16" s="47" customFormat="1" ht="12" customHeight="1" x14ac:dyDescent="0.2">
      <c r="A218" s="29"/>
      <c r="B218" s="28"/>
      <c r="C218" s="70" t="s">
        <v>234</v>
      </c>
      <c r="D218" s="70"/>
      <c r="E218" s="70"/>
      <c r="F218" s="70"/>
      <c r="G218" s="70"/>
      <c r="H218" s="70"/>
      <c r="I218" s="91"/>
      <c r="J218" s="91"/>
      <c r="K218" s="72"/>
      <c r="L218" s="45"/>
      <c r="M218" s="45"/>
      <c r="N218" s="45"/>
      <c r="O218" s="30"/>
      <c r="P218" s="50"/>
    </row>
    <row r="219" spans="1:16" s="47" customFormat="1" ht="12" customHeight="1" x14ac:dyDescent="0.2">
      <c r="A219" s="29"/>
      <c r="B219" s="28"/>
      <c r="C219" s="70" t="s">
        <v>235</v>
      </c>
      <c r="D219" s="70"/>
      <c r="E219" s="70"/>
      <c r="F219" s="70"/>
      <c r="G219" s="70"/>
      <c r="H219" s="70"/>
      <c r="I219" s="91"/>
      <c r="J219" s="91"/>
      <c r="K219" s="72"/>
      <c r="L219" s="45"/>
      <c r="M219" s="45"/>
      <c r="N219" s="45"/>
      <c r="O219" s="30"/>
      <c r="P219" s="50"/>
    </row>
    <row r="220" spans="1:16" s="47" customFormat="1" ht="12" customHeight="1" x14ac:dyDescent="0.2">
      <c r="A220" s="29"/>
      <c r="B220" s="28"/>
      <c r="C220" s="70" t="s">
        <v>284</v>
      </c>
      <c r="D220" s="70"/>
      <c r="E220" s="70"/>
      <c r="F220" s="70"/>
      <c r="G220" s="70"/>
      <c r="H220" s="70"/>
      <c r="I220" s="91"/>
      <c r="J220" s="91"/>
      <c r="K220" s="72"/>
      <c r="L220" s="45"/>
      <c r="M220" s="45"/>
      <c r="N220" s="45"/>
      <c r="O220" s="30"/>
      <c r="P220" s="50"/>
    </row>
    <row r="221" spans="1:16" s="47" customFormat="1" ht="12" customHeight="1" x14ac:dyDescent="0.2">
      <c r="A221" s="29"/>
      <c r="B221" s="28"/>
      <c r="C221" s="70" t="s">
        <v>236</v>
      </c>
      <c r="D221" s="70"/>
      <c r="E221" s="70"/>
      <c r="F221" s="70"/>
      <c r="G221" s="70"/>
      <c r="H221" s="70"/>
      <c r="I221" s="91"/>
      <c r="J221" s="91"/>
      <c r="K221" s="72"/>
      <c r="L221" s="45"/>
      <c r="M221" s="45"/>
      <c r="N221" s="45"/>
      <c r="O221" s="30"/>
      <c r="P221" s="50"/>
    </row>
    <row r="222" spans="1:16" ht="29.25" customHeight="1" x14ac:dyDescent="0.2">
      <c r="A222" s="13" t="s">
        <v>115</v>
      </c>
      <c r="B222" s="11"/>
      <c r="C222" s="21" t="s">
        <v>116</v>
      </c>
      <c r="D222" s="15" t="s">
        <v>81</v>
      </c>
      <c r="E222" s="44">
        <v>0</v>
      </c>
      <c r="F222" s="44">
        <v>0</v>
      </c>
      <c r="G222" s="44">
        <v>1</v>
      </c>
      <c r="H222" s="17">
        <f>($E222)*1+($F222)*1+($G222)*1</f>
        <v>1</v>
      </c>
      <c r="I222" s="57"/>
      <c r="J222" s="57">
        <v>1</v>
      </c>
      <c r="K222" s="58"/>
      <c r="L222" s="16"/>
      <c r="M222" s="18"/>
      <c r="N222" s="18"/>
      <c r="O222" s="19">
        <f>IF(ISNUMBER($M222),IF(ISNUMBER($I222),ROUND($M222*$I222,2),ROUND($M222*$H222,2)),IF(ISNUMBER($I222),ROUND($K222*$I222,2),ROUND($K222*$H222,2)))</f>
        <v>0</v>
      </c>
      <c r="P222" s="42"/>
    </row>
    <row r="223" spans="1:16" ht="18.75" customHeight="1" x14ac:dyDescent="0.2">
      <c r="A223" s="13" t="s">
        <v>117</v>
      </c>
      <c r="B223" s="11"/>
      <c r="C223" s="21" t="s">
        <v>118</v>
      </c>
      <c r="D223" s="15" t="s">
        <v>81</v>
      </c>
      <c r="E223" s="44">
        <v>0</v>
      </c>
      <c r="F223" s="44">
        <v>0</v>
      </c>
      <c r="G223" s="44">
        <v>1</v>
      </c>
      <c r="H223" s="17">
        <f>($E223)*1+($F223)*1+($G223)*1</f>
        <v>1</v>
      </c>
      <c r="I223" s="57"/>
      <c r="J223" s="57">
        <v>1</v>
      </c>
      <c r="K223" s="58"/>
      <c r="L223" s="16"/>
      <c r="M223" s="18"/>
      <c r="N223" s="18"/>
      <c r="O223" s="19">
        <f>IF(ISNUMBER($M223),IF(ISNUMBER($I223),ROUND($M223*$I223,2),ROUND($M223*$H223,2)),IF(ISNUMBER($I223),ROUND($K223*$I223,2),ROUND($K223*$H223,2)))</f>
        <v>0</v>
      </c>
      <c r="P223" s="42"/>
    </row>
    <row r="224" spans="1:16" ht="22.5" customHeight="1" x14ac:dyDescent="0.2">
      <c r="A224" s="13" t="s">
        <v>119</v>
      </c>
      <c r="B224" s="11"/>
      <c r="C224" s="20" t="s">
        <v>91</v>
      </c>
      <c r="D224" s="7"/>
      <c r="E224" s="41"/>
      <c r="F224" s="41"/>
      <c r="G224" s="41"/>
      <c r="H224" s="8"/>
      <c r="I224" s="55"/>
      <c r="J224" s="55"/>
      <c r="K224" s="55"/>
      <c r="L224" s="8"/>
      <c r="M224" s="8"/>
      <c r="N224" s="8"/>
      <c r="O224" s="9"/>
      <c r="P224" s="42"/>
    </row>
    <row r="225" spans="1:16" ht="18.75" customHeight="1" x14ac:dyDescent="0.2">
      <c r="A225" s="13" t="s">
        <v>120</v>
      </c>
      <c r="B225" s="11"/>
      <c r="C225" s="21" t="s">
        <v>121</v>
      </c>
      <c r="D225" s="7"/>
      <c r="E225" s="41"/>
      <c r="F225" s="41"/>
      <c r="G225" s="41"/>
      <c r="H225" s="8"/>
      <c r="I225" s="55"/>
      <c r="J225" s="55"/>
      <c r="K225" s="55"/>
      <c r="L225" s="8"/>
      <c r="M225" s="8"/>
      <c r="N225" s="8"/>
      <c r="O225" s="9"/>
      <c r="P225" s="42"/>
    </row>
    <row r="226" spans="1:16" s="47" customFormat="1" ht="12" customHeight="1" x14ac:dyDescent="0.2">
      <c r="A226" s="29"/>
      <c r="B226" s="28"/>
      <c r="C226" s="70" t="s">
        <v>285</v>
      </c>
      <c r="D226" s="70"/>
      <c r="E226" s="70"/>
      <c r="F226" s="70"/>
      <c r="G226" s="70"/>
      <c r="H226" s="70"/>
      <c r="I226" s="91"/>
      <c r="J226" s="91"/>
      <c r="K226" s="72"/>
      <c r="L226" s="45"/>
      <c r="M226" s="45"/>
      <c r="N226" s="45"/>
      <c r="O226" s="30"/>
      <c r="P226" s="50"/>
    </row>
    <row r="227" spans="1:16" s="47" customFormat="1" ht="12" customHeight="1" x14ac:dyDescent="0.2">
      <c r="A227" s="29"/>
      <c r="B227" s="28"/>
      <c r="C227" s="70" t="s">
        <v>238</v>
      </c>
      <c r="D227" s="70"/>
      <c r="E227" s="70"/>
      <c r="F227" s="70"/>
      <c r="G227" s="70"/>
      <c r="H227" s="70"/>
      <c r="I227" s="91"/>
      <c r="J227" s="91"/>
      <c r="K227" s="72"/>
      <c r="L227" s="45"/>
      <c r="M227" s="45"/>
      <c r="N227" s="45"/>
      <c r="O227" s="30"/>
      <c r="P227" s="50"/>
    </row>
    <row r="228" spans="1:16" s="47" customFormat="1" ht="12" customHeight="1" x14ac:dyDescent="0.2">
      <c r="A228" s="29"/>
      <c r="B228" s="28"/>
      <c r="C228" s="70" t="s">
        <v>239</v>
      </c>
      <c r="D228" s="70"/>
      <c r="E228" s="70"/>
      <c r="F228" s="70"/>
      <c r="G228" s="70"/>
      <c r="H228" s="70"/>
      <c r="I228" s="91"/>
      <c r="J228" s="91"/>
      <c r="K228" s="72"/>
      <c r="L228" s="45"/>
      <c r="M228" s="45"/>
      <c r="N228" s="45"/>
      <c r="O228" s="30"/>
      <c r="P228" s="50"/>
    </row>
    <row r="229" spans="1:16" s="47" customFormat="1" ht="12" customHeight="1" x14ac:dyDescent="0.2">
      <c r="A229" s="29"/>
      <c r="B229" s="28"/>
      <c r="C229" s="70" t="s">
        <v>242</v>
      </c>
      <c r="D229" s="70"/>
      <c r="E229" s="70"/>
      <c r="F229" s="70"/>
      <c r="G229" s="70"/>
      <c r="H229" s="70"/>
      <c r="I229" s="91"/>
      <c r="J229" s="91"/>
      <c r="K229" s="72"/>
      <c r="L229" s="45"/>
      <c r="M229" s="45"/>
      <c r="N229" s="45"/>
      <c r="O229" s="30"/>
      <c r="P229" s="50"/>
    </row>
    <row r="230" spans="1:16" s="47" customFormat="1" ht="12" customHeight="1" x14ac:dyDescent="0.2">
      <c r="A230" s="29"/>
      <c r="B230" s="28"/>
      <c r="C230" s="70" t="s">
        <v>243</v>
      </c>
      <c r="D230" s="70"/>
      <c r="E230" s="70"/>
      <c r="F230" s="70"/>
      <c r="G230" s="70"/>
      <c r="H230" s="70"/>
      <c r="I230" s="91"/>
      <c r="J230" s="91"/>
      <c r="K230" s="72"/>
      <c r="L230" s="45"/>
      <c r="M230" s="45"/>
      <c r="N230" s="45"/>
      <c r="O230" s="30"/>
      <c r="P230" s="50"/>
    </row>
    <row r="231" spans="1:16" ht="18.75" customHeight="1" x14ac:dyDescent="0.2">
      <c r="A231" s="13" t="s">
        <v>122</v>
      </c>
      <c r="B231" s="11"/>
      <c r="C231" s="24" t="s">
        <v>123</v>
      </c>
      <c r="D231" s="15" t="s">
        <v>48</v>
      </c>
      <c r="E231" s="48">
        <v>0</v>
      </c>
      <c r="F231" s="48">
        <v>0</v>
      </c>
      <c r="G231" s="48">
        <v>20</v>
      </c>
      <c r="H231" s="22">
        <f>($E231)*1+($F231)*1+($G231)*1</f>
        <v>20</v>
      </c>
      <c r="I231" s="59"/>
      <c r="J231" s="57">
        <v>1</v>
      </c>
      <c r="K231" s="58"/>
      <c r="L231" s="16"/>
      <c r="M231" s="18"/>
      <c r="N231" s="18"/>
      <c r="O231" s="19">
        <f>IF(ISNUMBER($M231),IF(ISNUMBER($I231),ROUND($M231*$I231,2),ROUND($M231*$H231,2)),IF(ISNUMBER($I231),ROUND($K231*$I231,2),ROUND($K231*$H231,2)))</f>
        <v>0</v>
      </c>
      <c r="P231" s="42"/>
    </row>
    <row r="232" spans="1:16" ht="18.75" customHeight="1" x14ac:dyDescent="0.2">
      <c r="A232" s="13" t="s">
        <v>124</v>
      </c>
      <c r="B232" s="11"/>
      <c r="C232" s="21" t="s">
        <v>92</v>
      </c>
      <c r="D232" s="7"/>
      <c r="E232" s="41"/>
      <c r="F232" s="41"/>
      <c r="G232" s="41"/>
      <c r="H232" s="8"/>
      <c r="I232" s="55"/>
      <c r="J232" s="55"/>
      <c r="K232" s="55"/>
      <c r="L232" s="8"/>
      <c r="M232" s="8"/>
      <c r="N232" s="8"/>
      <c r="O232" s="9"/>
      <c r="P232" s="42"/>
    </row>
    <row r="233" spans="1:16" s="47" customFormat="1" ht="12" customHeight="1" x14ac:dyDescent="0.2">
      <c r="A233" s="29"/>
      <c r="B233" s="28"/>
      <c r="C233" s="70" t="s">
        <v>237</v>
      </c>
      <c r="D233" s="70"/>
      <c r="E233" s="70"/>
      <c r="F233" s="70"/>
      <c r="G233" s="70"/>
      <c r="H233" s="70"/>
      <c r="I233" s="91"/>
      <c r="J233" s="91"/>
      <c r="K233" s="72"/>
      <c r="L233" s="45"/>
      <c r="M233" s="45"/>
      <c r="N233" s="45"/>
      <c r="O233" s="30"/>
      <c r="P233" s="50"/>
    </row>
    <row r="234" spans="1:16" s="47" customFormat="1" ht="12" customHeight="1" x14ac:dyDescent="0.2">
      <c r="A234" s="29"/>
      <c r="B234" s="28"/>
      <c r="C234" s="70" t="s">
        <v>238</v>
      </c>
      <c r="D234" s="70"/>
      <c r="E234" s="70"/>
      <c r="F234" s="70"/>
      <c r="G234" s="70"/>
      <c r="H234" s="70"/>
      <c r="I234" s="91"/>
      <c r="J234" s="91"/>
      <c r="K234" s="72"/>
      <c r="L234" s="45"/>
      <c r="M234" s="45"/>
      <c r="N234" s="45"/>
      <c r="O234" s="30"/>
      <c r="P234" s="50"/>
    </row>
    <row r="235" spans="1:16" s="47" customFormat="1" ht="12" customHeight="1" x14ac:dyDescent="0.2">
      <c r="A235" s="29"/>
      <c r="B235" s="28"/>
      <c r="C235" s="70" t="s">
        <v>239</v>
      </c>
      <c r="D235" s="70"/>
      <c r="E235" s="70"/>
      <c r="F235" s="70"/>
      <c r="G235" s="70"/>
      <c r="H235" s="70"/>
      <c r="I235" s="91"/>
      <c r="J235" s="91"/>
      <c r="K235" s="72"/>
      <c r="L235" s="45"/>
      <c r="M235" s="45"/>
      <c r="N235" s="45"/>
      <c r="O235" s="30"/>
      <c r="P235" s="50"/>
    </row>
    <row r="236" spans="1:16" s="47" customFormat="1" ht="12" customHeight="1" x14ac:dyDescent="0.2">
      <c r="A236" s="29"/>
      <c r="B236" s="28"/>
      <c r="C236" s="70" t="s">
        <v>240</v>
      </c>
      <c r="D236" s="70"/>
      <c r="E236" s="70"/>
      <c r="F236" s="70"/>
      <c r="G236" s="70"/>
      <c r="H236" s="70"/>
      <c r="I236" s="91"/>
      <c r="J236" s="91"/>
      <c r="K236" s="72"/>
      <c r="L236" s="45"/>
      <c r="M236" s="45"/>
      <c r="N236" s="45"/>
      <c r="O236" s="30"/>
      <c r="P236" s="50"/>
    </row>
    <row r="237" spans="1:16" s="47" customFormat="1" ht="12" customHeight="1" x14ac:dyDescent="0.2">
      <c r="A237" s="29"/>
      <c r="B237" s="28"/>
      <c r="C237" s="70" t="s">
        <v>241</v>
      </c>
      <c r="D237" s="70"/>
      <c r="E237" s="70"/>
      <c r="F237" s="70"/>
      <c r="G237" s="70"/>
      <c r="H237" s="70"/>
      <c r="I237" s="91"/>
      <c r="J237" s="91"/>
      <c r="K237" s="72"/>
      <c r="L237" s="45"/>
      <c r="M237" s="45"/>
      <c r="N237" s="45"/>
      <c r="O237" s="30"/>
      <c r="P237" s="50"/>
    </row>
    <row r="238" spans="1:16" ht="18.75" customHeight="1" x14ac:dyDescent="0.2">
      <c r="A238" s="13" t="s">
        <v>125</v>
      </c>
      <c r="B238" s="11"/>
      <c r="C238" s="24" t="s">
        <v>126</v>
      </c>
      <c r="D238" s="15" t="s">
        <v>90</v>
      </c>
      <c r="E238" s="43">
        <v>0</v>
      </c>
      <c r="F238" s="44">
        <v>1</v>
      </c>
      <c r="G238" s="44">
        <v>0</v>
      </c>
      <c r="H238" s="17">
        <f>($E238)*1+($F238)*1+($G238)*1</f>
        <v>1</v>
      </c>
      <c r="I238" s="56"/>
      <c r="J238" s="57">
        <v>1</v>
      </c>
      <c r="K238" s="58"/>
      <c r="L238" s="16"/>
      <c r="M238" s="18"/>
      <c r="N238" s="18"/>
      <c r="O238" s="19">
        <f>IF(ISNUMBER($M238),IF(ISNUMBER($I238),ROUND($M238*$I238,2),ROUND($M238*$H238,2)),IF(ISNUMBER($I238),ROUND($K238*$I238,2),ROUND($K238*$H238,2)))</f>
        <v>0</v>
      </c>
      <c r="P238" s="42"/>
    </row>
    <row r="239" spans="1:16" ht="18.75" customHeight="1" x14ac:dyDescent="0.2">
      <c r="A239" s="13" t="s">
        <v>127</v>
      </c>
      <c r="B239" s="11"/>
      <c r="C239" s="24" t="s">
        <v>128</v>
      </c>
      <c r="D239" s="15" t="s">
        <v>81</v>
      </c>
      <c r="E239" s="44">
        <v>1</v>
      </c>
      <c r="F239" s="44">
        <v>0</v>
      </c>
      <c r="G239" s="44">
        <v>0</v>
      </c>
      <c r="H239" s="17">
        <f>($E239)*1+($F239)*1+($G239)*1</f>
        <v>1</v>
      </c>
      <c r="I239" s="57"/>
      <c r="J239" s="57">
        <v>1</v>
      </c>
      <c r="K239" s="58"/>
      <c r="L239" s="16"/>
      <c r="M239" s="18"/>
      <c r="N239" s="18"/>
      <c r="O239" s="19">
        <f>IF(ISNUMBER($M239),IF(ISNUMBER($I239),ROUND($M239*$I239,2),ROUND($M239*$H239,2)),IF(ISNUMBER($I239),ROUND($K239*$I239,2),ROUND($K239*$H239,2)))</f>
        <v>0</v>
      </c>
      <c r="P239" s="42"/>
    </row>
    <row r="240" spans="1:16" ht="18.75" customHeight="1" x14ac:dyDescent="0.2">
      <c r="A240" s="13" t="s">
        <v>129</v>
      </c>
      <c r="B240" s="11"/>
      <c r="C240" s="24" t="s">
        <v>130</v>
      </c>
      <c r="D240" s="15" t="s">
        <v>81</v>
      </c>
      <c r="E240" s="44">
        <v>10</v>
      </c>
      <c r="F240" s="44">
        <v>4</v>
      </c>
      <c r="G240" s="44">
        <v>11</v>
      </c>
      <c r="H240" s="17">
        <f>($E240)*1+($F240)*1+($G240)*1</f>
        <v>25</v>
      </c>
      <c r="I240" s="57"/>
      <c r="J240" s="57">
        <v>1</v>
      </c>
      <c r="K240" s="58"/>
      <c r="L240" s="16"/>
      <c r="M240" s="18"/>
      <c r="N240" s="18"/>
      <c r="O240" s="19">
        <f>IF(ISNUMBER($M240),IF(ISNUMBER($I240),ROUND($M240*$I240,2),ROUND($M240*$H240,2)),IF(ISNUMBER($I240),ROUND($K240*$I240,2),ROUND($K240*$H240,2)))</f>
        <v>0</v>
      </c>
      <c r="P240" s="42"/>
    </row>
    <row r="241" spans="1:16" ht="45" customHeight="1" thickBot="1" x14ac:dyDescent="0.25">
      <c r="A241" s="61" t="s">
        <v>131</v>
      </c>
      <c r="B241" s="62"/>
      <c r="C241" s="62"/>
      <c r="D241" s="62"/>
      <c r="E241" s="62">
        <f>SUMPRODUCT(E$189:E$240,$K$189:$K$240)*1</f>
        <v>0</v>
      </c>
      <c r="F241" s="62">
        <f>SUMPRODUCT(F$189:F$240,$K$189:$K$240)*1</f>
        <v>0</v>
      </c>
      <c r="G241" s="62">
        <f>SUMPRODUCT(G$189:G$240,$K$189:$K$240)*1</f>
        <v>0</v>
      </c>
      <c r="H241" s="62"/>
      <c r="I241" s="62"/>
      <c r="J241" s="62"/>
      <c r="K241" s="63"/>
      <c r="O241" s="23">
        <f>SUM(O$190:O$214)+SUM(O$222:O$223)+O$231+SUM(O$238:O$240)</f>
        <v>0</v>
      </c>
      <c r="P241" s="49"/>
    </row>
    <row r="242" spans="1:16" ht="30" customHeight="1" x14ac:dyDescent="0.2">
      <c r="A242" s="64" t="s">
        <v>286</v>
      </c>
      <c r="B242" s="65"/>
      <c r="C242" s="65"/>
      <c r="D242" s="65"/>
      <c r="E242" s="65">
        <f>SUMPRODUCT(E$8:E$241,$K$8:$K$241)*1</f>
        <v>0</v>
      </c>
      <c r="F242" s="65">
        <f>SUMPRODUCT(F$8:F$241,$K$8:$K$241)*1</f>
        <v>0</v>
      </c>
      <c r="G242" s="65">
        <f>SUMPRODUCT(G$8:G$241,$K$8:$K$241)*1</f>
        <v>0</v>
      </c>
      <c r="H242" s="65"/>
      <c r="I242" s="65"/>
      <c r="J242" s="65"/>
      <c r="K242" s="65"/>
      <c r="L242" s="51"/>
      <c r="M242" s="51"/>
      <c r="N242" s="51"/>
      <c r="O242" s="31">
        <f>SUM(O$9:O$59)+SUM(O$68:O$76)+SUM(O$82:O$113)+SUM(O$115:O$159)+SUM(O$169:O$182)+SUM(O$190:O$214)+SUM(O$222:O$223)+O$231+SUM(O$238:O$240)</f>
        <v>0</v>
      </c>
      <c r="P242" s="52"/>
    </row>
    <row r="243" spans="1:16" ht="30" customHeight="1" x14ac:dyDescent="0.2">
      <c r="A243" s="66" t="s">
        <v>132</v>
      </c>
      <c r="B243" s="67"/>
      <c r="C243" s="67"/>
      <c r="D243" s="67"/>
      <c r="E243" s="67">
        <f>SUMPRODUCT(E$7:E$241,$K$7:$K$241,--($J$7:$J$241=1))*1*0.2</f>
        <v>0</v>
      </c>
      <c r="F243" s="67">
        <f>SUMPRODUCT(F$7:F$241,$K$7:$K$241,--($J$7:$J$241=1))*1*0.2</f>
        <v>0</v>
      </c>
      <c r="G243" s="67">
        <f>SUMPRODUCT(G$7:G$241,$K$7:$K$241,--($J$7:$J$241=1))*1*0.2</f>
        <v>0</v>
      </c>
      <c r="H243" s="67"/>
      <c r="I243" s="67"/>
      <c r="J243" s="67"/>
      <c r="K243" s="67"/>
      <c r="L243" s="53"/>
      <c r="M243" s="53"/>
      <c r="N243" s="53"/>
      <c r="O243" s="32">
        <f>O242*0.2</f>
        <v>0</v>
      </c>
      <c r="P243" s="54"/>
    </row>
    <row r="244" spans="1:16" ht="30" customHeight="1" thickBot="1" x14ac:dyDescent="0.25">
      <c r="A244" s="68" t="s">
        <v>287</v>
      </c>
      <c r="B244" s="69"/>
      <c r="C244" s="69"/>
      <c r="D244" s="69"/>
      <c r="E244" s="69">
        <f>($E$242)+($E$243)</f>
        <v>0</v>
      </c>
      <c r="F244" s="69">
        <f>($F$242)+($F$243)</f>
        <v>0</v>
      </c>
      <c r="G244" s="69">
        <f>($G$242)+($G$243)</f>
        <v>0</v>
      </c>
      <c r="H244" s="69"/>
      <c r="I244" s="69"/>
      <c r="J244" s="69"/>
      <c r="K244" s="69"/>
      <c r="L244" s="53"/>
      <c r="M244" s="53"/>
      <c r="N244" s="53"/>
      <c r="O244" s="33">
        <f>SUM(O$242:O$243)</f>
        <v>0</v>
      </c>
      <c r="P244" s="54"/>
    </row>
    <row r="247" spans="1:16" ht="15" customHeight="1" x14ac:dyDescent="0.2">
      <c r="A247" s="26" t="s">
        <v>137</v>
      </c>
      <c r="C247" s="25"/>
    </row>
    <row r="248" spans="1:16" ht="15" customHeight="1" x14ac:dyDescent="0.2">
      <c r="A248" s="60" t="s">
        <v>138</v>
      </c>
      <c r="B248" s="60"/>
      <c r="C248" s="60"/>
    </row>
  </sheetData>
  <sheetProtection algorithmName="SHA-512" hashValue="7mbv3YR3qs+nL0bOyJJ9aAP8r8cB96yVjGGqj8LYylPpECQe+0vsvt/Fm85bYvnzHmIkvE5VDuilQZp1880xLA==" saltValue="Ke8oWI1xA78gfsDZCegjtw==" spinCount="100000" sheet="1" objects="1" scenarios="1"/>
  <mergeCells count="184">
    <mergeCell ref="C212:K212"/>
    <mergeCell ref="C213:K213"/>
    <mergeCell ref="C208:K208"/>
    <mergeCell ref="C209:K209"/>
    <mergeCell ref="C210:K210"/>
    <mergeCell ref="C211:K211"/>
    <mergeCell ref="C191:K191"/>
    <mergeCell ref="C192:K192"/>
    <mergeCell ref="C193:K193"/>
    <mergeCell ref="C194:K194"/>
    <mergeCell ref="C203:K203"/>
    <mergeCell ref="C204:K204"/>
    <mergeCell ref="C206:K206"/>
    <mergeCell ref="C207:K207"/>
    <mergeCell ref="C198:K198"/>
    <mergeCell ref="C200:K200"/>
    <mergeCell ref="C201:K201"/>
    <mergeCell ref="C202:K202"/>
    <mergeCell ref="C170:K170"/>
    <mergeCell ref="C171:K171"/>
    <mergeCell ref="C236:K236"/>
    <mergeCell ref="C237:K237"/>
    <mergeCell ref="C226:K226"/>
    <mergeCell ref="C227:K227"/>
    <mergeCell ref="C228:K228"/>
    <mergeCell ref="C172:K172"/>
    <mergeCell ref="C173:K173"/>
    <mergeCell ref="C174:K174"/>
    <mergeCell ref="C183:K183"/>
    <mergeCell ref="C184:K184"/>
    <mergeCell ref="C176:K176"/>
    <mergeCell ref="C177:K177"/>
    <mergeCell ref="C178:K178"/>
    <mergeCell ref="C179:K179"/>
    <mergeCell ref="C180:K180"/>
    <mergeCell ref="C181:K181"/>
    <mergeCell ref="C185:K185"/>
    <mergeCell ref="C186:K186"/>
    <mergeCell ref="C187:K187"/>
    <mergeCell ref="C195:K195"/>
    <mergeCell ref="C196:K196"/>
    <mergeCell ref="C197:K197"/>
    <mergeCell ref="C216:K216"/>
    <mergeCell ref="C217:K217"/>
    <mergeCell ref="C218:K218"/>
    <mergeCell ref="C219:K219"/>
    <mergeCell ref="C233:K233"/>
    <mergeCell ref="C234:K234"/>
    <mergeCell ref="C235:K235"/>
    <mergeCell ref="C220:K220"/>
    <mergeCell ref="C221:K221"/>
    <mergeCell ref="C229:K229"/>
    <mergeCell ref="C230:K230"/>
    <mergeCell ref="C163:K163"/>
    <mergeCell ref="C164:K164"/>
    <mergeCell ref="C165:K165"/>
    <mergeCell ref="C150:K150"/>
    <mergeCell ref="C160:K160"/>
    <mergeCell ref="C161:K161"/>
    <mergeCell ref="C153:K153"/>
    <mergeCell ref="C154:K154"/>
    <mergeCell ref="C155:K155"/>
    <mergeCell ref="C156:K156"/>
    <mergeCell ref="C157:K157"/>
    <mergeCell ref="C158:K158"/>
    <mergeCell ref="C152:K152"/>
    <mergeCell ref="C146:K146"/>
    <mergeCell ref="C147:K147"/>
    <mergeCell ref="C148:K148"/>
    <mergeCell ref="C149:K149"/>
    <mergeCell ref="C141:K141"/>
    <mergeCell ref="C142:K142"/>
    <mergeCell ref="C143:K143"/>
    <mergeCell ref="C144:K144"/>
    <mergeCell ref="C162:K162"/>
    <mergeCell ref="C126:K126"/>
    <mergeCell ref="C127:K127"/>
    <mergeCell ref="C128:K128"/>
    <mergeCell ref="C125:K125"/>
    <mergeCell ref="C135:K135"/>
    <mergeCell ref="C136:K136"/>
    <mergeCell ref="C137:K137"/>
    <mergeCell ref="C139:K139"/>
    <mergeCell ref="C140:K140"/>
    <mergeCell ref="C133:K133"/>
    <mergeCell ref="C134:K134"/>
    <mergeCell ref="C113:K113"/>
    <mergeCell ref="C104:K104"/>
    <mergeCell ref="C109:K109"/>
    <mergeCell ref="C105:K105"/>
    <mergeCell ref="C122:K122"/>
    <mergeCell ref="C123:K123"/>
    <mergeCell ref="C116:K116"/>
    <mergeCell ref="C117:K117"/>
    <mergeCell ref="C119:K119"/>
    <mergeCell ref="C121:K121"/>
    <mergeCell ref="C120:K120"/>
    <mergeCell ref="C95:K95"/>
    <mergeCell ref="C96:K96"/>
    <mergeCell ref="C90:K90"/>
    <mergeCell ref="C91:K91"/>
    <mergeCell ref="C102:K102"/>
    <mergeCell ref="C110:K110"/>
    <mergeCell ref="C111:K111"/>
    <mergeCell ref="C103:K103"/>
    <mergeCell ref="C97:K97"/>
    <mergeCell ref="C98:K98"/>
    <mergeCell ref="C99:K99"/>
    <mergeCell ref="C100:K100"/>
    <mergeCell ref="C101:K101"/>
    <mergeCell ref="C106:K106"/>
    <mergeCell ref="C107:K107"/>
    <mergeCell ref="C88:K88"/>
    <mergeCell ref="C89:K89"/>
    <mergeCell ref="C74:K74"/>
    <mergeCell ref="C75:K75"/>
    <mergeCell ref="C77:K77"/>
    <mergeCell ref="C83:K83"/>
    <mergeCell ref="C84:K84"/>
    <mergeCell ref="C93:K93"/>
    <mergeCell ref="C94:K94"/>
    <mergeCell ref="C71:K71"/>
    <mergeCell ref="C72:K72"/>
    <mergeCell ref="C73:K73"/>
    <mergeCell ref="C66:K66"/>
    <mergeCell ref="C69:K69"/>
    <mergeCell ref="C70:K70"/>
    <mergeCell ref="C85:K85"/>
    <mergeCell ref="C86:K86"/>
    <mergeCell ref="C87:K87"/>
    <mergeCell ref="C57:K57"/>
    <mergeCell ref="C50:K50"/>
    <mergeCell ref="C51:K51"/>
    <mergeCell ref="C52:K52"/>
    <mergeCell ref="C53:K53"/>
    <mergeCell ref="C62:K62"/>
    <mergeCell ref="C63:K63"/>
    <mergeCell ref="C64:K64"/>
    <mergeCell ref="C65:K65"/>
    <mergeCell ref="C58:K58"/>
    <mergeCell ref="C60:K60"/>
    <mergeCell ref="C61:K61"/>
    <mergeCell ref="C46:K46"/>
    <mergeCell ref="C48:K48"/>
    <mergeCell ref="C49:K49"/>
    <mergeCell ref="C41:K41"/>
    <mergeCell ref="C42:K42"/>
    <mergeCell ref="C43:K43"/>
    <mergeCell ref="C44:K44"/>
    <mergeCell ref="C55:K55"/>
    <mergeCell ref="C56:K56"/>
    <mergeCell ref="C17:K17"/>
    <mergeCell ref="C18:K18"/>
    <mergeCell ref="C19:K19"/>
    <mergeCell ref="C20:K20"/>
    <mergeCell ref="C37:K37"/>
    <mergeCell ref="C38:K38"/>
    <mergeCell ref="C39:K39"/>
    <mergeCell ref="C35:K35"/>
    <mergeCell ref="C45:K45"/>
    <mergeCell ref="A248:C248"/>
    <mergeCell ref="A241:K241"/>
    <mergeCell ref="A242:K242"/>
    <mergeCell ref="A243:K243"/>
    <mergeCell ref="A244:K244"/>
    <mergeCell ref="C108:K108"/>
    <mergeCell ref="A1:O2"/>
    <mergeCell ref="A3:O3"/>
    <mergeCell ref="A4:O4"/>
    <mergeCell ref="A78:K78"/>
    <mergeCell ref="A166:K166"/>
    <mergeCell ref="C22:K22"/>
    <mergeCell ref="C24:K24"/>
    <mergeCell ref="C26:K26"/>
    <mergeCell ref="C28:K28"/>
    <mergeCell ref="C32:K32"/>
    <mergeCell ref="C33:K33"/>
    <mergeCell ref="C34:K34"/>
    <mergeCell ref="A188:K188"/>
    <mergeCell ref="C11:K11"/>
    <mergeCell ref="C13:K13"/>
    <mergeCell ref="C14:K14"/>
    <mergeCell ref="C15:K15"/>
    <mergeCell ref="C16:K16"/>
  </mergeCells>
  <printOptions horizontalCentered="1"/>
  <pageMargins left="7.874015748031496E-2" right="7.874015748031496E-2" top="7.874015748031496E-2" bottom="7.874015748031496E-2" header="7.874015748031496E-2" footer="7.874015748031496E-2"/>
  <pageSetup paperSize="9" scale="62" fitToHeight="0" orientation="portrait" useFirstPageNumber="1" errors="blank" r:id="rId1"/>
  <headerFooter>
    <oddFooter>&amp;R&amp;P / &amp;N</oddFooter>
  </headerFooter>
  <rowBreaks count="4" manualBreakCount="4">
    <brk id="66" max="16383" man="1"/>
    <brk id="123" max="16383" man="1"/>
    <brk id="181" max="16383" man="1"/>
    <brk id="231" max="16383" man="1"/>
  </rowBreaks>
  <ignoredErrors>
    <ignoredError sqref="A1:P3 A29:J30 A27:G27 I27:J27 A67:D68 A36:C36 A31:D31 A167:P167 A76:G76 I76:J76 A78:P81 A131:B131 D131 A129:B129 D129 A188:P189 A241:P241 I223:J223 A7:P8 A6:D6 H6:P6 H67:J68 A124:D124 H129:J129 A182:D182 H182:J182 A238:D240 H238:J240 A5:P5 B4:P4 A9:D9 L76:P76 L129:P129 A168:J168 L182:P182 H222:J222 L238:P240 L9:P10 I10:J10 A10:G10 L12:P12 I12:J12 A12:G12 L21:P21 I21:J21 A21:G21 L23:P23 I23:J23 A23:G23 L25:P25 I25:J25 A25:G25 L27:P27 L29:P31 H31:J31 L36:P36 H36:J36 L40:P40 H40:J40 A40:D40 L47:P47 H47:J47 A47:D47 L54:P54 H54:J54 A54:D54 L59:P59 H59:J59 A59:D59 L67:P68 L82:P82 H82 A82:D82 L92:P92 H92:J92 A92:D92 L112:P112 H112:J112 A112:D112 A114:B115 D114:D115 A118:B118 D118 L114:P115 H114:J115 L118:P118 H118:J118 L124:P124 H124:J124 L131:P132 H131:J132 A132:D132 L138:P138 H138:J138 A138:D138 L145:P145 H145:J145 A145:D145 L159:P159 H159:J159 A159:D159 A151:D151 H151:J151 L151:P151 L168:P169 H169:J169 A169:D169 L175:P175 H175:J175 A175:D175 L190:P190 H190:J190 A190:D190 L199:P199 H199:J199 A199:D199 L205:P205 H205:J205 A205:D205 B244:P244 L222:P225 H224:J225 A222:D225 L231:P232 H231:J232 A231:D232 A214:D215 L214:P215 H214:J215 F9:J9 A166:N166 P166 B242:N242 P242 A243:N243 P243 J82" evalError="1" twoDigitTextYear="1" numberStoredAsText="1" formula="1" formulaRange="1" unlockedFormula="1" emptyCellReference="1" listDataValidation="1" calculatedColumn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2BEDB55055224F9A92A900177125A0" ma:contentTypeVersion="15" ma:contentTypeDescription="Crée un document." ma:contentTypeScope="" ma:versionID="eeeb6e4c36cb45cc97be9a63b9356f34">
  <xsd:schema xmlns:xsd="http://www.w3.org/2001/XMLSchema" xmlns:xs="http://www.w3.org/2001/XMLSchema" xmlns:p="http://schemas.microsoft.com/office/2006/metadata/properties" xmlns:ns2="f1881096-250a-4222-978d-1dd49f461052" xmlns:ns3="41f218b7-9090-4ec3-93d3-e9f9cb31aa72" targetNamespace="http://schemas.microsoft.com/office/2006/metadata/properties" ma:root="true" ma:fieldsID="bbdca402a8749ad1d81570dbaf4129dc" ns2:_="" ns3:_="">
    <xsd:import namespace="f1881096-250a-4222-978d-1dd49f461052"/>
    <xsd:import namespace="41f218b7-9090-4ec3-93d3-e9f9cb31aa7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81096-250a-4222-978d-1dd49f461052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37795a58-cd4c-463c-8a89-892ab755f2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f218b7-9090-4ec3-93d3-e9f9cb31aa7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d2e0f04d-982e-4b20-b3ae-5e8f4567d41e}" ma:internalName="TaxCatchAll" ma:showField="CatchAllData" ma:web="41f218b7-9090-4ec3-93d3-e9f9cb31aa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1881096-250a-4222-978d-1dd49f461052">
      <Terms xmlns="http://schemas.microsoft.com/office/infopath/2007/PartnerControls"/>
    </lcf76f155ced4ddcb4097134ff3c332f>
    <TaxCatchAll xmlns="41f218b7-9090-4ec3-93d3-e9f9cb31aa72" xsi:nil="true"/>
  </documentManagement>
</p:properties>
</file>

<file path=customXml/itemProps1.xml><?xml version="1.0" encoding="utf-8"?>
<ds:datastoreItem xmlns:ds="http://schemas.openxmlformats.org/officeDocument/2006/customXml" ds:itemID="{0F395C95-6E29-4873-B646-3F93BAFE6757}"/>
</file>

<file path=customXml/itemProps2.xml><?xml version="1.0" encoding="utf-8"?>
<ds:datastoreItem xmlns:ds="http://schemas.openxmlformats.org/officeDocument/2006/customXml" ds:itemID="{E4A8514C-E6B5-49CF-B705-CCD24BB528ED}"/>
</file>

<file path=customXml/itemProps3.xml><?xml version="1.0" encoding="utf-8"?>
<ds:datastoreItem xmlns:ds="http://schemas.openxmlformats.org/officeDocument/2006/customXml" ds:itemID="{C44A0875-54E8-462A-8905-6289066B09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 Voirie et réseaux di</vt:lpstr>
      <vt:lpstr>'LOT 1  Voirie et réseaux di'!Impression_des_titres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Yohann Tardy</dc:creator>
  <cp:lastModifiedBy>Yohann TARDY</cp:lastModifiedBy>
  <cp:revision>0</cp:revision>
  <cp:lastPrinted>2025-02-06T16:40:48Z</cp:lastPrinted>
  <dcterms:created xsi:type="dcterms:W3CDTF">2025-01-30T07:43:08Z</dcterms:created>
  <dcterms:modified xsi:type="dcterms:W3CDTF">2025-02-06T17:12:30Z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0x010100732BEDB55055224F9A92A900177125A0</vt:lpwstr>
  </property>
</Properties>
</file>