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MOYENS GENERAUX\AO 2025\01 - NETTOYAGE SIEGE INB ECOLE42\4-DCE\Lot n°3\"/>
    </mc:Choice>
  </mc:AlternateContent>
  <xr:revisionPtr revIDLastSave="0" documentId="13_ncr:1_{9B09C61E-1977-412A-8E40-104DDDC77AA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PGF MO 2024" sheetId="6" r:id="rId1"/>
    <sheet name="Récap DPGF" sheetId="2" r:id="rId2"/>
  </sheets>
  <definedNames>
    <definedName name="_xlnm.Print_Area" localSheetId="1">'Récap DPGF'!$A$1:$D$28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F32" i="6"/>
  <c r="H17" i="6"/>
  <c r="H19" i="6"/>
  <c r="H21" i="6"/>
  <c r="H23" i="6"/>
  <c r="H24" i="6"/>
  <c r="H25" i="6"/>
  <c r="H14" i="6"/>
  <c r="H29" i="6"/>
  <c r="H28" i="6"/>
  <c r="H20" i="6"/>
  <c r="H18" i="6"/>
  <c r="H12" i="6"/>
  <c r="H11" i="6"/>
  <c r="H10" i="6"/>
  <c r="D14" i="2"/>
  <c r="D15" i="2" l="1"/>
  <c r="H26" i="6"/>
  <c r="H30" i="6"/>
  <c r="H31" i="6"/>
  <c r="H15" i="6"/>
  <c r="H13" i="6"/>
  <c r="D18" i="2"/>
  <c r="H27" i="6"/>
  <c r="H22" i="6"/>
  <c r="D13" i="2" l="1"/>
  <c r="D11" i="2"/>
  <c r="H16" i="6"/>
  <c r="H32" i="6" s="1"/>
  <c r="D12" i="2"/>
  <c r="B16" i="2" l="1"/>
  <c r="D16" i="2"/>
  <c r="D26" i="2" s="1"/>
</calcChain>
</file>

<file path=xl/sharedStrings.xml><?xml version="1.0" encoding="utf-8"?>
<sst xmlns="http://schemas.openxmlformats.org/spreadsheetml/2006/main" count="69" uniqueCount="56">
  <si>
    <t>Coût annuel en € HT</t>
  </si>
  <si>
    <t>Encadrement</t>
  </si>
  <si>
    <t>Nom de Zone</t>
  </si>
  <si>
    <t>Surface Mesurée (m2)</t>
  </si>
  <si>
    <t>Revêtement sol</t>
  </si>
  <si>
    <t>Nombre de nettoyage annuel</t>
  </si>
  <si>
    <t>Coût annuel € HT</t>
  </si>
  <si>
    <t>Volumes annuels (en heure)</t>
  </si>
  <si>
    <t>Coût horaire de main d'œuvre euros HT</t>
  </si>
  <si>
    <t>Total de main d'œuvre</t>
  </si>
  <si>
    <t>Durée annuelle d'interventions en heures</t>
  </si>
  <si>
    <t>Moyens techniques</t>
  </si>
  <si>
    <t>Autres frais</t>
  </si>
  <si>
    <t>Aspiration des sols moquette</t>
  </si>
  <si>
    <t>Dépoussiérage des meubles et objets meublant à hauteur d’homme</t>
  </si>
  <si>
    <t xml:space="preserve">Dépoussiérage de finition : plinthes, rebords de fenêtres, radiateurs, prises de courant et interrupteurs – Enlèvement des toiles d’araignées. </t>
  </si>
  <si>
    <t xml:space="preserve">Vidage des corbeilles avec mise en place de sacs plastiques et entreposage des déchets en un lieu </t>
  </si>
  <si>
    <t xml:space="preserve">Aspiration des sols moquette, détachage manuel selon nécessité </t>
  </si>
  <si>
    <t xml:space="preserve">Dépoussiérage des meubles, bureaux dégagés, objets meublants carrosseries informatique à hauteur d’homme. </t>
  </si>
  <si>
    <t xml:space="preserve">Essuyage des traces de doigts sur les armoires, tiroirs, portes et cloisons vitrées. </t>
  </si>
  <si>
    <t xml:space="preserve">Dépoussiérage de finition : aspiration rainures placards, plinthes, rebords de fenêtres, radiateurs, prises de courant et interrupteurs, Enlèvement des toiles d’araignées </t>
  </si>
  <si>
    <t xml:space="preserve">Dépoussiérage et désinfection du mobilier : tables, plans de travail. </t>
  </si>
  <si>
    <t xml:space="preserve">Aspiration et lavage des sols. </t>
  </si>
  <si>
    <t xml:space="preserve">Nettoyage et désinfection des faces extérieures et de l’intérieur des micro-onde </t>
  </si>
  <si>
    <t>Bureau et salle de réunion</t>
  </si>
  <si>
    <t>Aspiration des sols moquette, détachage manuel selon nécessité</t>
  </si>
  <si>
    <t xml:space="preserve">Dépoussiérage des meubles, bureaux dégagés et objets meublants à hauteur d’homme. </t>
  </si>
  <si>
    <t>Moquette</t>
  </si>
  <si>
    <t>Lino</t>
  </si>
  <si>
    <t>Nettoyage cloisons vitrées</t>
  </si>
  <si>
    <t>Vitre</t>
  </si>
  <si>
    <t>Nettoyage des 2 faces des cloisons vitrées</t>
  </si>
  <si>
    <t xml:space="preserve">Total </t>
  </si>
  <si>
    <t>Personnel</t>
  </si>
  <si>
    <t>Nettoyage des tables</t>
  </si>
  <si>
    <t xml:space="preserve">Vidage et nettoyage du réfrigérateur le lundi matin. </t>
  </si>
  <si>
    <t>Nettoyage 5 fois par semaine (260 jours)</t>
  </si>
  <si>
    <t>Nettoyage 2 fois par semaine (104 jours)</t>
  </si>
  <si>
    <t>Nettoyage 1 fois par semaine (52 jours)</t>
  </si>
  <si>
    <t>Nettoyage 2 fois par mois (24 jours)</t>
  </si>
  <si>
    <t>Nettoyage cloisons vitrées (52 fois)</t>
  </si>
  <si>
    <t>Coût horaire</t>
  </si>
  <si>
    <t xml:space="preserve">Appel d'Offre Ouvert </t>
  </si>
  <si>
    <t>Nettoyage des locaux et de la vitrerie de la CCINCA et de l'Ecole 42 Nice</t>
  </si>
  <si>
    <t>Lot n°3 : Nettoyage des locaux et des cloisons vitrées de l'Ecole 42 Nice</t>
  </si>
  <si>
    <t>DECOMPOSITION DU PRIX GLOBAL ET FORFAITAIRE (DPGF)</t>
  </si>
  <si>
    <t>Total DPGF euros HT</t>
  </si>
  <si>
    <t>Page 1/2</t>
  </si>
  <si>
    <t>Page 2/2</t>
  </si>
  <si>
    <t>Nom de l'entreprise</t>
  </si>
  <si>
    <t>Date</t>
  </si>
  <si>
    <t>Matériels et consommables des "points propres"</t>
  </si>
  <si>
    <t>Cluster 3 - Circulation – Open space «amphithéâtre »</t>
  </si>
  <si>
    <t>Clusters 1, 2, 4</t>
  </si>
  <si>
    <t>Cafétéria - terrasse</t>
  </si>
  <si>
    <t>Nettoyage des locaux et de la vitrerie de la CCINCA et de l'Ecole 42 Nice
N°2025/99/SC/03/006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</si>
</sst>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6"/>
      <color rgb="FF00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10"/>
      <color theme="4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2" fontId="5" fillId="0" borderId="0" xfId="0" applyNumberFormat="1" applyFont="1"/>
    <xf numFmtId="0" fontId="8" fillId="0" borderId="7" xfId="0" applyFont="1" applyBorder="1"/>
    <xf numFmtId="43" fontId="8" fillId="0" borderId="7" xfId="4" applyFont="1" applyBorder="1" applyAlignment="1">
      <alignment vertical="center"/>
    </xf>
    <xf numFmtId="164" fontId="8" fillId="0" borderId="0" xfId="0" applyNumberFormat="1" applyFont="1"/>
    <xf numFmtId="0" fontId="9" fillId="0" borderId="0" xfId="0" applyFont="1" applyAlignment="1">
      <alignment horizontal="left"/>
    </xf>
    <xf numFmtId="0" fontId="10" fillId="3" borderId="4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horizontal="center" vertical="center" wrapText="1"/>
    </xf>
    <xf numFmtId="0" fontId="11" fillId="3" borderId="3" xfId="3" quotePrefix="1" applyFont="1" applyFill="1" applyBorder="1" applyAlignment="1">
      <alignment horizontal="center" vertical="center" wrapText="1"/>
    </xf>
    <xf numFmtId="0" fontId="8" fillId="0" borderId="0" xfId="0" applyFont="1"/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5" fillId="0" borderId="1" xfId="4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4" fontId="5" fillId="2" borderId="1" xfId="2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4" fontId="5" fillId="0" borderId="2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4" fontId="5" fillId="0" borderId="0" xfId="2" applyFont="1" applyBorder="1" applyAlignment="1">
      <alignment vertical="center"/>
    </xf>
    <xf numFmtId="0" fontId="14" fillId="0" borderId="1" xfId="0" applyFont="1" applyBorder="1" applyAlignment="1">
      <alignment wrapText="1"/>
    </xf>
    <xf numFmtId="0" fontId="5" fillId="0" borderId="1" xfId="0" applyFont="1" applyBorder="1"/>
    <xf numFmtId="0" fontId="6" fillId="0" borderId="1" xfId="0" applyFont="1" applyBorder="1" applyAlignment="1">
      <alignment horizontal="left" vertical="center" wrapText="1"/>
    </xf>
    <xf numFmtId="2" fontId="8" fillId="0" borderId="1" xfId="4" applyNumberFormat="1" applyFont="1" applyBorder="1" applyAlignment="1">
      <alignment horizontal="right" vertical="center"/>
    </xf>
    <xf numFmtId="2" fontId="8" fillId="4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43" fontId="5" fillId="0" borderId="1" xfId="4" applyFont="1" applyFill="1" applyBorder="1" applyAlignment="1" applyProtection="1">
      <alignment horizontal="center" vertical="center"/>
    </xf>
    <xf numFmtId="43" fontId="5" fillId="0" borderId="1" xfId="4" quotePrefix="1" applyFont="1" applyFill="1" applyBorder="1" applyAlignment="1" applyProtection="1">
      <alignment horizontal="center" vertical="center"/>
    </xf>
    <xf numFmtId="164" fontId="5" fillId="0" borderId="1" xfId="4" applyNumberFormat="1" applyFont="1" applyBorder="1" applyAlignment="1">
      <alignment horizontal="center" vertical="center"/>
    </xf>
    <xf numFmtId="164" fontId="6" fillId="0" borderId="1" xfId="4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6" fillId="4" borderId="1" xfId="2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Alignment="1">
      <alignment horizontal="center" vertical="center"/>
    </xf>
    <xf numFmtId="164" fontId="3" fillId="0" borderId="1" xfId="2" applyNumberFormat="1" applyFont="1" applyBorder="1" applyAlignment="1">
      <alignment vertical="center"/>
    </xf>
    <xf numFmtId="164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 applyProtection="1">
      <alignment horizontal="left" wrapText="1"/>
      <protection locked="0"/>
    </xf>
  </cellXfs>
  <cellStyles count="5">
    <cellStyle name="Milliers" xfId="4" builtinId="3"/>
    <cellStyle name="Monétaire" xfId="2" builtinId="4"/>
    <cellStyle name="Monétaire 2" xfId="1" xr:uid="{00000000-0005-0000-0000-000000000000}"/>
    <cellStyle name="Normal" xfId="0" builtinId="0"/>
    <cellStyle name="Normal 2" xfId="3" xr:uid="{797B9019-FC5F-4B17-8F19-9873DE475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56199.5613178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95848</xdr:colOff>
      <xdr:row>0</xdr:row>
      <xdr:rowOff>0</xdr:rowOff>
    </xdr:from>
    <xdr:to>
      <xdr:col>0</xdr:col>
      <xdr:colOff>2755660</xdr:colOff>
      <xdr:row>3</xdr:row>
      <xdr:rowOff>107634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80B21C0F-B922-2245-0CF8-16A54E6DE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48" y="0"/>
          <a:ext cx="2659812" cy="1401596"/>
        </a:xfrm>
        <a:prstGeom prst="rect">
          <a:avLst/>
        </a:prstGeom>
      </xdr:spPr>
    </xdr:pic>
    <xdr:clientData/>
  </xdr:twoCellAnchor>
  <xdr:twoCellAnchor editAs="oneCell">
    <xdr:from>
      <xdr:col>0</xdr:col>
      <xdr:colOff>2432171</xdr:colOff>
      <xdr:row>0</xdr:row>
      <xdr:rowOff>179717</xdr:rowOff>
    </xdr:from>
    <xdr:to>
      <xdr:col>1</xdr:col>
      <xdr:colOff>3033845</xdr:colOff>
      <xdr:row>0</xdr:row>
      <xdr:rowOff>826699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E42E0DD-48D4-434D-932A-E17A70699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2171" y="179717"/>
          <a:ext cx="3956391" cy="6469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217236</xdr:colOff>
      <xdr:row>0</xdr:row>
      <xdr:rowOff>150394</xdr:rowOff>
    </xdr:from>
    <xdr:to>
      <xdr:col>2</xdr:col>
      <xdr:colOff>1100151</xdr:colOff>
      <xdr:row>1</xdr:row>
      <xdr:rowOff>40773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E7F3E8-1677-46CF-A7AA-748E146DE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6447" y="150394"/>
          <a:ext cx="2888178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50132</xdr:colOff>
      <xdr:row>0</xdr:row>
      <xdr:rowOff>0</xdr:rowOff>
    </xdr:from>
    <xdr:to>
      <xdr:col>0</xdr:col>
      <xdr:colOff>2339474</xdr:colOff>
      <xdr:row>3</xdr:row>
      <xdr:rowOff>135660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56372AFD-331D-400F-9D5A-AC011C8BB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32" y="0"/>
          <a:ext cx="2289342" cy="1221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3E43D-CCCD-4E06-A62C-8625C772AC61}">
  <dimension ref="A1:K35"/>
  <sheetViews>
    <sheetView showGridLines="0" zoomScale="53" zoomScaleNormal="53" zoomScaleSheetLayoutView="15" workbookViewId="0">
      <selection activeCell="J25" sqref="J25"/>
    </sheetView>
  </sheetViews>
  <sheetFormatPr baseColWidth="10" defaultColWidth="10.81640625" defaultRowHeight="14" x14ac:dyDescent="0.3"/>
  <cols>
    <col min="1" max="1" width="48" style="6" bestFit="1" customWidth="1"/>
    <col min="2" max="2" width="54.81640625" style="6" customWidth="1"/>
    <col min="3" max="3" width="19.453125" style="1" bestFit="1" customWidth="1"/>
    <col min="4" max="4" width="21.1796875" style="1" bestFit="1" customWidth="1"/>
    <col min="5" max="5" width="15.26953125" style="1" bestFit="1" customWidth="1"/>
    <col min="6" max="6" width="19.54296875" style="1" bestFit="1" customWidth="1"/>
    <col min="7" max="7" width="12.453125" style="1" customWidth="1"/>
    <col min="8" max="8" width="18.81640625" style="1" customWidth="1"/>
    <col min="9" max="16384" width="10.81640625" style="1"/>
  </cols>
  <sheetData>
    <row r="1" spans="1:11" ht="66.650000000000006" customHeight="1" x14ac:dyDescent="0.3"/>
    <row r="2" spans="1:11" ht="18" x14ac:dyDescent="0.3">
      <c r="A2" s="61" t="s">
        <v>42</v>
      </c>
      <c r="B2" s="61"/>
      <c r="C2" s="61"/>
      <c r="D2" s="61"/>
      <c r="E2" s="61"/>
      <c r="F2" s="61"/>
      <c r="G2" s="61"/>
      <c r="H2" s="61"/>
    </row>
    <row r="3" spans="1:11" ht="18" x14ac:dyDescent="0.3">
      <c r="A3" s="61" t="s">
        <v>43</v>
      </c>
      <c r="B3" s="61"/>
      <c r="C3" s="61"/>
      <c r="D3" s="61"/>
      <c r="E3" s="61"/>
      <c r="F3" s="61"/>
      <c r="G3" s="61"/>
      <c r="H3" s="61"/>
    </row>
    <row r="4" spans="1:11" ht="25" x14ac:dyDescent="0.3">
      <c r="A4" s="64" t="s">
        <v>44</v>
      </c>
      <c r="B4" s="64"/>
      <c r="C4" s="64"/>
      <c r="D4" s="64"/>
      <c r="E4" s="64"/>
      <c r="F4" s="64"/>
      <c r="G4" s="64"/>
      <c r="H4" s="64"/>
    </row>
    <row r="5" spans="1:11" x14ac:dyDescent="0.3">
      <c r="A5" s="1"/>
      <c r="B5" s="2"/>
      <c r="C5" s="2"/>
    </row>
    <row r="6" spans="1:11" ht="23" x14ac:dyDescent="0.3">
      <c r="A6" s="63" t="s">
        <v>45</v>
      </c>
      <c r="B6" s="63"/>
      <c r="C6" s="63"/>
      <c r="D6" s="63"/>
      <c r="E6" s="63"/>
      <c r="F6" s="63"/>
      <c r="G6" s="63"/>
      <c r="H6" s="63"/>
    </row>
    <row r="7" spans="1:11" ht="17.25" customHeight="1" x14ac:dyDescent="0.35">
      <c r="A7" s="11" t="s">
        <v>47</v>
      </c>
    </row>
    <row r="8" spans="1:11" ht="14.5" thickBot="1" x14ac:dyDescent="0.35"/>
    <row r="9" spans="1:11" ht="80" x14ac:dyDescent="0.4">
      <c r="A9" s="12" t="s">
        <v>2</v>
      </c>
      <c r="B9" s="12"/>
      <c r="C9" s="13" t="s">
        <v>3</v>
      </c>
      <c r="D9" s="14" t="s">
        <v>4</v>
      </c>
      <c r="E9" s="15" t="s">
        <v>5</v>
      </c>
      <c r="F9" s="15" t="s">
        <v>10</v>
      </c>
      <c r="G9" s="15" t="s">
        <v>41</v>
      </c>
      <c r="H9" s="16" t="s">
        <v>0</v>
      </c>
      <c r="I9" s="17"/>
    </row>
    <row r="10" spans="1:11" ht="40" x14ac:dyDescent="0.4">
      <c r="A10" s="18" t="s">
        <v>52</v>
      </c>
      <c r="B10" s="19" t="s">
        <v>13</v>
      </c>
      <c r="C10" s="20">
        <v>200</v>
      </c>
      <c r="D10" s="20" t="s">
        <v>27</v>
      </c>
      <c r="E10" s="21">
        <v>260</v>
      </c>
      <c r="F10" s="49"/>
      <c r="G10" s="49"/>
      <c r="H10" s="48">
        <f>G10*F10</f>
        <v>0</v>
      </c>
      <c r="I10" s="17"/>
    </row>
    <row r="11" spans="1:11" ht="40" x14ac:dyDescent="0.4">
      <c r="A11" s="22"/>
      <c r="B11" s="23" t="s">
        <v>14</v>
      </c>
      <c r="C11" s="20">
        <v>200</v>
      </c>
      <c r="D11" s="20"/>
      <c r="E11" s="21">
        <v>260</v>
      </c>
      <c r="F11" s="49"/>
      <c r="G11" s="49"/>
      <c r="H11" s="48">
        <f t="shared" ref="H11:H31" si="0">G11*F11</f>
        <v>0</v>
      </c>
      <c r="I11" s="17"/>
    </row>
    <row r="12" spans="1:11" ht="20" x14ac:dyDescent="0.4">
      <c r="A12" s="18"/>
      <c r="B12" s="19" t="s">
        <v>34</v>
      </c>
      <c r="C12" s="20">
        <v>200</v>
      </c>
      <c r="D12" s="20"/>
      <c r="E12" s="21">
        <v>260</v>
      </c>
      <c r="F12" s="49"/>
      <c r="G12" s="49"/>
      <c r="H12" s="48">
        <f t="shared" si="0"/>
        <v>0</v>
      </c>
      <c r="I12" s="17"/>
    </row>
    <row r="13" spans="1:11" ht="80" x14ac:dyDescent="0.4">
      <c r="A13" s="18"/>
      <c r="B13" s="19" t="s">
        <v>15</v>
      </c>
      <c r="C13" s="20">
        <v>200</v>
      </c>
      <c r="D13" s="20"/>
      <c r="E13" s="21">
        <v>24</v>
      </c>
      <c r="F13" s="49"/>
      <c r="G13" s="49"/>
      <c r="H13" s="48">
        <f t="shared" si="0"/>
        <v>0</v>
      </c>
      <c r="I13" s="17"/>
    </row>
    <row r="14" spans="1:11" ht="60" x14ac:dyDescent="0.4">
      <c r="A14" s="18" t="s">
        <v>53</v>
      </c>
      <c r="B14" s="19" t="s">
        <v>16</v>
      </c>
      <c r="C14" s="21">
        <v>600</v>
      </c>
      <c r="D14" s="20"/>
      <c r="E14" s="21">
        <v>260</v>
      </c>
      <c r="F14" s="49"/>
      <c r="G14" s="49"/>
      <c r="H14" s="48">
        <f t="shared" si="0"/>
        <v>0</v>
      </c>
      <c r="I14" s="17"/>
    </row>
    <row r="15" spans="1:11" ht="16.5" customHeight="1" x14ac:dyDescent="0.4">
      <c r="A15" s="18"/>
      <c r="B15" s="19" t="s">
        <v>34</v>
      </c>
      <c r="C15" s="21"/>
      <c r="D15" s="20"/>
      <c r="E15" s="21">
        <v>260</v>
      </c>
      <c r="F15" s="49"/>
      <c r="G15" s="49"/>
      <c r="H15" s="48">
        <f t="shared" si="0"/>
        <v>0</v>
      </c>
      <c r="I15" s="17"/>
      <c r="K15" s="7"/>
    </row>
    <row r="16" spans="1:11" ht="58" customHeight="1" x14ac:dyDescent="0.4">
      <c r="A16" s="22"/>
      <c r="B16" s="24" t="s">
        <v>17</v>
      </c>
      <c r="C16" s="21">
        <v>600</v>
      </c>
      <c r="D16" s="20" t="s">
        <v>27</v>
      </c>
      <c r="E16" s="21">
        <v>104</v>
      </c>
      <c r="F16" s="49"/>
      <c r="G16" s="49"/>
      <c r="H16" s="48">
        <f t="shared" si="0"/>
        <v>0</v>
      </c>
      <c r="I16" s="17"/>
    </row>
    <row r="17" spans="1:9" ht="60" x14ac:dyDescent="0.4">
      <c r="A17" s="22"/>
      <c r="B17" s="23" t="s">
        <v>18</v>
      </c>
      <c r="C17" s="21">
        <v>600</v>
      </c>
      <c r="D17" s="20"/>
      <c r="E17" s="21">
        <v>104</v>
      </c>
      <c r="F17" s="49"/>
      <c r="G17" s="49"/>
      <c r="H17" s="48">
        <f t="shared" si="0"/>
        <v>0</v>
      </c>
      <c r="I17" s="17"/>
    </row>
    <row r="18" spans="1:9" ht="60" x14ac:dyDescent="0.4">
      <c r="A18" s="18"/>
      <c r="B18" s="19" t="s">
        <v>19</v>
      </c>
      <c r="C18" s="21">
        <v>600</v>
      </c>
      <c r="D18" s="20"/>
      <c r="E18" s="21">
        <v>52</v>
      </c>
      <c r="F18" s="49"/>
      <c r="G18" s="49"/>
      <c r="H18" s="48">
        <f t="shared" si="0"/>
        <v>0</v>
      </c>
      <c r="I18" s="17"/>
    </row>
    <row r="19" spans="1:9" ht="100" x14ac:dyDescent="0.4">
      <c r="A19" s="22"/>
      <c r="B19" s="24" t="s">
        <v>20</v>
      </c>
      <c r="C19" s="21"/>
      <c r="D19" s="20"/>
      <c r="E19" s="21">
        <v>24</v>
      </c>
      <c r="F19" s="49"/>
      <c r="G19" s="49"/>
      <c r="H19" s="48">
        <f t="shared" si="0"/>
        <v>0</v>
      </c>
      <c r="I19" s="17"/>
    </row>
    <row r="20" spans="1:9" ht="60" x14ac:dyDescent="0.4">
      <c r="A20" s="18" t="s">
        <v>54</v>
      </c>
      <c r="B20" s="19" t="s">
        <v>16</v>
      </c>
      <c r="C20" s="21">
        <v>82</v>
      </c>
      <c r="D20" s="21"/>
      <c r="E20" s="21">
        <v>260</v>
      </c>
      <c r="F20" s="49"/>
      <c r="G20" s="49"/>
      <c r="H20" s="48">
        <f t="shared" si="0"/>
        <v>0</v>
      </c>
      <c r="I20" s="17"/>
    </row>
    <row r="21" spans="1:9" ht="40" x14ac:dyDescent="0.4">
      <c r="A21" s="18"/>
      <c r="B21" s="19" t="s">
        <v>21</v>
      </c>
      <c r="C21" s="21">
        <v>82</v>
      </c>
      <c r="D21" s="21"/>
      <c r="E21" s="21">
        <v>260</v>
      </c>
      <c r="F21" s="49"/>
      <c r="G21" s="49"/>
      <c r="H21" s="48">
        <f t="shared" si="0"/>
        <v>0</v>
      </c>
      <c r="I21" s="17"/>
    </row>
    <row r="22" spans="1:9" ht="20" x14ac:dyDescent="0.4">
      <c r="A22" s="22"/>
      <c r="B22" s="23" t="s">
        <v>22</v>
      </c>
      <c r="C22" s="21">
        <v>82</v>
      </c>
      <c r="D22" s="21" t="s">
        <v>28</v>
      </c>
      <c r="E22" s="21">
        <v>260</v>
      </c>
      <c r="F22" s="49"/>
      <c r="G22" s="49"/>
      <c r="H22" s="48">
        <f t="shared" si="0"/>
        <v>0</v>
      </c>
      <c r="I22" s="17"/>
    </row>
    <row r="23" spans="1:9" ht="60" x14ac:dyDescent="0.4">
      <c r="A23" s="22"/>
      <c r="B23" s="23" t="s">
        <v>23</v>
      </c>
      <c r="C23" s="21">
        <v>82</v>
      </c>
      <c r="D23" s="21"/>
      <c r="E23" s="21">
        <v>260</v>
      </c>
      <c r="F23" s="49"/>
      <c r="G23" s="49"/>
      <c r="H23" s="48">
        <f t="shared" si="0"/>
        <v>0</v>
      </c>
      <c r="I23" s="17"/>
    </row>
    <row r="24" spans="1:9" ht="40" x14ac:dyDescent="0.4">
      <c r="A24" s="18"/>
      <c r="B24" s="19" t="s">
        <v>35</v>
      </c>
      <c r="C24" s="21">
        <v>82</v>
      </c>
      <c r="D24" s="21"/>
      <c r="E24" s="21">
        <v>52</v>
      </c>
      <c r="F24" s="49"/>
      <c r="G24" s="49"/>
      <c r="H24" s="48">
        <f t="shared" si="0"/>
        <v>0</v>
      </c>
      <c r="I24" s="17"/>
    </row>
    <row r="25" spans="1:9" ht="80" x14ac:dyDescent="0.4">
      <c r="A25" s="22"/>
      <c r="B25" s="23" t="s">
        <v>15</v>
      </c>
      <c r="C25" s="21">
        <v>82</v>
      </c>
      <c r="D25" s="21"/>
      <c r="E25" s="21">
        <v>24</v>
      </c>
      <c r="F25" s="49"/>
      <c r="G25" s="49"/>
      <c r="H25" s="48">
        <f t="shared" si="0"/>
        <v>0</v>
      </c>
      <c r="I25" s="17"/>
    </row>
    <row r="26" spans="1:9" ht="60" x14ac:dyDescent="0.4">
      <c r="A26" s="22" t="s">
        <v>24</v>
      </c>
      <c r="B26" s="23" t="s">
        <v>16</v>
      </c>
      <c r="C26" s="21">
        <v>100</v>
      </c>
      <c r="D26" s="21"/>
      <c r="E26" s="21">
        <v>260</v>
      </c>
      <c r="F26" s="49"/>
      <c r="G26" s="49"/>
      <c r="H26" s="48">
        <f t="shared" si="0"/>
        <v>0</v>
      </c>
      <c r="I26" s="17"/>
    </row>
    <row r="27" spans="1:9" ht="40" x14ac:dyDescent="0.4">
      <c r="A27" s="22"/>
      <c r="B27" s="23" t="s">
        <v>25</v>
      </c>
      <c r="C27" s="21">
        <v>100</v>
      </c>
      <c r="D27" s="21" t="s">
        <v>27</v>
      </c>
      <c r="E27" s="21">
        <v>52</v>
      </c>
      <c r="F27" s="49"/>
      <c r="G27" s="49"/>
      <c r="H27" s="48">
        <f t="shared" si="0"/>
        <v>0</v>
      </c>
      <c r="I27" s="17"/>
    </row>
    <row r="28" spans="1:9" ht="60" x14ac:dyDescent="0.4">
      <c r="A28" s="22"/>
      <c r="B28" s="23" t="s">
        <v>26</v>
      </c>
      <c r="C28" s="21">
        <v>100</v>
      </c>
      <c r="D28" s="21"/>
      <c r="E28" s="21">
        <v>52</v>
      </c>
      <c r="F28" s="49"/>
      <c r="G28" s="49"/>
      <c r="H28" s="48">
        <f t="shared" si="0"/>
        <v>0</v>
      </c>
      <c r="I28" s="17"/>
    </row>
    <row r="29" spans="1:9" ht="60" x14ac:dyDescent="0.4">
      <c r="A29" s="22"/>
      <c r="B29" s="23" t="s">
        <v>19</v>
      </c>
      <c r="C29" s="21">
        <v>100</v>
      </c>
      <c r="D29" s="21"/>
      <c r="E29" s="21">
        <v>52</v>
      </c>
      <c r="F29" s="49"/>
      <c r="G29" s="49"/>
      <c r="H29" s="48">
        <f t="shared" si="0"/>
        <v>0</v>
      </c>
      <c r="I29" s="17"/>
    </row>
    <row r="30" spans="1:9" ht="80" x14ac:dyDescent="0.4">
      <c r="A30" s="22"/>
      <c r="B30" s="23" t="s">
        <v>15</v>
      </c>
      <c r="C30" s="21">
        <v>100</v>
      </c>
      <c r="D30" s="21"/>
      <c r="E30" s="21">
        <v>24</v>
      </c>
      <c r="F30" s="49"/>
      <c r="G30" s="49"/>
      <c r="H30" s="48">
        <f t="shared" si="0"/>
        <v>0</v>
      </c>
      <c r="I30" s="17"/>
    </row>
    <row r="31" spans="1:9" ht="40" x14ac:dyDescent="0.4">
      <c r="A31" s="22" t="s">
        <v>29</v>
      </c>
      <c r="B31" s="23" t="s">
        <v>31</v>
      </c>
      <c r="C31" s="21">
        <v>50</v>
      </c>
      <c r="D31" s="21" t="s">
        <v>30</v>
      </c>
      <c r="E31" s="21">
        <v>52</v>
      </c>
      <c r="F31" s="49"/>
      <c r="G31" s="49"/>
      <c r="H31" s="48">
        <f t="shared" si="0"/>
        <v>0</v>
      </c>
      <c r="I31" s="17"/>
    </row>
    <row r="32" spans="1:9" ht="20" x14ac:dyDescent="0.4">
      <c r="A32" s="25"/>
      <c r="B32" s="25"/>
      <c r="C32" s="17"/>
      <c r="D32" s="17"/>
      <c r="E32" s="8" t="s">
        <v>32</v>
      </c>
      <c r="F32" s="9">
        <f>SUM(F10:F31)</f>
        <v>0</v>
      </c>
      <c r="G32" s="8"/>
      <c r="H32" s="10">
        <f>SUM(H10:H31)</f>
        <v>0</v>
      </c>
      <c r="I32" s="17"/>
    </row>
    <row r="33" spans="1:9" ht="20" x14ac:dyDescent="0.4">
      <c r="A33" s="26" t="s">
        <v>49</v>
      </c>
      <c r="B33" s="62"/>
      <c r="C33" s="62"/>
      <c r="D33" s="17"/>
      <c r="E33" s="17"/>
      <c r="F33" s="17"/>
      <c r="G33" s="17"/>
      <c r="H33" s="17"/>
      <c r="I33" s="17"/>
    </row>
    <row r="34" spans="1:9" ht="20" x14ac:dyDescent="0.4">
      <c r="A34" s="26" t="s">
        <v>50</v>
      </c>
      <c r="B34" s="62"/>
      <c r="C34" s="62"/>
      <c r="D34" s="17"/>
      <c r="E34" s="17"/>
      <c r="F34" s="17"/>
      <c r="G34" s="17"/>
      <c r="H34" s="17"/>
      <c r="I34" s="17"/>
    </row>
    <row r="35" spans="1:9" ht="20" x14ac:dyDescent="0.4">
      <c r="A35" s="25"/>
      <c r="B35" s="25"/>
      <c r="C35" s="17"/>
      <c r="D35" s="17"/>
      <c r="E35" s="17"/>
      <c r="F35" s="17"/>
      <c r="G35" s="17"/>
      <c r="H35" s="17"/>
      <c r="I35" s="17"/>
    </row>
  </sheetData>
  <sheetProtection algorithmName="SHA-512" hashValue="bTKRPkeGQzw0GOh6lv6im1K2Z5OkqWztBYW0sw99snOc0Q+R/+FKTe5czLiCba9WBuPx38gfDgUi0HaO1WAWMQ==" saltValue="UL9PM/PMTuhjZSNX4GrIcQ==" spinCount="100000" sheet="1" objects="1" scenarios="1"/>
  <mergeCells count="6">
    <mergeCell ref="A2:H2"/>
    <mergeCell ref="B33:C33"/>
    <mergeCell ref="B34:C34"/>
    <mergeCell ref="A6:H6"/>
    <mergeCell ref="A4:H4"/>
    <mergeCell ref="A3:H3"/>
  </mergeCells>
  <pageMargins left="0.7" right="0.7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C19A2-882E-45B6-A895-D172785EC351}">
  <dimension ref="A1:I29"/>
  <sheetViews>
    <sheetView showGridLines="0" tabSelected="1" zoomScale="57" zoomScaleNormal="100" workbookViewId="0">
      <selection activeCell="E6" sqref="E6"/>
    </sheetView>
  </sheetViews>
  <sheetFormatPr baseColWidth="10" defaultColWidth="10.81640625" defaultRowHeight="14" x14ac:dyDescent="0.3"/>
  <cols>
    <col min="1" max="1" width="52.7265625" style="1" customWidth="1"/>
    <col min="2" max="2" width="30" style="1" customWidth="1"/>
    <col min="3" max="3" width="25.1796875" style="1" customWidth="1"/>
    <col min="4" max="4" width="27.1796875" style="1" customWidth="1"/>
    <col min="5" max="16384" width="10.81640625" style="1"/>
  </cols>
  <sheetData>
    <row r="1" spans="1:9" ht="52.5" customHeight="1" x14ac:dyDescent="0.3"/>
    <row r="3" spans="1:9" ht="18" x14ac:dyDescent="0.3">
      <c r="A3" s="61" t="s">
        <v>42</v>
      </c>
      <c r="B3" s="61"/>
      <c r="C3" s="61"/>
      <c r="D3" s="61"/>
      <c r="E3" s="5"/>
      <c r="F3" s="5"/>
      <c r="G3" s="5"/>
      <c r="H3" s="5"/>
      <c r="I3" s="5"/>
    </row>
    <row r="4" spans="1:9" ht="36.75" customHeight="1" x14ac:dyDescent="0.3">
      <c r="A4" s="66" t="s">
        <v>55</v>
      </c>
      <c r="B4" s="61"/>
      <c r="C4" s="61"/>
      <c r="D4" s="61"/>
      <c r="E4" s="5"/>
      <c r="F4" s="5"/>
      <c r="G4" s="5"/>
      <c r="H4" s="5"/>
      <c r="I4" s="5"/>
    </row>
    <row r="5" spans="1:9" ht="25" x14ac:dyDescent="0.3">
      <c r="A5" s="63" t="s">
        <v>44</v>
      </c>
      <c r="B5" s="63"/>
      <c r="C5" s="63"/>
      <c r="D5" s="63"/>
      <c r="E5" s="4"/>
      <c r="F5" s="4"/>
      <c r="G5" s="4"/>
      <c r="H5" s="4"/>
      <c r="I5" s="4"/>
    </row>
    <row r="6" spans="1:9" x14ac:dyDescent="0.3">
      <c r="B6" s="2"/>
      <c r="C6" s="2"/>
    </row>
    <row r="7" spans="1:9" ht="23" x14ac:dyDescent="0.3">
      <c r="A7" s="63" t="s">
        <v>45</v>
      </c>
      <c r="B7" s="63"/>
      <c r="C7" s="63"/>
      <c r="D7" s="63"/>
      <c r="E7" s="3"/>
      <c r="F7" s="3"/>
      <c r="G7" s="3"/>
      <c r="H7" s="3"/>
      <c r="I7" s="3"/>
    </row>
    <row r="8" spans="1:9" x14ac:dyDescent="0.3">
      <c r="A8" s="1" t="s">
        <v>48</v>
      </c>
    </row>
    <row r="10" spans="1:9" ht="28" x14ac:dyDescent="0.3">
      <c r="A10" s="27" t="s">
        <v>33</v>
      </c>
      <c r="B10" s="28" t="s">
        <v>7</v>
      </c>
      <c r="C10" s="28" t="s">
        <v>8</v>
      </c>
      <c r="D10" s="29" t="s">
        <v>6</v>
      </c>
    </row>
    <row r="11" spans="1:9" x14ac:dyDescent="0.3">
      <c r="A11" s="30" t="s">
        <v>36</v>
      </c>
      <c r="B11" s="51">
        <f>'DPGF MO 2024'!G10+'DPGF MO 2024'!G11+'DPGF MO 2024'!G13+'DPGF MO 2024'!G14+'DPGF MO 2024'!G19+'DPGF MO 2024'!G20+'DPGF MO 2024'!G21+'DPGF MO 2024'!G22+'DPGF MO 2024'!G25</f>
        <v>0</v>
      </c>
      <c r="C11" s="60"/>
      <c r="D11" s="53">
        <f>B11*C11</f>
        <v>0</v>
      </c>
    </row>
    <row r="12" spans="1:9" x14ac:dyDescent="0.3">
      <c r="A12" s="30" t="s">
        <v>37</v>
      </c>
      <c r="B12" s="51">
        <f>'DPGF MO 2024'!G15+'DPGF MO 2024'!G16</f>
        <v>0</v>
      </c>
      <c r="C12" s="60"/>
      <c r="D12" s="53">
        <f t="shared" ref="D12:D15" si="0">B12*C12</f>
        <v>0</v>
      </c>
    </row>
    <row r="13" spans="1:9" x14ac:dyDescent="0.3">
      <c r="A13" s="30" t="s">
        <v>38</v>
      </c>
      <c r="B13" s="51">
        <f>'DPGF MO 2024'!G17+'DPGF MO 2024'!G23+'DPGF MO 2024'!G26+'DPGF MO 2024'!G27+'DPGF MO 2024'!G28</f>
        <v>0</v>
      </c>
      <c r="C13" s="60"/>
      <c r="D13" s="53">
        <f t="shared" si="0"/>
        <v>0</v>
      </c>
    </row>
    <row r="14" spans="1:9" x14ac:dyDescent="0.3">
      <c r="A14" s="30" t="s">
        <v>40</v>
      </c>
      <c r="B14" s="52">
        <f>'DPGF MO 2024'!G30</f>
        <v>0</v>
      </c>
      <c r="C14" s="60"/>
      <c r="D14" s="53">
        <f t="shared" si="0"/>
        <v>0</v>
      </c>
    </row>
    <row r="15" spans="1:9" x14ac:dyDescent="0.3">
      <c r="A15" s="30" t="s">
        <v>39</v>
      </c>
      <c r="B15" s="51">
        <f>'DPGF MO 2024'!F13+'DPGF MO 2024'!F19+'DPGF MO 2024'!F25+'DPGF MO 2024'!F30</f>
        <v>0</v>
      </c>
      <c r="C15" s="60"/>
      <c r="D15" s="53">
        <f t="shared" si="0"/>
        <v>0</v>
      </c>
    </row>
    <row r="16" spans="1:9" ht="27" customHeight="1" x14ac:dyDescent="0.3">
      <c r="A16" s="32" t="s">
        <v>9</v>
      </c>
      <c r="B16" s="31">
        <f>SUM(B11:B15)</f>
        <v>0</v>
      </c>
      <c r="C16" s="33"/>
      <c r="D16" s="54">
        <f>SUM(D11:D15)</f>
        <v>0</v>
      </c>
    </row>
    <row r="17" spans="1:4" x14ac:dyDescent="0.3">
      <c r="A17" s="32"/>
      <c r="B17" s="34"/>
      <c r="C17" s="35"/>
      <c r="D17" s="55"/>
    </row>
    <row r="18" spans="1:4" x14ac:dyDescent="0.3">
      <c r="A18" s="32" t="s">
        <v>1</v>
      </c>
      <c r="B18" s="50"/>
      <c r="C18" s="60"/>
      <c r="D18" s="55">
        <f>B18*C18</f>
        <v>0</v>
      </c>
    </row>
    <row r="19" spans="1:4" x14ac:dyDescent="0.3">
      <c r="A19" s="36"/>
      <c r="B19" s="37"/>
      <c r="C19" s="37"/>
      <c r="D19" s="56"/>
    </row>
    <row r="20" spans="1:4" ht="33.75" customHeight="1" x14ac:dyDescent="0.3">
      <c r="A20" s="47" t="s">
        <v>51</v>
      </c>
      <c r="B20" s="34"/>
      <c r="C20" s="38"/>
      <c r="D20" s="57"/>
    </row>
    <row r="21" spans="1:4" x14ac:dyDescent="0.3">
      <c r="A21" s="36"/>
      <c r="B21" s="37"/>
      <c r="C21" s="37"/>
      <c r="D21" s="58"/>
    </row>
    <row r="22" spans="1:4" x14ac:dyDescent="0.3">
      <c r="A22" s="32" t="s">
        <v>11</v>
      </c>
      <c r="B22" s="34"/>
      <c r="C22" s="38"/>
      <c r="D22" s="57"/>
    </row>
    <row r="23" spans="1:4" x14ac:dyDescent="0.3">
      <c r="A23" s="36"/>
      <c r="B23" s="37"/>
      <c r="C23" s="37"/>
      <c r="D23" s="58"/>
    </row>
    <row r="24" spans="1:4" x14ac:dyDescent="0.3">
      <c r="A24" s="32" t="s">
        <v>12</v>
      </c>
      <c r="B24" s="34"/>
      <c r="C24" s="35"/>
      <c r="D24" s="57"/>
    </row>
    <row r="25" spans="1:4" x14ac:dyDescent="0.3">
      <c r="A25" s="36"/>
      <c r="B25" s="37"/>
      <c r="C25" s="37"/>
      <c r="D25" s="58"/>
    </row>
    <row r="26" spans="1:4" ht="18" x14ac:dyDescent="0.3">
      <c r="A26" s="40" t="s">
        <v>46</v>
      </c>
      <c r="B26" s="41"/>
      <c r="C26" s="42"/>
      <c r="D26" s="59">
        <f>D16+D20+D18+D22+D24</f>
        <v>0</v>
      </c>
    </row>
    <row r="27" spans="1:4" x14ac:dyDescent="0.3">
      <c r="A27" s="43"/>
      <c r="B27" s="39"/>
      <c r="C27" s="39"/>
      <c r="D27" s="44"/>
    </row>
    <row r="28" spans="1:4" x14ac:dyDescent="0.3">
      <c r="A28" s="45" t="s">
        <v>49</v>
      </c>
      <c r="B28" s="67"/>
      <c r="C28" s="67"/>
      <c r="D28" s="67"/>
    </row>
    <row r="29" spans="1:4" x14ac:dyDescent="0.3">
      <c r="A29" s="46" t="s">
        <v>50</v>
      </c>
      <c r="B29" s="65"/>
      <c r="C29" s="65"/>
      <c r="D29" s="65"/>
    </row>
  </sheetData>
  <sheetProtection algorithmName="SHA-512" hashValue="0IXMbNM+JakVf/TFULcKWyYW1XDjUTG8BPVAUCSdWAfxzIsg/tCmm+Ti9S0h3Jchu3hRLa6S+4zWfHPS32y+gg==" saltValue="Jctf2/qX0KuNnfyLdZwGJQ==" spinCount="100000" sheet="1" objects="1" scenarios="1"/>
  <mergeCells count="6">
    <mergeCell ref="B29:D29"/>
    <mergeCell ref="A3:D3"/>
    <mergeCell ref="A4:D4"/>
    <mergeCell ref="A5:D5"/>
    <mergeCell ref="A7:D7"/>
    <mergeCell ref="B28:D28"/>
  </mergeCells>
  <pageMargins left="0.7" right="0.7" top="0.75" bottom="0.75" header="0.3" footer="0.3"/>
  <pageSetup paperSize="9" scale="59" orientation="portrait" r:id="rId1"/>
  <colBreaks count="1" manualBreakCount="1">
    <brk id="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6861865-8949-4307-9AF1-A4F2608CDD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MO 2024</vt:lpstr>
      <vt:lpstr>Récap DPGF</vt:lpstr>
      <vt:lpstr>'Récap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MAHOUDEAU Laetitia</dc:creator>
  <cp:lastModifiedBy>MAHOUDEAU Laetitia</cp:lastModifiedBy>
  <dcterms:created xsi:type="dcterms:W3CDTF">2018-11-27T08:30:56Z</dcterms:created>
  <dcterms:modified xsi:type="dcterms:W3CDTF">2025-02-10T09:33:37Z</dcterms:modified>
</cp:coreProperties>
</file>