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_255_AC TVX Crottes-Zoccola/01_PREPARATION DCE/3_Pièces financières lot n°1 - VRD/Version n°2/Fichiers sans Estimation/"/>
    </mc:Choice>
  </mc:AlternateContent>
  <xr:revisionPtr revIDLastSave="180" documentId="13_ncr:1_{C0FB8B3B-DE9A-4828-85B1-EB1BBB360973}" xr6:coauthVersionLast="47" xr6:coauthVersionMax="47" xr10:uidLastSave="{1040E7FD-E3E1-462B-A3D5-115AF1F2823C}"/>
  <bookViews>
    <workbookView xWindow="-108" yWindow="-108" windowWidth="23256" windowHeight="12456" xr2:uid="{454F6184-8F7B-4F33-8B08-BE455E3622EC}"/>
  </bookViews>
  <sheets>
    <sheet name="AC1 BPP-DQ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7" i="2" l="1"/>
  <c r="J436" i="2"/>
  <c r="J432" i="2"/>
  <c r="J433" i="2"/>
  <c r="J431" i="2"/>
  <c r="J428" i="2"/>
  <c r="J421" i="2"/>
  <c r="J423" i="2"/>
  <c r="J424" i="2"/>
  <c r="J425" i="2"/>
  <c r="J420" i="2"/>
  <c r="J413" i="2"/>
  <c r="J414" i="2"/>
  <c r="J415" i="2"/>
  <c r="J412" i="2"/>
  <c r="J404" i="2"/>
  <c r="J405" i="2"/>
  <c r="J406" i="2"/>
  <c r="J407" i="2"/>
  <c r="J408" i="2"/>
  <c r="J403" i="2"/>
  <c r="J396" i="2"/>
  <c r="J397" i="2"/>
  <c r="J395" i="2"/>
  <c r="J381" i="2"/>
  <c r="J382" i="2"/>
  <c r="J383" i="2"/>
  <c r="J384" i="2"/>
  <c r="J385" i="2"/>
  <c r="J386" i="2"/>
  <c r="J387" i="2"/>
  <c r="J388" i="2"/>
  <c r="J389" i="2"/>
  <c r="J391" i="2"/>
  <c r="J380" i="2"/>
  <c r="J375" i="2"/>
  <c r="J376" i="2"/>
  <c r="J374" i="2"/>
  <c r="J366" i="2"/>
  <c r="J368" i="2"/>
  <c r="J365" i="2"/>
  <c r="J362" i="2"/>
  <c r="J361" i="2"/>
  <c r="J347" i="2"/>
  <c r="J348" i="2"/>
  <c r="J349" i="2"/>
  <c r="J350" i="2"/>
  <c r="J351" i="2"/>
  <c r="J352" i="2"/>
  <c r="J353" i="2"/>
  <c r="J354" i="2"/>
  <c r="J355" i="2"/>
  <c r="J356" i="2"/>
  <c r="J346" i="2"/>
  <c r="J332" i="2"/>
  <c r="J333" i="2"/>
  <c r="J334" i="2"/>
  <c r="J335" i="2"/>
  <c r="J337" i="2"/>
  <c r="J338" i="2"/>
  <c r="J339" i="2"/>
  <c r="J341" i="2"/>
  <c r="J331" i="2"/>
  <c r="J325" i="2"/>
  <c r="J326" i="2"/>
  <c r="J327" i="2"/>
  <c r="J324" i="2"/>
  <c r="J314" i="2"/>
  <c r="J315" i="2"/>
  <c r="J316" i="2"/>
  <c r="J317" i="2"/>
  <c r="J319" i="2"/>
  <c r="J320" i="2"/>
  <c r="J312" i="2"/>
  <c r="J290" i="2"/>
  <c r="J291" i="2"/>
  <c r="J292" i="2"/>
  <c r="J294" i="2"/>
  <c r="J295" i="2"/>
  <c r="J296" i="2"/>
  <c r="J298" i="2"/>
  <c r="J299" i="2"/>
  <c r="J301" i="2"/>
  <c r="J303" i="2"/>
  <c r="J304" i="2"/>
  <c r="J306" i="2"/>
  <c r="J307" i="2"/>
  <c r="J309" i="2"/>
  <c r="J289" i="2"/>
  <c r="J276" i="2"/>
  <c r="J277" i="2"/>
  <c r="J278" i="2"/>
  <c r="J279" i="2"/>
  <c r="J280" i="2"/>
  <c r="J281" i="2"/>
  <c r="J282" i="2"/>
  <c r="J284" i="2"/>
  <c r="J285" i="2"/>
  <c r="J275" i="2"/>
  <c r="J222" i="2"/>
  <c r="J224" i="2"/>
  <c r="J225" i="2"/>
  <c r="J226" i="2"/>
  <c r="J227" i="2"/>
  <c r="J229" i="2"/>
  <c r="J231" i="2"/>
  <c r="J232" i="2"/>
  <c r="J234" i="2"/>
  <c r="J235" i="2"/>
  <c r="J236" i="2"/>
  <c r="J237" i="2"/>
  <c r="J238" i="2"/>
  <c r="J240" i="2"/>
  <c r="J241" i="2"/>
  <c r="J242" i="2"/>
  <c r="J244" i="2"/>
  <c r="J245" i="2"/>
  <c r="J246" i="2"/>
  <c r="J248" i="2"/>
  <c r="J249" i="2"/>
  <c r="J251" i="2"/>
  <c r="J252" i="2"/>
  <c r="J253" i="2"/>
  <c r="J255" i="2"/>
  <c r="J256" i="2"/>
  <c r="J257" i="2"/>
  <c r="J259" i="2"/>
  <c r="J260" i="2"/>
  <c r="J261" i="2"/>
  <c r="J263" i="2"/>
  <c r="J264" i="2"/>
  <c r="J265" i="2"/>
  <c r="J266" i="2"/>
  <c r="J267" i="2"/>
  <c r="J268" i="2"/>
  <c r="J269" i="2"/>
  <c r="J221" i="2"/>
  <c r="J213" i="2"/>
  <c r="J214" i="2"/>
  <c r="J216" i="2"/>
  <c r="J217" i="2"/>
  <c r="J212" i="2"/>
  <c r="J203" i="2"/>
  <c r="J205" i="2"/>
  <c r="J207" i="2"/>
  <c r="J208" i="2"/>
  <c r="J201" i="2"/>
  <c r="J184" i="2"/>
  <c r="J185" i="2"/>
  <c r="J186" i="2"/>
  <c r="J187" i="2"/>
  <c r="J188" i="2"/>
  <c r="J189" i="2"/>
  <c r="J190" i="2"/>
  <c r="J192" i="2"/>
  <c r="J193" i="2"/>
  <c r="J194" i="2"/>
  <c r="J195" i="2"/>
  <c r="J196" i="2"/>
  <c r="J197" i="2"/>
  <c r="J183" i="2"/>
  <c r="J174" i="2"/>
  <c r="J175" i="2"/>
  <c r="J176" i="2"/>
  <c r="J178" i="2"/>
  <c r="J179" i="2"/>
  <c r="J173" i="2"/>
  <c r="J162" i="2"/>
  <c r="J163" i="2"/>
  <c r="J164" i="2"/>
  <c r="J165" i="2"/>
  <c r="J166" i="2"/>
  <c r="J167" i="2"/>
  <c r="J160" i="2"/>
  <c r="J150" i="2"/>
  <c r="J152" i="2"/>
  <c r="J153" i="2"/>
  <c r="J154" i="2"/>
  <c r="J155" i="2"/>
  <c r="J156" i="2"/>
  <c r="J149" i="2"/>
  <c r="J133" i="2"/>
  <c r="J135" i="2"/>
  <c r="J136" i="2"/>
  <c r="J137" i="2"/>
  <c r="J139" i="2"/>
  <c r="J141" i="2"/>
  <c r="J142" i="2"/>
  <c r="J144" i="2"/>
  <c r="J145" i="2"/>
  <c r="J132" i="2"/>
  <c r="J106" i="2"/>
  <c r="J107" i="2"/>
  <c r="J108" i="2"/>
  <c r="J109" i="2"/>
  <c r="J111" i="2"/>
  <c r="J112" i="2"/>
  <c r="J114" i="2"/>
  <c r="J115" i="2"/>
  <c r="J117" i="2"/>
  <c r="J119" i="2"/>
  <c r="J120" i="2"/>
  <c r="J121" i="2"/>
  <c r="J122" i="2"/>
  <c r="J123" i="2"/>
  <c r="J125" i="2"/>
  <c r="J126" i="2"/>
  <c r="J127" i="2"/>
  <c r="J128" i="2"/>
  <c r="J105" i="2"/>
  <c r="J74" i="2"/>
  <c r="J75" i="2"/>
  <c r="J76" i="2"/>
  <c r="J77" i="2"/>
  <c r="J79" i="2"/>
  <c r="J80" i="2"/>
  <c r="J81" i="2"/>
  <c r="J82" i="2"/>
  <c r="J83" i="2"/>
  <c r="J85" i="2"/>
  <c r="J86" i="2"/>
  <c r="J87" i="2"/>
  <c r="J89" i="2"/>
  <c r="J90" i="2"/>
  <c r="J91" i="2"/>
  <c r="J92" i="2"/>
  <c r="J93" i="2"/>
  <c r="J94" i="2"/>
  <c r="J95" i="2"/>
  <c r="J97" i="2"/>
  <c r="J98" i="2"/>
  <c r="J99" i="2"/>
  <c r="J73" i="2"/>
  <c r="J61" i="2"/>
  <c r="J62" i="2"/>
  <c r="J63" i="2"/>
  <c r="J64" i="2"/>
  <c r="J65" i="2"/>
  <c r="J66" i="2"/>
  <c r="J67" i="2"/>
  <c r="J60" i="2"/>
  <c r="J44" i="2"/>
  <c r="J46" i="2"/>
  <c r="J47" i="2"/>
  <c r="J48" i="2"/>
  <c r="J50" i="2"/>
  <c r="J51" i="2"/>
  <c r="J52" i="2"/>
  <c r="J53" i="2"/>
  <c r="J54" i="2"/>
  <c r="J55" i="2"/>
  <c r="J56" i="2"/>
  <c r="J57" i="2"/>
  <c r="J43" i="2"/>
  <c r="J37" i="2"/>
  <c r="J39" i="2"/>
  <c r="J40" i="2"/>
  <c r="J41" i="2"/>
  <c r="J36" i="2"/>
  <c r="J26" i="2"/>
  <c r="J27" i="2"/>
  <c r="J28" i="2"/>
  <c r="J29" i="2"/>
  <c r="J30" i="2"/>
  <c r="J31" i="2"/>
  <c r="J25" i="2"/>
  <c r="J13" i="2"/>
  <c r="J14" i="2"/>
  <c r="J15" i="2"/>
  <c r="J16" i="2"/>
  <c r="J17" i="2"/>
  <c r="J18" i="2"/>
  <c r="J19" i="2"/>
  <c r="J20" i="2"/>
  <c r="J21" i="2"/>
  <c r="J22" i="2"/>
  <c r="J12" i="2"/>
  <c r="J438" i="2" l="1"/>
  <c r="J429" i="2"/>
  <c r="J434" i="2"/>
  <c r="J377" i="2"/>
  <c r="B439" i="2"/>
  <c r="B438" i="2"/>
  <c r="B434" i="2"/>
  <c r="B429" i="2"/>
  <c r="B426" i="2"/>
  <c r="B417" i="2"/>
  <c r="B416" i="2"/>
  <c r="B409" i="2"/>
  <c r="B399" i="2"/>
  <c r="B398" i="2"/>
  <c r="B392" i="2"/>
  <c r="B377" i="2"/>
  <c r="B370" i="2"/>
  <c r="B369" i="2"/>
  <c r="B363" i="2"/>
  <c r="B358" i="2"/>
  <c r="B357" i="2"/>
  <c r="B343" i="2"/>
  <c r="B342" i="2"/>
  <c r="B328" i="2"/>
  <c r="B321" i="2"/>
  <c r="B310" i="2"/>
  <c r="B286" i="2"/>
  <c r="B271" i="2"/>
  <c r="B270" i="2"/>
  <c r="B218" i="2"/>
  <c r="B209" i="2"/>
  <c r="B198" i="2"/>
  <c r="B180" i="2"/>
  <c r="B169" i="2"/>
  <c r="B168" i="2"/>
  <c r="B157" i="2"/>
  <c r="B146" i="2"/>
  <c r="B129" i="2"/>
  <c r="B101" i="2"/>
  <c r="B100" i="2"/>
  <c r="B69" i="2"/>
  <c r="B68" i="2"/>
  <c r="B58" i="2"/>
  <c r="B41" i="2"/>
  <c r="B33" i="2"/>
  <c r="B32" i="2"/>
  <c r="B23" i="2"/>
  <c r="J32" i="2" l="1"/>
  <c r="J310" i="2"/>
  <c r="J409" i="2"/>
  <c r="J23" i="2"/>
  <c r="J328" i="2"/>
  <c r="J363" i="2"/>
  <c r="J68" i="2"/>
  <c r="J218" i="2"/>
  <c r="J180" i="2"/>
  <c r="J168" i="2"/>
  <c r="J416" i="2"/>
  <c r="J100" i="2"/>
  <c r="J101" i="2" s="1"/>
  <c r="J342" i="2"/>
  <c r="J209" i="2"/>
  <c r="J58" i="2"/>
  <c r="J357" i="2"/>
  <c r="J358" i="2" s="1"/>
  <c r="J157" i="2"/>
  <c r="J270" i="2"/>
  <c r="J129" i="2"/>
  <c r="J198" i="2"/>
  <c r="J392" i="2"/>
  <c r="J426" i="2"/>
  <c r="J439" i="2" s="1"/>
  <c r="J369" i="2"/>
  <c r="J146" i="2"/>
  <c r="J286" i="2"/>
  <c r="J321" i="2"/>
  <c r="J398" i="2"/>
  <c r="J417" i="2" l="1"/>
  <c r="J33" i="2"/>
  <c r="J370" i="2"/>
  <c r="J69" i="2"/>
  <c r="J399" i="2"/>
  <c r="J271" i="2"/>
  <c r="J343" i="2"/>
  <c r="J169" i="2"/>
  <c r="J440" i="2" l="1"/>
  <c r="J441" i="2" s="1"/>
  <c r="J442" i="2" s="1"/>
</calcChain>
</file>

<file path=xl/sharedStrings.xml><?xml version="1.0" encoding="utf-8"?>
<sst xmlns="http://schemas.openxmlformats.org/spreadsheetml/2006/main" count="1231" uniqueCount="759">
  <si>
    <t>Surface</t>
  </si>
  <si>
    <t>ACCORD CADRE - LOT 1 - Voirie - Réseaux Divers – Fontainerie - Eclairage - Mobilier</t>
  </si>
  <si>
    <t>DQE non contractuel</t>
  </si>
  <si>
    <t>Code prix</t>
  </si>
  <si>
    <t>Intitulés</t>
  </si>
  <si>
    <t>Unité</t>
  </si>
  <si>
    <t>Prix unitaire (€ HT)</t>
  </si>
  <si>
    <t>Quantités globales</t>
  </si>
  <si>
    <t>Montant (€ HT)</t>
  </si>
  <si>
    <t>1_0_0_0</t>
  </si>
  <si>
    <t>Prestations générales</t>
  </si>
  <si>
    <t>1_1_0_0</t>
  </si>
  <si>
    <t>Prestations générales d'études</t>
  </si>
  <si>
    <t>1_1_1_1</t>
  </si>
  <si>
    <t>Constat d'huissier</t>
  </si>
  <si>
    <t>FT</t>
  </si>
  <si>
    <t>1_1_2_1</t>
  </si>
  <si>
    <t>Documents QSE (Qualité Sécurité et Environnement)</t>
  </si>
  <si>
    <t>1_1_3_1</t>
  </si>
  <si>
    <t>Etudes d'exécution</t>
  </si>
  <si>
    <t>1_1_4_1</t>
  </si>
  <si>
    <t>Attachements de situations sur fond de plan CAO</t>
  </si>
  <si>
    <t>1_1_5_1</t>
  </si>
  <si>
    <t>Synthèse des plans d'exécution de tous les lots</t>
  </si>
  <si>
    <t>1_1_6_1</t>
  </si>
  <si>
    <t>Panneau d'information de chantier</t>
  </si>
  <si>
    <t>U</t>
  </si>
  <si>
    <t>1_1_7_1</t>
  </si>
  <si>
    <t>License Fieldwire pour suivi de travaux digitalisé</t>
  </si>
  <si>
    <t>1_1_8_1</t>
  </si>
  <si>
    <t>Etudes géotechniques d'exécution - Mission G3</t>
  </si>
  <si>
    <t>1_1_9_1</t>
  </si>
  <si>
    <t>Planches d'essai / Prototype</t>
  </si>
  <si>
    <t>1_1_10_1</t>
  </si>
  <si>
    <t>Etudes de phasage et de signalisation/balisage provisoire de chantier</t>
  </si>
  <si>
    <t>1_1_11_1</t>
  </si>
  <si>
    <t>Dossier des ouvrages exécutés (yc BIM)</t>
  </si>
  <si>
    <t/>
  </si>
  <si>
    <t>1_2_0_0</t>
  </si>
  <si>
    <t>Prestations générales travaux</t>
  </si>
  <si>
    <t>1_2_1_1</t>
  </si>
  <si>
    <t>Installations de chantier</t>
  </si>
  <si>
    <t>1_2_2_1</t>
  </si>
  <si>
    <t>Protection, instrumentation et suivi des avoisinants</t>
  </si>
  <si>
    <t>1_2_3_1</t>
  </si>
  <si>
    <t>Relevés topographiques complémentaires sur la zone de travaux</t>
  </si>
  <si>
    <t>1_2_4_1</t>
  </si>
  <si>
    <t>Implantation et piquetage des réseaux existants</t>
  </si>
  <si>
    <t>1_2_5_1</t>
  </si>
  <si>
    <t>Détection de réseaux par méthode non intrusive</t>
  </si>
  <si>
    <t>1_2_6_1</t>
  </si>
  <si>
    <t>Exécution de sondages pour repérage de réseaux existants</t>
  </si>
  <si>
    <t>m3</t>
  </si>
  <si>
    <t>1_2_7_1</t>
  </si>
  <si>
    <t>Signalisation et balisage de chantier y/c maintien de la circulation et travaux de nuit</t>
  </si>
  <si>
    <t>2_0_0_0</t>
  </si>
  <si>
    <t>Travaux préparatoires</t>
  </si>
  <si>
    <t>2_1_0_0</t>
  </si>
  <si>
    <t>Prestations préparatoires en lien avec le phasage des travaux</t>
  </si>
  <si>
    <t>2_1_1_1</t>
  </si>
  <si>
    <t>Amenée et repli de glissières en béton armé y compris héras fixées dessus</t>
  </si>
  <si>
    <t>ml</t>
  </si>
  <si>
    <t>2_1_2_1</t>
  </si>
  <si>
    <t>Fourniture et pose de bordures en béton préfabriqué de type T4</t>
  </si>
  <si>
    <t>2_1_3_0</t>
  </si>
  <si>
    <t>Enrobés hydrocarbonés mis en œuvre à la main pour phasage (y/c couches d'imprégnation, d'accrochage et structures)</t>
  </si>
  <si>
    <t>2_1_3_1</t>
  </si>
  <si>
    <t>BBSG 0/6 - noirs pour raccordements de trottoirs liés au phasage (y/c couches d'imprégnation, d'accrochage et structures) - ép. 4cm</t>
  </si>
  <si>
    <t>m2</t>
  </si>
  <si>
    <t>2_1_3_2</t>
  </si>
  <si>
    <t>BBSG 0/10 - noirs pour raccordements de voirie liés au phasage (y/c couches d'imprégnation, d'accrochage et structures) - qqsoit l'épaisseur</t>
  </si>
  <si>
    <t>2_2_0_0</t>
  </si>
  <si>
    <t>Démolition béton, ouvrages et dépose de mobilier et signalisation</t>
  </si>
  <si>
    <t>2_2_1_1</t>
  </si>
  <si>
    <t>Opération de sciage des rêvetements existants</t>
  </si>
  <si>
    <t>2_2_2_1</t>
  </si>
  <si>
    <t>Rabotage de chaussée</t>
  </si>
  <si>
    <t>2_2_3_0</t>
  </si>
  <si>
    <t>Démolition de l'existant (y/c bordures à déposer et évacuer)</t>
  </si>
  <si>
    <t>2_2_3_1</t>
  </si>
  <si>
    <t>Démolition de trottoir existant y compris dalle béton sur toute l'épaisseur</t>
  </si>
  <si>
    <t>2_2_3_2</t>
  </si>
  <si>
    <t>Démolition de chaussée existante par tous les moyens (y/c rabotage pour la couche de surface)</t>
  </si>
  <si>
    <t>2_2_4_1</t>
  </si>
  <si>
    <t>Dépose soignée, mécanique de bordures ou de caniveaux</t>
  </si>
  <si>
    <t>2_2_5_0</t>
  </si>
  <si>
    <t>Reprise de façades existantes</t>
  </si>
  <si>
    <t>2_2_5_1</t>
  </si>
  <si>
    <t>Enduit mural</t>
  </si>
  <si>
    <t>2_2_6_1</t>
  </si>
  <si>
    <t>Démolition d'ouvrage en béton divers (armé ou non)</t>
  </si>
  <si>
    <t>2_2_7_1</t>
  </si>
  <si>
    <t>Dépose de massifs de candélabres existants</t>
  </si>
  <si>
    <t>2_2_8_1</t>
  </si>
  <si>
    <t>Dépose de poteaux support de réseaux</t>
  </si>
  <si>
    <t>2_2_9_1</t>
  </si>
  <si>
    <r>
      <t>Dépose du matériel d'éclairage public existant et consignation</t>
    </r>
    <r>
      <rPr>
        <b/>
        <sz val="10"/>
        <color rgb="FFFF0000"/>
        <rFont val="Arial"/>
        <family val="2"/>
      </rPr>
      <t xml:space="preserve"> </t>
    </r>
  </si>
  <si>
    <t>2_2_10_1</t>
  </si>
  <si>
    <t>Mise en œuvre d'un éclairage provisoire</t>
  </si>
  <si>
    <t>2_2_11_1</t>
  </si>
  <si>
    <t>Démolition de muret en béton (H &lt; 1,50m) et évacuation</t>
  </si>
  <si>
    <t>2_2_12_1</t>
  </si>
  <si>
    <t xml:space="preserve">Dépose soignée du mobilier urbain et signalisation de police divers/ panneaux de jalonnement dynamique y/c massif fondation </t>
  </si>
  <si>
    <t>2_3_0_0</t>
  </si>
  <si>
    <t>Dépose de réseaux</t>
  </si>
  <si>
    <t>2_3_1_1</t>
  </si>
  <si>
    <t>Dépose et démolition d’ouvrages, canalisations, branchements enterrés abandonnés</t>
  </si>
  <si>
    <t>2_3_2_1</t>
  </si>
  <si>
    <t>Plus-value pour dépose de conduite contenant de l'amiante</t>
  </si>
  <si>
    <t>2_3_3_1</t>
  </si>
  <si>
    <t>Dépose de réseaux abandonnés présents dans la zone à terrasser</t>
  </si>
  <si>
    <t>2_3_4_1</t>
  </si>
  <si>
    <t>Condamnation / obstruation de réseau existant par béton</t>
  </si>
  <si>
    <t>2_3_5_1</t>
  </si>
  <si>
    <t>Démolitions de trappes existantes et reprises</t>
  </si>
  <si>
    <t>2_3_6_1</t>
  </si>
  <si>
    <t>Dépose et démolition de regards avaloirs / grilles / de visite et évacuation</t>
  </si>
  <si>
    <t>2_3_7_1</t>
  </si>
  <si>
    <t>Plus-value pour démolition de regards contenant de l'amiante</t>
  </si>
  <si>
    <t>2_3_8_1</t>
  </si>
  <si>
    <t>Fourniture et pose de plaques de protection mécanique en PEHD</t>
  </si>
  <si>
    <t>3_0_0_0</t>
  </si>
  <si>
    <t>Terrassements</t>
  </si>
  <si>
    <t>3_1_0_0</t>
  </si>
  <si>
    <t>Terrassements de masse et de tranchées</t>
  </si>
  <si>
    <t>3_1_1_0</t>
  </si>
  <si>
    <t>Déblais, chargements et transports vers points de dépôt</t>
  </si>
  <si>
    <t>3_1_1_1</t>
  </si>
  <si>
    <t xml:space="preserve">Déblais en grande masse de toute nature </t>
  </si>
  <si>
    <t>3_1_1_2</t>
  </si>
  <si>
    <t>Evacuation des déblais excédentaires en site agréé ISDI</t>
  </si>
  <si>
    <t>3_1_1_3</t>
  </si>
  <si>
    <t>Exécution de purges localisées</t>
  </si>
  <si>
    <t>3_1_1_4</t>
  </si>
  <si>
    <t>Pour fontaine</t>
  </si>
  <si>
    <t>3_1_1_5</t>
  </si>
  <si>
    <t>Pour conteneurs enterrés</t>
  </si>
  <si>
    <t>3_1_2_0</t>
  </si>
  <si>
    <t>Gestion des terres polluées selon plan de gestion y/c évacuation en décharge agréée</t>
  </si>
  <si>
    <t>3_1_2_1</t>
  </si>
  <si>
    <t>Evacuation des déblais excédentaires en site agréé ISDI+</t>
  </si>
  <si>
    <t>3_1_2_2</t>
  </si>
  <si>
    <t>Evacuation des déblais excédentaires en site agréé BIOCENTRE 1</t>
  </si>
  <si>
    <t>3_1_2_3</t>
  </si>
  <si>
    <t>Evacuation des déblais excédentaires en site agréé BIOCENTRE 2 / ISDND</t>
  </si>
  <si>
    <t>3_1_2_4</t>
  </si>
  <si>
    <t>Evacuation des déblais excédentaires en site agréé ISDD</t>
  </si>
  <si>
    <t>3_1_2_5</t>
  </si>
  <si>
    <t>Aménagement de zone de stockage temporaire - dans un périmètre de 5 km (protection des sols/bâchage/gestion des eaux)</t>
  </si>
  <si>
    <t>3_1_3_0</t>
  </si>
  <si>
    <t>Déblais de tranchée</t>
  </si>
  <si>
    <t>3_1_3_1</t>
  </si>
  <si>
    <t>Exécution mécanique de profondeur ≤1,30m</t>
  </si>
  <si>
    <t>3_1_3_2</t>
  </si>
  <si>
    <t>Exécution mécanique de profondeur supérieure à 1,30m</t>
  </si>
  <si>
    <t>3_1_4_1</t>
  </si>
  <si>
    <t>Déblais spécifiques réalisés à l'aspiratrice</t>
  </si>
  <si>
    <t>3_1_5_0</t>
  </si>
  <si>
    <t>Remblais du site et d'apport</t>
  </si>
  <si>
    <t>3_1_5_1</t>
  </si>
  <si>
    <t>Remblais avec matériaux du site</t>
  </si>
  <si>
    <t>3_1_5_2</t>
  </si>
  <si>
    <t>Remblais de tranchée de profondeur ≤1,30m - GNT 0/31.5</t>
  </si>
  <si>
    <t>3_1_5_3</t>
  </si>
  <si>
    <t>Remblais de tranchée de profondeur  supérieure à 1,30m  - GNT 0/31.5</t>
  </si>
  <si>
    <t>3_1_5_4</t>
  </si>
  <si>
    <t>Remblais de structures de voiries GNT 0/31.5 (secteurs circulés)</t>
  </si>
  <si>
    <t>3_1_5_5</t>
  </si>
  <si>
    <t>Remblais de structures de voiries GNT 0/31.5 (secteurs non circulés)</t>
  </si>
  <si>
    <t>3_1_5_6</t>
  </si>
  <si>
    <t>3_1_5_7</t>
  </si>
  <si>
    <t>3_1_6_0</t>
  </si>
  <si>
    <t>Réglage et compactage du fond de forme</t>
  </si>
  <si>
    <t>3_1_6_1</t>
  </si>
  <si>
    <t>Réglage et compactage du fond de forme sous chaussées</t>
  </si>
  <si>
    <t>3_1_6_2</t>
  </si>
  <si>
    <t>Réglage et compactage du fond de forme sous trottoirs</t>
  </si>
  <si>
    <t>3_1_7_1</t>
  </si>
  <si>
    <t>Fourniture et mise en œuvre de géotextile anti contaminant à 300g/m²</t>
  </si>
  <si>
    <t>4_0_0_0</t>
  </si>
  <si>
    <t>Réseaux humides</t>
  </si>
  <si>
    <t>4_1_0_0</t>
  </si>
  <si>
    <t>Réseau EP</t>
  </si>
  <si>
    <t>4_1_1_0</t>
  </si>
  <si>
    <t>Fourniture et pose de canalisation en béton (hors déblais/remblais)</t>
  </si>
  <si>
    <t>4_1_1_1</t>
  </si>
  <si>
    <t>DN400</t>
  </si>
  <si>
    <t>4_1_1_2</t>
  </si>
  <si>
    <t>DN600</t>
  </si>
  <si>
    <t>4_1_1_3</t>
  </si>
  <si>
    <t>DN800</t>
  </si>
  <si>
    <t>4_1_1_4</t>
  </si>
  <si>
    <t>DN1200</t>
  </si>
  <si>
    <t>4_1_1_5</t>
  </si>
  <si>
    <t>DN1500</t>
  </si>
  <si>
    <t>4_1_2_0</t>
  </si>
  <si>
    <t>Fourniture et pose de canalisation en béton (y/c déblais/remblais)</t>
  </si>
  <si>
    <t>4_1_2_1</t>
  </si>
  <si>
    <t>DN400 (branchement)</t>
  </si>
  <si>
    <t>4_1_2_2</t>
  </si>
  <si>
    <t>4_1_3_0</t>
  </si>
  <si>
    <t>Fourniture et pose de canalisation en polypropylène (yc déblais/remblais)</t>
  </si>
  <si>
    <t>4_1_3_1</t>
  </si>
  <si>
    <t>DN400 (surverses espaces verts)</t>
  </si>
  <si>
    <t>4_1_4_1</t>
  </si>
  <si>
    <t>Reprise de gouttières</t>
  </si>
  <si>
    <t>4_1_5_0</t>
  </si>
  <si>
    <t>Reprise de branchements EP sous trottoirs</t>
  </si>
  <si>
    <t>4_1_5_1</t>
  </si>
  <si>
    <t>Pour un branchement et raccordement &lt;15ml</t>
  </si>
  <si>
    <t>4_1_6_0</t>
  </si>
  <si>
    <t>Fourniture et pose de regard de visite EP (y/c tampon fonte)</t>
  </si>
  <si>
    <t>4_1_6_1</t>
  </si>
  <si>
    <t>Regards de visite EP 1000 x 1000</t>
  </si>
  <si>
    <t>4_1_6_2</t>
  </si>
  <si>
    <t>Regards de visite EP 1500 x 1500</t>
  </si>
  <si>
    <t>4_1_6_3</t>
  </si>
  <si>
    <t>Regard de branchement EP</t>
  </si>
  <si>
    <t>4_1_6_4</t>
  </si>
  <si>
    <t>Grilles 1300 x 300 D400</t>
  </si>
  <si>
    <t>4_1_6_5</t>
  </si>
  <si>
    <t>Grilles surverses pour fosses d'arbres</t>
  </si>
  <si>
    <t>4_1_7_0</t>
  </si>
  <si>
    <t>Réalisation de regards de chute</t>
  </si>
  <si>
    <t>4_1_7_1</t>
  </si>
  <si>
    <t>Regards avec chape anti-usure sur réseau EP</t>
  </si>
  <si>
    <t>4_1_8_1</t>
  </si>
  <si>
    <t>Raccordement sur réseau existant (yc cadre béton, réseau et ovoïde existant)</t>
  </si>
  <si>
    <t>4_1_9_1</t>
  </si>
  <si>
    <t>Fourniture et mise en oeuvre d'un système de rétention sur ouvrage hydraulique (de type F-REG ou équivalent)</t>
  </si>
  <si>
    <t>4_1_10_1</t>
  </si>
  <si>
    <t>Dispositif de traitement ALLAR</t>
  </si>
  <si>
    <t>4_2_0_0</t>
  </si>
  <si>
    <t>Réseau EU</t>
  </si>
  <si>
    <t>4_2_1_0</t>
  </si>
  <si>
    <t>Fourniture et pose de canalisation polypropylène (hors déblais/remblais)</t>
  </si>
  <si>
    <t>4_2_1_1</t>
  </si>
  <si>
    <t>DN200</t>
  </si>
  <si>
    <t>4_2_1_2</t>
  </si>
  <si>
    <t>DN300</t>
  </si>
  <si>
    <t>4_2_2_0</t>
  </si>
  <si>
    <t>4_2_2_1</t>
  </si>
  <si>
    <t>4_2_2_2</t>
  </si>
  <si>
    <t>4_2_3_1</t>
  </si>
  <si>
    <t>Réhabiliation ovoide yc tranchée</t>
  </si>
  <si>
    <t>4_2_4_0</t>
  </si>
  <si>
    <t>Reprise de branchements EU sous trottoirs</t>
  </si>
  <si>
    <t>4_2_4_1</t>
  </si>
  <si>
    <t>4_2_5_0</t>
  </si>
  <si>
    <t>Fourniture et pose de regard de visite EU (y/c tampon fonte)</t>
  </si>
  <si>
    <t>4_2_5_1</t>
  </si>
  <si>
    <t>Regards de visite EU</t>
  </si>
  <si>
    <t>4_2_5_2</t>
  </si>
  <si>
    <t xml:space="preserve">Tabourets de branchement, 400kN </t>
  </si>
  <si>
    <t>4_2_6_0</t>
  </si>
  <si>
    <t>4_2_6_1</t>
  </si>
  <si>
    <t>Réalisation d’une chute accompagnée sur réseau EU</t>
  </si>
  <si>
    <t>4_2_7_1</t>
  </si>
  <si>
    <t>Raccordement sur réseau existant</t>
  </si>
  <si>
    <t>4_3_0_0</t>
  </si>
  <si>
    <t>Réseau AEP</t>
  </si>
  <si>
    <t>4_3_1_0</t>
  </si>
  <si>
    <t>Fourniture et pose de canalisation fonte (hors déblais/remblais)</t>
  </si>
  <si>
    <t>4_3_1_1</t>
  </si>
  <si>
    <t>DN150-PN16</t>
  </si>
  <si>
    <t>4_3_1_2</t>
  </si>
  <si>
    <t>DN32 (branchements)</t>
  </si>
  <si>
    <t>4_3_2_0</t>
  </si>
  <si>
    <t>Reprise de branchements AEP</t>
  </si>
  <si>
    <t>4_3_2_1</t>
  </si>
  <si>
    <t>4_3_3_1</t>
  </si>
  <si>
    <t>Regard compteur AEP y/c tampons D400</t>
  </si>
  <si>
    <t>4_3_4_1</t>
  </si>
  <si>
    <t>Fourniture et pose de borne incendie</t>
  </si>
  <si>
    <t>4_3_5_1</t>
  </si>
  <si>
    <t>Fourniture et pose de poteau incendie</t>
  </si>
  <si>
    <t>4_3_6_1</t>
  </si>
  <si>
    <t>4_4_0_0</t>
  </si>
  <si>
    <t>Réseau d'arrosage primaire</t>
  </si>
  <si>
    <t>4_4_1_0</t>
  </si>
  <si>
    <t>Fourniture et pose de canalisations PEHD, PN10 bars (y/c déblais/remblais) pour raccordement inter-fosse</t>
  </si>
  <si>
    <t>4_4_1_1</t>
  </si>
  <si>
    <t>1 DN50 (réseau primaire)</t>
  </si>
  <si>
    <t>4_4_2_0</t>
  </si>
  <si>
    <t>Fourniture et pose de fourreaux aiguillés TPC (y/c déblais/remblais) entre chaque fosse</t>
  </si>
  <si>
    <t>4_4_2_1</t>
  </si>
  <si>
    <t>1Ø90 - fourreaux bleus (pour les arbres)</t>
  </si>
  <si>
    <t>4_4_2_2</t>
  </si>
  <si>
    <t>1Ø90 - fourreaux bleus (pour les vivaces et arbustes)</t>
  </si>
  <si>
    <t>4_4_3_1</t>
  </si>
  <si>
    <t xml:space="preserve">Chambre de comptage visitable </t>
  </si>
  <si>
    <t>4_4_4_1</t>
  </si>
  <si>
    <t>Fourniture et pose d’un disconnecteur SOCLA DN65 avec filtres et vannes</t>
  </si>
  <si>
    <t>4_4_5_1</t>
  </si>
  <si>
    <t xml:space="preserve">Fourniture et pose d’un double compteur </t>
  </si>
  <si>
    <t>4_4_6_1</t>
  </si>
  <si>
    <t>5_0_0_0</t>
  </si>
  <si>
    <t>Réseaux secs</t>
  </si>
  <si>
    <t>5_1_0_0</t>
  </si>
  <si>
    <t>Réseau BT</t>
  </si>
  <si>
    <t>5_1_1_0</t>
  </si>
  <si>
    <t>Fourreaux TPC (y/c déblais/remblais y/c câblette de cuivre nu 25 carré)</t>
  </si>
  <si>
    <t>5_1_1_1</t>
  </si>
  <si>
    <t>Pour création de branchement réseau BT 1Ø160 - fourreaux rouges</t>
  </si>
  <si>
    <t>5_1_1_2</t>
  </si>
  <si>
    <t>Pour dérivations individuelles courants 1Ø90 - fourreaux rouges</t>
  </si>
  <si>
    <t>5_1_1_3</t>
  </si>
  <si>
    <t>Pour équipements (caméras, …) 1Ø90 - fourreaux rouges</t>
  </si>
  <si>
    <t>5_1_1_4</t>
  </si>
  <si>
    <t>Enfouissement réseaux aériens (traversées) 1Ø90 - fourreaux rouges</t>
  </si>
  <si>
    <t>5_1_2_0</t>
  </si>
  <si>
    <t>Fourreaux TPC (hors déblais/remblais y/c câblette de cuivre nu 25 carré)</t>
  </si>
  <si>
    <t>5_1_2_1</t>
  </si>
  <si>
    <t>5_1_3_1</t>
  </si>
  <si>
    <t>Remontée de fourreaux dans coffret électrique hors tension</t>
  </si>
  <si>
    <t>5_2_0_0</t>
  </si>
  <si>
    <t>Réseau télécom</t>
  </si>
  <si>
    <t>5_2_1_0</t>
  </si>
  <si>
    <t>Fourreaux PVC (y/c déblais/remblais)</t>
  </si>
  <si>
    <t>5_2_1_1</t>
  </si>
  <si>
    <t>2Ø42/45</t>
  </si>
  <si>
    <t>5_2_1_2</t>
  </si>
  <si>
    <t>3Ø42/45</t>
  </si>
  <si>
    <t>5_2_1_3</t>
  </si>
  <si>
    <t>4Ø42/45</t>
  </si>
  <si>
    <t>5_2_1_4</t>
  </si>
  <si>
    <t>5Ø42/45</t>
  </si>
  <si>
    <t>5_2_1_5</t>
  </si>
  <si>
    <t>7Ø42/45</t>
  </si>
  <si>
    <t>5_2_1_6</t>
  </si>
  <si>
    <t>Enfouissement réseaux aériens (traversées) 5Ø42/45</t>
  </si>
  <si>
    <t>5_2_1_7</t>
  </si>
  <si>
    <t>1Ø63</t>
  </si>
  <si>
    <t>5_2_1_8</t>
  </si>
  <si>
    <t>1Ø90</t>
  </si>
  <si>
    <t>5_2_2_0</t>
  </si>
  <si>
    <t>Chambre de tirage (y/c tampon)</t>
  </si>
  <si>
    <t>5_2_2_1</t>
  </si>
  <si>
    <t>Chambre L2T</t>
  </si>
  <si>
    <t>5_2_2_2</t>
  </si>
  <si>
    <t>Chambre L2C</t>
  </si>
  <si>
    <t>5_2_2_3</t>
  </si>
  <si>
    <t>Chambre L3T</t>
  </si>
  <si>
    <t>5_2_2_4</t>
  </si>
  <si>
    <t>Chambre L3C</t>
  </si>
  <si>
    <t>5_2_2_5</t>
  </si>
  <si>
    <t>Chambre K2C</t>
  </si>
  <si>
    <t>5_2_3_1</t>
  </si>
  <si>
    <t>Pénétration et raccordement de réseau sur chambre existante</t>
  </si>
  <si>
    <t>5_3_0_0</t>
  </si>
  <si>
    <t>Réseaux Vidéosurveillance</t>
  </si>
  <si>
    <t>5_3_1_0</t>
  </si>
  <si>
    <t>5_3_1_1</t>
  </si>
  <si>
    <t xml:space="preserve">Courants faibles Vidéo/fibre/wifi - 4PVC 42/45 </t>
  </si>
  <si>
    <t>5_3_2_0</t>
  </si>
  <si>
    <t>Réalisation de massifs support</t>
  </si>
  <si>
    <t>5_3_2_1</t>
  </si>
  <si>
    <t>Massif avec platine 30x30 pour caméra</t>
  </si>
  <si>
    <t>5_3_3_0</t>
  </si>
  <si>
    <t>5_3_3_1</t>
  </si>
  <si>
    <t>Chambre L1T</t>
  </si>
  <si>
    <t>5_3_4_0</t>
  </si>
  <si>
    <t>Fourniture et pose de coffret électrique de branchement HN 60-E/S-02</t>
  </si>
  <si>
    <t>5_3_4_1</t>
  </si>
  <si>
    <t>Socle simple + coffret CIBE C100P100 y/c appareillage</t>
  </si>
  <si>
    <t>5_3_5_1</t>
  </si>
  <si>
    <t>5_4_0_0</t>
  </si>
  <si>
    <t>Réseau SLT</t>
  </si>
  <si>
    <t>5_4_1_0</t>
  </si>
  <si>
    <t>Fourreaux TPC (y/c déblais/remblais)</t>
  </si>
  <si>
    <t>5_4_1_1</t>
  </si>
  <si>
    <t>SLT 1Ø63</t>
  </si>
  <si>
    <t>5_4_1_2</t>
  </si>
  <si>
    <t>SLT 1Ø90</t>
  </si>
  <si>
    <t>5_4_1_3</t>
  </si>
  <si>
    <t>Sorties de boucles 1Ø40</t>
  </si>
  <si>
    <t>5_4_2_0</t>
  </si>
  <si>
    <t>5_4_2_1</t>
  </si>
  <si>
    <t>Chambre de tirage 40x40, 400kN</t>
  </si>
  <si>
    <t>5_4_3_1</t>
  </si>
  <si>
    <t>5_5_0_0</t>
  </si>
  <si>
    <t>Eclairage Public</t>
  </si>
  <si>
    <t>5_5_1_0</t>
  </si>
  <si>
    <t>Fourreaux TPC (hors déblais/remblais)</t>
  </si>
  <si>
    <t>5_5_1_1</t>
  </si>
  <si>
    <t>Courants forts ECL 1Ø75 - fourreaux rouges</t>
  </si>
  <si>
    <t>5_5_2_1</t>
  </si>
  <si>
    <t>Fourniture et pose de câblette cuivre nu 25mm²</t>
  </si>
  <si>
    <t>5_5_3_0</t>
  </si>
  <si>
    <t>Fourniture de câbles cuivre d'éclairage</t>
  </si>
  <si>
    <t>5_5_3_1</t>
  </si>
  <si>
    <t>Câble de distribution aérienne d'éclairage - Torsadé ALU 4x16mm²</t>
  </si>
  <si>
    <t>5_5_3_2</t>
  </si>
  <si>
    <t>Câbles cuivre d'éclairage de type U1000R2V 4x16mm²</t>
  </si>
  <si>
    <t>5_5_3_3</t>
  </si>
  <si>
    <t>Câbles cuivre d'éclairage de type U1000R2V 4x10mm²</t>
  </si>
  <si>
    <t>5_5_4_1</t>
  </si>
  <si>
    <t>Remontées aéro-souterraines</t>
  </si>
  <si>
    <t>5_5_5_0</t>
  </si>
  <si>
    <t>Matériel d'ancrage et scellement (y/c goulotte de protection)</t>
  </si>
  <si>
    <t>5_5_5_1</t>
  </si>
  <si>
    <t>Pour applique en façade</t>
  </si>
  <si>
    <t>5_5_6_0</t>
  </si>
  <si>
    <t>5_5_6_1</t>
  </si>
  <si>
    <t>Chambre de tirage 50x50, 250kN</t>
  </si>
  <si>
    <t>5_5_6_2</t>
  </si>
  <si>
    <t>Chambre de tirage 50x50, 400kN</t>
  </si>
  <si>
    <t>5_5_7_0</t>
  </si>
  <si>
    <t>Rep_01 Ensemble fonctionnel 1FV 6m</t>
  </si>
  <si>
    <t>5_5_7_1</t>
  </si>
  <si>
    <t>Fourniture d'un mât cylindroconique de 6m conforme à la FTI, y compris toutes sujétions</t>
  </si>
  <si>
    <t>5_5_7_2</t>
  </si>
  <si>
    <t>Réalisation d'un massif conforme aux prescriptions du fabricant, y/c toutes sujétions et terrassements</t>
  </si>
  <si>
    <t>5_5_7_3</t>
  </si>
  <si>
    <t>Fourniture d'une crosse de déport 1000mm conforme à la FTI, y compris toutes sujétions</t>
  </si>
  <si>
    <t>5_5_7_4</t>
  </si>
  <si>
    <t>Fourniture d'une lanterne Ø 500 mm conforme à la FTI, y compris toutes sujétions</t>
  </si>
  <si>
    <t>5_5_7_5</t>
  </si>
  <si>
    <t>Pose de l'ensemble, raccordement et réglages photométriques conforme au CCTP, y compris toutes sujétions</t>
  </si>
  <si>
    <t>5_5_8_0</t>
  </si>
  <si>
    <t>Rep_02,1 Applique fonctionnelle façade 1FV 6m</t>
  </si>
  <si>
    <t>5_5_8_1</t>
  </si>
  <si>
    <t>5_5_8_2</t>
  </si>
  <si>
    <t>5_5_8_3</t>
  </si>
  <si>
    <t>5_5_9_0</t>
  </si>
  <si>
    <t>Rep_02,2 Applique fonctionnelle façade 1FV 5m</t>
  </si>
  <si>
    <t>5_5_9_1</t>
  </si>
  <si>
    <t>5_5_9_2</t>
  </si>
  <si>
    <t>5_5_9_3</t>
  </si>
  <si>
    <t>5_5_10_0</t>
  </si>
  <si>
    <t>Rep_03 Ensemble fonctionnel façade 1FA 5M</t>
  </si>
  <si>
    <t>5_5_10_1</t>
  </si>
  <si>
    <t>Fourniture d'une applique conforme à la FTI, y compris toutes sujétions</t>
  </si>
  <si>
    <t>5_5_10_2</t>
  </si>
  <si>
    <t>5_5_11_0</t>
  </si>
  <si>
    <t>Rep_04 Colonne 5M</t>
  </si>
  <si>
    <t>5_5_11_1</t>
  </si>
  <si>
    <t>Fourniture d'une colonne lumineuse de 5m conforme à la FTI, y compris toutes sujétions</t>
  </si>
  <si>
    <t>5_5_11_2</t>
  </si>
  <si>
    <t>5_5_11_3</t>
  </si>
  <si>
    <t>5_5_12_0</t>
  </si>
  <si>
    <t>Rep_10 Petit projecteur d'accentuation</t>
  </si>
  <si>
    <t>5_5_12_1</t>
  </si>
  <si>
    <t>Fourniture d'un petit projecteur conforme à la FTI, y compris toutes sujétions</t>
  </si>
  <si>
    <t>5_5_12_2</t>
  </si>
  <si>
    <t>Fourniture d'un bras de fixation conforme à la FTI, y compris toutes sujétions</t>
  </si>
  <si>
    <t>5_5_12_3</t>
  </si>
  <si>
    <t>5_5_13_0</t>
  </si>
  <si>
    <t>Rep_11 Grand projecteur d'accentuation</t>
  </si>
  <si>
    <t>5_5_13_1</t>
  </si>
  <si>
    <t>Fourniture d'un grand projecteur conforme à la FTI, y compris toutes sujétions</t>
  </si>
  <si>
    <t>5_5_13_2</t>
  </si>
  <si>
    <t>5_5_13_3</t>
  </si>
  <si>
    <t>5_5_14_0</t>
  </si>
  <si>
    <t>Rep_20 Grand mât Droplettes</t>
  </si>
  <si>
    <t>5_5_14_1</t>
  </si>
  <si>
    <t>Fourniture d'un mât cylindroconique spéciale de 7m conforme à la FTI, y compris toutes sujétions</t>
  </si>
  <si>
    <t>5_5_14_2</t>
  </si>
  <si>
    <t>Fourniture d'une couronne lumineuse avec filet et réflecteurs démontable conforme à la FTI, y compris toutes sujestions</t>
  </si>
  <si>
    <t>5_5_14_3</t>
  </si>
  <si>
    <t>Réalisation d'un massif conforme aux prescriptions du fabricant, y compris toutes sujétions</t>
  </si>
  <si>
    <t>5_5_14_4</t>
  </si>
  <si>
    <t>Fourniture d'un projecteur conforme à la FTI, y compris toutes sujétions</t>
  </si>
  <si>
    <t>5_5_14_5</t>
  </si>
  <si>
    <t>5_5_15_1</t>
  </si>
  <si>
    <t>Fourniture, pose et branchement d'une armoire de commande d’éclairage public</t>
  </si>
  <si>
    <t>5_5_16_1</t>
  </si>
  <si>
    <t>Système de programmation pour abaissement de l'intensité lumineuse</t>
  </si>
  <si>
    <t>6_0_0_0</t>
  </si>
  <si>
    <t>Voirie et revêtements</t>
  </si>
  <si>
    <t>6_1_0_0</t>
  </si>
  <si>
    <t>Travaux préalables aux revêtements</t>
  </si>
  <si>
    <t>6_1_1_0</t>
  </si>
  <si>
    <t>Remplacement de tampon de regard existant par tampon fonte et mise à la côte</t>
  </si>
  <si>
    <t>6_1_1_1</t>
  </si>
  <si>
    <t>Bouche à clé</t>
  </si>
  <si>
    <t>6_1_1_2</t>
  </si>
  <si>
    <t>Poteau et borne incendie</t>
  </si>
  <si>
    <t>6_1_1_3</t>
  </si>
  <si>
    <t>Chambres de tirage simple trappe (BT, Fibre) et 2 trappes (type L2T/C)</t>
  </si>
  <si>
    <t>6_1_1_4</t>
  </si>
  <si>
    <t>Chambres de tirage 3 trappes type L3T/C</t>
  </si>
  <si>
    <t>6_1_1_5</t>
  </si>
  <si>
    <t>Chambres de tirage 5 trappes télécom</t>
  </si>
  <si>
    <t>6_1_1_6</t>
  </si>
  <si>
    <t>Regard AEP/Gaz type moyen (&lt;50x50cm)</t>
  </si>
  <si>
    <t>6_1_1_7</t>
  </si>
  <si>
    <t>Regard EP/EU type moyen (&lt;50x50cm)</t>
  </si>
  <si>
    <t>6_1_1_8</t>
  </si>
  <si>
    <t>Regard EP/EU type grand (&gt;50x50cm)</t>
  </si>
  <si>
    <t>6_1_2_0</t>
  </si>
  <si>
    <t>Remplacement de tampon de regard existant par tampon fonte et mise à la côte (hors fourniture)</t>
  </si>
  <si>
    <t>6_1_2_1</t>
  </si>
  <si>
    <t>6_1_2_2</t>
  </si>
  <si>
    <t>6_2_0_0</t>
  </si>
  <si>
    <t xml:space="preserve">Bordures et caniveaux </t>
  </si>
  <si>
    <t>6_2_1_0</t>
  </si>
  <si>
    <t>Bordures en pierre calcaire (founiture et pose)</t>
  </si>
  <si>
    <t>6_2_1_1</t>
  </si>
  <si>
    <t>B1 - Bordure de pierre calcaire flammée, chanfreinée, largeur 15 cm - hauteur 24 cm - L100cm, hvue var.</t>
  </si>
  <si>
    <t>6_2_1_2</t>
  </si>
  <si>
    <t>B1 - Bordure particulière (courbe, … ) de pierre calcaire flammée, chanfreinée, largeur 15 cm - hauteur 24 cm, hvue var.</t>
  </si>
  <si>
    <t>6_2_1_3</t>
  </si>
  <si>
    <t>B2 - Bordure de pierre calcaire flammée, chanfreinée, largeur 30 cm - hauteur 24 cm - L100cm, hvue var.</t>
  </si>
  <si>
    <t>6_2_1_4</t>
  </si>
  <si>
    <t>B3 - Bordure de pierre calcaire flammée, chanfreinée, largeur 70 cm - hauteur 24 cm - L100cm, hvue var.</t>
  </si>
  <si>
    <t>6_2_2_0</t>
  </si>
  <si>
    <t>Bordures en béton (founiture et pose)</t>
  </si>
  <si>
    <t>6_2_2_1</t>
  </si>
  <si>
    <t>Bordure béton, largeur 15 cm - hauteur 24 cm - L100cm, hvue var.</t>
  </si>
  <si>
    <t>6_2_2_2</t>
  </si>
  <si>
    <t>Bordure particulière (courbe, … ) béton, chanfreinée, largeur 15 cm - hauteur 24 cm, hvue var.</t>
  </si>
  <si>
    <t>6_2_2_3</t>
  </si>
  <si>
    <t>Bordure béton, largeur 70 cm - hauteur 24 cm - L100cm, hvue var.</t>
  </si>
  <si>
    <t>6_2_3_0</t>
  </si>
  <si>
    <t>Caniveaux en pierre calcaire (founiture et pose)</t>
  </si>
  <si>
    <t>6_2_3_1</t>
  </si>
  <si>
    <t>CS1 - Caniveau en pierre calcaire flammée, largeur 20 cm</t>
  </si>
  <si>
    <t>6_2_3_2</t>
  </si>
  <si>
    <t>CC1 - Caniveau en pierre calcaire flammée, largeur 40 cm</t>
  </si>
  <si>
    <t>6_2_4_0</t>
  </si>
  <si>
    <t>Caniveaux en béton (founiture et pose)</t>
  </si>
  <si>
    <t>6_2_4_1</t>
  </si>
  <si>
    <t>CS1 - Caniveau en béton, largeur 20 cm</t>
  </si>
  <si>
    <t>6_2_5_0</t>
  </si>
  <si>
    <t>Emmarchements de pierre calcaire (founiture et pose)</t>
  </si>
  <si>
    <t>6_2_5_1</t>
  </si>
  <si>
    <t xml:space="preserve">M0 - Marche de pierre calcaire flammée pour accès logement, largeur 40 cm - hauteur 15 cm - L100cm </t>
  </si>
  <si>
    <t>6_2_5_2</t>
  </si>
  <si>
    <t xml:space="preserve">M1 - Marche de pierre calcaire flammée, rainurée, largeur 40 cm - hauteur 15 cm - L100cm </t>
  </si>
  <si>
    <t>6_2_6_0</t>
  </si>
  <si>
    <t>Blocs de pierre calcaire (founiture et pose)</t>
  </si>
  <si>
    <t>6_2_6_1</t>
  </si>
  <si>
    <t xml:space="preserve">BB1 et BB2 - Bloc de pierre calcaire faces vues adoucies , vue 40cm,  largeur 40 cm - hauteur 50 cm - L100cm </t>
  </si>
  <si>
    <t>6_2_6_2</t>
  </si>
  <si>
    <t xml:space="preserve">P1 - Bloc de pierre calcaire 4 faces vues adoucies adoucies, vue 40cm,  largeur 40 cm - hauteur 50 cm - L40cm </t>
  </si>
  <si>
    <t>6_2_7_0</t>
  </si>
  <si>
    <t>Volige acier (fourniture et pose)</t>
  </si>
  <si>
    <t>6_2_7_1</t>
  </si>
  <si>
    <t xml:space="preserve">Volige acier, ep.4mm, hauteur 15 cm - Lvariable </t>
  </si>
  <si>
    <t>6_3_0_0</t>
  </si>
  <si>
    <t>Structures de revêtements</t>
  </si>
  <si>
    <t>6_3_1_1</t>
  </si>
  <si>
    <t>Fourniture et mise en œuvre de remblais fluides autostables</t>
  </si>
  <si>
    <t>6_3_2_0</t>
  </si>
  <si>
    <t>Béton de voirie</t>
  </si>
  <si>
    <t>6_3_2_1</t>
  </si>
  <si>
    <t>Voirie - Béton BC5 - 19cm</t>
  </si>
  <si>
    <t>6_3_2_2</t>
  </si>
  <si>
    <t>Bande active et entrées charretière - Béton BC5 - 16cm</t>
  </si>
  <si>
    <t>6_3_2_3</t>
  </si>
  <si>
    <t>Trottoirs - Béton BC3 - 12cm</t>
  </si>
  <si>
    <t>6_3_2_4</t>
  </si>
  <si>
    <t>Bétons maîgres provisoires pour couverture de tranchée réseaux</t>
  </si>
  <si>
    <t>6_3_3_0</t>
  </si>
  <si>
    <t>Mélange grave traitée</t>
  </si>
  <si>
    <t>6_3_3_1</t>
  </si>
  <si>
    <t>Grave Ciment 0/20 - ep. 20cm</t>
  </si>
  <si>
    <t>6_3_3_2</t>
  </si>
  <si>
    <t>Grave Ciment 0/20 - ep. 10cm</t>
  </si>
  <si>
    <t>6_4_0_0</t>
  </si>
  <si>
    <t>Revêtements bitumineux</t>
  </si>
  <si>
    <t>6_4_1_0</t>
  </si>
  <si>
    <t>Enrobés hydrocarbonés mis en œuvre au finisher (y/c couches d'impregnation et d'accrochage)</t>
  </si>
  <si>
    <t>6_4_1_1</t>
  </si>
  <si>
    <t>Voirie - BBSG ép. 4cm - colorés (pour PC)</t>
  </si>
  <si>
    <t>6_4_1_2</t>
  </si>
  <si>
    <t>Voirie - BBSG ép. 6cm - noirs</t>
  </si>
  <si>
    <t>6_4_1_3</t>
  </si>
  <si>
    <t>Voirie - GB3 ép.19cm</t>
  </si>
  <si>
    <t>6_4_1_4</t>
  </si>
  <si>
    <t>Voirie - GB3 ép.15cm</t>
  </si>
  <si>
    <t>6_5_0_0</t>
  </si>
  <si>
    <t>Revêtements de surface</t>
  </si>
  <si>
    <t>6_5_1_0</t>
  </si>
  <si>
    <t>Pavés y/c lit de pose</t>
  </si>
  <si>
    <t>6_5_1_1</t>
  </si>
  <si>
    <t>Voirie - Pavés granit réemploi sciés - joint mortier - Épaisseur 13 cm (yc lit de pose mortier sur ép. 4cm)</t>
  </si>
  <si>
    <t>6_5_1_2</t>
  </si>
  <si>
    <t>Bande active et entrées charretière - Pavés granit jaune réemploi sciés - joint mortier - Épaisseur 13 cm (yc lit de pose mortier sur ép. 4cm)</t>
  </si>
  <si>
    <t>6_5_1_3</t>
  </si>
  <si>
    <t>Trottoirs - Pavés granit jaune réemploi sciés - joint mortier - Épaisseur 10 cm (yc lit de pose sable sur ép. 4cm)</t>
  </si>
  <si>
    <t>6_5_1_4</t>
  </si>
  <si>
    <t>Trottoirs - Pavés granit jaune réemploi sciés - joint sable - Épaisseur 13 cm (yc lit de pose sable sur ép. 4cm)</t>
  </si>
  <si>
    <t>6_5_1_5</t>
  </si>
  <si>
    <t>Pavés granit jaune neufs sciés - joint mortier - Épaisseur 13 cm (yc lit de pose sable sur ép. 4cm)</t>
  </si>
  <si>
    <t>6_5_3_0</t>
  </si>
  <si>
    <t>Béton avec agrégats calcaire - finition bouchardée</t>
  </si>
  <si>
    <t>6_5_3_1</t>
  </si>
  <si>
    <t>Béton – Épaisseur 16 cm (circulé bande active)</t>
  </si>
  <si>
    <t>6_5_3_2</t>
  </si>
  <si>
    <t>Béton – Épaisseur 12 cm (non circulé)</t>
  </si>
  <si>
    <t>6_5_4_1</t>
  </si>
  <si>
    <t>Urbalith ou équivalent – Épaisseur 4 cm (non circulé)</t>
  </si>
  <si>
    <t>6_5_5_0</t>
  </si>
  <si>
    <t>Dalles podotactiles</t>
  </si>
  <si>
    <t>6_5_5_1</t>
  </si>
  <si>
    <t>Dalles podotactiles - Béton contrastée - Module (110x40x10 cm) - Épaisseur 10 cm</t>
  </si>
  <si>
    <t>7_0_0_0</t>
  </si>
  <si>
    <t>Fontainerie</t>
  </si>
  <si>
    <t>7_1_0_0</t>
  </si>
  <si>
    <t>Ouvrages divers</t>
  </si>
  <si>
    <t>7_1_1_1</t>
  </si>
  <si>
    <t>Génie Civil - Local technique enterré (yc soutènement, maintien hors d'eau, béton de protection, ...)</t>
  </si>
  <si>
    <t>7_1_2_1</t>
  </si>
  <si>
    <t>Etanchéité résine</t>
  </si>
  <si>
    <t>7_1_3_1</t>
  </si>
  <si>
    <t>Revêtement et blocs de pierre calcaires</t>
  </si>
  <si>
    <t>7_1_4_1</t>
  </si>
  <si>
    <t>Remplissage automatique, sondes et compteur d'eau</t>
  </si>
  <si>
    <t>7_1_5_1</t>
  </si>
  <si>
    <t>Effet d'eau moussant</t>
  </si>
  <si>
    <t>7_1_6_1</t>
  </si>
  <si>
    <t>Filtration et traitement</t>
  </si>
  <si>
    <t>7_1_7_1</t>
  </si>
  <si>
    <t>Relevage, vidande et trop plein</t>
  </si>
  <si>
    <t>7_1_8_1</t>
  </si>
  <si>
    <t>Serrurerie</t>
  </si>
  <si>
    <t>7_1_9_1</t>
  </si>
  <si>
    <t>Electricité</t>
  </si>
  <si>
    <t>7_1_10_1</t>
  </si>
  <si>
    <t>Illumination</t>
  </si>
  <si>
    <t>7_1_11_1</t>
  </si>
  <si>
    <t>Finition et mise en route</t>
  </si>
  <si>
    <t>8_0_0_0</t>
  </si>
  <si>
    <t>Génie civil et maçonnerie</t>
  </si>
  <si>
    <t>8_1_0_0</t>
  </si>
  <si>
    <t>Escalier</t>
  </si>
  <si>
    <t>8_1_1_1</t>
  </si>
  <si>
    <t>Réalisation d’escaliers en béton armé y/c fondations et appuis</t>
  </si>
  <si>
    <t>8_1_2_1</t>
  </si>
  <si>
    <t>Réalisation de rampes en béton armé y/c fondations et appuis</t>
  </si>
  <si>
    <t>8_2_0_0</t>
  </si>
  <si>
    <t>8_2_1_1</t>
  </si>
  <si>
    <t>Réfection d'ouvrage existant</t>
  </si>
  <si>
    <t>8_2_2_1</t>
  </si>
  <si>
    <t>Réalisation de murets et murs de soutènement (finition bouchardée)</t>
  </si>
  <si>
    <t>8_2_3_0</t>
  </si>
  <si>
    <t>Banquette en béton (finition bouchardée) yc couvertine pierre calcaire</t>
  </si>
  <si>
    <t>8_2_3_1</t>
  </si>
  <si>
    <t>BA1 et BA2 - Banquette en béton agrégats calcaire (larg. 40cm - hauteur 70cm), yc couvertine en pierre calcaire (larg. 60 cm - ep. 8 cm)</t>
  </si>
  <si>
    <t>9_0_0_0</t>
  </si>
  <si>
    <t>Mobilier urbain, serrurerie et équipements</t>
  </si>
  <si>
    <t>9_1_0_0</t>
  </si>
  <si>
    <t>Habillage de coffrets existants</t>
  </si>
  <si>
    <t>9_1_1_0</t>
  </si>
  <si>
    <t>9_1_1_1</t>
  </si>
  <si>
    <t>Habillage de coffret type S (type coffret S22 Largeur 40cm Profondeur 25cm Ht1m)</t>
  </si>
  <si>
    <t>9_1_1_2</t>
  </si>
  <si>
    <t>Habillage de coffret type M (REMBT Largeur 80cm Ht1m)</t>
  </si>
  <si>
    <t>9_1_1_3</t>
  </si>
  <si>
    <t>Habillage de coffret type L (Armoires &gt;Ht1m)</t>
  </si>
  <si>
    <t>9_2_0_0</t>
  </si>
  <si>
    <t>Mobilier urbain et serrurerie</t>
  </si>
  <si>
    <t>9_2_1_0</t>
  </si>
  <si>
    <t>Fourniture et pose de mobilier urbain</t>
  </si>
  <si>
    <t>9_2_1_1</t>
  </si>
  <si>
    <t>Potelet acier (SERI FA 28 gamme Neptune ou équivalent) (y/c fixe et tête blanche) (diam. 12,7 cm, hauteur hors 100 cm)</t>
  </si>
  <si>
    <t>9_2_1_2</t>
  </si>
  <si>
    <t>Arceaux vélos (Ville de Marseille, type Urban NT ou équivalent) (tube diam.33mm, larg; 100cm, hauteur hors sol 90 cm)</t>
  </si>
  <si>
    <t>9_2_1_3</t>
  </si>
  <si>
    <t>Arceaux motos ("épingle" , type INGENIA Buis ou équivalent) (larg. 16,7cm, hauteur hors sol 50cm)</t>
  </si>
  <si>
    <t>9_2_1_4</t>
  </si>
  <si>
    <t>Bornes semi-automatiques (URBAN NT BGSA280 ou équivalent) (diam. 12,7cm, hauteur hors sol 60cm, hauteur totale 80cm)</t>
  </si>
  <si>
    <t>9_2_1_5</t>
  </si>
  <si>
    <t>Corbeilles acier 70L (Ville de Marseille, type SineuGraff ou équivalent)  (diam. 50cm, hauteur hors sol 78cm)</t>
  </si>
  <si>
    <t>9_2_1_6</t>
  </si>
  <si>
    <t>Table de pique-nique (Vestre April ou équivalent)  (larg. 72cm, hauteur hors sol 74cm, L 151cm)</t>
  </si>
  <si>
    <t>9_2_1_7</t>
  </si>
  <si>
    <t>Banc (Vestre April ou équivalent)  (larg. 366cm, hauteur hors sol 45cm, L 151cm)</t>
  </si>
  <si>
    <t>9_2_1_8</t>
  </si>
  <si>
    <t>Fontaine à boire+avaloir (Type URBIDERMIS Atlantica ou équivalent) (larg. 30cm, hauteur hors sol 110cm,L 15cm, Lgrille:92cm)</t>
  </si>
  <si>
    <t>9_2_1_9</t>
  </si>
  <si>
    <t>Transat (Vestre April ou équivalent) (larg. 77cm, hauteur hors-sol 45cm, L 167cm)</t>
  </si>
  <si>
    <t>9_2_1_10</t>
  </si>
  <si>
    <t>Chaise simple (Vestre April ou équivalent) (larg. 52cm, hauteur hors-sol 45cm, L 52cm)</t>
  </si>
  <si>
    <t>9_2_2_0</t>
  </si>
  <si>
    <t>Fourniture et pose de serrurerie</t>
  </si>
  <si>
    <t>9_2_2_1</t>
  </si>
  <si>
    <t>Serrurerie main courante acier galvanisé fer plat (larg. 5cm, hauteur hors sol 80cm)</t>
  </si>
  <si>
    <t>9_3_0_0</t>
  </si>
  <si>
    <t>Equipements</t>
  </si>
  <si>
    <t>9_3_1_0</t>
  </si>
  <si>
    <t>Equipements propreté</t>
  </si>
  <si>
    <t>9_3_1_1</t>
  </si>
  <si>
    <t>Conteneur mobile OM - 2000L</t>
  </si>
  <si>
    <t>9_3_1_2</t>
  </si>
  <si>
    <t>Bac à verre contenance 4m3 - yc GC et fixation</t>
  </si>
  <si>
    <t>9_3_2_1</t>
  </si>
  <si>
    <t>Réalisation d'une attente pour future borne IRVE</t>
  </si>
  <si>
    <t>10_0_0_0</t>
  </si>
  <si>
    <t>Signalisation</t>
  </si>
  <si>
    <t>10_1_0_0</t>
  </si>
  <si>
    <t>Signalétique horizontale</t>
  </si>
  <si>
    <t>10_1_1_0</t>
  </si>
  <si>
    <t>Réalisation de marquages en peinture blanche spécifiques</t>
  </si>
  <si>
    <t>10_1_1_1</t>
  </si>
  <si>
    <t xml:space="preserve">Dalle signalisation PMR - Béton teinté bleu+logo PMR blanc - Pièce (88x88x10 cm) </t>
  </si>
  <si>
    <t>10_1_1_2</t>
  </si>
  <si>
    <t>LIVRAISON</t>
  </si>
  <si>
    <t>10_1_1_3</t>
  </si>
  <si>
    <t>DEPOSE MINUTE</t>
  </si>
  <si>
    <t>10_1_1_4</t>
  </si>
  <si>
    <t>MOTOS</t>
  </si>
  <si>
    <t>10_1_1_5</t>
  </si>
  <si>
    <t>DEUX ROUES</t>
  </si>
  <si>
    <t>10_1_1_6</t>
  </si>
  <si>
    <t>Cycles</t>
  </si>
  <si>
    <t>10_2_0_0</t>
  </si>
  <si>
    <t>Signalisation verticale</t>
  </si>
  <si>
    <t>10_2_1_0</t>
  </si>
  <si>
    <t>Fourniture et pose de poteau de signalisation de police</t>
  </si>
  <si>
    <t>10_2_1_1</t>
  </si>
  <si>
    <t>Panneau "normal" + poteau de section 40x80 + massif</t>
  </si>
  <si>
    <t>10_2_1_2</t>
  </si>
  <si>
    <t>Panneau de jalonnement directionnel routier</t>
  </si>
  <si>
    <t>10_2_1_3</t>
  </si>
  <si>
    <t>Panonceau M9v2</t>
  </si>
  <si>
    <t>10_2_1_4</t>
  </si>
  <si>
    <t>Poteau + massif jalonnement</t>
  </si>
  <si>
    <t>11_0_0_0</t>
  </si>
  <si>
    <t>Essais et contôles</t>
  </si>
  <si>
    <t>11_1_0_0</t>
  </si>
  <si>
    <t>Essais de réseaux humides</t>
  </si>
  <si>
    <t>11_1_1_1</t>
  </si>
  <si>
    <t>Essais, contrôles et réception des réseaux d'assainissement EP</t>
  </si>
  <si>
    <t>11_1_2_1</t>
  </si>
  <si>
    <t>Essais, contrôles et réception des réseaux d'assainissement EU</t>
  </si>
  <si>
    <t>11_1_3_0</t>
  </si>
  <si>
    <t>Inspection télévisée</t>
  </si>
  <si>
    <t>11_1_3_1</t>
  </si>
  <si>
    <t>Sur réseaux existants pendant la période de préparation</t>
  </si>
  <si>
    <t>11_1_3_2</t>
  </si>
  <si>
    <t>En fin de chantier dans le cadre de la remise des DOE</t>
  </si>
  <si>
    <t>11_1_4_1</t>
  </si>
  <si>
    <t>Essais, contrôles et réception des réseaux d'AEP</t>
  </si>
  <si>
    <t>11_2_0_0</t>
  </si>
  <si>
    <t>Essais de réseaux secs</t>
  </si>
  <si>
    <t>11_2_1_1</t>
  </si>
  <si>
    <t>PV de mandrinage des fourreaux</t>
  </si>
  <si>
    <t>11_3_0_0</t>
  </si>
  <si>
    <t>Essais éclairage</t>
  </si>
  <si>
    <t>11_3_1_1</t>
  </si>
  <si>
    <t>Essais et réglages photométriques</t>
  </si>
  <si>
    <t>11_3_2_1</t>
  </si>
  <si>
    <t>Présentation des échantillons et demandes d'agrément</t>
  </si>
  <si>
    <t>11_3_3_1</t>
  </si>
  <si>
    <t>Soirée d'essais de 4h avec 1 nacelle et deux personnes</t>
  </si>
  <si>
    <t>11_4_0_0</t>
  </si>
  <si>
    <t>Essais de voirie</t>
  </si>
  <si>
    <t>11_4_1_1</t>
  </si>
  <si>
    <t>Essais, contrôles et réception des tranchées</t>
  </si>
  <si>
    <t>11_4_2_1</t>
  </si>
  <si>
    <t>Essais, contrôles et réception des structures de voirie et plateformes béton</t>
  </si>
  <si>
    <t>MONTANT TOTAL HT</t>
  </si>
  <si>
    <t>TVA</t>
  </si>
  <si>
    <t>.</t>
  </si>
  <si>
    <t>MONTANT TOTAL TTC</t>
  </si>
  <si>
    <t xml:space="preserve">BORDEREAU DES PRIX PLAFONDS ET DETAIL QUANTITATIF ESTIMATIF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</si>
</sst>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_€"/>
    <numFmt numFmtId="165" formatCode="_-* #,##0.00\ [$€]_-;\-* #,##0.00\ [$€]_-;_-* &quot;-&quot;??\ [$€]_-;_-@_-"/>
    <numFmt numFmtId="166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1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b/>
      <sz val="11"/>
      <color rgb="FFFFC00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theme="0"/>
      <name val="Book Antiqua"/>
      <family val="1"/>
    </font>
    <font>
      <b/>
      <sz val="11"/>
      <color theme="0"/>
      <name val="Book Antiqua"/>
      <family val="1"/>
    </font>
    <font>
      <b/>
      <sz val="10"/>
      <color theme="0"/>
      <name val="Book Antiqua"/>
      <family val="1"/>
    </font>
    <font>
      <b/>
      <sz val="10"/>
      <color theme="1"/>
      <name val="Calibri"/>
      <family val="2"/>
    </font>
    <font>
      <b/>
      <sz val="11"/>
      <color rgb="FF002060"/>
      <name val="Book Antiqua"/>
      <family val="1"/>
    </font>
    <font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ADDB7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156">
    <xf numFmtId="0" fontId="0" fillId="0" borderId="0" xfId="0"/>
    <xf numFmtId="0" fontId="3" fillId="0" borderId="0" xfId="0" applyFont="1"/>
    <xf numFmtId="9" fontId="0" fillId="0" borderId="0" xfId="1" applyFont="1"/>
    <xf numFmtId="0" fontId="0" fillId="2" borderId="4" xfId="0" applyFill="1" applyBorder="1" applyAlignment="1">
      <alignment horizontal="center" vertical="center" wrapText="1"/>
    </xf>
    <xf numFmtId="9" fontId="0" fillId="2" borderId="0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8" fillId="5" borderId="2" xfId="3" applyFont="1" applyFill="1" applyBorder="1" applyAlignment="1">
      <alignment horizontal="center"/>
    </xf>
    <xf numFmtId="0" fontId="8" fillId="5" borderId="8" xfId="3" applyFont="1" applyFill="1" applyBorder="1" applyAlignment="1">
      <alignment horizontal="left"/>
    </xf>
    <xf numFmtId="0" fontId="8" fillId="5" borderId="0" xfId="3" applyFont="1" applyFill="1"/>
    <xf numFmtId="0" fontId="8" fillId="5" borderId="2" xfId="3" applyFont="1" applyFill="1" applyBorder="1"/>
    <xf numFmtId="0" fontId="9" fillId="5" borderId="2" xfId="3" applyFont="1" applyFill="1" applyBorder="1"/>
    <xf numFmtId="0" fontId="8" fillId="5" borderId="3" xfId="3" applyFont="1" applyFill="1" applyBorder="1"/>
    <xf numFmtId="0" fontId="10" fillId="5" borderId="9" xfId="3" applyFont="1" applyFill="1" applyBorder="1"/>
    <xf numFmtId="0" fontId="11" fillId="6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vertical="center"/>
    </xf>
    <xf numFmtId="0" fontId="4" fillId="6" borderId="2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12" fillId="6" borderId="3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13" fillId="0" borderId="12" xfId="5" applyFont="1" applyBorder="1" applyAlignment="1">
      <alignment horizontal="right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left" vertical="center"/>
    </xf>
    <xf numFmtId="0" fontId="12" fillId="7" borderId="2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right" vertical="center"/>
    </xf>
    <xf numFmtId="0" fontId="12" fillId="8" borderId="16" xfId="0" applyFont="1" applyFill="1" applyBorder="1" applyAlignment="1">
      <alignment horizontal="left" vertical="center"/>
    </xf>
    <xf numFmtId="0" fontId="12" fillId="8" borderId="15" xfId="0" applyFont="1" applyFill="1" applyBorder="1" applyAlignment="1">
      <alignment horizontal="left"/>
    </xf>
    <xf numFmtId="0" fontId="15" fillId="8" borderId="15" xfId="0" applyFont="1" applyFill="1" applyBorder="1" applyAlignment="1">
      <alignment vertical="center"/>
    </xf>
    <xf numFmtId="0" fontId="16" fillId="8" borderId="15" xfId="0" applyFont="1" applyFill="1" applyBorder="1" applyAlignment="1">
      <alignment horizontal="left"/>
    </xf>
    <xf numFmtId="0" fontId="12" fillId="8" borderId="17" xfId="0" applyFont="1" applyFill="1" applyBorder="1" applyAlignment="1">
      <alignment horizontal="left"/>
    </xf>
    <xf numFmtId="0" fontId="6" fillId="8" borderId="17" xfId="0" applyFont="1" applyFill="1" applyBorder="1"/>
    <xf numFmtId="0" fontId="4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11" fillId="6" borderId="14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/>
    </xf>
    <xf numFmtId="0" fontId="11" fillId="6" borderId="14" xfId="0" applyFont="1" applyFill="1" applyBorder="1" applyAlignment="1">
      <alignment vertical="center"/>
    </xf>
    <xf numFmtId="0" fontId="4" fillId="6" borderId="14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13" fillId="0" borderId="17" xfId="0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left" vertical="center"/>
    </xf>
    <xf numFmtId="0" fontId="12" fillId="7" borderId="15" xfId="0" applyFont="1" applyFill="1" applyBorder="1" applyAlignment="1">
      <alignment horizontal="left" vertical="center"/>
    </xf>
    <xf numFmtId="0" fontId="4" fillId="7" borderId="15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19" fillId="6" borderId="2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vertical="center"/>
    </xf>
    <xf numFmtId="0" fontId="19" fillId="6" borderId="3" xfId="0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16" fillId="6" borderId="3" xfId="0" applyFont="1" applyFill="1" applyBorder="1" applyAlignment="1">
      <alignment horizontal="left"/>
    </xf>
    <xf numFmtId="0" fontId="16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/>
    </xf>
    <xf numFmtId="0" fontId="16" fillId="7" borderId="3" xfId="0" applyFont="1" applyFill="1" applyBorder="1" applyAlignment="1">
      <alignment horizontal="right" vertical="center"/>
    </xf>
    <xf numFmtId="0" fontId="13" fillId="0" borderId="12" xfId="0" applyFont="1" applyBorder="1" applyAlignment="1">
      <alignment horizontal="right" vertical="center" wrapText="1"/>
    </xf>
    <xf numFmtId="164" fontId="20" fillId="5" borderId="8" xfId="0" applyNumberFormat="1" applyFont="1" applyFill="1" applyBorder="1" applyAlignment="1">
      <alignment horizontal="left" vertical="center"/>
    </xf>
    <xf numFmtId="164" fontId="21" fillId="5" borderId="14" xfId="0" applyNumberFormat="1" applyFont="1" applyFill="1" applyBorder="1" applyAlignment="1">
      <alignment horizontal="right" vertical="center"/>
    </xf>
    <xf numFmtId="164" fontId="21" fillId="5" borderId="14" xfId="0" applyNumberFormat="1" applyFont="1" applyFill="1" applyBorder="1" applyAlignment="1">
      <alignment horizontal="left" vertical="center"/>
    </xf>
    <xf numFmtId="164" fontId="22" fillId="5" borderId="14" xfId="0" applyNumberFormat="1" applyFont="1" applyFill="1" applyBorder="1" applyAlignment="1">
      <alignment horizontal="left" vertical="center"/>
    </xf>
    <xf numFmtId="164" fontId="10" fillId="5" borderId="14" xfId="0" applyNumberFormat="1" applyFont="1" applyFill="1" applyBorder="1" applyAlignment="1">
      <alignment vertical="center"/>
    </xf>
    <xf numFmtId="164" fontId="20" fillId="5" borderId="11" xfId="0" applyNumberFormat="1" applyFont="1" applyFill="1" applyBorder="1" applyAlignment="1">
      <alignment horizontal="left" vertical="center"/>
    </xf>
    <xf numFmtId="164" fontId="21" fillId="5" borderId="0" xfId="0" applyNumberFormat="1" applyFont="1" applyFill="1" applyAlignment="1">
      <alignment horizontal="right" vertical="center"/>
    </xf>
    <xf numFmtId="164" fontId="21" fillId="5" borderId="0" xfId="0" applyNumberFormat="1" applyFont="1" applyFill="1" applyAlignment="1">
      <alignment horizontal="left" vertical="center"/>
    </xf>
    <xf numFmtId="164" fontId="22" fillId="5" borderId="0" xfId="0" applyNumberFormat="1" applyFont="1" applyFill="1" applyAlignment="1">
      <alignment horizontal="left" vertical="center"/>
    </xf>
    <xf numFmtId="164" fontId="10" fillId="5" borderId="0" xfId="0" applyNumberFormat="1" applyFont="1" applyFill="1" applyAlignment="1">
      <alignment vertical="center"/>
    </xf>
    <xf numFmtId="9" fontId="10" fillId="5" borderId="0" xfId="6" applyFont="1" applyFill="1" applyBorder="1" applyAlignment="1" applyProtection="1">
      <alignment vertical="center"/>
    </xf>
    <xf numFmtId="164" fontId="20" fillId="5" borderId="16" xfId="0" applyNumberFormat="1" applyFont="1" applyFill="1" applyBorder="1" applyAlignment="1">
      <alignment horizontal="left" vertical="center"/>
    </xf>
    <xf numFmtId="164" fontId="21" fillId="5" borderId="15" xfId="0" applyNumberFormat="1" applyFont="1" applyFill="1" applyBorder="1" applyAlignment="1">
      <alignment horizontal="right" vertical="center"/>
    </xf>
    <xf numFmtId="164" fontId="21" fillId="5" borderId="15" xfId="0" applyNumberFormat="1" applyFont="1" applyFill="1" applyBorder="1" applyAlignment="1">
      <alignment horizontal="left" vertical="center"/>
    </xf>
    <xf numFmtId="164" fontId="22" fillId="5" borderId="15" xfId="0" applyNumberFormat="1" applyFont="1" applyFill="1" applyBorder="1" applyAlignment="1">
      <alignment horizontal="left" vertical="center"/>
    </xf>
    <xf numFmtId="164" fontId="10" fillId="5" borderId="15" xfId="0" applyNumberFormat="1" applyFont="1" applyFill="1" applyBorder="1" applyAlignment="1">
      <alignment vertical="center"/>
    </xf>
    <xf numFmtId="0" fontId="2" fillId="0" borderId="0" xfId="0" applyFont="1"/>
    <xf numFmtId="0" fontId="23" fillId="0" borderId="0" xfId="0" applyFont="1"/>
    <xf numFmtId="0" fontId="6" fillId="8" borderId="15" xfId="0" applyFont="1" applyFill="1" applyBorder="1" applyAlignment="1">
      <alignment horizontal="center" vertical="center"/>
    </xf>
    <xf numFmtId="164" fontId="21" fillId="5" borderId="8" xfId="0" applyNumberFormat="1" applyFont="1" applyFill="1" applyBorder="1" applyAlignment="1">
      <alignment horizontal="center" vertical="center"/>
    </xf>
    <xf numFmtId="164" fontId="21" fillId="5" borderId="11" xfId="0" applyNumberFormat="1" applyFont="1" applyFill="1" applyBorder="1" applyAlignment="1">
      <alignment horizontal="center" vertical="center"/>
    </xf>
    <xf numFmtId="164" fontId="24" fillId="5" borderId="16" xfId="0" applyNumberFormat="1" applyFont="1" applyFill="1" applyBorder="1" applyAlignment="1">
      <alignment horizontal="center" vertic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10" fillId="5" borderId="14" xfId="3" applyFont="1" applyFill="1" applyBorder="1"/>
    <xf numFmtId="0" fontId="12" fillId="6" borderId="2" xfId="0" applyFont="1" applyFill="1" applyBorder="1" applyAlignment="1">
      <alignment horizontal="left"/>
    </xf>
    <xf numFmtId="0" fontId="12" fillId="7" borderId="2" xfId="0" applyFont="1" applyFill="1" applyBorder="1" applyAlignment="1">
      <alignment horizontal="right" vertical="center"/>
    </xf>
    <xf numFmtId="0" fontId="6" fillId="8" borderId="15" xfId="0" applyFont="1" applyFill="1" applyBorder="1"/>
    <xf numFmtId="0" fontId="12" fillId="7" borderId="15" xfId="0" applyFont="1" applyFill="1" applyBorder="1" applyAlignment="1">
      <alignment horizontal="right" vertical="center"/>
    </xf>
    <xf numFmtId="0" fontId="16" fillId="6" borderId="2" xfId="0" applyFont="1" applyFill="1" applyBorder="1" applyAlignment="1">
      <alignment horizontal="left"/>
    </xf>
    <xf numFmtId="0" fontId="16" fillId="7" borderId="2" xfId="0" applyFont="1" applyFill="1" applyBorder="1" applyAlignment="1">
      <alignment horizontal="right" vertical="center"/>
    </xf>
    <xf numFmtId="0" fontId="6" fillId="4" borderId="23" xfId="0" applyFont="1" applyFill="1" applyBorder="1" applyAlignment="1">
      <alignment horizontal="center" vertical="center"/>
    </xf>
    <xf numFmtId="166" fontId="6" fillId="4" borderId="24" xfId="2" applyNumberFormat="1" applyFont="1" applyFill="1" applyBorder="1" applyAlignment="1" applyProtection="1">
      <alignment horizontal="center" vertical="center" wrapText="1"/>
    </xf>
    <xf numFmtId="0" fontId="10" fillId="5" borderId="25" xfId="3" applyFont="1" applyFill="1" applyBorder="1" applyAlignment="1">
      <alignment horizontal="center"/>
    </xf>
    <xf numFmtId="44" fontId="10" fillId="5" borderId="26" xfId="4" applyFont="1" applyFill="1" applyBorder="1" applyAlignment="1" applyProtection="1"/>
    <xf numFmtId="0" fontId="12" fillId="6" borderId="23" xfId="0" applyFont="1" applyFill="1" applyBorder="1" applyAlignment="1">
      <alignment horizontal="center"/>
    </xf>
    <xf numFmtId="44" fontId="12" fillId="6" borderId="24" xfId="4" applyFont="1" applyFill="1" applyBorder="1" applyAlignment="1" applyProtection="1"/>
    <xf numFmtId="3" fontId="6" fillId="0" borderId="27" xfId="0" applyNumberFormat="1" applyFont="1" applyBorder="1" applyAlignment="1">
      <alignment horizontal="center" vertical="center"/>
    </xf>
    <xf numFmtId="166" fontId="6" fillId="0" borderId="28" xfId="1" applyNumberFormat="1" applyFont="1" applyFill="1" applyBorder="1" applyAlignment="1" applyProtection="1">
      <alignment horizontal="right" vertical="center"/>
    </xf>
    <xf numFmtId="0" fontId="12" fillId="7" borderId="23" xfId="0" applyFont="1" applyFill="1" applyBorder="1" applyAlignment="1">
      <alignment horizontal="center"/>
    </xf>
    <xf numFmtId="44" fontId="12" fillId="7" borderId="24" xfId="4" applyFont="1" applyFill="1" applyBorder="1" applyAlignment="1" applyProtection="1"/>
    <xf numFmtId="0" fontId="6" fillId="8" borderId="29" xfId="0" applyFont="1" applyFill="1" applyBorder="1" applyAlignment="1">
      <alignment horizontal="center"/>
    </xf>
    <xf numFmtId="44" fontId="6" fillId="8" borderId="30" xfId="4" applyFont="1" applyFill="1" applyBorder="1" applyAlignment="1" applyProtection="1"/>
    <xf numFmtId="3" fontId="6" fillId="0" borderId="25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  <xf numFmtId="0" fontId="12" fillId="7" borderId="29" xfId="0" applyFont="1" applyFill="1" applyBorder="1" applyAlignment="1">
      <alignment horizontal="center"/>
    </xf>
    <xf numFmtId="0" fontId="12" fillId="7" borderId="23" xfId="0" applyFont="1" applyFill="1" applyBorder="1" applyAlignment="1">
      <alignment horizontal="right" vertical="center"/>
    </xf>
    <xf numFmtId="166" fontId="12" fillId="7" borderId="24" xfId="4" applyNumberFormat="1" applyFont="1" applyFill="1" applyBorder="1" applyAlignment="1" applyProtection="1"/>
    <xf numFmtId="164" fontId="10" fillId="5" borderId="31" xfId="0" applyNumberFormat="1" applyFont="1" applyFill="1" applyBorder="1" applyAlignment="1">
      <alignment vertical="center"/>
    </xf>
    <xf numFmtId="44" fontId="10" fillId="5" borderId="32" xfId="4" applyFont="1" applyFill="1" applyBorder="1" applyAlignment="1" applyProtection="1">
      <alignment vertical="center"/>
    </xf>
    <xf numFmtId="164" fontId="10" fillId="5" borderId="21" xfId="0" applyNumberFormat="1" applyFont="1" applyFill="1" applyBorder="1" applyAlignment="1">
      <alignment vertical="center"/>
    </xf>
    <xf numFmtId="44" fontId="10" fillId="5" borderId="22" xfId="4" applyFont="1" applyFill="1" applyBorder="1" applyAlignment="1" applyProtection="1">
      <alignment vertical="center"/>
    </xf>
    <xf numFmtId="164" fontId="10" fillId="5" borderId="33" xfId="0" applyNumberFormat="1" applyFont="1" applyFill="1" applyBorder="1" applyAlignment="1">
      <alignment vertical="center"/>
    </xf>
    <xf numFmtId="44" fontId="10" fillId="5" borderId="34" xfId="4" applyFont="1" applyFill="1" applyBorder="1" applyAlignment="1" applyProtection="1">
      <alignment vertical="center"/>
    </xf>
    <xf numFmtId="0" fontId="0" fillId="0" borderId="35" xfId="0" applyBorder="1"/>
    <xf numFmtId="0" fontId="0" fillId="0" borderId="36" xfId="0" applyBorder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</cellXfs>
  <cellStyles count="7">
    <cellStyle name="Euro" xfId="2" xr:uid="{46BE1676-2158-4E7F-9A75-A411A2E2AC0F}"/>
    <cellStyle name="Monétaire 2 6" xfId="4" xr:uid="{C1AF86C2-6029-4E52-9B4C-490A6B77836D}"/>
    <cellStyle name="Normal" xfId="0" builtinId="0"/>
    <cellStyle name="Normal 10" xfId="5" xr:uid="{C06F10E7-8E26-422C-9BBC-F69765F09B06}"/>
    <cellStyle name="Normal_DQE projet" xfId="3" xr:uid="{5B1C5770-345B-43D0-A4A8-09CBAD8E3C5C}"/>
    <cellStyle name="Pourcentage" xfId="1" builtinId="5"/>
    <cellStyle name="Pourcentage 2" xfId="6" xr:uid="{029A9938-0E02-442C-BB1F-BE1E0E9BCD84}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93366-F8DD-4B6F-ACF5-947F01463608}">
  <dimension ref="A2:CK443"/>
  <sheetViews>
    <sheetView tabSelected="1" topLeftCell="F396" zoomScaleNormal="100" workbookViewId="0">
      <selection activeCell="A3" sqref="A3:J3"/>
    </sheetView>
  </sheetViews>
  <sheetFormatPr baseColWidth="10" defaultColWidth="11.44140625" defaultRowHeight="14.4" x14ac:dyDescent="0.3"/>
  <cols>
    <col min="1" max="1" width="11.5546875" style="101"/>
    <col min="2" max="4" width="4.88671875" customWidth="1"/>
    <col min="6" max="6" width="104.44140625" customWidth="1"/>
    <col min="7" max="7" width="6" bestFit="1" customWidth="1"/>
    <col min="8" max="8" width="21.6640625" customWidth="1"/>
    <col min="9" max="9" width="19.109375" bestFit="1" customWidth="1"/>
    <col min="10" max="10" width="23.33203125" customWidth="1"/>
  </cols>
  <sheetData>
    <row r="2" spans="1:89" ht="15" thickBot="1" x14ac:dyDescent="0.35">
      <c r="A2" s="102"/>
      <c r="B2" s="1"/>
      <c r="C2" s="1"/>
      <c r="D2" s="1"/>
      <c r="E2" s="1"/>
      <c r="F2" s="1"/>
      <c r="G2" s="1"/>
      <c r="H2" s="1"/>
      <c r="I2" s="1"/>
      <c r="J2" s="1"/>
      <c r="BB2" s="2"/>
      <c r="BF2" s="2"/>
      <c r="BJ2" s="2"/>
      <c r="BN2" s="2"/>
      <c r="BR2" s="2"/>
      <c r="BV2" s="2"/>
      <c r="BZ2" s="2"/>
      <c r="CD2" s="2"/>
      <c r="CI2" s="2"/>
    </row>
    <row r="3" spans="1:89" ht="52.2" customHeight="1" x14ac:dyDescent="0.3">
      <c r="A3" s="140" t="s">
        <v>758</v>
      </c>
      <c r="B3" s="141"/>
      <c r="C3" s="141"/>
      <c r="D3" s="141"/>
      <c r="E3" s="141"/>
      <c r="F3" s="141"/>
      <c r="G3" s="141"/>
      <c r="H3" s="141"/>
      <c r="I3" s="141"/>
      <c r="J3" s="142"/>
      <c r="BA3" s="3"/>
      <c r="BB3" s="4"/>
      <c r="BC3" s="5" t="s">
        <v>0</v>
      </c>
      <c r="BD3" s="6">
        <v>2410</v>
      </c>
      <c r="BE3" s="3"/>
      <c r="BF3" s="4"/>
      <c r="BG3" s="5" t="s">
        <v>0</v>
      </c>
      <c r="BH3" s="6">
        <v>2270</v>
      </c>
      <c r="BI3" s="3"/>
      <c r="BJ3" s="4"/>
      <c r="BK3" s="5" t="s">
        <v>0</v>
      </c>
      <c r="BL3" s="6">
        <v>2200</v>
      </c>
      <c r="BM3" s="3"/>
      <c r="BN3" s="4"/>
      <c r="BO3" s="5" t="s">
        <v>0</v>
      </c>
      <c r="BP3" s="6">
        <v>485</v>
      </c>
      <c r="BQ3" s="3"/>
      <c r="BR3" s="4"/>
      <c r="BS3" s="5" t="s">
        <v>0</v>
      </c>
      <c r="BT3" s="6">
        <v>1080</v>
      </c>
      <c r="BU3" s="3"/>
      <c r="BV3" s="4"/>
      <c r="BW3" s="5" t="s">
        <v>0</v>
      </c>
      <c r="BX3" s="6">
        <v>2000</v>
      </c>
      <c r="BY3" s="3"/>
      <c r="BZ3" s="4"/>
      <c r="CA3" s="5" t="s">
        <v>0</v>
      </c>
      <c r="CB3" s="6">
        <v>630</v>
      </c>
      <c r="CC3" s="3"/>
      <c r="CD3" s="4"/>
      <c r="CE3" s="5" t="s">
        <v>0</v>
      </c>
      <c r="CF3" s="6">
        <v>2270</v>
      </c>
      <c r="CH3" s="3"/>
      <c r="CI3" s="4"/>
      <c r="CJ3" s="5" t="s">
        <v>0</v>
      </c>
      <c r="CK3" s="6">
        <v>2270</v>
      </c>
    </row>
    <row r="4" spans="1:89" ht="15" thickBot="1" x14ac:dyDescent="0.35"/>
    <row r="5" spans="1:89" ht="52.2" customHeight="1" thickBot="1" x14ac:dyDescent="0.35">
      <c r="A5" s="143" t="s">
        <v>1</v>
      </c>
      <c r="B5" s="144"/>
      <c r="C5" s="144"/>
      <c r="D5" s="144"/>
      <c r="E5" s="144"/>
      <c r="F5" s="144"/>
      <c r="G5" s="144"/>
      <c r="H5" s="144"/>
      <c r="I5" s="145"/>
      <c r="J5" s="146"/>
      <c r="BA5" s="3"/>
      <c r="BB5" s="4"/>
      <c r="BC5" s="5" t="s">
        <v>0</v>
      </c>
      <c r="BD5" s="6">
        <v>2410</v>
      </c>
      <c r="BE5" s="3"/>
      <c r="BF5" s="4"/>
      <c r="BG5" s="5" t="s">
        <v>0</v>
      </c>
      <c r="BH5" s="6">
        <v>2270</v>
      </c>
      <c r="BI5" s="3"/>
      <c r="BJ5" s="4"/>
      <c r="BK5" s="5" t="s">
        <v>0</v>
      </c>
      <c r="BL5" s="6">
        <v>2200</v>
      </c>
      <c r="BM5" s="3"/>
      <c r="BN5" s="4"/>
      <c r="BO5" s="5" t="s">
        <v>0</v>
      </c>
      <c r="BP5" s="6">
        <v>485</v>
      </c>
      <c r="BQ5" s="3"/>
      <c r="BR5" s="4"/>
      <c r="BS5" s="5" t="s">
        <v>0</v>
      </c>
      <c r="BT5" s="6">
        <v>1080</v>
      </c>
      <c r="BU5" s="3"/>
      <c r="BV5" s="4"/>
      <c r="BW5" s="5" t="s">
        <v>0</v>
      </c>
      <c r="BX5" s="6">
        <v>2000</v>
      </c>
      <c r="BY5" s="3"/>
      <c r="BZ5" s="4"/>
      <c r="CA5" s="5" t="s">
        <v>0</v>
      </c>
      <c r="CB5" s="6">
        <v>630</v>
      </c>
      <c r="CC5" s="3"/>
      <c r="CD5" s="4"/>
      <c r="CE5" s="5" t="s">
        <v>0</v>
      </c>
      <c r="CF5" s="6">
        <v>2270</v>
      </c>
      <c r="CH5" s="3"/>
      <c r="CI5" s="4"/>
      <c r="CJ5" s="5" t="s">
        <v>0</v>
      </c>
      <c r="CK5" s="6">
        <v>2270</v>
      </c>
    </row>
    <row r="6" spans="1:89" x14ac:dyDescent="0.3">
      <c r="I6" s="150" t="s">
        <v>2</v>
      </c>
      <c r="J6" s="151"/>
    </row>
    <row r="7" spans="1:89" x14ac:dyDescent="0.3">
      <c r="I7" s="152"/>
      <c r="J7" s="153"/>
    </row>
    <row r="8" spans="1:89" x14ac:dyDescent="0.3">
      <c r="I8" s="154"/>
      <c r="J8" s="155"/>
    </row>
    <row r="9" spans="1:89" x14ac:dyDescent="0.3">
      <c r="A9" s="7" t="s">
        <v>3</v>
      </c>
      <c r="B9" s="147" t="s">
        <v>4</v>
      </c>
      <c r="C9" s="148"/>
      <c r="D9" s="148"/>
      <c r="E9" s="148"/>
      <c r="F9" s="149"/>
      <c r="G9" s="8" t="s">
        <v>5</v>
      </c>
      <c r="H9" s="107" t="s">
        <v>6</v>
      </c>
      <c r="I9" s="115" t="s">
        <v>7</v>
      </c>
      <c r="J9" s="116" t="s">
        <v>8</v>
      </c>
    </row>
    <row r="10" spans="1:89" x14ac:dyDescent="0.3">
      <c r="A10" s="9" t="s">
        <v>9</v>
      </c>
      <c r="B10" s="10"/>
      <c r="C10" s="11" t="s">
        <v>10</v>
      </c>
      <c r="D10" s="12"/>
      <c r="E10" s="13"/>
      <c r="F10" s="14"/>
      <c r="G10" s="15"/>
      <c r="H10" s="108"/>
      <c r="I10" s="117"/>
      <c r="J10" s="118"/>
    </row>
    <row r="11" spans="1:89" x14ac:dyDescent="0.3">
      <c r="A11" s="16" t="s">
        <v>11</v>
      </c>
      <c r="B11" s="17"/>
      <c r="C11" s="18"/>
      <c r="D11" s="19" t="s">
        <v>12</v>
      </c>
      <c r="E11" s="20"/>
      <c r="F11" s="21"/>
      <c r="G11" s="22"/>
      <c r="H11" s="109"/>
      <c r="I11" s="119"/>
      <c r="J11" s="120"/>
    </row>
    <row r="12" spans="1:89" x14ac:dyDescent="0.3">
      <c r="A12" s="23" t="s">
        <v>13</v>
      </c>
      <c r="B12" s="24"/>
      <c r="C12" s="23"/>
      <c r="D12" s="23"/>
      <c r="E12" s="25" t="s">
        <v>14</v>
      </c>
      <c r="F12" s="26"/>
      <c r="G12" s="27" t="s">
        <v>15</v>
      </c>
      <c r="H12" s="23"/>
      <c r="I12" s="121">
        <v>11</v>
      </c>
      <c r="J12" s="122">
        <f>I12*H12</f>
        <v>0</v>
      </c>
    </row>
    <row r="13" spans="1:89" x14ac:dyDescent="0.3">
      <c r="A13" s="23" t="s">
        <v>16</v>
      </c>
      <c r="B13" s="24"/>
      <c r="C13" s="23"/>
      <c r="D13" s="23"/>
      <c r="E13" s="28" t="s">
        <v>17</v>
      </c>
      <c r="F13" s="26"/>
      <c r="G13" s="27" t="s">
        <v>15</v>
      </c>
      <c r="H13" s="23"/>
      <c r="I13" s="121">
        <v>11</v>
      </c>
      <c r="J13" s="122">
        <f t="shared" ref="J13:J22" si="0">I13*H13</f>
        <v>0</v>
      </c>
    </row>
    <row r="14" spans="1:89" x14ac:dyDescent="0.3">
      <c r="A14" s="23" t="s">
        <v>18</v>
      </c>
      <c r="B14" s="24"/>
      <c r="C14" s="23"/>
      <c r="D14" s="23"/>
      <c r="E14" s="28" t="s">
        <v>19</v>
      </c>
      <c r="F14" s="26"/>
      <c r="G14" s="27" t="s">
        <v>15</v>
      </c>
      <c r="H14" s="23"/>
      <c r="I14" s="121">
        <v>11</v>
      </c>
      <c r="J14" s="122">
        <f t="shared" si="0"/>
        <v>0</v>
      </c>
    </row>
    <row r="15" spans="1:89" x14ac:dyDescent="0.3">
      <c r="A15" s="23" t="s">
        <v>20</v>
      </c>
      <c r="B15" s="24"/>
      <c r="C15" s="23"/>
      <c r="D15" s="23"/>
      <c r="E15" s="28" t="s">
        <v>21</v>
      </c>
      <c r="F15" s="26"/>
      <c r="G15" s="27" t="s">
        <v>15</v>
      </c>
      <c r="H15" s="23"/>
      <c r="I15" s="121">
        <v>11</v>
      </c>
      <c r="J15" s="122">
        <f t="shared" si="0"/>
        <v>0</v>
      </c>
    </row>
    <row r="16" spans="1:89" x14ac:dyDescent="0.3">
      <c r="A16" s="23" t="s">
        <v>22</v>
      </c>
      <c r="B16" s="24"/>
      <c r="C16" s="23"/>
      <c r="D16" s="23"/>
      <c r="E16" s="28" t="s">
        <v>23</v>
      </c>
      <c r="F16" s="26"/>
      <c r="G16" s="27" t="s">
        <v>15</v>
      </c>
      <c r="H16" s="23"/>
      <c r="I16" s="121">
        <v>11</v>
      </c>
      <c r="J16" s="122">
        <f t="shared" si="0"/>
        <v>0</v>
      </c>
    </row>
    <row r="17" spans="1:10" x14ac:dyDescent="0.3">
      <c r="A17" s="23" t="s">
        <v>24</v>
      </c>
      <c r="B17" s="24"/>
      <c r="C17" s="23"/>
      <c r="D17" s="23"/>
      <c r="E17" s="25" t="s">
        <v>25</v>
      </c>
      <c r="F17" s="26"/>
      <c r="G17" s="27" t="s">
        <v>26</v>
      </c>
      <c r="H17" s="23"/>
      <c r="I17" s="121">
        <v>2</v>
      </c>
      <c r="J17" s="122">
        <f t="shared" si="0"/>
        <v>0</v>
      </c>
    </row>
    <row r="18" spans="1:10" x14ac:dyDescent="0.3">
      <c r="A18" s="23" t="s">
        <v>27</v>
      </c>
      <c r="B18" s="24"/>
      <c r="C18" s="23"/>
      <c r="D18" s="23"/>
      <c r="E18" s="28" t="s">
        <v>28</v>
      </c>
      <c r="F18" s="26"/>
      <c r="G18" s="27" t="s">
        <v>15</v>
      </c>
      <c r="H18" s="23"/>
      <c r="I18" s="121">
        <v>11</v>
      </c>
      <c r="J18" s="122">
        <f t="shared" si="0"/>
        <v>0</v>
      </c>
    </row>
    <row r="19" spans="1:10" x14ac:dyDescent="0.3">
      <c r="A19" s="23" t="s">
        <v>29</v>
      </c>
      <c r="B19" s="24"/>
      <c r="C19" s="23"/>
      <c r="D19" s="23"/>
      <c r="E19" s="28" t="s">
        <v>30</v>
      </c>
      <c r="F19" s="26"/>
      <c r="G19" s="27" t="s">
        <v>15</v>
      </c>
      <c r="H19" s="23"/>
      <c r="I19" s="121">
        <v>11</v>
      </c>
      <c r="J19" s="122">
        <f t="shared" si="0"/>
        <v>0</v>
      </c>
    </row>
    <row r="20" spans="1:10" x14ac:dyDescent="0.3">
      <c r="A20" s="23" t="s">
        <v>31</v>
      </c>
      <c r="B20" s="24"/>
      <c r="C20" s="23"/>
      <c r="D20" s="23"/>
      <c r="E20" s="28" t="s">
        <v>32</v>
      </c>
      <c r="F20" s="26"/>
      <c r="G20" s="27" t="s">
        <v>15</v>
      </c>
      <c r="H20" s="23"/>
      <c r="I20" s="121">
        <v>11</v>
      </c>
      <c r="J20" s="122">
        <f t="shared" si="0"/>
        <v>0</v>
      </c>
    </row>
    <row r="21" spans="1:10" x14ac:dyDescent="0.3">
      <c r="A21" s="23" t="s">
        <v>33</v>
      </c>
      <c r="B21" s="24"/>
      <c r="C21" s="23"/>
      <c r="D21" s="23"/>
      <c r="E21" s="28" t="s">
        <v>34</v>
      </c>
      <c r="F21" s="26"/>
      <c r="G21" s="27" t="s">
        <v>15</v>
      </c>
      <c r="H21" s="23"/>
      <c r="I21" s="121">
        <v>11</v>
      </c>
      <c r="J21" s="122">
        <f t="shared" si="0"/>
        <v>0</v>
      </c>
    </row>
    <row r="22" spans="1:10" x14ac:dyDescent="0.3">
      <c r="A22" s="23" t="s">
        <v>35</v>
      </c>
      <c r="B22" s="24"/>
      <c r="C22" s="23"/>
      <c r="D22" s="23"/>
      <c r="E22" s="28" t="s">
        <v>36</v>
      </c>
      <c r="F22" s="29"/>
      <c r="G22" s="27" t="s">
        <v>15</v>
      </c>
      <c r="H22" s="23"/>
      <c r="I22" s="121">
        <v>11</v>
      </c>
      <c r="J22" s="122">
        <f t="shared" si="0"/>
        <v>0</v>
      </c>
    </row>
    <row r="23" spans="1:10" x14ac:dyDescent="0.3">
      <c r="A23" s="30" t="s">
        <v>37</v>
      </c>
      <c r="B23" s="31" t="str">
        <f>"Sous-total  "&amp;INDEX(A11:F23,1,4)</f>
        <v>Sous-total  Prestations générales d'études</v>
      </c>
      <c r="C23" s="32"/>
      <c r="D23" s="32"/>
      <c r="E23" s="33"/>
      <c r="F23" s="34"/>
      <c r="G23" s="34"/>
      <c r="H23" s="110"/>
      <c r="I23" s="123"/>
      <c r="J23" s="124">
        <f>SUM(J12:J22)</f>
        <v>0</v>
      </c>
    </row>
    <row r="24" spans="1:10" x14ac:dyDescent="0.3">
      <c r="A24" s="16" t="s">
        <v>38</v>
      </c>
      <c r="B24" s="17"/>
      <c r="C24" s="18"/>
      <c r="D24" s="19" t="s">
        <v>39</v>
      </c>
      <c r="E24" s="20"/>
      <c r="F24" s="21"/>
      <c r="G24" s="22"/>
      <c r="H24" s="109"/>
      <c r="I24" s="119"/>
      <c r="J24" s="120"/>
    </row>
    <row r="25" spans="1:10" x14ac:dyDescent="0.3">
      <c r="A25" s="35" t="s">
        <v>40</v>
      </c>
      <c r="B25" s="24"/>
      <c r="C25" s="23"/>
      <c r="D25" s="35"/>
      <c r="E25" s="36" t="s">
        <v>41</v>
      </c>
      <c r="F25" s="37"/>
      <c r="G25" s="27" t="s">
        <v>15</v>
      </c>
      <c r="H25" s="23"/>
      <c r="I25" s="121">
        <v>11</v>
      </c>
      <c r="J25" s="122">
        <f>I25*H25</f>
        <v>0</v>
      </c>
    </row>
    <row r="26" spans="1:10" x14ac:dyDescent="0.3">
      <c r="A26" s="23" t="s">
        <v>42</v>
      </c>
      <c r="B26" s="38"/>
      <c r="C26" s="39"/>
      <c r="D26" s="39"/>
      <c r="E26" s="40" t="s">
        <v>43</v>
      </c>
      <c r="F26" s="41"/>
      <c r="G26" s="27" t="s">
        <v>15</v>
      </c>
      <c r="H26" s="23"/>
      <c r="I26" s="121">
        <v>11</v>
      </c>
      <c r="J26" s="122">
        <f t="shared" ref="J26:J31" si="1">I26*H26</f>
        <v>0</v>
      </c>
    </row>
    <row r="27" spans="1:10" x14ac:dyDescent="0.3">
      <c r="A27" s="23" t="s">
        <v>44</v>
      </c>
      <c r="B27" s="24"/>
      <c r="C27" s="23"/>
      <c r="D27" s="23"/>
      <c r="E27" s="28" t="s">
        <v>45</v>
      </c>
      <c r="F27" s="41"/>
      <c r="G27" s="27" t="s">
        <v>15</v>
      </c>
      <c r="H27" s="23"/>
      <c r="I27" s="121">
        <v>11</v>
      </c>
      <c r="J27" s="122">
        <f t="shared" si="1"/>
        <v>0</v>
      </c>
    </row>
    <row r="28" spans="1:10" x14ac:dyDescent="0.3">
      <c r="A28" s="23" t="s">
        <v>46</v>
      </c>
      <c r="B28" s="24"/>
      <c r="C28" s="23"/>
      <c r="D28" s="23"/>
      <c r="E28" s="28" t="s">
        <v>47</v>
      </c>
      <c r="F28" s="41"/>
      <c r="G28" s="27" t="s">
        <v>15</v>
      </c>
      <c r="H28" s="23"/>
      <c r="I28" s="121">
        <v>11</v>
      </c>
      <c r="J28" s="122">
        <f t="shared" si="1"/>
        <v>0</v>
      </c>
    </row>
    <row r="29" spans="1:10" x14ac:dyDescent="0.3">
      <c r="A29" s="23" t="s">
        <v>48</v>
      </c>
      <c r="B29" s="24"/>
      <c r="C29" s="23"/>
      <c r="D29" s="23"/>
      <c r="E29" s="40" t="s">
        <v>49</v>
      </c>
      <c r="F29" s="41"/>
      <c r="G29" s="27" t="s">
        <v>15</v>
      </c>
      <c r="H29" s="23"/>
      <c r="I29" s="121">
        <v>11</v>
      </c>
      <c r="J29" s="122">
        <f t="shared" si="1"/>
        <v>0</v>
      </c>
    </row>
    <row r="30" spans="1:10" x14ac:dyDescent="0.3">
      <c r="A30" s="23" t="s">
        <v>50</v>
      </c>
      <c r="B30" s="24"/>
      <c r="C30" s="23"/>
      <c r="D30" s="23"/>
      <c r="E30" s="40" t="s">
        <v>51</v>
      </c>
      <c r="F30" s="41"/>
      <c r="G30" s="27" t="s">
        <v>52</v>
      </c>
      <c r="H30" s="23"/>
      <c r="I30" s="121">
        <v>120</v>
      </c>
      <c r="J30" s="122">
        <f t="shared" si="1"/>
        <v>0</v>
      </c>
    </row>
    <row r="31" spans="1:10" x14ac:dyDescent="0.3">
      <c r="A31" s="23" t="s">
        <v>53</v>
      </c>
      <c r="B31" s="24"/>
      <c r="C31" s="23"/>
      <c r="D31" s="23"/>
      <c r="E31" s="28" t="s">
        <v>54</v>
      </c>
      <c r="F31" s="26"/>
      <c r="G31" s="27" t="s">
        <v>15</v>
      </c>
      <c r="H31" s="23"/>
      <c r="I31" s="121">
        <v>11</v>
      </c>
      <c r="J31" s="122">
        <f t="shared" si="1"/>
        <v>0</v>
      </c>
    </row>
    <row r="32" spans="1:10" x14ac:dyDescent="0.3">
      <c r="A32" s="30" t="s">
        <v>37</v>
      </c>
      <c r="B32" s="31" t="str">
        <f>"Sous-total  "&amp;INDEX(A24:F32,1,4)</f>
        <v>Sous-total  Prestations générales travaux</v>
      </c>
      <c r="C32" s="32"/>
      <c r="D32" s="32"/>
      <c r="E32" s="33"/>
      <c r="F32" s="34"/>
      <c r="G32" s="34"/>
      <c r="H32" s="110"/>
      <c r="I32" s="123"/>
      <c r="J32" s="124">
        <f>SUM(J25:J31)</f>
        <v>0</v>
      </c>
    </row>
    <row r="33" spans="1:10" x14ac:dyDescent="0.3">
      <c r="A33" s="103" t="s">
        <v>37</v>
      </c>
      <c r="B33" s="42" t="str">
        <f>"Sous-total  "&amp;INDEX(A10:F23,1,3)</f>
        <v>Sous-total  Prestations générales</v>
      </c>
      <c r="C33" s="43"/>
      <c r="D33" s="44"/>
      <c r="E33" s="45"/>
      <c r="F33" s="46"/>
      <c r="G33" s="47"/>
      <c r="H33" s="111"/>
      <c r="I33" s="125"/>
      <c r="J33" s="126">
        <f>J23+J32</f>
        <v>0</v>
      </c>
    </row>
    <row r="34" spans="1:10" x14ac:dyDescent="0.3">
      <c r="A34" s="9" t="s">
        <v>55</v>
      </c>
      <c r="B34" s="10"/>
      <c r="C34" s="11" t="s">
        <v>56</v>
      </c>
      <c r="D34" s="12"/>
      <c r="E34" s="13"/>
      <c r="F34" s="14"/>
      <c r="G34" s="15"/>
      <c r="H34" s="108"/>
      <c r="I34" s="117"/>
      <c r="J34" s="118"/>
    </row>
    <row r="35" spans="1:10" x14ac:dyDescent="0.3">
      <c r="A35" s="16" t="s">
        <v>57</v>
      </c>
      <c r="B35" s="17"/>
      <c r="C35" s="18"/>
      <c r="D35" s="19" t="s">
        <v>58</v>
      </c>
      <c r="E35" s="20"/>
      <c r="F35" s="21"/>
      <c r="G35" s="22"/>
      <c r="H35" s="109"/>
      <c r="I35" s="119"/>
      <c r="J35" s="120"/>
    </row>
    <row r="36" spans="1:10" x14ac:dyDescent="0.3">
      <c r="A36" s="23" t="s">
        <v>59</v>
      </c>
      <c r="B36" s="24"/>
      <c r="C36" s="23"/>
      <c r="D36" s="23"/>
      <c r="E36" s="25" t="s">
        <v>60</v>
      </c>
      <c r="F36" s="41"/>
      <c r="G36" s="27" t="s">
        <v>61</v>
      </c>
      <c r="H36" s="23"/>
      <c r="I36" s="121">
        <v>633</v>
      </c>
      <c r="J36" s="122">
        <f>I36*H36</f>
        <v>0</v>
      </c>
    </row>
    <row r="37" spans="1:10" x14ac:dyDescent="0.3">
      <c r="A37" s="23" t="s">
        <v>62</v>
      </c>
      <c r="B37" s="24"/>
      <c r="C37" s="23"/>
      <c r="D37" s="23"/>
      <c r="E37" s="48" t="s">
        <v>63</v>
      </c>
      <c r="F37" s="29"/>
      <c r="G37" s="27" t="s">
        <v>61</v>
      </c>
      <c r="H37" s="23"/>
      <c r="I37" s="121">
        <v>271</v>
      </c>
      <c r="J37" s="122">
        <f t="shared" ref="J37:J40" si="2">I37*H37</f>
        <v>0</v>
      </c>
    </row>
    <row r="38" spans="1:10" x14ac:dyDescent="0.3">
      <c r="A38" s="23" t="s">
        <v>64</v>
      </c>
      <c r="B38" s="24"/>
      <c r="C38" s="23"/>
      <c r="D38" s="23"/>
      <c r="E38" s="25" t="s">
        <v>65</v>
      </c>
      <c r="F38" s="41"/>
      <c r="G38" s="27" t="s">
        <v>37</v>
      </c>
      <c r="H38" s="23"/>
      <c r="I38" s="121" t="s">
        <v>37</v>
      </c>
      <c r="J38" s="122"/>
    </row>
    <row r="39" spans="1:10" x14ac:dyDescent="0.3">
      <c r="A39" s="23" t="s">
        <v>66</v>
      </c>
      <c r="B39" s="24"/>
      <c r="C39" s="23"/>
      <c r="D39" s="23"/>
      <c r="E39" s="25"/>
      <c r="F39" s="41" t="s">
        <v>67</v>
      </c>
      <c r="G39" s="27" t="s">
        <v>68</v>
      </c>
      <c r="H39" s="23"/>
      <c r="I39" s="121">
        <v>513</v>
      </c>
      <c r="J39" s="122">
        <f t="shared" si="2"/>
        <v>0</v>
      </c>
    </row>
    <row r="40" spans="1:10" x14ac:dyDescent="0.3">
      <c r="A40" s="23" t="s">
        <v>69</v>
      </c>
      <c r="B40" s="24"/>
      <c r="C40" s="23"/>
      <c r="D40" s="23"/>
      <c r="E40" s="25"/>
      <c r="F40" s="41" t="s">
        <v>70</v>
      </c>
      <c r="G40" s="27" t="s">
        <v>68</v>
      </c>
      <c r="H40" s="23"/>
      <c r="I40" s="121">
        <v>1123</v>
      </c>
      <c r="J40" s="122">
        <f t="shared" si="2"/>
        <v>0</v>
      </c>
    </row>
    <row r="41" spans="1:10" x14ac:dyDescent="0.3">
      <c r="A41" s="30" t="s">
        <v>37</v>
      </c>
      <c r="B41" s="31" t="str">
        <f>"Sous-total  "&amp;INDEX(A35:F41,1,4)</f>
        <v>Sous-total  Prestations préparatoires en lien avec le phasage des travaux</v>
      </c>
      <c r="C41" s="32"/>
      <c r="D41" s="32"/>
      <c r="E41" s="33"/>
      <c r="F41" s="34"/>
      <c r="G41" s="34"/>
      <c r="H41" s="110"/>
      <c r="I41" s="123"/>
      <c r="J41" s="124">
        <f>SUM(J36:J40)</f>
        <v>0</v>
      </c>
    </row>
    <row r="42" spans="1:10" x14ac:dyDescent="0.3">
      <c r="A42" s="16" t="s">
        <v>71</v>
      </c>
      <c r="B42" s="17"/>
      <c r="C42" s="18"/>
      <c r="D42" s="19" t="s">
        <v>72</v>
      </c>
      <c r="E42" s="20"/>
      <c r="F42" s="21"/>
      <c r="G42" s="22"/>
      <c r="H42" s="109"/>
      <c r="I42" s="119"/>
      <c r="J42" s="120"/>
    </row>
    <row r="43" spans="1:10" x14ac:dyDescent="0.3">
      <c r="A43" s="23" t="s">
        <v>73</v>
      </c>
      <c r="B43" s="24"/>
      <c r="C43" s="23"/>
      <c r="D43" s="23"/>
      <c r="E43" s="40" t="s">
        <v>74</v>
      </c>
      <c r="F43" s="49"/>
      <c r="G43" s="27" t="s">
        <v>61</v>
      </c>
      <c r="H43" s="23"/>
      <c r="I43" s="121">
        <v>150</v>
      </c>
      <c r="J43" s="122">
        <f>I43*H43</f>
        <v>0</v>
      </c>
    </row>
    <row r="44" spans="1:10" x14ac:dyDescent="0.3">
      <c r="A44" s="23" t="s">
        <v>75</v>
      </c>
      <c r="B44" s="24"/>
      <c r="C44" s="23"/>
      <c r="D44" s="23"/>
      <c r="E44" s="40" t="s">
        <v>76</v>
      </c>
      <c r="F44" s="49"/>
      <c r="G44" s="27" t="s">
        <v>68</v>
      </c>
      <c r="H44" s="23"/>
      <c r="I44" s="121">
        <v>96</v>
      </c>
      <c r="J44" s="122">
        <f t="shared" ref="J44:J57" si="3">I44*H44</f>
        <v>0</v>
      </c>
    </row>
    <row r="45" spans="1:10" x14ac:dyDescent="0.3">
      <c r="A45" s="23" t="s">
        <v>77</v>
      </c>
      <c r="B45" s="24"/>
      <c r="C45" s="23"/>
      <c r="D45" s="23"/>
      <c r="E45" s="40" t="s">
        <v>78</v>
      </c>
      <c r="F45" s="49"/>
      <c r="G45" s="27"/>
      <c r="H45" s="23"/>
      <c r="I45" s="121" t="s">
        <v>37</v>
      </c>
      <c r="J45" s="122"/>
    </row>
    <row r="46" spans="1:10" x14ac:dyDescent="0.3">
      <c r="A46" s="23" t="s">
        <v>79</v>
      </c>
      <c r="B46" s="24"/>
      <c r="C46" s="23"/>
      <c r="D46" s="23"/>
      <c r="E46" s="25"/>
      <c r="F46" s="41" t="s">
        <v>80</v>
      </c>
      <c r="G46" s="27" t="s">
        <v>68</v>
      </c>
      <c r="H46" s="23"/>
      <c r="I46" s="121">
        <v>6389</v>
      </c>
      <c r="J46" s="122">
        <f t="shared" si="3"/>
        <v>0</v>
      </c>
    </row>
    <row r="47" spans="1:10" x14ac:dyDescent="0.3">
      <c r="A47" s="23" t="s">
        <v>81</v>
      </c>
      <c r="B47" s="24"/>
      <c r="C47" s="23"/>
      <c r="D47" s="23"/>
      <c r="E47" s="25"/>
      <c r="F47" s="41" t="s">
        <v>82</v>
      </c>
      <c r="G47" s="27" t="s">
        <v>68</v>
      </c>
      <c r="H47" s="23"/>
      <c r="I47" s="121">
        <v>8568</v>
      </c>
      <c r="J47" s="122">
        <f t="shared" si="3"/>
        <v>0</v>
      </c>
    </row>
    <row r="48" spans="1:10" x14ac:dyDescent="0.3">
      <c r="A48" s="23" t="s">
        <v>83</v>
      </c>
      <c r="B48" s="24"/>
      <c r="C48" s="23"/>
      <c r="D48" s="23"/>
      <c r="E48" s="40" t="s">
        <v>84</v>
      </c>
      <c r="F48" s="49"/>
      <c r="G48" s="27" t="s">
        <v>61</v>
      </c>
      <c r="H48" s="23"/>
      <c r="I48" s="121">
        <v>1200</v>
      </c>
      <c r="J48" s="122">
        <f t="shared" si="3"/>
        <v>0</v>
      </c>
    </row>
    <row r="49" spans="1:10" x14ac:dyDescent="0.3">
      <c r="A49" s="23" t="s">
        <v>85</v>
      </c>
      <c r="B49" s="24"/>
      <c r="C49" s="23"/>
      <c r="D49" s="23"/>
      <c r="E49" s="48" t="s">
        <v>86</v>
      </c>
      <c r="F49" s="26"/>
      <c r="G49" s="27" t="s">
        <v>37</v>
      </c>
      <c r="H49" s="23"/>
      <c r="I49" s="121" t="s">
        <v>37</v>
      </c>
      <c r="J49" s="122"/>
    </row>
    <row r="50" spans="1:10" x14ac:dyDescent="0.3">
      <c r="A50" s="23" t="s">
        <v>87</v>
      </c>
      <c r="B50" s="24"/>
      <c r="C50" s="23"/>
      <c r="D50" s="23"/>
      <c r="E50" s="25"/>
      <c r="F50" s="41" t="s">
        <v>88</v>
      </c>
      <c r="G50" s="27" t="s">
        <v>68</v>
      </c>
      <c r="H50" s="23"/>
      <c r="I50" s="121">
        <v>1315</v>
      </c>
      <c r="J50" s="122">
        <f t="shared" si="3"/>
        <v>0</v>
      </c>
    </row>
    <row r="51" spans="1:10" x14ac:dyDescent="0.3">
      <c r="A51" s="23" t="s">
        <v>89</v>
      </c>
      <c r="B51" s="24"/>
      <c r="C51" s="23"/>
      <c r="D51" s="23"/>
      <c r="E51" s="48" t="s">
        <v>90</v>
      </c>
      <c r="F51" s="29"/>
      <c r="G51" s="27" t="s">
        <v>52</v>
      </c>
      <c r="H51" s="23"/>
      <c r="I51" s="121">
        <v>493</v>
      </c>
      <c r="J51" s="122">
        <f t="shared" si="3"/>
        <v>0</v>
      </c>
    </row>
    <row r="52" spans="1:10" x14ac:dyDescent="0.3">
      <c r="A52" s="23" t="s">
        <v>91</v>
      </c>
      <c r="B52" s="24"/>
      <c r="C52" s="23"/>
      <c r="D52" s="23"/>
      <c r="E52" s="48" t="s">
        <v>92</v>
      </c>
      <c r="F52" s="29"/>
      <c r="G52" s="27" t="s">
        <v>26</v>
      </c>
      <c r="H52" s="23"/>
      <c r="I52" s="121">
        <v>49</v>
      </c>
      <c r="J52" s="122">
        <f t="shared" si="3"/>
        <v>0</v>
      </c>
    </row>
    <row r="53" spans="1:10" x14ac:dyDescent="0.3">
      <c r="A53" s="23" t="s">
        <v>93</v>
      </c>
      <c r="B53" s="24"/>
      <c r="C53" s="23"/>
      <c r="D53" s="23"/>
      <c r="E53" s="48" t="s">
        <v>94</v>
      </c>
      <c r="F53" s="29"/>
      <c r="G53" s="27" t="s">
        <v>26</v>
      </c>
      <c r="H53" s="23"/>
      <c r="I53" s="121">
        <v>8</v>
      </c>
      <c r="J53" s="122">
        <f t="shared" si="3"/>
        <v>0</v>
      </c>
    </row>
    <row r="54" spans="1:10" x14ac:dyDescent="0.3">
      <c r="A54" s="23" t="s">
        <v>95</v>
      </c>
      <c r="B54" s="24"/>
      <c r="C54" s="23"/>
      <c r="D54" s="23"/>
      <c r="E54" s="48" t="s">
        <v>96</v>
      </c>
      <c r="F54" s="29"/>
      <c r="G54" s="27" t="s">
        <v>15</v>
      </c>
      <c r="H54" s="23"/>
      <c r="I54" s="121">
        <v>11</v>
      </c>
      <c r="J54" s="122">
        <f t="shared" si="3"/>
        <v>0</v>
      </c>
    </row>
    <row r="55" spans="1:10" x14ac:dyDescent="0.3">
      <c r="A55" s="23" t="s">
        <v>97</v>
      </c>
      <c r="B55" s="24"/>
      <c r="C55" s="23"/>
      <c r="D55" s="23"/>
      <c r="E55" s="48" t="s">
        <v>98</v>
      </c>
      <c r="F55" s="29"/>
      <c r="G55" s="27" t="s">
        <v>15</v>
      </c>
      <c r="H55" s="23"/>
      <c r="I55" s="121">
        <v>11</v>
      </c>
      <c r="J55" s="122">
        <f t="shared" si="3"/>
        <v>0</v>
      </c>
    </row>
    <row r="56" spans="1:10" x14ac:dyDescent="0.3">
      <c r="A56" s="23" t="s">
        <v>99</v>
      </c>
      <c r="B56" s="24"/>
      <c r="C56" s="23"/>
      <c r="D56" s="23"/>
      <c r="E56" s="48" t="s">
        <v>100</v>
      </c>
      <c r="F56" s="29"/>
      <c r="G56" s="27" t="s">
        <v>61</v>
      </c>
      <c r="H56" s="23"/>
      <c r="I56" s="121">
        <v>280</v>
      </c>
      <c r="J56" s="122">
        <f t="shared" si="3"/>
        <v>0</v>
      </c>
    </row>
    <row r="57" spans="1:10" x14ac:dyDescent="0.3">
      <c r="A57" s="23" t="s">
        <v>101</v>
      </c>
      <c r="B57" s="24"/>
      <c r="C57" s="23"/>
      <c r="D57" s="23"/>
      <c r="E57" s="48" t="s">
        <v>102</v>
      </c>
      <c r="F57" s="26"/>
      <c r="G57" s="27" t="s">
        <v>15</v>
      </c>
      <c r="H57" s="23"/>
      <c r="I57" s="121">
        <v>11</v>
      </c>
      <c r="J57" s="122">
        <f t="shared" si="3"/>
        <v>0</v>
      </c>
    </row>
    <row r="58" spans="1:10" x14ac:dyDescent="0.3">
      <c r="A58" s="30" t="s">
        <v>37</v>
      </c>
      <c r="B58" s="31" t="str">
        <f>"Sous-total  "&amp;INDEX(A42:F58,1,4)</f>
        <v>Sous-total  Démolition béton, ouvrages et dépose de mobilier et signalisation</v>
      </c>
      <c r="C58" s="32"/>
      <c r="D58" s="32"/>
      <c r="E58" s="33"/>
      <c r="F58" s="34"/>
      <c r="G58" s="34"/>
      <c r="H58" s="110"/>
      <c r="I58" s="123"/>
      <c r="J58" s="124">
        <f>SUM(J43:J57)</f>
        <v>0</v>
      </c>
    </row>
    <row r="59" spans="1:10" x14ac:dyDescent="0.3">
      <c r="A59" s="16" t="s">
        <v>103</v>
      </c>
      <c r="B59" s="17"/>
      <c r="C59" s="18"/>
      <c r="D59" s="19" t="s">
        <v>104</v>
      </c>
      <c r="E59" s="20"/>
      <c r="F59" s="21"/>
      <c r="G59" s="22"/>
      <c r="H59" s="109"/>
      <c r="I59" s="119"/>
      <c r="J59" s="120"/>
    </row>
    <row r="60" spans="1:10" x14ac:dyDescent="0.3">
      <c r="A60" s="23" t="s">
        <v>105</v>
      </c>
      <c r="B60" s="24"/>
      <c r="C60" s="23"/>
      <c r="D60" s="23"/>
      <c r="E60" s="40" t="s">
        <v>106</v>
      </c>
      <c r="F60" s="41"/>
      <c r="G60" s="27" t="s">
        <v>61</v>
      </c>
      <c r="H60" s="23"/>
      <c r="I60" s="121">
        <v>781</v>
      </c>
      <c r="J60" s="122">
        <f>I60*H60</f>
        <v>0</v>
      </c>
    </row>
    <row r="61" spans="1:10" x14ac:dyDescent="0.3">
      <c r="A61" s="23" t="s">
        <v>107</v>
      </c>
      <c r="B61" s="24"/>
      <c r="C61" s="23"/>
      <c r="D61" s="23"/>
      <c r="E61" s="40" t="s">
        <v>108</v>
      </c>
      <c r="F61" s="41"/>
      <c r="G61" s="27" t="s">
        <v>61</v>
      </c>
      <c r="H61" s="23"/>
      <c r="I61" s="121">
        <v>88</v>
      </c>
      <c r="J61" s="122">
        <f t="shared" ref="J61:J67" si="4">I61*H61</f>
        <v>0</v>
      </c>
    </row>
    <row r="62" spans="1:10" x14ac:dyDescent="0.3">
      <c r="A62" s="23" t="s">
        <v>109</v>
      </c>
      <c r="B62" s="24"/>
      <c r="C62" s="23"/>
      <c r="D62" s="23"/>
      <c r="E62" s="25" t="s">
        <v>110</v>
      </c>
      <c r="F62" s="41"/>
      <c r="G62" s="27" t="s">
        <v>15</v>
      </c>
      <c r="H62" s="23"/>
      <c r="I62" s="121">
        <v>11</v>
      </c>
      <c r="J62" s="122">
        <f t="shared" si="4"/>
        <v>0</v>
      </c>
    </row>
    <row r="63" spans="1:10" x14ac:dyDescent="0.3">
      <c r="A63" s="23" t="s">
        <v>111</v>
      </c>
      <c r="B63" s="24"/>
      <c r="C63" s="23"/>
      <c r="D63" s="23"/>
      <c r="E63" s="40" t="s">
        <v>112</v>
      </c>
      <c r="F63" s="41"/>
      <c r="G63" s="27" t="s">
        <v>52</v>
      </c>
      <c r="H63" s="23"/>
      <c r="I63" s="121">
        <v>32</v>
      </c>
      <c r="J63" s="122">
        <f t="shared" si="4"/>
        <v>0</v>
      </c>
    </row>
    <row r="64" spans="1:10" x14ac:dyDescent="0.3">
      <c r="A64" s="23" t="s">
        <v>113</v>
      </c>
      <c r="B64" s="24"/>
      <c r="C64" s="23"/>
      <c r="D64" s="23"/>
      <c r="E64" s="48" t="s">
        <v>114</v>
      </c>
      <c r="F64" s="29"/>
      <c r="G64" s="27" t="s">
        <v>26</v>
      </c>
      <c r="H64" s="23"/>
      <c r="I64" s="121">
        <v>11</v>
      </c>
      <c r="J64" s="122">
        <f t="shared" si="4"/>
        <v>0</v>
      </c>
    </row>
    <row r="65" spans="1:10" x14ac:dyDescent="0.3">
      <c r="A65" s="23" t="s">
        <v>115</v>
      </c>
      <c r="B65" s="24"/>
      <c r="C65" s="23"/>
      <c r="D65" s="23"/>
      <c r="E65" s="48" t="s">
        <v>116</v>
      </c>
      <c r="F65" s="29"/>
      <c r="G65" s="27" t="s">
        <v>26</v>
      </c>
      <c r="H65" s="23"/>
      <c r="I65" s="121">
        <v>45</v>
      </c>
      <c r="J65" s="122">
        <f t="shared" si="4"/>
        <v>0</v>
      </c>
    </row>
    <row r="66" spans="1:10" x14ac:dyDescent="0.3">
      <c r="A66" s="23" t="s">
        <v>117</v>
      </c>
      <c r="B66" s="24"/>
      <c r="C66" s="23"/>
      <c r="D66" s="23"/>
      <c r="E66" s="40" t="s">
        <v>118</v>
      </c>
      <c r="F66" s="29"/>
      <c r="G66" s="27" t="s">
        <v>26</v>
      </c>
      <c r="H66" s="23"/>
      <c r="I66" s="121">
        <v>10</v>
      </c>
      <c r="J66" s="122">
        <f t="shared" si="4"/>
        <v>0</v>
      </c>
    </row>
    <row r="67" spans="1:10" x14ac:dyDescent="0.3">
      <c r="A67" s="23" t="s">
        <v>119</v>
      </c>
      <c r="B67" s="24"/>
      <c r="C67" s="23"/>
      <c r="D67" s="23"/>
      <c r="E67" s="40" t="s">
        <v>120</v>
      </c>
      <c r="F67" s="41"/>
      <c r="G67" s="27" t="s">
        <v>61</v>
      </c>
      <c r="H67" s="23"/>
      <c r="I67" s="121">
        <v>400</v>
      </c>
      <c r="J67" s="122">
        <f t="shared" si="4"/>
        <v>0</v>
      </c>
    </row>
    <row r="68" spans="1:10" x14ac:dyDescent="0.3">
      <c r="A68" s="30" t="s">
        <v>37</v>
      </c>
      <c r="B68" s="31" t="str">
        <f>"Sous-total  "&amp;INDEX(A59:F68,1,4)</f>
        <v>Sous-total  Dépose de réseaux</v>
      </c>
      <c r="C68" s="32"/>
      <c r="D68" s="32"/>
      <c r="E68" s="33"/>
      <c r="F68" s="34"/>
      <c r="G68" s="34"/>
      <c r="H68" s="110"/>
      <c r="I68" s="123"/>
      <c r="J68" s="124">
        <f>SUM(J60:J67)</f>
        <v>0</v>
      </c>
    </row>
    <row r="69" spans="1:10" x14ac:dyDescent="0.3">
      <c r="A69" s="103" t="s">
        <v>37</v>
      </c>
      <c r="B69" s="42" t="str">
        <f>"Sous-total  "&amp;INDEX(A34:F58,1,3)</f>
        <v>Sous-total  Travaux préparatoires</v>
      </c>
      <c r="C69" s="43"/>
      <c r="D69" s="44"/>
      <c r="E69" s="45"/>
      <c r="F69" s="46"/>
      <c r="G69" s="47"/>
      <c r="H69" s="111"/>
      <c r="I69" s="125"/>
      <c r="J69" s="126">
        <f>J41+J58+J68</f>
        <v>0</v>
      </c>
    </row>
    <row r="70" spans="1:10" x14ac:dyDescent="0.3">
      <c r="A70" s="9" t="s">
        <v>121</v>
      </c>
      <c r="B70" s="10"/>
      <c r="C70" s="11" t="s">
        <v>122</v>
      </c>
      <c r="D70" s="12"/>
      <c r="E70" s="13"/>
      <c r="F70" s="14"/>
      <c r="G70" s="15"/>
      <c r="H70" s="108"/>
      <c r="I70" s="117"/>
      <c r="J70" s="118"/>
    </row>
    <row r="71" spans="1:10" x14ac:dyDescent="0.3">
      <c r="A71" s="50" t="s">
        <v>123</v>
      </c>
      <c r="B71" s="51"/>
      <c r="C71" s="52"/>
      <c r="D71" s="53" t="s">
        <v>124</v>
      </c>
      <c r="E71" s="54"/>
      <c r="F71" s="55"/>
      <c r="G71" s="22"/>
      <c r="H71" s="109"/>
      <c r="I71" s="119"/>
      <c r="J71" s="120"/>
    </row>
    <row r="72" spans="1:10" x14ac:dyDescent="0.3">
      <c r="A72" s="56" t="s">
        <v>125</v>
      </c>
      <c r="B72" s="35"/>
      <c r="C72" s="35"/>
      <c r="D72" s="35"/>
      <c r="E72" s="36" t="s">
        <v>126</v>
      </c>
      <c r="F72" s="37"/>
      <c r="G72" s="57"/>
      <c r="H72" s="35"/>
      <c r="I72" s="127" t="s">
        <v>37</v>
      </c>
      <c r="J72" s="122"/>
    </row>
    <row r="73" spans="1:10" x14ac:dyDescent="0.3">
      <c r="A73" s="58" t="s">
        <v>127</v>
      </c>
      <c r="B73" s="23"/>
      <c r="C73" s="23"/>
      <c r="D73" s="23"/>
      <c r="E73" s="25"/>
      <c r="F73" s="41" t="s">
        <v>128</v>
      </c>
      <c r="G73" s="27" t="s">
        <v>52</v>
      </c>
      <c r="H73" s="23"/>
      <c r="I73" s="121">
        <v>9679</v>
      </c>
      <c r="J73" s="122">
        <f>I73*H73</f>
        <v>0</v>
      </c>
    </row>
    <row r="74" spans="1:10" x14ac:dyDescent="0.3">
      <c r="A74" s="58" t="s">
        <v>129</v>
      </c>
      <c r="B74" s="23"/>
      <c r="C74" s="23"/>
      <c r="D74" s="23"/>
      <c r="E74" s="25"/>
      <c r="F74" s="41" t="s">
        <v>130</v>
      </c>
      <c r="G74" s="27" t="s">
        <v>52</v>
      </c>
      <c r="H74" s="23"/>
      <c r="I74" s="121">
        <v>8869</v>
      </c>
      <c r="J74" s="122">
        <f t="shared" ref="J74:J99" si="5">I74*H74</f>
        <v>0</v>
      </c>
    </row>
    <row r="75" spans="1:10" x14ac:dyDescent="0.3">
      <c r="A75" s="58" t="s">
        <v>131</v>
      </c>
      <c r="B75" s="23"/>
      <c r="C75" s="23"/>
      <c r="D75" s="23"/>
      <c r="E75" s="25"/>
      <c r="F75" s="41" t="s">
        <v>132</v>
      </c>
      <c r="G75" s="27" t="s">
        <v>52</v>
      </c>
      <c r="H75" s="23"/>
      <c r="I75" s="121">
        <v>1494</v>
      </c>
      <c r="J75" s="122">
        <f t="shared" si="5"/>
        <v>0</v>
      </c>
    </row>
    <row r="76" spans="1:10" x14ac:dyDescent="0.3">
      <c r="A76" s="58" t="s">
        <v>133</v>
      </c>
      <c r="B76" s="23"/>
      <c r="C76" s="23"/>
      <c r="D76" s="23"/>
      <c r="E76" s="25"/>
      <c r="F76" s="41" t="s">
        <v>134</v>
      </c>
      <c r="G76" s="27" t="s">
        <v>52</v>
      </c>
      <c r="H76" s="23"/>
      <c r="I76" s="121">
        <v>165</v>
      </c>
      <c r="J76" s="122">
        <f t="shared" si="5"/>
        <v>0</v>
      </c>
    </row>
    <row r="77" spans="1:10" x14ac:dyDescent="0.3">
      <c r="A77" s="58" t="s">
        <v>135</v>
      </c>
      <c r="B77" s="23"/>
      <c r="C77" s="23"/>
      <c r="D77" s="23"/>
      <c r="E77" s="25"/>
      <c r="F77" s="41" t="s">
        <v>136</v>
      </c>
      <c r="G77" s="27" t="s">
        <v>52</v>
      </c>
      <c r="H77" s="23"/>
      <c r="I77" s="121">
        <v>145</v>
      </c>
      <c r="J77" s="122">
        <f t="shared" si="5"/>
        <v>0</v>
      </c>
    </row>
    <row r="78" spans="1:10" x14ac:dyDescent="0.3">
      <c r="A78" s="58" t="s">
        <v>137</v>
      </c>
      <c r="B78" s="23"/>
      <c r="C78" s="23"/>
      <c r="D78" s="23"/>
      <c r="E78" s="25" t="s">
        <v>138</v>
      </c>
      <c r="F78" s="26"/>
      <c r="G78" s="27"/>
      <c r="H78" s="23"/>
      <c r="I78" s="121" t="s">
        <v>37</v>
      </c>
      <c r="J78" s="122"/>
    </row>
    <row r="79" spans="1:10" x14ac:dyDescent="0.3">
      <c r="A79" s="58" t="s">
        <v>139</v>
      </c>
      <c r="B79" s="23"/>
      <c r="C79" s="23"/>
      <c r="D79" s="23"/>
      <c r="E79" s="25"/>
      <c r="F79" s="41" t="s">
        <v>140</v>
      </c>
      <c r="G79" s="27" t="s">
        <v>52</v>
      </c>
      <c r="H79" s="23"/>
      <c r="I79" s="121">
        <v>60</v>
      </c>
      <c r="J79" s="122">
        <f t="shared" si="5"/>
        <v>0</v>
      </c>
    </row>
    <row r="80" spans="1:10" x14ac:dyDescent="0.3">
      <c r="A80" s="58" t="s">
        <v>141</v>
      </c>
      <c r="B80" s="23"/>
      <c r="C80" s="23"/>
      <c r="D80" s="23"/>
      <c r="E80" s="25"/>
      <c r="F80" s="41" t="s">
        <v>142</v>
      </c>
      <c r="G80" s="27" t="s">
        <v>52</v>
      </c>
      <c r="H80" s="23"/>
      <c r="I80" s="121">
        <v>45</v>
      </c>
      <c r="J80" s="122">
        <f t="shared" si="5"/>
        <v>0</v>
      </c>
    </row>
    <row r="81" spans="1:10" x14ac:dyDescent="0.3">
      <c r="A81" s="58" t="s">
        <v>143</v>
      </c>
      <c r="B81" s="23"/>
      <c r="C81" s="23"/>
      <c r="D81" s="23"/>
      <c r="E81" s="25"/>
      <c r="F81" s="41" t="s">
        <v>144</v>
      </c>
      <c r="G81" s="27" t="s">
        <v>52</v>
      </c>
      <c r="H81" s="23"/>
      <c r="I81" s="121">
        <v>476</v>
      </c>
      <c r="J81" s="122">
        <f t="shared" si="5"/>
        <v>0</v>
      </c>
    </row>
    <row r="82" spans="1:10" x14ac:dyDescent="0.3">
      <c r="A82" s="58" t="s">
        <v>145</v>
      </c>
      <c r="B82" s="23"/>
      <c r="C82" s="23"/>
      <c r="D82" s="23"/>
      <c r="E82" s="25"/>
      <c r="F82" s="41" t="s">
        <v>146</v>
      </c>
      <c r="G82" s="27" t="s">
        <v>52</v>
      </c>
      <c r="H82" s="23"/>
      <c r="I82" s="121">
        <v>258</v>
      </c>
      <c r="J82" s="122">
        <f t="shared" si="5"/>
        <v>0</v>
      </c>
    </row>
    <row r="83" spans="1:10" x14ac:dyDescent="0.3">
      <c r="A83" s="58" t="s">
        <v>147</v>
      </c>
      <c r="B83" s="23"/>
      <c r="C83" s="23"/>
      <c r="D83" s="23"/>
      <c r="E83" s="25"/>
      <c r="F83" s="41" t="s">
        <v>148</v>
      </c>
      <c r="G83" s="27" t="s">
        <v>15</v>
      </c>
      <c r="H83" s="23"/>
      <c r="I83" s="121">
        <v>1</v>
      </c>
      <c r="J83" s="122">
        <f t="shared" si="5"/>
        <v>0</v>
      </c>
    </row>
    <row r="84" spans="1:10" x14ac:dyDescent="0.3">
      <c r="A84" s="58" t="s">
        <v>149</v>
      </c>
      <c r="B84" s="23"/>
      <c r="C84" s="23"/>
      <c r="D84" s="23"/>
      <c r="E84" s="25" t="s">
        <v>150</v>
      </c>
      <c r="F84" s="41"/>
      <c r="G84" s="27" t="s">
        <v>37</v>
      </c>
      <c r="H84" s="23"/>
      <c r="I84" s="121" t="s">
        <v>37</v>
      </c>
      <c r="J84" s="122"/>
    </row>
    <row r="85" spans="1:10" x14ac:dyDescent="0.3">
      <c r="A85" s="58" t="s">
        <v>151</v>
      </c>
      <c r="B85" s="23"/>
      <c r="C85" s="23"/>
      <c r="D85" s="23"/>
      <c r="E85" s="25"/>
      <c r="F85" s="41" t="s">
        <v>152</v>
      </c>
      <c r="G85" s="27" t="s">
        <v>52</v>
      </c>
      <c r="H85" s="23"/>
      <c r="I85" s="121">
        <v>2806</v>
      </c>
      <c r="J85" s="122">
        <f t="shared" si="5"/>
        <v>0</v>
      </c>
    </row>
    <row r="86" spans="1:10" x14ac:dyDescent="0.3">
      <c r="A86" s="58" t="s">
        <v>153</v>
      </c>
      <c r="B86" s="23"/>
      <c r="C86" s="23"/>
      <c r="D86" s="23"/>
      <c r="E86" s="59"/>
      <c r="F86" s="41" t="s">
        <v>154</v>
      </c>
      <c r="G86" s="27" t="s">
        <v>52</v>
      </c>
      <c r="H86" s="23"/>
      <c r="I86" s="121">
        <v>4392</v>
      </c>
      <c r="J86" s="122">
        <f t="shared" si="5"/>
        <v>0</v>
      </c>
    </row>
    <row r="87" spans="1:10" x14ac:dyDescent="0.3">
      <c r="A87" s="58" t="s">
        <v>155</v>
      </c>
      <c r="B87" s="23"/>
      <c r="C87" s="23"/>
      <c r="D87" s="23"/>
      <c r="E87" s="40" t="s">
        <v>156</v>
      </c>
      <c r="F87" s="41"/>
      <c r="G87" s="27" t="s">
        <v>52</v>
      </c>
      <c r="H87" s="23"/>
      <c r="I87" s="121">
        <v>1235</v>
      </c>
      <c r="J87" s="122">
        <f t="shared" si="5"/>
        <v>0</v>
      </c>
    </row>
    <row r="88" spans="1:10" x14ac:dyDescent="0.3">
      <c r="A88" s="58" t="s">
        <v>157</v>
      </c>
      <c r="B88" s="23"/>
      <c r="C88" s="23"/>
      <c r="D88" s="23"/>
      <c r="E88" s="25" t="s">
        <v>158</v>
      </c>
      <c r="F88" s="26"/>
      <c r="G88" s="27"/>
      <c r="H88" s="23"/>
      <c r="I88" s="121" t="s">
        <v>37</v>
      </c>
      <c r="J88" s="122"/>
    </row>
    <row r="89" spans="1:10" x14ac:dyDescent="0.3">
      <c r="A89" s="58" t="s">
        <v>159</v>
      </c>
      <c r="B89" s="23"/>
      <c r="C89" s="23"/>
      <c r="D89" s="23"/>
      <c r="E89" s="25"/>
      <c r="F89" s="41" t="s">
        <v>160</v>
      </c>
      <c r="G89" s="27" t="s">
        <v>52</v>
      </c>
      <c r="H89" s="23"/>
      <c r="I89" s="121">
        <v>1347</v>
      </c>
      <c r="J89" s="122">
        <f t="shared" si="5"/>
        <v>0</v>
      </c>
    </row>
    <row r="90" spans="1:10" x14ac:dyDescent="0.3">
      <c r="A90" s="58" t="s">
        <v>161</v>
      </c>
      <c r="B90" s="23"/>
      <c r="C90" s="23"/>
      <c r="D90" s="23"/>
      <c r="E90" s="25"/>
      <c r="F90" s="41" t="s">
        <v>162</v>
      </c>
      <c r="G90" s="27" t="s">
        <v>52</v>
      </c>
      <c r="H90" s="23"/>
      <c r="I90" s="121">
        <v>1281</v>
      </c>
      <c r="J90" s="122">
        <f t="shared" si="5"/>
        <v>0</v>
      </c>
    </row>
    <row r="91" spans="1:10" x14ac:dyDescent="0.3">
      <c r="A91" s="58" t="s">
        <v>163</v>
      </c>
      <c r="B91" s="23"/>
      <c r="C91" s="23"/>
      <c r="D91" s="23"/>
      <c r="E91" s="25"/>
      <c r="F91" s="41" t="s">
        <v>164</v>
      </c>
      <c r="G91" s="27" t="s">
        <v>52</v>
      </c>
      <c r="H91" s="23"/>
      <c r="I91" s="121">
        <v>1521</v>
      </c>
      <c r="J91" s="122">
        <f t="shared" si="5"/>
        <v>0</v>
      </c>
    </row>
    <row r="92" spans="1:10" x14ac:dyDescent="0.3">
      <c r="A92" s="58" t="s">
        <v>165</v>
      </c>
      <c r="B92" s="23"/>
      <c r="C92" s="23"/>
      <c r="D92" s="23"/>
      <c r="E92" s="25"/>
      <c r="F92" s="41" t="s">
        <v>166</v>
      </c>
      <c r="G92" s="27" t="s">
        <v>52</v>
      </c>
      <c r="H92" s="23"/>
      <c r="I92" s="121">
        <v>2420</v>
      </c>
      <c r="J92" s="122">
        <f t="shared" si="5"/>
        <v>0</v>
      </c>
    </row>
    <row r="93" spans="1:10" x14ac:dyDescent="0.3">
      <c r="A93" s="58" t="s">
        <v>167</v>
      </c>
      <c r="B93" s="23"/>
      <c r="C93" s="23"/>
      <c r="D93" s="23"/>
      <c r="E93" s="25"/>
      <c r="F93" s="41" t="s">
        <v>168</v>
      </c>
      <c r="G93" s="27" t="s">
        <v>52</v>
      </c>
      <c r="H93" s="23"/>
      <c r="I93" s="121">
        <v>2905</v>
      </c>
      <c r="J93" s="122">
        <f t="shared" si="5"/>
        <v>0</v>
      </c>
    </row>
    <row r="94" spans="1:10" x14ac:dyDescent="0.3">
      <c r="A94" s="58" t="s">
        <v>169</v>
      </c>
      <c r="B94" s="23"/>
      <c r="C94" s="23"/>
      <c r="D94" s="23"/>
      <c r="E94" s="25"/>
      <c r="F94" s="41" t="s">
        <v>134</v>
      </c>
      <c r="G94" s="27" t="s">
        <v>52</v>
      </c>
      <c r="H94" s="23"/>
      <c r="I94" s="121">
        <v>121</v>
      </c>
      <c r="J94" s="122">
        <f t="shared" si="5"/>
        <v>0</v>
      </c>
    </row>
    <row r="95" spans="1:10" x14ac:dyDescent="0.3">
      <c r="A95" s="58" t="s">
        <v>170</v>
      </c>
      <c r="B95" s="23"/>
      <c r="C95" s="23"/>
      <c r="D95" s="23"/>
      <c r="E95" s="25"/>
      <c r="F95" s="41" t="s">
        <v>136</v>
      </c>
      <c r="G95" s="27" t="s">
        <v>52</v>
      </c>
      <c r="H95" s="23"/>
      <c r="I95" s="121">
        <v>72</v>
      </c>
      <c r="J95" s="122">
        <f t="shared" si="5"/>
        <v>0</v>
      </c>
    </row>
    <row r="96" spans="1:10" x14ac:dyDescent="0.3">
      <c r="A96" s="58" t="s">
        <v>171</v>
      </c>
      <c r="B96" s="23"/>
      <c r="C96" s="23"/>
      <c r="D96" s="23"/>
      <c r="E96" s="25" t="s">
        <v>172</v>
      </c>
      <c r="F96" s="26"/>
      <c r="G96" s="27" t="s">
        <v>37</v>
      </c>
      <c r="H96" s="23"/>
      <c r="I96" s="121" t="s">
        <v>37</v>
      </c>
      <c r="J96" s="122"/>
    </row>
    <row r="97" spans="1:10" x14ac:dyDescent="0.3">
      <c r="A97" s="58" t="s">
        <v>173</v>
      </c>
      <c r="B97" s="23"/>
      <c r="C97" s="23"/>
      <c r="D97" s="23"/>
      <c r="E97" s="25"/>
      <c r="F97" s="41" t="s">
        <v>174</v>
      </c>
      <c r="G97" s="27" t="s">
        <v>68</v>
      </c>
      <c r="H97" s="23"/>
      <c r="I97" s="121">
        <v>9112</v>
      </c>
      <c r="J97" s="122">
        <f t="shared" si="5"/>
        <v>0</v>
      </c>
    </row>
    <row r="98" spans="1:10" x14ac:dyDescent="0.3">
      <c r="A98" s="58" t="s">
        <v>175</v>
      </c>
      <c r="B98" s="23"/>
      <c r="C98" s="23"/>
      <c r="D98" s="23"/>
      <c r="E98" s="25"/>
      <c r="F98" s="41" t="s">
        <v>176</v>
      </c>
      <c r="G98" s="27" t="s">
        <v>68</v>
      </c>
      <c r="H98" s="23"/>
      <c r="I98" s="121">
        <v>11399</v>
      </c>
      <c r="J98" s="122">
        <f t="shared" si="5"/>
        <v>0</v>
      </c>
    </row>
    <row r="99" spans="1:10" x14ac:dyDescent="0.3">
      <c r="A99" s="60" t="s">
        <v>177</v>
      </c>
      <c r="B99" s="61"/>
      <c r="C99" s="61"/>
      <c r="D99" s="61"/>
      <c r="E99" s="62" t="s">
        <v>178</v>
      </c>
      <c r="F99" s="63"/>
      <c r="G99" s="64" t="s">
        <v>68</v>
      </c>
      <c r="H99" s="61"/>
      <c r="I99" s="128">
        <v>20510</v>
      </c>
      <c r="J99" s="122">
        <f t="shared" si="5"/>
        <v>0</v>
      </c>
    </row>
    <row r="100" spans="1:10" x14ac:dyDescent="0.3">
      <c r="A100" s="65" t="s">
        <v>37</v>
      </c>
      <c r="B100" s="66" t="str">
        <f>"Sous-total  "&amp;INDEX(A71:F100,1,4)</f>
        <v>Sous-total  Terrassements de masse et de tranchées</v>
      </c>
      <c r="C100" s="67"/>
      <c r="D100" s="67"/>
      <c r="E100" s="68"/>
      <c r="F100" s="69"/>
      <c r="G100" s="69"/>
      <c r="H100" s="112"/>
      <c r="I100" s="129"/>
      <c r="J100" s="124">
        <f>SUM(J72:J99)</f>
        <v>0</v>
      </c>
    </row>
    <row r="101" spans="1:10" x14ac:dyDescent="0.3">
      <c r="A101" s="103" t="s">
        <v>37</v>
      </c>
      <c r="B101" s="42" t="str">
        <f>"Sous-total  "&amp;INDEX(A70:F100,1,3)</f>
        <v>Sous-total  Terrassements</v>
      </c>
      <c r="C101" s="43"/>
      <c r="D101" s="44"/>
      <c r="E101" s="45"/>
      <c r="F101" s="46"/>
      <c r="G101" s="47"/>
      <c r="H101" s="111"/>
      <c r="I101" s="125"/>
      <c r="J101" s="126">
        <f>J100</f>
        <v>0</v>
      </c>
    </row>
    <row r="102" spans="1:10" x14ac:dyDescent="0.3">
      <c r="A102" s="9" t="s">
        <v>179</v>
      </c>
      <c r="B102" s="10"/>
      <c r="C102" s="11" t="s">
        <v>180</v>
      </c>
      <c r="D102" s="12"/>
      <c r="E102" s="13"/>
      <c r="F102" s="14"/>
      <c r="G102" s="15"/>
      <c r="H102" s="108"/>
      <c r="I102" s="117"/>
      <c r="J102" s="118"/>
    </row>
    <row r="103" spans="1:10" x14ac:dyDescent="0.3">
      <c r="A103" s="16" t="s">
        <v>181</v>
      </c>
      <c r="B103" s="17"/>
      <c r="C103" s="18"/>
      <c r="D103" s="19" t="s">
        <v>182</v>
      </c>
      <c r="E103" s="20"/>
      <c r="F103" s="21"/>
      <c r="G103" s="22"/>
      <c r="H103" s="109"/>
      <c r="I103" s="119"/>
      <c r="J103" s="120"/>
    </row>
    <row r="104" spans="1:10" x14ac:dyDescent="0.3">
      <c r="A104" s="35" t="s">
        <v>183</v>
      </c>
      <c r="B104" s="70"/>
      <c r="C104" s="35"/>
      <c r="D104" s="35"/>
      <c r="E104" s="36" t="s">
        <v>184</v>
      </c>
      <c r="F104" s="71"/>
      <c r="G104" s="27" t="s">
        <v>37</v>
      </c>
      <c r="H104" s="23"/>
      <c r="I104" s="121" t="s">
        <v>37</v>
      </c>
      <c r="J104" s="122"/>
    </row>
    <row r="105" spans="1:10" x14ac:dyDescent="0.3">
      <c r="A105" s="23" t="s">
        <v>185</v>
      </c>
      <c r="B105" s="24"/>
      <c r="C105" s="23"/>
      <c r="D105" s="23"/>
      <c r="E105" s="25"/>
      <c r="F105" s="41" t="s">
        <v>186</v>
      </c>
      <c r="G105" s="27" t="s">
        <v>61</v>
      </c>
      <c r="H105" s="23"/>
      <c r="I105" s="121">
        <v>73</v>
      </c>
      <c r="J105" s="122">
        <f>I105*H105</f>
        <v>0</v>
      </c>
    </row>
    <row r="106" spans="1:10" x14ac:dyDescent="0.3">
      <c r="A106" s="23" t="s">
        <v>187</v>
      </c>
      <c r="B106" s="24"/>
      <c r="C106" s="23"/>
      <c r="D106" s="23"/>
      <c r="E106" s="25"/>
      <c r="F106" s="41" t="s">
        <v>188</v>
      </c>
      <c r="G106" s="27" t="s">
        <v>61</v>
      </c>
      <c r="H106" s="23"/>
      <c r="I106" s="121">
        <v>1128</v>
      </c>
      <c r="J106" s="122">
        <f t="shared" ref="J106:J128" si="6">I106*H106</f>
        <v>0</v>
      </c>
    </row>
    <row r="107" spans="1:10" x14ac:dyDescent="0.3">
      <c r="A107" s="23" t="s">
        <v>189</v>
      </c>
      <c r="B107" s="24"/>
      <c r="C107" s="23"/>
      <c r="D107" s="23"/>
      <c r="E107" s="25"/>
      <c r="F107" s="41" t="s">
        <v>190</v>
      </c>
      <c r="G107" s="27" t="s">
        <v>61</v>
      </c>
      <c r="H107" s="23"/>
      <c r="I107" s="121">
        <v>17</v>
      </c>
      <c r="J107" s="122">
        <f t="shared" si="6"/>
        <v>0</v>
      </c>
    </row>
    <row r="108" spans="1:10" x14ac:dyDescent="0.3">
      <c r="A108" s="23" t="s">
        <v>191</v>
      </c>
      <c r="B108" s="24"/>
      <c r="C108" s="23"/>
      <c r="D108" s="23"/>
      <c r="E108" s="25"/>
      <c r="F108" s="41" t="s">
        <v>192</v>
      </c>
      <c r="G108" s="27" t="s">
        <v>61</v>
      </c>
      <c r="H108" s="23"/>
      <c r="I108" s="121">
        <v>11</v>
      </c>
      <c r="J108" s="122">
        <f t="shared" si="6"/>
        <v>0</v>
      </c>
    </row>
    <row r="109" spans="1:10" x14ac:dyDescent="0.3">
      <c r="A109" s="23" t="s">
        <v>193</v>
      </c>
      <c r="B109" s="24"/>
      <c r="C109" s="23"/>
      <c r="D109" s="23"/>
      <c r="E109" s="25"/>
      <c r="F109" s="41" t="s">
        <v>194</v>
      </c>
      <c r="G109" s="27" t="s">
        <v>61</v>
      </c>
      <c r="H109" s="23"/>
      <c r="I109" s="121">
        <v>242</v>
      </c>
      <c r="J109" s="122">
        <f t="shared" si="6"/>
        <v>0</v>
      </c>
    </row>
    <row r="110" spans="1:10" x14ac:dyDescent="0.3">
      <c r="A110" s="23" t="s">
        <v>195</v>
      </c>
      <c r="B110" s="24"/>
      <c r="C110" s="23"/>
      <c r="D110" s="23"/>
      <c r="E110" s="25" t="s">
        <v>196</v>
      </c>
      <c r="F110" s="41"/>
      <c r="G110" s="27" t="s">
        <v>37</v>
      </c>
      <c r="H110" s="23"/>
      <c r="I110" s="121" t="s">
        <v>37</v>
      </c>
      <c r="J110" s="122"/>
    </row>
    <row r="111" spans="1:10" x14ac:dyDescent="0.3">
      <c r="A111" s="23" t="s">
        <v>197</v>
      </c>
      <c r="B111" s="24"/>
      <c r="C111" s="23"/>
      <c r="D111" s="23"/>
      <c r="E111" s="25"/>
      <c r="F111" s="41" t="s">
        <v>198</v>
      </c>
      <c r="G111" s="27" t="s">
        <v>61</v>
      </c>
      <c r="H111" s="23"/>
      <c r="I111" s="121">
        <v>359</v>
      </c>
      <c r="J111" s="122">
        <f t="shared" si="6"/>
        <v>0</v>
      </c>
    </row>
    <row r="112" spans="1:10" x14ac:dyDescent="0.3">
      <c r="A112" s="23" t="s">
        <v>199</v>
      </c>
      <c r="B112" s="24"/>
      <c r="C112" s="23"/>
      <c r="D112" s="23"/>
      <c r="E112" s="25"/>
      <c r="F112" s="41" t="s">
        <v>188</v>
      </c>
      <c r="G112" s="27" t="s">
        <v>61</v>
      </c>
      <c r="H112" s="23"/>
      <c r="I112" s="121">
        <v>44</v>
      </c>
      <c r="J112" s="122">
        <f t="shared" si="6"/>
        <v>0</v>
      </c>
    </row>
    <row r="113" spans="1:10" x14ac:dyDescent="0.3">
      <c r="A113" s="23" t="s">
        <v>200</v>
      </c>
      <c r="B113" s="24"/>
      <c r="C113" s="23"/>
      <c r="D113" s="23"/>
      <c r="E113" s="25" t="s">
        <v>201</v>
      </c>
      <c r="F113" s="41"/>
      <c r="G113" s="27" t="s">
        <v>37</v>
      </c>
      <c r="H113" s="23"/>
      <c r="I113" s="121" t="s">
        <v>37</v>
      </c>
      <c r="J113" s="122"/>
    </row>
    <row r="114" spans="1:10" x14ac:dyDescent="0.3">
      <c r="A114" s="23" t="s">
        <v>202</v>
      </c>
      <c r="B114" s="24"/>
      <c r="C114" s="23"/>
      <c r="D114" s="23"/>
      <c r="E114" s="25"/>
      <c r="F114" s="41" t="s">
        <v>203</v>
      </c>
      <c r="G114" s="27" t="s">
        <v>61</v>
      </c>
      <c r="H114" s="23"/>
      <c r="I114" s="121">
        <v>111</v>
      </c>
      <c r="J114" s="122">
        <f t="shared" si="6"/>
        <v>0</v>
      </c>
    </row>
    <row r="115" spans="1:10" x14ac:dyDescent="0.3">
      <c r="A115" s="23" t="s">
        <v>204</v>
      </c>
      <c r="B115" s="24"/>
      <c r="C115" s="23"/>
      <c r="D115" s="23"/>
      <c r="E115" s="25" t="s">
        <v>205</v>
      </c>
      <c r="F115" s="41"/>
      <c r="G115" s="27" t="s">
        <v>26</v>
      </c>
      <c r="H115" s="23"/>
      <c r="I115" s="121">
        <v>159</v>
      </c>
      <c r="J115" s="122">
        <f t="shared" si="6"/>
        <v>0</v>
      </c>
    </row>
    <row r="116" spans="1:10" x14ac:dyDescent="0.3">
      <c r="A116" s="23" t="s">
        <v>206</v>
      </c>
      <c r="B116" s="24"/>
      <c r="C116" s="23"/>
      <c r="D116" s="23"/>
      <c r="E116" s="25" t="s">
        <v>207</v>
      </c>
      <c r="F116" s="41"/>
      <c r="G116" s="27"/>
      <c r="H116" s="23"/>
      <c r="I116" s="121" t="s">
        <v>37</v>
      </c>
      <c r="J116" s="122"/>
    </row>
    <row r="117" spans="1:10" x14ac:dyDescent="0.3">
      <c r="A117" s="23" t="s">
        <v>208</v>
      </c>
      <c r="B117" s="24"/>
      <c r="C117" s="23"/>
      <c r="D117" s="23"/>
      <c r="E117" s="25"/>
      <c r="F117" s="41" t="s">
        <v>209</v>
      </c>
      <c r="G117" s="27" t="s">
        <v>26</v>
      </c>
      <c r="H117" s="23"/>
      <c r="I117" s="121">
        <v>79</v>
      </c>
      <c r="J117" s="122">
        <f t="shared" si="6"/>
        <v>0</v>
      </c>
    </row>
    <row r="118" spans="1:10" x14ac:dyDescent="0.3">
      <c r="A118" s="23" t="s">
        <v>210</v>
      </c>
      <c r="B118" s="24"/>
      <c r="C118" s="23"/>
      <c r="D118" s="23"/>
      <c r="E118" s="28" t="s">
        <v>211</v>
      </c>
      <c r="F118" s="41"/>
      <c r="G118" s="27" t="s">
        <v>37</v>
      </c>
      <c r="H118" s="23"/>
      <c r="I118" s="121" t="s">
        <v>37</v>
      </c>
      <c r="J118" s="122"/>
    </row>
    <row r="119" spans="1:10" x14ac:dyDescent="0.3">
      <c r="A119" s="23" t="s">
        <v>212</v>
      </c>
      <c r="B119" s="24"/>
      <c r="C119" s="23"/>
      <c r="D119" s="23"/>
      <c r="E119" s="25"/>
      <c r="F119" s="41" t="s">
        <v>213</v>
      </c>
      <c r="G119" s="27" t="s">
        <v>26</v>
      </c>
      <c r="H119" s="23"/>
      <c r="I119" s="121">
        <v>63</v>
      </c>
      <c r="J119" s="122">
        <f t="shared" si="6"/>
        <v>0</v>
      </c>
    </row>
    <row r="120" spans="1:10" x14ac:dyDescent="0.3">
      <c r="A120" s="23" t="s">
        <v>214</v>
      </c>
      <c r="B120" s="24"/>
      <c r="C120" s="23"/>
      <c r="D120" s="23"/>
      <c r="E120" s="25"/>
      <c r="F120" s="41" t="s">
        <v>215</v>
      </c>
      <c r="G120" s="27" t="s">
        <v>26</v>
      </c>
      <c r="H120" s="23"/>
      <c r="I120" s="121">
        <v>10</v>
      </c>
      <c r="J120" s="122">
        <f t="shared" si="6"/>
        <v>0</v>
      </c>
    </row>
    <row r="121" spans="1:10" x14ac:dyDescent="0.3">
      <c r="A121" s="23" t="s">
        <v>216</v>
      </c>
      <c r="B121" s="24"/>
      <c r="C121" s="23"/>
      <c r="D121" s="23"/>
      <c r="E121" s="25"/>
      <c r="F121" s="41" t="s">
        <v>217</v>
      </c>
      <c r="G121" s="27" t="s">
        <v>26</v>
      </c>
      <c r="H121" s="23"/>
      <c r="I121" s="121">
        <v>44</v>
      </c>
      <c r="J121" s="122">
        <f t="shared" si="6"/>
        <v>0</v>
      </c>
    </row>
    <row r="122" spans="1:10" x14ac:dyDescent="0.3">
      <c r="A122" s="23" t="s">
        <v>218</v>
      </c>
      <c r="B122" s="24"/>
      <c r="C122" s="23"/>
      <c r="D122" s="23"/>
      <c r="E122" s="25"/>
      <c r="F122" s="41" t="s">
        <v>219</v>
      </c>
      <c r="G122" s="27" t="s">
        <v>26</v>
      </c>
      <c r="H122" s="23"/>
      <c r="I122" s="121">
        <v>85</v>
      </c>
      <c r="J122" s="122">
        <f t="shared" si="6"/>
        <v>0</v>
      </c>
    </row>
    <row r="123" spans="1:10" x14ac:dyDescent="0.3">
      <c r="A123" s="23" t="s">
        <v>220</v>
      </c>
      <c r="B123" s="24"/>
      <c r="C123" s="23"/>
      <c r="D123" s="23"/>
      <c r="E123" s="25"/>
      <c r="F123" s="41" t="s">
        <v>221</v>
      </c>
      <c r="G123" s="27" t="s">
        <v>26</v>
      </c>
      <c r="H123" s="23"/>
      <c r="I123" s="121">
        <v>28</v>
      </c>
      <c r="J123" s="122">
        <f t="shared" si="6"/>
        <v>0</v>
      </c>
    </row>
    <row r="124" spans="1:10" x14ac:dyDescent="0.3">
      <c r="A124" s="23" t="s">
        <v>222</v>
      </c>
      <c r="B124" s="24"/>
      <c r="C124" s="23"/>
      <c r="D124" s="23"/>
      <c r="E124" s="25" t="s">
        <v>223</v>
      </c>
      <c r="F124" s="41"/>
      <c r="G124" s="27" t="s">
        <v>37</v>
      </c>
      <c r="H124" s="23"/>
      <c r="I124" s="121" t="s">
        <v>37</v>
      </c>
      <c r="J124" s="122"/>
    </row>
    <row r="125" spans="1:10" x14ac:dyDescent="0.3">
      <c r="A125" s="23" t="s">
        <v>224</v>
      </c>
      <c r="B125" s="24"/>
      <c r="C125" s="23"/>
      <c r="D125" s="23"/>
      <c r="E125" s="25"/>
      <c r="F125" s="41" t="s">
        <v>225</v>
      </c>
      <c r="G125" s="27" t="s">
        <v>26</v>
      </c>
      <c r="H125" s="23"/>
      <c r="I125" s="121">
        <v>12</v>
      </c>
      <c r="J125" s="122">
        <f t="shared" si="6"/>
        <v>0</v>
      </c>
    </row>
    <row r="126" spans="1:10" x14ac:dyDescent="0.3">
      <c r="A126" s="23" t="s">
        <v>226</v>
      </c>
      <c r="B126" s="24"/>
      <c r="C126" s="23"/>
      <c r="D126" s="23"/>
      <c r="E126" s="25" t="s">
        <v>227</v>
      </c>
      <c r="F126" s="41"/>
      <c r="G126" s="27" t="s">
        <v>26</v>
      </c>
      <c r="H126" s="23"/>
      <c r="I126" s="121">
        <v>33</v>
      </c>
      <c r="J126" s="122">
        <f t="shared" si="6"/>
        <v>0</v>
      </c>
    </row>
    <row r="127" spans="1:10" x14ac:dyDescent="0.3">
      <c r="A127" s="23" t="s">
        <v>228</v>
      </c>
      <c r="B127" s="24"/>
      <c r="C127" s="23"/>
      <c r="D127" s="23"/>
      <c r="E127" s="25" t="s">
        <v>229</v>
      </c>
      <c r="F127" s="41"/>
      <c r="G127" s="27" t="s">
        <v>15</v>
      </c>
      <c r="H127" s="23"/>
      <c r="I127" s="121">
        <v>1</v>
      </c>
      <c r="J127" s="122">
        <f t="shared" si="6"/>
        <v>0</v>
      </c>
    </row>
    <row r="128" spans="1:10" x14ac:dyDescent="0.3">
      <c r="A128" s="23" t="s">
        <v>230</v>
      </c>
      <c r="B128" s="24"/>
      <c r="C128" s="23"/>
      <c r="D128" s="23"/>
      <c r="E128" s="25" t="s">
        <v>231</v>
      </c>
      <c r="F128" s="41"/>
      <c r="G128" s="27" t="s">
        <v>15</v>
      </c>
      <c r="H128" s="23"/>
      <c r="I128" s="121">
        <v>1</v>
      </c>
      <c r="J128" s="122">
        <f t="shared" si="6"/>
        <v>0</v>
      </c>
    </row>
    <row r="129" spans="1:10" x14ac:dyDescent="0.3">
      <c r="A129" s="30" t="s">
        <v>37</v>
      </c>
      <c r="B129" s="31" t="str">
        <f>"Sous-total  "&amp;INDEX(A103:F129,1,4)</f>
        <v>Sous-total  Réseau EP</v>
      </c>
      <c r="C129" s="32"/>
      <c r="D129" s="32"/>
      <c r="E129" s="33"/>
      <c r="F129" s="34"/>
      <c r="G129" s="34"/>
      <c r="H129" s="110"/>
      <c r="I129" s="123"/>
      <c r="J129" s="124">
        <f>SUM(J104:J128)</f>
        <v>0</v>
      </c>
    </row>
    <row r="130" spans="1:10" x14ac:dyDescent="0.3">
      <c r="A130" s="16" t="s">
        <v>232</v>
      </c>
      <c r="B130" s="17"/>
      <c r="C130" s="18"/>
      <c r="D130" s="19" t="s">
        <v>233</v>
      </c>
      <c r="E130" s="20"/>
      <c r="F130" s="21"/>
      <c r="G130" s="22"/>
      <c r="H130" s="109"/>
      <c r="I130" s="119"/>
      <c r="J130" s="120"/>
    </row>
    <row r="131" spans="1:10" x14ac:dyDescent="0.3">
      <c r="A131" s="23" t="s">
        <v>234</v>
      </c>
      <c r="B131" s="24"/>
      <c r="C131" s="23"/>
      <c r="D131" s="23"/>
      <c r="E131" s="28" t="s">
        <v>235</v>
      </c>
      <c r="F131" s="41"/>
      <c r="G131" s="27" t="s">
        <v>37</v>
      </c>
      <c r="H131" s="23"/>
      <c r="I131" s="121" t="s">
        <v>37</v>
      </c>
      <c r="J131" s="122"/>
    </row>
    <row r="132" spans="1:10" x14ac:dyDescent="0.3">
      <c r="A132" s="23" t="s">
        <v>236</v>
      </c>
      <c r="B132" s="24"/>
      <c r="C132" s="23"/>
      <c r="D132" s="23"/>
      <c r="E132" s="25"/>
      <c r="F132" s="41" t="s">
        <v>237</v>
      </c>
      <c r="G132" s="27" t="s">
        <v>61</v>
      </c>
      <c r="H132" s="23"/>
      <c r="I132" s="121">
        <v>66</v>
      </c>
      <c r="J132" s="122">
        <f>I132*H132</f>
        <v>0</v>
      </c>
    </row>
    <row r="133" spans="1:10" x14ac:dyDescent="0.3">
      <c r="A133" s="23" t="s">
        <v>238</v>
      </c>
      <c r="B133" s="24"/>
      <c r="C133" s="23"/>
      <c r="D133" s="23"/>
      <c r="E133" s="25"/>
      <c r="F133" s="41" t="s">
        <v>239</v>
      </c>
      <c r="G133" s="27" t="s">
        <v>61</v>
      </c>
      <c r="H133" s="23"/>
      <c r="I133" s="121">
        <v>1167</v>
      </c>
      <c r="J133" s="122">
        <f t="shared" ref="J133:J145" si="7">I133*H133</f>
        <v>0</v>
      </c>
    </row>
    <row r="134" spans="1:10" x14ac:dyDescent="0.3">
      <c r="A134" s="23" t="s">
        <v>240</v>
      </c>
      <c r="B134" s="24"/>
      <c r="C134" s="23"/>
      <c r="D134" s="23"/>
      <c r="E134" s="28" t="s">
        <v>201</v>
      </c>
      <c r="F134" s="41"/>
      <c r="G134" s="27" t="s">
        <v>37</v>
      </c>
      <c r="H134" s="23"/>
      <c r="I134" s="121" t="s">
        <v>37</v>
      </c>
      <c r="J134" s="122"/>
    </row>
    <row r="135" spans="1:10" x14ac:dyDescent="0.3">
      <c r="A135" s="23" t="s">
        <v>241</v>
      </c>
      <c r="B135" s="24"/>
      <c r="C135" s="23"/>
      <c r="D135" s="23"/>
      <c r="E135" s="25"/>
      <c r="F135" s="41" t="s">
        <v>237</v>
      </c>
      <c r="G135" s="27" t="s">
        <v>61</v>
      </c>
      <c r="H135" s="23"/>
      <c r="I135" s="121">
        <v>398</v>
      </c>
      <c r="J135" s="122">
        <f t="shared" si="7"/>
        <v>0</v>
      </c>
    </row>
    <row r="136" spans="1:10" x14ac:dyDescent="0.3">
      <c r="A136" s="23" t="s">
        <v>242</v>
      </c>
      <c r="B136" s="24"/>
      <c r="C136" s="23"/>
      <c r="D136" s="23"/>
      <c r="E136" s="25"/>
      <c r="F136" s="41" t="s">
        <v>239</v>
      </c>
      <c r="G136" s="27" t="s">
        <v>61</v>
      </c>
      <c r="H136" s="23"/>
      <c r="I136" s="121">
        <v>110</v>
      </c>
      <c r="J136" s="122">
        <f t="shared" si="7"/>
        <v>0</v>
      </c>
    </row>
    <row r="137" spans="1:10" x14ac:dyDescent="0.3">
      <c r="A137" s="23" t="s">
        <v>243</v>
      </c>
      <c r="B137" s="24"/>
      <c r="C137" s="23"/>
      <c r="D137" s="23"/>
      <c r="E137" s="25" t="s">
        <v>244</v>
      </c>
      <c r="F137" s="41"/>
      <c r="G137" s="27" t="s">
        <v>61</v>
      </c>
      <c r="H137" s="23"/>
      <c r="I137" s="121">
        <v>15</v>
      </c>
      <c r="J137" s="122">
        <f t="shared" si="7"/>
        <v>0</v>
      </c>
    </row>
    <row r="138" spans="1:10" x14ac:dyDescent="0.3">
      <c r="A138" s="23" t="s">
        <v>245</v>
      </c>
      <c r="B138" s="24"/>
      <c r="C138" s="23"/>
      <c r="D138" s="23"/>
      <c r="E138" s="25" t="s">
        <v>246</v>
      </c>
      <c r="F138" s="41"/>
      <c r="G138" s="27"/>
      <c r="H138" s="23"/>
      <c r="I138" s="121" t="s">
        <v>37</v>
      </c>
      <c r="J138" s="122"/>
    </row>
    <row r="139" spans="1:10" x14ac:dyDescent="0.3">
      <c r="A139" s="23" t="s">
        <v>247</v>
      </c>
      <c r="B139" s="24"/>
      <c r="C139" s="23"/>
      <c r="D139" s="23"/>
      <c r="E139" s="25"/>
      <c r="F139" s="41" t="s">
        <v>209</v>
      </c>
      <c r="G139" s="27" t="s">
        <v>26</v>
      </c>
      <c r="H139" s="23"/>
      <c r="I139" s="121">
        <v>111</v>
      </c>
      <c r="J139" s="122">
        <f t="shared" si="7"/>
        <v>0</v>
      </c>
    </row>
    <row r="140" spans="1:10" x14ac:dyDescent="0.3">
      <c r="A140" s="23" t="s">
        <v>248</v>
      </c>
      <c r="B140" s="24"/>
      <c r="C140" s="23"/>
      <c r="D140" s="23"/>
      <c r="E140" s="25" t="s">
        <v>249</v>
      </c>
      <c r="F140" s="41"/>
      <c r="G140" s="27" t="s">
        <v>37</v>
      </c>
      <c r="H140" s="23"/>
      <c r="I140" s="121" t="s">
        <v>37</v>
      </c>
      <c r="J140" s="122"/>
    </row>
    <row r="141" spans="1:10" x14ac:dyDescent="0.3">
      <c r="A141" s="23" t="s">
        <v>250</v>
      </c>
      <c r="B141" s="24"/>
      <c r="C141" s="23"/>
      <c r="D141" s="23"/>
      <c r="E141" s="25"/>
      <c r="F141" s="41" t="s">
        <v>251</v>
      </c>
      <c r="G141" s="27" t="s">
        <v>26</v>
      </c>
      <c r="H141" s="23"/>
      <c r="I141" s="121">
        <v>49</v>
      </c>
      <c r="J141" s="122">
        <f t="shared" si="7"/>
        <v>0</v>
      </c>
    </row>
    <row r="142" spans="1:10" x14ac:dyDescent="0.3">
      <c r="A142" s="23" t="s">
        <v>252</v>
      </c>
      <c r="B142" s="24"/>
      <c r="C142" s="23"/>
      <c r="D142" s="23"/>
      <c r="E142" s="25"/>
      <c r="F142" s="41" t="s">
        <v>253</v>
      </c>
      <c r="G142" s="27" t="s">
        <v>26</v>
      </c>
      <c r="H142" s="23"/>
      <c r="I142" s="121">
        <v>30</v>
      </c>
      <c r="J142" s="122">
        <f t="shared" si="7"/>
        <v>0</v>
      </c>
    </row>
    <row r="143" spans="1:10" x14ac:dyDescent="0.3">
      <c r="A143" s="23" t="s">
        <v>254</v>
      </c>
      <c r="B143" s="24"/>
      <c r="C143" s="23"/>
      <c r="D143" s="23"/>
      <c r="E143" s="25" t="s">
        <v>223</v>
      </c>
      <c r="F143" s="41"/>
      <c r="G143" s="27" t="s">
        <v>37</v>
      </c>
      <c r="H143" s="23"/>
      <c r="I143" s="121" t="s">
        <v>37</v>
      </c>
      <c r="J143" s="122"/>
    </row>
    <row r="144" spans="1:10" x14ac:dyDescent="0.3">
      <c r="A144" s="23" t="s">
        <v>255</v>
      </c>
      <c r="B144" s="24"/>
      <c r="C144" s="23"/>
      <c r="D144" s="23"/>
      <c r="E144" s="25"/>
      <c r="F144" s="41" t="s">
        <v>256</v>
      </c>
      <c r="G144" s="27" t="s">
        <v>26</v>
      </c>
      <c r="H144" s="23"/>
      <c r="I144" s="121">
        <v>14</v>
      </c>
      <c r="J144" s="122">
        <f t="shared" si="7"/>
        <v>0</v>
      </c>
    </row>
    <row r="145" spans="1:10" x14ac:dyDescent="0.3">
      <c r="A145" s="23" t="s">
        <v>257</v>
      </c>
      <c r="B145" s="24"/>
      <c r="C145" s="23"/>
      <c r="D145" s="23"/>
      <c r="E145" s="25" t="s">
        <v>258</v>
      </c>
      <c r="F145" s="41"/>
      <c r="G145" s="27" t="s">
        <v>26</v>
      </c>
      <c r="H145" s="23"/>
      <c r="I145" s="121">
        <v>22</v>
      </c>
      <c r="J145" s="122">
        <f t="shared" si="7"/>
        <v>0</v>
      </c>
    </row>
    <row r="146" spans="1:10" x14ac:dyDescent="0.3">
      <c r="A146" s="30" t="s">
        <v>37</v>
      </c>
      <c r="B146" s="31" t="str">
        <f>"Sous-total  "&amp;INDEX(A130:F146,1,4)</f>
        <v>Sous-total  Réseau EU</v>
      </c>
      <c r="C146" s="32"/>
      <c r="D146" s="32"/>
      <c r="E146" s="33"/>
      <c r="F146" s="34"/>
      <c r="G146" s="34"/>
      <c r="H146" s="110"/>
      <c r="I146" s="123"/>
      <c r="J146" s="124">
        <f>SUM(J131:J145)</f>
        <v>0</v>
      </c>
    </row>
    <row r="147" spans="1:10" x14ac:dyDescent="0.3">
      <c r="A147" s="16" t="s">
        <v>259</v>
      </c>
      <c r="B147" s="17"/>
      <c r="C147" s="18"/>
      <c r="D147" s="19" t="s">
        <v>260</v>
      </c>
      <c r="E147" s="20"/>
      <c r="F147" s="21"/>
      <c r="G147" s="22"/>
      <c r="H147" s="109"/>
      <c r="I147" s="119"/>
      <c r="J147" s="120"/>
    </row>
    <row r="148" spans="1:10" x14ac:dyDescent="0.3">
      <c r="A148" s="23" t="s">
        <v>261</v>
      </c>
      <c r="B148" s="24"/>
      <c r="C148" s="23"/>
      <c r="D148" s="23"/>
      <c r="E148" s="25" t="s">
        <v>262</v>
      </c>
      <c r="F148" s="41"/>
      <c r="G148" s="27" t="s">
        <v>37</v>
      </c>
      <c r="H148" s="23"/>
      <c r="I148" s="121" t="s">
        <v>37</v>
      </c>
      <c r="J148" s="122"/>
    </row>
    <row r="149" spans="1:10" x14ac:dyDescent="0.3">
      <c r="A149" s="23" t="s">
        <v>263</v>
      </c>
      <c r="B149" s="24"/>
      <c r="C149" s="23"/>
      <c r="D149" s="23"/>
      <c r="E149" s="25"/>
      <c r="F149" s="41" t="s">
        <v>264</v>
      </c>
      <c r="G149" s="27" t="s">
        <v>61</v>
      </c>
      <c r="H149" s="23"/>
      <c r="I149" s="121">
        <v>1144</v>
      </c>
      <c r="J149" s="122">
        <f>I149*H149</f>
        <v>0</v>
      </c>
    </row>
    <row r="150" spans="1:10" x14ac:dyDescent="0.3">
      <c r="A150" s="23" t="s">
        <v>265</v>
      </c>
      <c r="B150" s="24"/>
      <c r="C150" s="23"/>
      <c r="D150" s="23"/>
      <c r="E150" s="25"/>
      <c r="F150" s="41" t="s">
        <v>266</v>
      </c>
      <c r="G150" s="27" t="s">
        <v>61</v>
      </c>
      <c r="H150" s="23"/>
      <c r="I150" s="121">
        <v>336</v>
      </c>
      <c r="J150" s="122">
        <f t="shared" ref="J150:J156" si="8">I150*H150</f>
        <v>0</v>
      </c>
    </row>
    <row r="151" spans="1:10" x14ac:dyDescent="0.3">
      <c r="A151" s="23" t="s">
        <v>267</v>
      </c>
      <c r="B151" s="24"/>
      <c r="C151" s="23"/>
      <c r="D151" s="23"/>
      <c r="E151" s="25" t="s">
        <v>268</v>
      </c>
      <c r="F151" s="41"/>
      <c r="G151" s="27"/>
      <c r="H151" s="23"/>
      <c r="I151" s="121" t="s">
        <v>37</v>
      </c>
      <c r="J151" s="122"/>
    </row>
    <row r="152" spans="1:10" x14ac:dyDescent="0.3">
      <c r="A152" s="23" t="s">
        <v>269</v>
      </c>
      <c r="B152" s="24"/>
      <c r="C152" s="23"/>
      <c r="D152" s="23"/>
      <c r="E152" s="25"/>
      <c r="F152" s="41" t="s">
        <v>209</v>
      </c>
      <c r="G152" s="27" t="s">
        <v>26</v>
      </c>
      <c r="H152" s="23"/>
      <c r="I152" s="121">
        <v>48</v>
      </c>
      <c r="J152" s="122">
        <f t="shared" si="8"/>
        <v>0</v>
      </c>
    </row>
    <row r="153" spans="1:10" x14ac:dyDescent="0.3">
      <c r="A153" s="23" t="s">
        <v>270</v>
      </c>
      <c r="B153" s="24"/>
      <c r="C153" s="23"/>
      <c r="D153" s="23"/>
      <c r="E153" s="25" t="s">
        <v>271</v>
      </c>
      <c r="F153" s="41"/>
      <c r="G153" s="27" t="s">
        <v>26</v>
      </c>
      <c r="H153" s="23"/>
      <c r="I153" s="121">
        <v>24</v>
      </c>
      <c r="J153" s="122">
        <f t="shared" si="8"/>
        <v>0</v>
      </c>
    </row>
    <row r="154" spans="1:10" x14ac:dyDescent="0.3">
      <c r="A154" s="23" t="s">
        <v>272</v>
      </c>
      <c r="B154" s="24"/>
      <c r="C154" s="23"/>
      <c r="D154" s="72"/>
      <c r="E154" s="40" t="s">
        <v>273</v>
      </c>
      <c r="F154" s="41"/>
      <c r="G154" s="73" t="s">
        <v>26</v>
      </c>
      <c r="H154" s="59"/>
      <c r="I154" s="121">
        <v>1</v>
      </c>
      <c r="J154" s="122">
        <f t="shared" si="8"/>
        <v>0</v>
      </c>
    </row>
    <row r="155" spans="1:10" x14ac:dyDescent="0.3">
      <c r="A155" s="23" t="s">
        <v>274</v>
      </c>
      <c r="B155" s="24"/>
      <c r="C155" s="23"/>
      <c r="D155" s="72"/>
      <c r="E155" s="40" t="s">
        <v>275</v>
      </c>
      <c r="F155" s="41"/>
      <c r="G155" s="73" t="s">
        <v>26</v>
      </c>
      <c r="H155" s="59"/>
      <c r="I155" s="121">
        <v>6</v>
      </c>
      <c r="J155" s="122">
        <f t="shared" si="8"/>
        <v>0</v>
      </c>
    </row>
    <row r="156" spans="1:10" x14ac:dyDescent="0.3">
      <c r="A156" s="23" t="s">
        <v>276</v>
      </c>
      <c r="B156" s="24"/>
      <c r="C156" s="23"/>
      <c r="D156" s="23"/>
      <c r="E156" s="25" t="s">
        <v>258</v>
      </c>
      <c r="F156" s="41"/>
      <c r="G156" s="27" t="s">
        <v>26</v>
      </c>
      <c r="H156" s="23"/>
      <c r="I156" s="121">
        <v>29</v>
      </c>
      <c r="J156" s="122">
        <f t="shared" si="8"/>
        <v>0</v>
      </c>
    </row>
    <row r="157" spans="1:10" x14ac:dyDescent="0.3">
      <c r="A157" s="30" t="s">
        <v>37</v>
      </c>
      <c r="B157" s="31" t="str">
        <f>"Sous-total  "&amp;INDEX(A147:F157,1,4)</f>
        <v>Sous-total  Réseau AEP</v>
      </c>
      <c r="C157" s="32"/>
      <c r="D157" s="32"/>
      <c r="E157" s="33"/>
      <c r="F157" s="34"/>
      <c r="G157" s="34"/>
      <c r="H157" s="110"/>
      <c r="I157" s="123"/>
      <c r="J157" s="124">
        <f>SUM(J148:J156)</f>
        <v>0</v>
      </c>
    </row>
    <row r="158" spans="1:10" x14ac:dyDescent="0.3">
      <c r="A158" s="16" t="s">
        <v>277</v>
      </c>
      <c r="B158" s="17"/>
      <c r="C158" s="18"/>
      <c r="D158" s="19" t="s">
        <v>278</v>
      </c>
      <c r="E158" s="20"/>
      <c r="F158" s="21"/>
      <c r="G158" s="22"/>
      <c r="H158" s="109"/>
      <c r="I158" s="119"/>
      <c r="J158" s="120"/>
    </row>
    <row r="159" spans="1:10" x14ac:dyDescent="0.3">
      <c r="A159" s="23" t="s">
        <v>279</v>
      </c>
      <c r="B159" s="24"/>
      <c r="C159" s="23"/>
      <c r="D159" s="23"/>
      <c r="E159" s="25" t="s">
        <v>280</v>
      </c>
      <c r="F159" s="41"/>
      <c r="G159" s="27" t="s">
        <v>37</v>
      </c>
      <c r="H159" s="23"/>
      <c r="I159" s="121" t="s">
        <v>37</v>
      </c>
      <c r="J159" s="122"/>
    </row>
    <row r="160" spans="1:10" x14ac:dyDescent="0.3">
      <c r="A160" s="23" t="s">
        <v>281</v>
      </c>
      <c r="B160" s="24"/>
      <c r="C160" s="23"/>
      <c r="D160" s="23"/>
      <c r="E160" s="25"/>
      <c r="F160" s="41" t="s">
        <v>282</v>
      </c>
      <c r="G160" s="27" t="s">
        <v>61</v>
      </c>
      <c r="H160" s="23"/>
      <c r="I160" s="121">
        <v>830</v>
      </c>
      <c r="J160" s="122">
        <f>I160*H160</f>
        <v>0</v>
      </c>
    </row>
    <row r="161" spans="1:10" x14ac:dyDescent="0.3">
      <c r="A161" s="23" t="s">
        <v>283</v>
      </c>
      <c r="B161" s="24"/>
      <c r="C161" s="23"/>
      <c r="D161" s="23"/>
      <c r="E161" s="25" t="s">
        <v>284</v>
      </c>
      <c r="F161" s="41"/>
      <c r="G161" s="27" t="s">
        <v>37</v>
      </c>
      <c r="H161" s="23"/>
      <c r="I161" s="121" t="s">
        <v>37</v>
      </c>
      <c r="J161" s="122"/>
    </row>
    <row r="162" spans="1:10" x14ac:dyDescent="0.3">
      <c r="A162" s="23" t="s">
        <v>285</v>
      </c>
      <c r="B162" s="24"/>
      <c r="C162" s="23"/>
      <c r="D162" s="23"/>
      <c r="E162" s="25"/>
      <c r="F162" s="41" t="s">
        <v>286</v>
      </c>
      <c r="G162" s="27" t="s">
        <v>61</v>
      </c>
      <c r="H162" s="23"/>
      <c r="I162" s="121">
        <v>809</v>
      </c>
      <c r="J162" s="122">
        <f t="shared" ref="J162:J167" si="9">I162*H162</f>
        <v>0</v>
      </c>
    </row>
    <row r="163" spans="1:10" x14ac:dyDescent="0.3">
      <c r="A163" s="23" t="s">
        <v>287</v>
      </c>
      <c r="B163" s="24"/>
      <c r="C163" s="23"/>
      <c r="D163" s="23"/>
      <c r="E163" s="25"/>
      <c r="F163" s="41" t="s">
        <v>288</v>
      </c>
      <c r="G163" s="27" t="s">
        <v>61</v>
      </c>
      <c r="H163" s="23"/>
      <c r="I163" s="121">
        <v>682</v>
      </c>
      <c r="J163" s="122">
        <f t="shared" si="9"/>
        <v>0</v>
      </c>
    </row>
    <row r="164" spans="1:10" x14ac:dyDescent="0.3">
      <c r="A164" s="23" t="s">
        <v>289</v>
      </c>
      <c r="B164" s="24"/>
      <c r="C164" s="23"/>
      <c r="D164" s="23"/>
      <c r="E164" s="25" t="s">
        <v>290</v>
      </c>
      <c r="F164" s="41"/>
      <c r="G164" s="27" t="s">
        <v>26</v>
      </c>
      <c r="H164" s="23"/>
      <c r="I164" s="121">
        <v>4</v>
      </c>
      <c r="J164" s="122">
        <f t="shared" si="9"/>
        <v>0</v>
      </c>
    </row>
    <row r="165" spans="1:10" x14ac:dyDescent="0.3">
      <c r="A165" s="23" t="s">
        <v>291</v>
      </c>
      <c r="B165" s="24"/>
      <c r="C165" s="23"/>
      <c r="D165" s="23"/>
      <c r="E165" s="25" t="s">
        <v>292</v>
      </c>
      <c r="F165" s="41"/>
      <c r="G165" s="27" t="s">
        <v>26</v>
      </c>
      <c r="H165" s="23"/>
      <c r="I165" s="121">
        <v>4</v>
      </c>
      <c r="J165" s="122">
        <f t="shared" si="9"/>
        <v>0</v>
      </c>
    </row>
    <row r="166" spans="1:10" x14ac:dyDescent="0.3">
      <c r="A166" s="23" t="s">
        <v>293</v>
      </c>
      <c r="B166" s="24"/>
      <c r="C166" s="23"/>
      <c r="D166" s="23"/>
      <c r="E166" s="25" t="s">
        <v>294</v>
      </c>
      <c r="F166" s="41"/>
      <c r="G166" s="27" t="s">
        <v>26</v>
      </c>
      <c r="H166" s="23"/>
      <c r="I166" s="121">
        <v>4</v>
      </c>
      <c r="J166" s="122">
        <f t="shared" si="9"/>
        <v>0</v>
      </c>
    </row>
    <row r="167" spans="1:10" x14ac:dyDescent="0.3">
      <c r="A167" s="23" t="s">
        <v>295</v>
      </c>
      <c r="B167" s="24"/>
      <c r="C167" s="23"/>
      <c r="D167" s="23"/>
      <c r="E167" s="25" t="s">
        <v>258</v>
      </c>
      <c r="F167" s="41"/>
      <c r="G167" s="27" t="s">
        <v>26</v>
      </c>
      <c r="H167" s="23"/>
      <c r="I167" s="121">
        <v>4</v>
      </c>
      <c r="J167" s="122">
        <f t="shared" si="9"/>
        <v>0</v>
      </c>
    </row>
    <row r="168" spans="1:10" x14ac:dyDescent="0.3">
      <c r="A168" s="30" t="s">
        <v>37</v>
      </c>
      <c r="B168" s="31" t="str">
        <f>"Sous-total  "&amp;INDEX(A158:F168,1,4)</f>
        <v>Sous-total  Réseau d'arrosage primaire</v>
      </c>
      <c r="C168" s="32"/>
      <c r="D168" s="32"/>
      <c r="E168" s="33"/>
      <c r="F168" s="34"/>
      <c r="G168" s="34"/>
      <c r="H168" s="110"/>
      <c r="I168" s="123"/>
      <c r="J168" s="124">
        <f>SUM(J159:J167)</f>
        <v>0</v>
      </c>
    </row>
    <row r="169" spans="1:10" x14ac:dyDescent="0.3">
      <c r="A169" s="103" t="s">
        <v>37</v>
      </c>
      <c r="B169" s="42" t="str">
        <f>"Sous-total  "&amp;INDEX(A102:F157,1,3)</f>
        <v>Sous-total  Réseaux humides</v>
      </c>
      <c r="C169" s="43"/>
      <c r="D169" s="44"/>
      <c r="E169" s="45"/>
      <c r="F169" s="46"/>
      <c r="G169" s="47"/>
      <c r="H169" s="111"/>
      <c r="I169" s="125"/>
      <c r="J169" s="126">
        <f>J157+J146+J129+J168</f>
        <v>0</v>
      </c>
    </row>
    <row r="170" spans="1:10" x14ac:dyDescent="0.3">
      <c r="A170" s="9" t="s">
        <v>296</v>
      </c>
      <c r="B170" s="10"/>
      <c r="C170" s="11" t="s">
        <v>297</v>
      </c>
      <c r="D170" s="12"/>
      <c r="E170" s="13"/>
      <c r="F170" s="14"/>
      <c r="G170" s="15"/>
      <c r="H170" s="108"/>
      <c r="I170" s="117"/>
      <c r="J170" s="118"/>
    </row>
    <row r="171" spans="1:10" x14ac:dyDescent="0.3">
      <c r="A171" s="16" t="s">
        <v>298</v>
      </c>
      <c r="B171" s="17"/>
      <c r="C171" s="18"/>
      <c r="D171" s="19" t="s">
        <v>299</v>
      </c>
      <c r="E171" s="20"/>
      <c r="F171" s="21"/>
      <c r="G171" s="22"/>
      <c r="H171" s="109"/>
      <c r="I171" s="119"/>
      <c r="J171" s="120"/>
    </row>
    <row r="172" spans="1:10" x14ac:dyDescent="0.3">
      <c r="A172" s="23" t="s">
        <v>300</v>
      </c>
      <c r="B172" s="24"/>
      <c r="C172" s="23"/>
      <c r="D172" s="23"/>
      <c r="E172" s="28" t="s">
        <v>301</v>
      </c>
      <c r="F172" s="41"/>
      <c r="G172" s="27" t="s">
        <v>37</v>
      </c>
      <c r="H172" s="23"/>
      <c r="I172" s="121" t="s">
        <v>37</v>
      </c>
      <c r="J172" s="122"/>
    </row>
    <row r="173" spans="1:10" x14ac:dyDescent="0.3">
      <c r="A173" s="23" t="s">
        <v>302</v>
      </c>
      <c r="B173" s="24"/>
      <c r="C173" s="23"/>
      <c r="D173" s="23"/>
      <c r="E173" s="25"/>
      <c r="F173" s="41" t="s">
        <v>303</v>
      </c>
      <c r="G173" s="27" t="s">
        <v>61</v>
      </c>
      <c r="H173" s="23"/>
      <c r="I173" s="121">
        <v>17</v>
      </c>
      <c r="J173" s="122">
        <f>I173*H173</f>
        <v>0</v>
      </c>
    </row>
    <row r="174" spans="1:10" x14ac:dyDescent="0.3">
      <c r="A174" s="23" t="s">
        <v>304</v>
      </c>
      <c r="B174" s="24"/>
      <c r="C174" s="23"/>
      <c r="D174" s="23"/>
      <c r="E174" s="25"/>
      <c r="F174" s="41" t="s">
        <v>305</v>
      </c>
      <c r="G174" s="27" t="s">
        <v>61</v>
      </c>
      <c r="H174" s="23"/>
      <c r="I174" s="121">
        <v>59</v>
      </c>
      <c r="J174" s="122">
        <f t="shared" ref="J174:J179" si="10">I174*H174</f>
        <v>0</v>
      </c>
    </row>
    <row r="175" spans="1:10" x14ac:dyDescent="0.3">
      <c r="A175" s="23" t="s">
        <v>306</v>
      </c>
      <c r="B175" s="24"/>
      <c r="C175" s="23"/>
      <c r="D175" s="23"/>
      <c r="E175" s="25"/>
      <c r="F175" s="41" t="s">
        <v>307</v>
      </c>
      <c r="G175" s="27" t="s">
        <v>61</v>
      </c>
      <c r="H175" s="23"/>
      <c r="I175" s="121">
        <v>888</v>
      </c>
      <c r="J175" s="122">
        <f t="shared" si="10"/>
        <v>0</v>
      </c>
    </row>
    <row r="176" spans="1:10" x14ac:dyDescent="0.3">
      <c r="A176" s="23" t="s">
        <v>308</v>
      </c>
      <c r="B176" s="24"/>
      <c r="C176" s="23"/>
      <c r="D176" s="23"/>
      <c r="E176" s="25"/>
      <c r="F176" s="41" t="s">
        <v>309</v>
      </c>
      <c r="G176" s="27" t="s">
        <v>61</v>
      </c>
      <c r="H176" s="23"/>
      <c r="I176" s="121">
        <v>154</v>
      </c>
      <c r="J176" s="122">
        <f t="shared" si="10"/>
        <v>0</v>
      </c>
    </row>
    <row r="177" spans="1:10" x14ac:dyDescent="0.3">
      <c r="A177" s="23" t="s">
        <v>310</v>
      </c>
      <c r="B177" s="24"/>
      <c r="C177" s="23"/>
      <c r="D177" s="23"/>
      <c r="E177" s="28" t="s">
        <v>311</v>
      </c>
      <c r="F177" s="41"/>
      <c r="G177" s="27" t="s">
        <v>37</v>
      </c>
      <c r="H177" s="23"/>
      <c r="I177" s="121" t="s">
        <v>37</v>
      </c>
      <c r="J177" s="122"/>
    </row>
    <row r="178" spans="1:10" x14ac:dyDescent="0.3">
      <c r="A178" s="23" t="s">
        <v>312</v>
      </c>
      <c r="B178" s="24"/>
      <c r="C178" s="23"/>
      <c r="D178" s="23"/>
      <c r="E178" s="25"/>
      <c r="F178" s="41" t="s">
        <v>307</v>
      </c>
      <c r="G178" s="27" t="s">
        <v>61</v>
      </c>
      <c r="H178" s="23"/>
      <c r="I178" s="121">
        <v>847</v>
      </c>
      <c r="J178" s="122">
        <f t="shared" si="10"/>
        <v>0</v>
      </c>
    </row>
    <row r="179" spans="1:10" x14ac:dyDescent="0.3">
      <c r="A179" s="23" t="s">
        <v>313</v>
      </c>
      <c r="B179" s="24"/>
      <c r="C179" s="23"/>
      <c r="D179" s="23"/>
      <c r="E179" s="25" t="s">
        <v>314</v>
      </c>
      <c r="F179" s="41"/>
      <c r="G179" s="27" t="s">
        <v>26</v>
      </c>
      <c r="H179" s="23"/>
      <c r="I179" s="121">
        <v>3</v>
      </c>
      <c r="J179" s="122">
        <f t="shared" si="10"/>
        <v>0</v>
      </c>
    </row>
    <row r="180" spans="1:10" x14ac:dyDescent="0.3">
      <c r="A180" s="30" t="s">
        <v>37</v>
      </c>
      <c r="B180" s="31" t="str">
        <f>"Sous-total  "&amp;INDEX(A171:F180,1,4)</f>
        <v>Sous-total  Réseau BT</v>
      </c>
      <c r="C180" s="32"/>
      <c r="D180" s="32"/>
      <c r="E180" s="33"/>
      <c r="F180" s="34"/>
      <c r="G180" s="34"/>
      <c r="H180" s="110"/>
      <c r="I180" s="123"/>
      <c r="J180" s="124">
        <f>SUM(J172:J179)</f>
        <v>0</v>
      </c>
    </row>
    <row r="181" spans="1:10" x14ac:dyDescent="0.3">
      <c r="A181" s="16" t="s">
        <v>315</v>
      </c>
      <c r="B181" s="17"/>
      <c r="C181" s="18"/>
      <c r="D181" s="19" t="s">
        <v>316</v>
      </c>
      <c r="E181" s="20"/>
      <c r="F181" s="21"/>
      <c r="G181" s="22"/>
      <c r="H181" s="109"/>
      <c r="I181" s="119"/>
      <c r="J181" s="120"/>
    </row>
    <row r="182" spans="1:10" x14ac:dyDescent="0.3">
      <c r="A182" s="23" t="s">
        <v>317</v>
      </c>
      <c r="B182" s="24"/>
      <c r="C182" s="23"/>
      <c r="D182" s="23"/>
      <c r="E182" s="25" t="s">
        <v>318</v>
      </c>
      <c r="F182" s="41"/>
      <c r="G182" s="27" t="s">
        <v>37</v>
      </c>
      <c r="H182" s="23"/>
      <c r="I182" s="121" t="s">
        <v>37</v>
      </c>
      <c r="J182" s="122"/>
    </row>
    <row r="183" spans="1:10" x14ac:dyDescent="0.3">
      <c r="A183" s="23" t="s">
        <v>319</v>
      </c>
      <c r="B183" s="24"/>
      <c r="C183" s="23"/>
      <c r="D183" s="23"/>
      <c r="E183" s="25"/>
      <c r="F183" s="41" t="s">
        <v>320</v>
      </c>
      <c r="G183" s="27" t="s">
        <v>61</v>
      </c>
      <c r="H183" s="23"/>
      <c r="I183" s="121">
        <v>15</v>
      </c>
      <c r="J183" s="122">
        <f>I183*H183</f>
        <v>0</v>
      </c>
    </row>
    <row r="184" spans="1:10" x14ac:dyDescent="0.3">
      <c r="A184" s="23" t="s">
        <v>321</v>
      </c>
      <c r="B184" s="24"/>
      <c r="C184" s="23"/>
      <c r="D184" s="23"/>
      <c r="E184" s="25"/>
      <c r="F184" s="41" t="s">
        <v>322</v>
      </c>
      <c r="G184" s="27" t="s">
        <v>61</v>
      </c>
      <c r="H184" s="23"/>
      <c r="I184" s="121">
        <v>15</v>
      </c>
      <c r="J184" s="122">
        <f t="shared" ref="J184:J197" si="11">I184*H184</f>
        <v>0</v>
      </c>
    </row>
    <row r="185" spans="1:10" x14ac:dyDescent="0.3">
      <c r="A185" s="23" t="s">
        <v>323</v>
      </c>
      <c r="B185" s="24"/>
      <c r="C185" s="23"/>
      <c r="D185" s="23"/>
      <c r="E185" s="25"/>
      <c r="F185" s="41" t="s">
        <v>324</v>
      </c>
      <c r="G185" s="27" t="s">
        <v>61</v>
      </c>
      <c r="H185" s="23"/>
      <c r="I185" s="121">
        <v>15</v>
      </c>
      <c r="J185" s="122">
        <f t="shared" si="11"/>
        <v>0</v>
      </c>
    </row>
    <row r="186" spans="1:10" x14ac:dyDescent="0.3">
      <c r="A186" s="23" t="s">
        <v>325</v>
      </c>
      <c r="B186" s="24"/>
      <c r="C186" s="23"/>
      <c r="D186" s="23"/>
      <c r="E186" s="25"/>
      <c r="F186" s="41" t="s">
        <v>326</v>
      </c>
      <c r="G186" s="27" t="s">
        <v>61</v>
      </c>
      <c r="H186" s="23"/>
      <c r="I186" s="121">
        <v>43</v>
      </c>
      <c r="J186" s="122">
        <f t="shared" si="11"/>
        <v>0</v>
      </c>
    </row>
    <row r="187" spans="1:10" x14ac:dyDescent="0.3">
      <c r="A187" s="23" t="s">
        <v>327</v>
      </c>
      <c r="B187" s="24"/>
      <c r="C187" s="23"/>
      <c r="D187" s="23"/>
      <c r="E187" s="25"/>
      <c r="F187" s="41" t="s">
        <v>328</v>
      </c>
      <c r="G187" s="27" t="s">
        <v>61</v>
      </c>
      <c r="H187" s="23"/>
      <c r="I187" s="121">
        <v>463</v>
      </c>
      <c r="J187" s="122">
        <f t="shared" si="11"/>
        <v>0</v>
      </c>
    </row>
    <row r="188" spans="1:10" x14ac:dyDescent="0.3">
      <c r="A188" s="23" t="s">
        <v>329</v>
      </c>
      <c r="B188" s="24"/>
      <c r="C188" s="23"/>
      <c r="D188" s="23"/>
      <c r="E188" s="25"/>
      <c r="F188" s="41" t="s">
        <v>330</v>
      </c>
      <c r="G188" s="27" t="s">
        <v>61</v>
      </c>
      <c r="H188" s="23"/>
      <c r="I188" s="121">
        <v>149</v>
      </c>
      <c r="J188" s="122">
        <f t="shared" si="11"/>
        <v>0</v>
      </c>
    </row>
    <row r="189" spans="1:10" x14ac:dyDescent="0.3">
      <c r="A189" s="23" t="s">
        <v>331</v>
      </c>
      <c r="B189" s="24"/>
      <c r="C189" s="23"/>
      <c r="D189" s="23"/>
      <c r="E189" s="25"/>
      <c r="F189" s="41" t="s">
        <v>332</v>
      </c>
      <c r="G189" s="27" t="s">
        <v>61</v>
      </c>
      <c r="H189" s="23"/>
      <c r="I189" s="121">
        <v>20</v>
      </c>
      <c r="J189" s="122">
        <f t="shared" si="11"/>
        <v>0</v>
      </c>
    </row>
    <row r="190" spans="1:10" x14ac:dyDescent="0.3">
      <c r="A190" s="23" t="s">
        <v>333</v>
      </c>
      <c r="B190" s="24"/>
      <c r="C190" s="23"/>
      <c r="D190" s="23"/>
      <c r="E190" s="25"/>
      <c r="F190" s="41" t="s">
        <v>334</v>
      </c>
      <c r="G190" s="27" t="s">
        <v>61</v>
      </c>
      <c r="H190" s="23"/>
      <c r="I190" s="121">
        <v>50</v>
      </c>
      <c r="J190" s="122">
        <f t="shared" si="11"/>
        <v>0</v>
      </c>
    </row>
    <row r="191" spans="1:10" x14ac:dyDescent="0.3">
      <c r="A191" s="23" t="s">
        <v>335</v>
      </c>
      <c r="B191" s="24"/>
      <c r="C191" s="23"/>
      <c r="D191" s="23"/>
      <c r="E191" s="25" t="s">
        <v>336</v>
      </c>
      <c r="F191" s="49"/>
      <c r="G191" s="27" t="s">
        <v>37</v>
      </c>
      <c r="H191" s="23"/>
      <c r="I191" s="121" t="s">
        <v>37</v>
      </c>
      <c r="J191" s="122"/>
    </row>
    <row r="192" spans="1:10" x14ac:dyDescent="0.3">
      <c r="A192" s="23" t="s">
        <v>337</v>
      </c>
      <c r="B192" s="24"/>
      <c r="C192" s="23"/>
      <c r="D192" s="23"/>
      <c r="E192" s="25"/>
      <c r="F192" s="41" t="s">
        <v>338</v>
      </c>
      <c r="G192" s="27" t="s">
        <v>26</v>
      </c>
      <c r="H192" s="23"/>
      <c r="I192" s="121">
        <v>6</v>
      </c>
      <c r="J192" s="122">
        <f t="shared" si="11"/>
        <v>0</v>
      </c>
    </row>
    <row r="193" spans="1:10" x14ac:dyDescent="0.3">
      <c r="A193" s="23" t="s">
        <v>339</v>
      </c>
      <c r="B193" s="24"/>
      <c r="C193" s="23"/>
      <c r="D193" s="23"/>
      <c r="E193" s="25"/>
      <c r="F193" s="41" t="s">
        <v>340</v>
      </c>
      <c r="G193" s="27" t="s">
        <v>26</v>
      </c>
      <c r="H193" s="23"/>
      <c r="I193" s="121">
        <v>1</v>
      </c>
      <c r="J193" s="122">
        <f t="shared" si="11"/>
        <v>0</v>
      </c>
    </row>
    <row r="194" spans="1:10" x14ac:dyDescent="0.3">
      <c r="A194" s="23" t="s">
        <v>341</v>
      </c>
      <c r="B194" s="24"/>
      <c r="C194" s="23"/>
      <c r="D194" s="23"/>
      <c r="E194" s="25"/>
      <c r="F194" s="41" t="s">
        <v>342</v>
      </c>
      <c r="G194" s="27" t="s">
        <v>26</v>
      </c>
      <c r="H194" s="23"/>
      <c r="I194" s="121">
        <v>9</v>
      </c>
      <c r="J194" s="122">
        <f t="shared" si="11"/>
        <v>0</v>
      </c>
    </row>
    <row r="195" spans="1:10" x14ac:dyDescent="0.3">
      <c r="A195" s="23" t="s">
        <v>343</v>
      </c>
      <c r="B195" s="24"/>
      <c r="C195" s="23"/>
      <c r="D195" s="23"/>
      <c r="E195" s="25"/>
      <c r="F195" s="41" t="s">
        <v>344</v>
      </c>
      <c r="G195" s="27" t="s">
        <v>26</v>
      </c>
      <c r="H195" s="23"/>
      <c r="I195" s="121">
        <v>1</v>
      </c>
      <c r="J195" s="122">
        <f t="shared" si="11"/>
        <v>0</v>
      </c>
    </row>
    <row r="196" spans="1:10" x14ac:dyDescent="0.3">
      <c r="A196" s="23" t="s">
        <v>345</v>
      </c>
      <c r="B196" s="24"/>
      <c r="C196" s="23"/>
      <c r="D196" s="23"/>
      <c r="E196" s="25"/>
      <c r="F196" s="41" t="s">
        <v>346</v>
      </c>
      <c r="G196" s="27" t="s">
        <v>26</v>
      </c>
      <c r="H196" s="23"/>
      <c r="I196" s="121">
        <v>1</v>
      </c>
      <c r="J196" s="122">
        <f t="shared" si="11"/>
        <v>0</v>
      </c>
    </row>
    <row r="197" spans="1:10" x14ac:dyDescent="0.3">
      <c r="A197" s="23" t="s">
        <v>347</v>
      </c>
      <c r="B197" s="24"/>
      <c r="C197" s="23"/>
      <c r="D197" s="23"/>
      <c r="E197" s="25" t="s">
        <v>348</v>
      </c>
      <c r="F197" s="41"/>
      <c r="G197" s="27" t="s">
        <v>26</v>
      </c>
      <c r="H197" s="23"/>
      <c r="I197" s="121">
        <v>21</v>
      </c>
      <c r="J197" s="122">
        <f t="shared" si="11"/>
        <v>0</v>
      </c>
    </row>
    <row r="198" spans="1:10" x14ac:dyDescent="0.3">
      <c r="A198" s="30" t="s">
        <v>37</v>
      </c>
      <c r="B198" s="31" t="str">
        <f>"Sous-total  "&amp;INDEX(A181:F198,1,4)</f>
        <v>Sous-total  Réseau télécom</v>
      </c>
      <c r="C198" s="32"/>
      <c r="D198" s="32"/>
      <c r="E198" s="33"/>
      <c r="F198" s="34"/>
      <c r="G198" s="34"/>
      <c r="H198" s="110"/>
      <c r="I198" s="123"/>
      <c r="J198" s="124">
        <f>SUM(J182:J197)</f>
        <v>0</v>
      </c>
    </row>
    <row r="199" spans="1:10" x14ac:dyDescent="0.3">
      <c r="A199" s="16" t="s">
        <v>349</v>
      </c>
      <c r="B199" s="17"/>
      <c r="C199" s="18"/>
      <c r="D199" s="19" t="s">
        <v>350</v>
      </c>
      <c r="E199" s="20"/>
      <c r="F199" s="21"/>
      <c r="G199" s="22"/>
      <c r="H199" s="109"/>
      <c r="I199" s="119"/>
      <c r="J199" s="120"/>
    </row>
    <row r="200" spans="1:10" x14ac:dyDescent="0.3">
      <c r="A200" s="23" t="s">
        <v>351</v>
      </c>
      <c r="B200" s="24"/>
      <c r="C200" s="23"/>
      <c r="D200" s="23"/>
      <c r="E200" s="25" t="s">
        <v>318</v>
      </c>
      <c r="F200" s="41"/>
      <c r="G200" s="27" t="s">
        <v>37</v>
      </c>
      <c r="H200" s="23"/>
      <c r="I200" s="121" t="s">
        <v>37</v>
      </c>
      <c r="J200" s="122"/>
    </row>
    <row r="201" spans="1:10" x14ac:dyDescent="0.3">
      <c r="A201" s="23" t="s">
        <v>352</v>
      </c>
      <c r="B201" s="24"/>
      <c r="C201" s="23"/>
      <c r="D201" s="23"/>
      <c r="E201" s="25"/>
      <c r="F201" s="41" t="s">
        <v>353</v>
      </c>
      <c r="G201" s="27" t="s">
        <v>61</v>
      </c>
      <c r="H201" s="23"/>
      <c r="I201" s="121">
        <v>871</v>
      </c>
      <c r="J201" s="122">
        <f>I201*H201</f>
        <v>0</v>
      </c>
    </row>
    <row r="202" spans="1:10" x14ac:dyDescent="0.3">
      <c r="A202" s="23" t="s">
        <v>354</v>
      </c>
      <c r="B202" s="24"/>
      <c r="C202" s="23"/>
      <c r="D202" s="23"/>
      <c r="E202" s="25" t="s">
        <v>355</v>
      </c>
      <c r="F202" s="41"/>
      <c r="G202" s="27" t="s">
        <v>37</v>
      </c>
      <c r="H202" s="23"/>
      <c r="I202" s="121" t="s">
        <v>37</v>
      </c>
      <c r="J202" s="122"/>
    </row>
    <row r="203" spans="1:10" x14ac:dyDescent="0.3">
      <c r="A203" s="23" t="s">
        <v>356</v>
      </c>
      <c r="B203" s="24"/>
      <c r="C203" s="23"/>
      <c r="D203" s="23"/>
      <c r="E203" s="25"/>
      <c r="F203" s="41" t="s">
        <v>357</v>
      </c>
      <c r="G203" s="27" t="s">
        <v>26</v>
      </c>
      <c r="H203" s="23"/>
      <c r="I203" s="121">
        <v>15</v>
      </c>
      <c r="J203" s="122">
        <f t="shared" ref="J203:J208" si="12">I203*H203</f>
        <v>0</v>
      </c>
    </row>
    <row r="204" spans="1:10" x14ac:dyDescent="0.3">
      <c r="A204" s="23" t="s">
        <v>358</v>
      </c>
      <c r="B204" s="24"/>
      <c r="C204" s="23"/>
      <c r="D204" s="23"/>
      <c r="E204" s="25" t="s">
        <v>336</v>
      </c>
      <c r="F204" s="41"/>
      <c r="G204" s="27" t="s">
        <v>37</v>
      </c>
      <c r="H204" s="23"/>
      <c r="I204" s="121" t="s">
        <v>37</v>
      </c>
      <c r="J204" s="122"/>
    </row>
    <row r="205" spans="1:10" x14ac:dyDescent="0.3">
      <c r="A205" s="23" t="s">
        <v>359</v>
      </c>
      <c r="B205" s="24"/>
      <c r="C205" s="23"/>
      <c r="D205" s="23"/>
      <c r="E205" s="25"/>
      <c r="F205" s="41" t="s">
        <v>360</v>
      </c>
      <c r="G205" s="27" t="s">
        <v>26</v>
      </c>
      <c r="H205" s="23"/>
      <c r="I205" s="121">
        <v>24</v>
      </c>
      <c r="J205" s="122">
        <f t="shared" si="12"/>
        <v>0</v>
      </c>
    </row>
    <row r="206" spans="1:10" x14ac:dyDescent="0.3">
      <c r="A206" s="23" t="s">
        <v>361</v>
      </c>
      <c r="B206" s="24"/>
      <c r="C206" s="23"/>
      <c r="D206" s="23"/>
      <c r="E206" s="25" t="s">
        <v>362</v>
      </c>
      <c r="F206" s="41"/>
      <c r="G206" s="27" t="s">
        <v>37</v>
      </c>
      <c r="H206" s="23"/>
      <c r="I206" s="121" t="s">
        <v>37</v>
      </c>
      <c r="J206" s="122"/>
    </row>
    <row r="207" spans="1:10" x14ac:dyDescent="0.3">
      <c r="A207" s="23" t="s">
        <v>363</v>
      </c>
      <c r="B207" s="24"/>
      <c r="C207" s="23"/>
      <c r="D207" s="23"/>
      <c r="E207" s="25"/>
      <c r="F207" s="41" t="s">
        <v>364</v>
      </c>
      <c r="G207" s="27" t="s">
        <v>26</v>
      </c>
      <c r="H207" s="23"/>
      <c r="I207" s="121">
        <v>2</v>
      </c>
      <c r="J207" s="122">
        <f t="shared" si="12"/>
        <v>0</v>
      </c>
    </row>
    <row r="208" spans="1:10" x14ac:dyDescent="0.3">
      <c r="A208" s="23" t="s">
        <v>365</v>
      </c>
      <c r="B208" s="24"/>
      <c r="C208" s="23"/>
      <c r="D208" s="23"/>
      <c r="E208" s="25" t="s">
        <v>258</v>
      </c>
      <c r="F208" s="41"/>
      <c r="G208" s="27" t="s">
        <v>26</v>
      </c>
      <c r="H208" s="23"/>
      <c r="I208" s="121">
        <v>16</v>
      </c>
      <c r="J208" s="122">
        <f t="shared" si="12"/>
        <v>0</v>
      </c>
    </row>
    <row r="209" spans="1:10" x14ac:dyDescent="0.3">
      <c r="A209" s="30" t="s">
        <v>37</v>
      </c>
      <c r="B209" s="31" t="str">
        <f>"Sous-total  "&amp;INDEX(A199:F209,1,4)</f>
        <v>Sous-total  Réseaux Vidéosurveillance</v>
      </c>
      <c r="C209" s="32"/>
      <c r="D209" s="32"/>
      <c r="E209" s="33"/>
      <c r="F209" s="34"/>
      <c r="G209" s="34"/>
      <c r="H209" s="110"/>
      <c r="I209" s="123"/>
      <c r="J209" s="124">
        <f>SUM(J200:J208)</f>
        <v>0</v>
      </c>
    </row>
    <row r="210" spans="1:10" x14ac:dyDescent="0.3">
      <c r="A210" s="16" t="s">
        <v>366</v>
      </c>
      <c r="B210" s="17"/>
      <c r="C210" s="74"/>
      <c r="D210" s="75" t="s">
        <v>367</v>
      </c>
      <c r="E210" s="20"/>
      <c r="F210" s="76"/>
      <c r="G210" s="22"/>
      <c r="H210" s="109"/>
      <c r="I210" s="119"/>
      <c r="J210" s="120"/>
    </row>
    <row r="211" spans="1:10" x14ac:dyDescent="0.3">
      <c r="A211" s="23" t="s">
        <v>368</v>
      </c>
      <c r="B211" s="24"/>
      <c r="C211" s="23"/>
      <c r="D211" s="23"/>
      <c r="E211" s="25" t="s">
        <v>369</v>
      </c>
      <c r="F211" s="41"/>
      <c r="G211" s="27"/>
      <c r="H211" s="23"/>
      <c r="I211" s="121" t="s">
        <v>37</v>
      </c>
      <c r="J211" s="122"/>
    </row>
    <row r="212" spans="1:10" x14ac:dyDescent="0.3">
      <c r="A212" s="23" t="s">
        <v>370</v>
      </c>
      <c r="B212" s="24"/>
      <c r="C212" s="23"/>
      <c r="D212" s="23"/>
      <c r="E212" s="25"/>
      <c r="F212" s="41" t="s">
        <v>371</v>
      </c>
      <c r="G212" s="27" t="s">
        <v>61</v>
      </c>
      <c r="H212" s="23"/>
      <c r="I212" s="121">
        <v>22</v>
      </c>
      <c r="J212" s="122">
        <f>I212*H212</f>
        <v>0</v>
      </c>
    </row>
    <row r="213" spans="1:10" x14ac:dyDescent="0.3">
      <c r="A213" s="23" t="s">
        <v>372</v>
      </c>
      <c r="B213" s="24"/>
      <c r="C213" s="23"/>
      <c r="D213" s="23"/>
      <c r="E213" s="25"/>
      <c r="F213" s="41" t="s">
        <v>373</v>
      </c>
      <c r="G213" s="27" t="s">
        <v>61</v>
      </c>
      <c r="H213" s="23"/>
      <c r="I213" s="121">
        <v>237</v>
      </c>
      <c r="J213" s="122">
        <f t="shared" ref="J213:J217" si="13">I213*H213</f>
        <v>0</v>
      </c>
    </row>
    <row r="214" spans="1:10" x14ac:dyDescent="0.3">
      <c r="A214" s="23" t="s">
        <v>374</v>
      </c>
      <c r="B214" s="24"/>
      <c r="C214" s="23"/>
      <c r="D214" s="23"/>
      <c r="E214" s="25"/>
      <c r="F214" s="41" t="s">
        <v>375</v>
      </c>
      <c r="G214" s="27" t="s">
        <v>61</v>
      </c>
      <c r="H214" s="23"/>
      <c r="I214" s="121">
        <v>83</v>
      </c>
      <c r="J214" s="122">
        <f t="shared" si="13"/>
        <v>0</v>
      </c>
    </row>
    <row r="215" spans="1:10" x14ac:dyDescent="0.3">
      <c r="A215" s="23" t="s">
        <v>376</v>
      </c>
      <c r="B215" s="24"/>
      <c r="C215" s="23"/>
      <c r="D215" s="23"/>
      <c r="E215" s="25" t="s">
        <v>336</v>
      </c>
      <c r="F215" s="41"/>
      <c r="G215" s="27" t="s">
        <v>37</v>
      </c>
      <c r="H215" s="23"/>
      <c r="I215" s="121" t="s">
        <v>37</v>
      </c>
      <c r="J215" s="122"/>
    </row>
    <row r="216" spans="1:10" x14ac:dyDescent="0.3">
      <c r="A216" s="23" t="s">
        <v>377</v>
      </c>
      <c r="B216" s="24"/>
      <c r="C216" s="23"/>
      <c r="D216" s="23"/>
      <c r="E216" s="25"/>
      <c r="F216" s="41" t="s">
        <v>378</v>
      </c>
      <c r="G216" s="27" t="s">
        <v>26</v>
      </c>
      <c r="H216" s="23"/>
      <c r="I216" s="121">
        <v>5</v>
      </c>
      <c r="J216" s="122">
        <f t="shared" si="13"/>
        <v>0</v>
      </c>
    </row>
    <row r="217" spans="1:10" x14ac:dyDescent="0.3">
      <c r="A217" s="23" t="s">
        <v>379</v>
      </c>
      <c r="B217" s="24"/>
      <c r="C217" s="23"/>
      <c r="D217" s="23"/>
      <c r="E217" s="25" t="s">
        <v>258</v>
      </c>
      <c r="F217" s="41"/>
      <c r="G217" s="27" t="s">
        <v>26</v>
      </c>
      <c r="H217" s="23"/>
      <c r="I217" s="121">
        <v>2</v>
      </c>
      <c r="J217" s="122">
        <f t="shared" si="13"/>
        <v>0</v>
      </c>
    </row>
    <row r="218" spans="1:10" x14ac:dyDescent="0.3">
      <c r="A218" s="30" t="s">
        <v>37</v>
      </c>
      <c r="B218" s="31" t="str">
        <f>"Sous-total  "&amp;INDEX(A210:F218,1,4)</f>
        <v>Sous-total  Réseau SLT</v>
      </c>
      <c r="C218" s="32"/>
      <c r="D218" s="32"/>
      <c r="E218" s="33"/>
      <c r="F218" s="34"/>
      <c r="G218" s="34"/>
      <c r="H218" s="110"/>
      <c r="I218" s="123"/>
      <c r="J218" s="124">
        <f>SUM(J211:J217)</f>
        <v>0</v>
      </c>
    </row>
    <row r="219" spans="1:10" x14ac:dyDescent="0.3">
      <c r="A219" s="16" t="s">
        <v>380</v>
      </c>
      <c r="B219" s="17"/>
      <c r="C219" s="18"/>
      <c r="D219" s="19" t="s">
        <v>381</v>
      </c>
      <c r="E219" s="20"/>
      <c r="F219" s="21"/>
      <c r="G219" s="22"/>
      <c r="H219" s="109"/>
      <c r="I219" s="119"/>
      <c r="J219" s="120"/>
    </row>
    <row r="220" spans="1:10" x14ac:dyDescent="0.3">
      <c r="A220" s="23" t="s">
        <v>382</v>
      </c>
      <c r="B220" s="24"/>
      <c r="C220" s="23"/>
      <c r="D220" s="23"/>
      <c r="E220" s="25" t="s">
        <v>383</v>
      </c>
      <c r="F220" s="41"/>
      <c r="G220" s="27" t="s">
        <v>37</v>
      </c>
      <c r="H220" s="23"/>
      <c r="I220" s="121" t="s">
        <v>37</v>
      </c>
      <c r="J220" s="122"/>
    </row>
    <row r="221" spans="1:10" x14ac:dyDescent="0.3">
      <c r="A221" s="23" t="s">
        <v>384</v>
      </c>
      <c r="B221" s="24"/>
      <c r="C221" s="23"/>
      <c r="D221" s="23"/>
      <c r="E221" s="25"/>
      <c r="F221" s="41" t="s">
        <v>385</v>
      </c>
      <c r="G221" s="27" t="s">
        <v>61</v>
      </c>
      <c r="H221" s="23"/>
      <c r="I221" s="121">
        <v>2191</v>
      </c>
      <c r="J221" s="122">
        <f>I221*H221</f>
        <v>0</v>
      </c>
    </row>
    <row r="222" spans="1:10" x14ac:dyDescent="0.3">
      <c r="A222" s="23" t="s">
        <v>386</v>
      </c>
      <c r="B222" s="24"/>
      <c r="C222" s="23"/>
      <c r="D222" s="23"/>
      <c r="E222" s="25" t="s">
        <v>387</v>
      </c>
      <c r="F222" s="41"/>
      <c r="G222" s="27" t="s">
        <v>61</v>
      </c>
      <c r="H222" s="23"/>
      <c r="I222" s="121">
        <v>2228</v>
      </c>
      <c r="J222" s="122">
        <f t="shared" ref="J222:J269" si="14">I222*H222</f>
        <v>0</v>
      </c>
    </row>
    <row r="223" spans="1:10" x14ac:dyDescent="0.3">
      <c r="A223" s="23" t="s">
        <v>388</v>
      </c>
      <c r="B223" s="24"/>
      <c r="C223" s="23"/>
      <c r="D223" s="23"/>
      <c r="E223" s="25" t="s">
        <v>389</v>
      </c>
      <c r="F223" s="41"/>
      <c r="G223" s="27"/>
      <c r="H223" s="23"/>
      <c r="I223" s="121" t="s">
        <v>37</v>
      </c>
      <c r="J223" s="122"/>
    </row>
    <row r="224" spans="1:10" x14ac:dyDescent="0.3">
      <c r="A224" s="23" t="s">
        <v>390</v>
      </c>
      <c r="B224" s="24"/>
      <c r="C224" s="23"/>
      <c r="D224" s="23"/>
      <c r="E224" s="25"/>
      <c r="F224" s="41" t="s">
        <v>391</v>
      </c>
      <c r="G224" s="27" t="s">
        <v>61</v>
      </c>
      <c r="H224" s="23"/>
      <c r="I224" s="121">
        <v>347</v>
      </c>
      <c r="J224" s="122">
        <f t="shared" si="14"/>
        <v>0</v>
      </c>
    </row>
    <row r="225" spans="1:10" x14ac:dyDescent="0.3">
      <c r="A225" s="23" t="s">
        <v>392</v>
      </c>
      <c r="B225" s="24"/>
      <c r="C225" s="23"/>
      <c r="D225" s="23"/>
      <c r="E225" s="25"/>
      <c r="F225" s="41" t="s">
        <v>393</v>
      </c>
      <c r="G225" s="27" t="s">
        <v>61</v>
      </c>
      <c r="H225" s="23"/>
      <c r="I225" s="121">
        <v>2112</v>
      </c>
      <c r="J225" s="122">
        <f t="shared" si="14"/>
        <v>0</v>
      </c>
    </row>
    <row r="226" spans="1:10" x14ac:dyDescent="0.3">
      <c r="A226" s="23" t="s">
        <v>394</v>
      </c>
      <c r="B226" s="24"/>
      <c r="C226" s="23"/>
      <c r="D226" s="23"/>
      <c r="E226" s="25"/>
      <c r="F226" s="41" t="s">
        <v>395</v>
      </c>
      <c r="G226" s="27" t="s">
        <v>61</v>
      </c>
      <c r="H226" s="23"/>
      <c r="I226" s="121">
        <v>116</v>
      </c>
      <c r="J226" s="122">
        <f t="shared" si="14"/>
        <v>0</v>
      </c>
    </row>
    <row r="227" spans="1:10" x14ac:dyDescent="0.3">
      <c r="A227" s="23" t="s">
        <v>396</v>
      </c>
      <c r="B227" s="24"/>
      <c r="C227" s="23"/>
      <c r="D227" s="23"/>
      <c r="E227" s="25" t="s">
        <v>397</v>
      </c>
      <c r="F227" s="41"/>
      <c r="G227" s="27" t="s">
        <v>26</v>
      </c>
      <c r="H227" s="23"/>
      <c r="I227" s="121">
        <v>89</v>
      </c>
      <c r="J227" s="122">
        <f t="shared" si="14"/>
        <v>0</v>
      </c>
    </row>
    <row r="228" spans="1:10" x14ac:dyDescent="0.3">
      <c r="A228" s="23" t="s">
        <v>398</v>
      </c>
      <c r="B228" s="24"/>
      <c r="C228" s="23"/>
      <c r="D228" s="23"/>
      <c r="E228" s="25" t="s">
        <v>399</v>
      </c>
      <c r="F228" s="41"/>
      <c r="G228" s="27"/>
      <c r="H228" s="23"/>
      <c r="I228" s="121" t="s">
        <v>37</v>
      </c>
      <c r="J228" s="122"/>
    </row>
    <row r="229" spans="1:10" x14ac:dyDescent="0.3">
      <c r="A229" s="23" t="s">
        <v>400</v>
      </c>
      <c r="B229" s="24"/>
      <c r="C229" s="23"/>
      <c r="D229" s="23"/>
      <c r="E229" s="25"/>
      <c r="F229" s="41" t="s">
        <v>401</v>
      </c>
      <c r="G229" s="27" t="s">
        <v>26</v>
      </c>
      <c r="H229" s="23"/>
      <c r="I229" s="121">
        <v>89</v>
      </c>
      <c r="J229" s="122">
        <f t="shared" si="14"/>
        <v>0</v>
      </c>
    </row>
    <row r="230" spans="1:10" x14ac:dyDescent="0.3">
      <c r="A230" s="23" t="s">
        <v>402</v>
      </c>
      <c r="B230" s="24"/>
      <c r="C230" s="23"/>
      <c r="D230" s="23"/>
      <c r="E230" s="25" t="s">
        <v>336</v>
      </c>
      <c r="F230" s="41"/>
      <c r="G230" s="27" t="s">
        <v>37</v>
      </c>
      <c r="H230" s="23"/>
      <c r="I230" s="121" t="s">
        <v>37</v>
      </c>
      <c r="J230" s="122"/>
    </row>
    <row r="231" spans="1:10" x14ac:dyDescent="0.3">
      <c r="A231" s="23" t="s">
        <v>403</v>
      </c>
      <c r="B231" s="24"/>
      <c r="C231" s="23"/>
      <c r="D231" s="23"/>
      <c r="E231" s="25"/>
      <c r="F231" s="41" t="s">
        <v>404</v>
      </c>
      <c r="G231" s="27" t="s">
        <v>26</v>
      </c>
      <c r="H231" s="23"/>
      <c r="I231" s="121">
        <v>22</v>
      </c>
      <c r="J231" s="122">
        <f t="shared" si="14"/>
        <v>0</v>
      </c>
    </row>
    <row r="232" spans="1:10" x14ac:dyDescent="0.3">
      <c r="A232" s="23" t="s">
        <v>405</v>
      </c>
      <c r="B232" s="24"/>
      <c r="C232" s="23"/>
      <c r="D232" s="23"/>
      <c r="E232" s="25"/>
      <c r="F232" s="41" t="s">
        <v>406</v>
      </c>
      <c r="G232" s="27" t="s">
        <v>26</v>
      </c>
      <c r="H232" s="23"/>
      <c r="I232" s="121">
        <v>22</v>
      </c>
      <c r="J232" s="122">
        <f t="shared" si="14"/>
        <v>0</v>
      </c>
    </row>
    <row r="233" spans="1:10" x14ac:dyDescent="0.3">
      <c r="A233" s="23" t="s">
        <v>407</v>
      </c>
      <c r="B233" s="24"/>
      <c r="C233" s="23"/>
      <c r="D233" s="23"/>
      <c r="E233" s="25" t="s">
        <v>408</v>
      </c>
      <c r="F233" s="41"/>
      <c r="G233" s="27" t="s">
        <v>37</v>
      </c>
      <c r="H233" s="23"/>
      <c r="I233" s="121" t="s">
        <v>37</v>
      </c>
      <c r="J233" s="122"/>
    </row>
    <row r="234" spans="1:10" x14ac:dyDescent="0.3">
      <c r="A234" s="23" t="s">
        <v>409</v>
      </c>
      <c r="B234" s="24"/>
      <c r="C234" s="23"/>
      <c r="D234" s="23"/>
      <c r="E234" s="25"/>
      <c r="F234" s="41" t="s">
        <v>410</v>
      </c>
      <c r="G234" s="27" t="s">
        <v>26</v>
      </c>
      <c r="H234" s="23"/>
      <c r="I234" s="121">
        <v>2</v>
      </c>
      <c r="J234" s="122">
        <f t="shared" si="14"/>
        <v>0</v>
      </c>
    </row>
    <row r="235" spans="1:10" x14ac:dyDescent="0.3">
      <c r="A235" s="23" t="s">
        <v>411</v>
      </c>
      <c r="B235" s="24"/>
      <c r="C235" s="23"/>
      <c r="D235" s="23"/>
      <c r="E235" s="25"/>
      <c r="F235" s="41" t="s">
        <v>412</v>
      </c>
      <c r="G235" s="27" t="s">
        <v>26</v>
      </c>
      <c r="H235" s="23"/>
      <c r="I235" s="121">
        <v>2</v>
      </c>
      <c r="J235" s="122">
        <f t="shared" si="14"/>
        <v>0</v>
      </c>
    </row>
    <row r="236" spans="1:10" x14ac:dyDescent="0.3">
      <c r="A236" s="23" t="s">
        <v>413</v>
      </c>
      <c r="B236" s="24"/>
      <c r="C236" s="23"/>
      <c r="D236" s="23"/>
      <c r="E236" s="25"/>
      <c r="F236" s="41" t="s">
        <v>414</v>
      </c>
      <c r="G236" s="27" t="s">
        <v>26</v>
      </c>
      <c r="H236" s="23"/>
      <c r="I236" s="121">
        <v>2</v>
      </c>
      <c r="J236" s="122">
        <f t="shared" si="14"/>
        <v>0</v>
      </c>
    </row>
    <row r="237" spans="1:10" x14ac:dyDescent="0.3">
      <c r="A237" s="23" t="s">
        <v>415</v>
      </c>
      <c r="B237" s="24"/>
      <c r="C237" s="23"/>
      <c r="D237" s="23"/>
      <c r="E237" s="25"/>
      <c r="F237" s="41" t="s">
        <v>416</v>
      </c>
      <c r="G237" s="27" t="s">
        <v>26</v>
      </c>
      <c r="H237" s="23"/>
      <c r="I237" s="121">
        <v>2</v>
      </c>
      <c r="J237" s="122">
        <f t="shared" si="14"/>
        <v>0</v>
      </c>
    </row>
    <row r="238" spans="1:10" x14ac:dyDescent="0.3">
      <c r="A238" s="23" t="s">
        <v>417</v>
      </c>
      <c r="B238" s="24"/>
      <c r="C238" s="23"/>
      <c r="D238" s="23"/>
      <c r="E238" s="25"/>
      <c r="F238" s="41" t="s">
        <v>418</v>
      </c>
      <c r="G238" s="27" t="s">
        <v>26</v>
      </c>
      <c r="H238" s="23"/>
      <c r="I238" s="121">
        <v>2</v>
      </c>
      <c r="J238" s="122">
        <f t="shared" si="14"/>
        <v>0</v>
      </c>
    </row>
    <row r="239" spans="1:10" x14ac:dyDescent="0.3">
      <c r="A239" s="23" t="s">
        <v>419</v>
      </c>
      <c r="B239" s="24"/>
      <c r="C239" s="23"/>
      <c r="D239" s="23"/>
      <c r="E239" s="25" t="s">
        <v>420</v>
      </c>
      <c r="F239" s="41"/>
      <c r="G239" s="27" t="s">
        <v>37</v>
      </c>
      <c r="H239" s="23"/>
      <c r="I239" s="121" t="s">
        <v>37</v>
      </c>
      <c r="J239" s="122"/>
    </row>
    <row r="240" spans="1:10" x14ac:dyDescent="0.3">
      <c r="A240" s="23" t="s">
        <v>421</v>
      </c>
      <c r="B240" s="24"/>
      <c r="C240" s="23"/>
      <c r="D240" s="23"/>
      <c r="E240" s="25"/>
      <c r="F240" s="41" t="s">
        <v>414</v>
      </c>
      <c r="G240" s="27" t="s">
        <v>26</v>
      </c>
      <c r="H240" s="23"/>
      <c r="I240" s="121">
        <v>24</v>
      </c>
      <c r="J240" s="122">
        <f t="shared" si="14"/>
        <v>0</v>
      </c>
    </row>
    <row r="241" spans="1:10" x14ac:dyDescent="0.3">
      <c r="A241" s="23" t="s">
        <v>422</v>
      </c>
      <c r="B241" s="24"/>
      <c r="C241" s="23"/>
      <c r="D241" s="23"/>
      <c r="E241" s="25"/>
      <c r="F241" s="41" t="s">
        <v>416</v>
      </c>
      <c r="G241" s="27" t="s">
        <v>26</v>
      </c>
      <c r="H241" s="23"/>
      <c r="I241" s="121">
        <v>24</v>
      </c>
      <c r="J241" s="122">
        <f t="shared" si="14"/>
        <v>0</v>
      </c>
    </row>
    <row r="242" spans="1:10" x14ac:dyDescent="0.3">
      <c r="A242" s="23" t="s">
        <v>423</v>
      </c>
      <c r="B242" s="24"/>
      <c r="C242" s="23"/>
      <c r="D242" s="23"/>
      <c r="E242" s="25"/>
      <c r="F242" s="41" t="s">
        <v>418</v>
      </c>
      <c r="G242" s="27" t="s">
        <v>26</v>
      </c>
      <c r="H242" s="23"/>
      <c r="I242" s="121">
        <v>24</v>
      </c>
      <c r="J242" s="122">
        <f t="shared" si="14"/>
        <v>0</v>
      </c>
    </row>
    <row r="243" spans="1:10" x14ac:dyDescent="0.3">
      <c r="A243" s="23" t="s">
        <v>424</v>
      </c>
      <c r="B243" s="24"/>
      <c r="C243" s="23"/>
      <c r="D243" s="23"/>
      <c r="E243" s="25" t="s">
        <v>425</v>
      </c>
      <c r="F243" s="41"/>
      <c r="G243" s="27" t="s">
        <v>37</v>
      </c>
      <c r="H243" s="23"/>
      <c r="I243" s="121" t="s">
        <v>37</v>
      </c>
      <c r="J243" s="122"/>
    </row>
    <row r="244" spans="1:10" x14ac:dyDescent="0.3">
      <c r="A244" s="23" t="s">
        <v>426</v>
      </c>
      <c r="B244" s="24"/>
      <c r="C244" s="23"/>
      <c r="D244" s="23"/>
      <c r="E244" s="25"/>
      <c r="F244" s="41" t="s">
        <v>414</v>
      </c>
      <c r="G244" s="27" t="s">
        <v>26</v>
      </c>
      <c r="H244" s="23"/>
      <c r="I244" s="121">
        <v>37</v>
      </c>
      <c r="J244" s="122">
        <f t="shared" si="14"/>
        <v>0</v>
      </c>
    </row>
    <row r="245" spans="1:10" x14ac:dyDescent="0.3">
      <c r="A245" s="23" t="s">
        <v>427</v>
      </c>
      <c r="B245" s="24"/>
      <c r="C245" s="23"/>
      <c r="D245" s="23"/>
      <c r="E245" s="25"/>
      <c r="F245" s="41" t="s">
        <v>416</v>
      </c>
      <c r="G245" s="27" t="s">
        <v>26</v>
      </c>
      <c r="H245" s="23"/>
      <c r="I245" s="121">
        <v>37</v>
      </c>
      <c r="J245" s="122">
        <f t="shared" si="14"/>
        <v>0</v>
      </c>
    </row>
    <row r="246" spans="1:10" x14ac:dyDescent="0.3">
      <c r="A246" s="23" t="s">
        <v>428</v>
      </c>
      <c r="B246" s="24"/>
      <c r="C246" s="23"/>
      <c r="D246" s="23"/>
      <c r="E246" s="25"/>
      <c r="F246" s="41" t="s">
        <v>418</v>
      </c>
      <c r="G246" s="27" t="s">
        <v>26</v>
      </c>
      <c r="H246" s="23"/>
      <c r="I246" s="121">
        <v>37</v>
      </c>
      <c r="J246" s="122">
        <f t="shared" si="14"/>
        <v>0</v>
      </c>
    </row>
    <row r="247" spans="1:10" x14ac:dyDescent="0.3">
      <c r="A247" s="23" t="s">
        <v>429</v>
      </c>
      <c r="B247" s="24"/>
      <c r="C247" s="23"/>
      <c r="D247" s="23"/>
      <c r="E247" s="25" t="s">
        <v>430</v>
      </c>
      <c r="F247" s="41"/>
      <c r="G247" s="27" t="s">
        <v>37</v>
      </c>
      <c r="H247" s="23"/>
      <c r="I247" s="121" t="s">
        <v>37</v>
      </c>
      <c r="J247" s="122"/>
    </row>
    <row r="248" spans="1:10" x14ac:dyDescent="0.3">
      <c r="A248" s="23" t="s">
        <v>431</v>
      </c>
      <c r="B248" s="24"/>
      <c r="C248" s="23"/>
      <c r="D248" s="23"/>
      <c r="E248" s="25"/>
      <c r="F248" s="41" t="s">
        <v>432</v>
      </c>
      <c r="G248" s="27" t="s">
        <v>26</v>
      </c>
      <c r="H248" s="23"/>
      <c r="I248" s="121">
        <v>3</v>
      </c>
      <c r="J248" s="122">
        <f t="shared" si="14"/>
        <v>0</v>
      </c>
    </row>
    <row r="249" spans="1:10" x14ac:dyDescent="0.3">
      <c r="A249" s="23" t="s">
        <v>433</v>
      </c>
      <c r="B249" s="24"/>
      <c r="C249" s="23"/>
      <c r="D249" s="23"/>
      <c r="E249" s="25"/>
      <c r="F249" s="41" t="s">
        <v>418</v>
      </c>
      <c r="G249" s="27" t="s">
        <v>26</v>
      </c>
      <c r="H249" s="23"/>
      <c r="I249" s="121">
        <v>3</v>
      </c>
      <c r="J249" s="122">
        <f t="shared" si="14"/>
        <v>0</v>
      </c>
    </row>
    <row r="250" spans="1:10" x14ac:dyDescent="0.3">
      <c r="A250" s="23" t="s">
        <v>434</v>
      </c>
      <c r="B250" s="24"/>
      <c r="C250" s="23"/>
      <c r="D250" s="23"/>
      <c r="E250" s="25" t="s">
        <v>435</v>
      </c>
      <c r="F250" s="41"/>
      <c r="G250" s="27" t="s">
        <v>37</v>
      </c>
      <c r="H250" s="23"/>
      <c r="I250" s="121" t="s">
        <v>37</v>
      </c>
      <c r="J250" s="122"/>
    </row>
    <row r="251" spans="1:10" x14ac:dyDescent="0.3">
      <c r="A251" s="23" t="s">
        <v>436</v>
      </c>
      <c r="B251" s="24"/>
      <c r="C251" s="23"/>
      <c r="D251" s="23"/>
      <c r="E251" s="25"/>
      <c r="F251" s="41" t="s">
        <v>437</v>
      </c>
      <c r="G251" s="27" t="s">
        <v>26</v>
      </c>
      <c r="H251" s="23"/>
      <c r="I251" s="121">
        <v>12</v>
      </c>
      <c r="J251" s="122">
        <f t="shared" si="14"/>
        <v>0</v>
      </c>
    </row>
    <row r="252" spans="1:10" x14ac:dyDescent="0.3">
      <c r="A252" s="23" t="s">
        <v>438</v>
      </c>
      <c r="B252" s="24"/>
      <c r="C252" s="23"/>
      <c r="D252" s="23"/>
      <c r="E252" s="25"/>
      <c r="F252" s="41" t="s">
        <v>412</v>
      </c>
      <c r="G252" s="27" t="s">
        <v>26</v>
      </c>
      <c r="H252" s="23"/>
      <c r="I252" s="121">
        <v>12</v>
      </c>
      <c r="J252" s="122">
        <f t="shared" si="14"/>
        <v>0</v>
      </c>
    </row>
    <row r="253" spans="1:10" x14ac:dyDescent="0.3">
      <c r="A253" s="23" t="s">
        <v>439</v>
      </c>
      <c r="B253" s="24"/>
      <c r="C253" s="23"/>
      <c r="D253" s="23"/>
      <c r="E253" s="25"/>
      <c r="F253" s="41" t="s">
        <v>418</v>
      </c>
      <c r="G253" s="27" t="s">
        <v>26</v>
      </c>
      <c r="H253" s="23"/>
      <c r="I253" s="121">
        <v>12</v>
      </c>
      <c r="J253" s="122">
        <f t="shared" si="14"/>
        <v>0</v>
      </c>
    </row>
    <row r="254" spans="1:10" x14ac:dyDescent="0.3">
      <c r="A254" s="23" t="s">
        <v>440</v>
      </c>
      <c r="B254" s="24"/>
      <c r="C254" s="23"/>
      <c r="D254" s="23"/>
      <c r="E254" s="25" t="s">
        <v>441</v>
      </c>
      <c r="F254" s="41"/>
      <c r="G254" s="27" t="s">
        <v>37</v>
      </c>
      <c r="H254" s="23"/>
      <c r="I254" s="121" t="s">
        <v>37</v>
      </c>
      <c r="J254" s="122"/>
    </row>
    <row r="255" spans="1:10" x14ac:dyDescent="0.3">
      <c r="A255" s="23" t="s">
        <v>442</v>
      </c>
      <c r="B255" s="24"/>
      <c r="C255" s="23"/>
      <c r="D255" s="23"/>
      <c r="E255" s="25"/>
      <c r="F255" s="41" t="s">
        <v>443</v>
      </c>
      <c r="G255" s="27" t="s">
        <v>26</v>
      </c>
      <c r="H255" s="23"/>
      <c r="I255" s="121">
        <v>2</v>
      </c>
      <c r="J255" s="122">
        <f t="shared" si="14"/>
        <v>0</v>
      </c>
    </row>
    <row r="256" spans="1:10" x14ac:dyDescent="0.3">
      <c r="A256" s="23" t="s">
        <v>444</v>
      </c>
      <c r="B256" s="24"/>
      <c r="C256" s="23"/>
      <c r="D256" s="23"/>
      <c r="E256" s="25"/>
      <c r="F256" s="41" t="s">
        <v>445</v>
      </c>
      <c r="G256" s="27" t="s">
        <v>26</v>
      </c>
      <c r="H256" s="23"/>
      <c r="I256" s="121">
        <v>2</v>
      </c>
      <c r="J256" s="122">
        <f t="shared" si="14"/>
        <v>0</v>
      </c>
    </row>
    <row r="257" spans="1:10" x14ac:dyDescent="0.3">
      <c r="A257" s="23" t="s">
        <v>446</v>
      </c>
      <c r="B257" s="24"/>
      <c r="C257" s="23"/>
      <c r="D257" s="23"/>
      <c r="E257" s="25"/>
      <c r="F257" s="41" t="s">
        <v>418</v>
      </c>
      <c r="G257" s="27" t="s">
        <v>26</v>
      </c>
      <c r="H257" s="23"/>
      <c r="I257" s="121">
        <v>2</v>
      </c>
      <c r="J257" s="122">
        <f t="shared" si="14"/>
        <v>0</v>
      </c>
    </row>
    <row r="258" spans="1:10" x14ac:dyDescent="0.3">
      <c r="A258" s="23" t="s">
        <v>447</v>
      </c>
      <c r="B258" s="24"/>
      <c r="C258" s="23"/>
      <c r="D258" s="23"/>
      <c r="E258" s="25" t="s">
        <v>448</v>
      </c>
      <c r="F258" s="41"/>
      <c r="G258" s="27" t="s">
        <v>37</v>
      </c>
      <c r="H258" s="23"/>
      <c r="I258" s="121" t="s">
        <v>37</v>
      </c>
      <c r="J258" s="122"/>
    </row>
    <row r="259" spans="1:10" x14ac:dyDescent="0.3">
      <c r="A259" s="23" t="s">
        <v>449</v>
      </c>
      <c r="B259" s="24"/>
      <c r="C259" s="23"/>
      <c r="D259" s="23"/>
      <c r="E259" s="25"/>
      <c r="F259" s="41" t="s">
        <v>450</v>
      </c>
      <c r="G259" s="27" t="s">
        <v>26</v>
      </c>
      <c r="H259" s="23"/>
      <c r="I259" s="121">
        <v>8</v>
      </c>
      <c r="J259" s="122">
        <f t="shared" si="14"/>
        <v>0</v>
      </c>
    </row>
    <row r="260" spans="1:10" x14ac:dyDescent="0.3">
      <c r="A260" s="23" t="s">
        <v>451</v>
      </c>
      <c r="B260" s="24"/>
      <c r="C260" s="23"/>
      <c r="D260" s="23"/>
      <c r="E260" s="25"/>
      <c r="F260" s="41" t="s">
        <v>445</v>
      </c>
      <c r="G260" s="27" t="s">
        <v>26</v>
      </c>
      <c r="H260" s="23"/>
      <c r="I260" s="121">
        <v>8</v>
      </c>
      <c r="J260" s="122">
        <f t="shared" si="14"/>
        <v>0</v>
      </c>
    </row>
    <row r="261" spans="1:10" x14ac:dyDescent="0.3">
      <c r="A261" s="23" t="s">
        <v>452</v>
      </c>
      <c r="B261" s="24"/>
      <c r="C261" s="23"/>
      <c r="D261" s="23"/>
      <c r="E261" s="25"/>
      <c r="F261" s="41" t="s">
        <v>418</v>
      </c>
      <c r="G261" s="27" t="s">
        <v>26</v>
      </c>
      <c r="H261" s="23"/>
      <c r="I261" s="121">
        <v>8</v>
      </c>
      <c r="J261" s="122">
        <f t="shared" si="14"/>
        <v>0</v>
      </c>
    </row>
    <row r="262" spans="1:10" x14ac:dyDescent="0.3">
      <c r="A262" s="23" t="s">
        <v>453</v>
      </c>
      <c r="B262" s="24"/>
      <c r="C262" s="23"/>
      <c r="D262" s="23"/>
      <c r="E262" s="25" t="s">
        <v>454</v>
      </c>
      <c r="F262" s="41"/>
      <c r="G262" s="27" t="s">
        <v>37</v>
      </c>
      <c r="H262" s="23"/>
      <c r="I262" s="121" t="s">
        <v>37</v>
      </c>
      <c r="J262" s="122"/>
    </row>
    <row r="263" spans="1:10" x14ac:dyDescent="0.3">
      <c r="A263" s="23" t="s">
        <v>455</v>
      </c>
      <c r="B263" s="24"/>
      <c r="C263" s="23"/>
      <c r="D263" s="23"/>
      <c r="E263" s="25"/>
      <c r="F263" s="41" t="s">
        <v>456</v>
      </c>
      <c r="G263" s="27" t="s">
        <v>26</v>
      </c>
      <c r="H263" s="23"/>
      <c r="I263" s="121">
        <v>4</v>
      </c>
      <c r="J263" s="122">
        <f t="shared" si="14"/>
        <v>0</v>
      </c>
    </row>
    <row r="264" spans="1:10" x14ac:dyDescent="0.3">
      <c r="A264" s="23" t="s">
        <v>457</v>
      </c>
      <c r="B264" s="24"/>
      <c r="C264" s="23"/>
      <c r="D264" s="23"/>
      <c r="E264" s="25"/>
      <c r="F264" s="41" t="s">
        <v>458</v>
      </c>
      <c r="G264" s="27" t="s">
        <v>26</v>
      </c>
      <c r="H264" s="23"/>
      <c r="I264" s="121">
        <v>3</v>
      </c>
      <c r="J264" s="122">
        <f t="shared" si="14"/>
        <v>0</v>
      </c>
    </row>
    <row r="265" spans="1:10" x14ac:dyDescent="0.3">
      <c r="A265" s="23" t="s">
        <v>459</v>
      </c>
      <c r="B265" s="24"/>
      <c r="C265" s="23"/>
      <c r="D265" s="23"/>
      <c r="E265" s="25"/>
      <c r="F265" s="41" t="s">
        <v>460</v>
      </c>
      <c r="G265" s="27" t="s">
        <v>26</v>
      </c>
      <c r="H265" s="23"/>
      <c r="I265" s="121">
        <v>4</v>
      </c>
      <c r="J265" s="122">
        <f t="shared" si="14"/>
        <v>0</v>
      </c>
    </row>
    <row r="266" spans="1:10" x14ac:dyDescent="0.3">
      <c r="A266" s="23" t="s">
        <v>461</v>
      </c>
      <c r="B266" s="24"/>
      <c r="C266" s="23"/>
      <c r="D266" s="23"/>
      <c r="E266" s="25"/>
      <c r="F266" s="41" t="s">
        <v>462</v>
      </c>
      <c r="G266" s="27" t="s">
        <v>26</v>
      </c>
      <c r="H266" s="23"/>
      <c r="I266" s="121">
        <v>14</v>
      </c>
      <c r="J266" s="122">
        <f t="shared" si="14"/>
        <v>0</v>
      </c>
    </row>
    <row r="267" spans="1:10" x14ac:dyDescent="0.3">
      <c r="A267" s="23" t="s">
        <v>463</v>
      </c>
      <c r="B267" s="24"/>
      <c r="C267" s="23"/>
      <c r="D267" s="23"/>
      <c r="E267" s="25"/>
      <c r="F267" s="41" t="s">
        <v>418</v>
      </c>
      <c r="G267" s="27" t="s">
        <v>26</v>
      </c>
      <c r="H267" s="23"/>
      <c r="I267" s="121">
        <v>4</v>
      </c>
      <c r="J267" s="122">
        <f t="shared" si="14"/>
        <v>0</v>
      </c>
    </row>
    <row r="268" spans="1:10" x14ac:dyDescent="0.3">
      <c r="A268" s="23" t="s">
        <v>464</v>
      </c>
      <c r="B268" s="24"/>
      <c r="C268" s="23"/>
      <c r="D268" s="23"/>
      <c r="E268" s="25" t="s">
        <v>465</v>
      </c>
      <c r="F268" s="41"/>
      <c r="G268" s="27" t="s">
        <v>26</v>
      </c>
      <c r="H268" s="23"/>
      <c r="I268" s="121">
        <v>1</v>
      </c>
      <c r="J268" s="122">
        <f t="shared" si="14"/>
        <v>0</v>
      </c>
    </row>
    <row r="269" spans="1:10" x14ac:dyDescent="0.3">
      <c r="A269" s="23" t="s">
        <v>466</v>
      </c>
      <c r="B269" s="24"/>
      <c r="C269" s="23"/>
      <c r="D269" s="23"/>
      <c r="E269" s="25" t="s">
        <v>467</v>
      </c>
      <c r="F269" s="41"/>
      <c r="G269" s="27" t="s">
        <v>15</v>
      </c>
      <c r="H269" s="23"/>
      <c r="I269" s="121">
        <v>11</v>
      </c>
      <c r="J269" s="122">
        <f t="shared" si="14"/>
        <v>0</v>
      </c>
    </row>
    <row r="270" spans="1:10" x14ac:dyDescent="0.3">
      <c r="A270" s="30" t="s">
        <v>37</v>
      </c>
      <c r="B270" s="31" t="str">
        <f>"Sous-total  "&amp;INDEX(A219:F270,1,4)</f>
        <v>Sous-total  Eclairage Public</v>
      </c>
      <c r="C270" s="32"/>
      <c r="D270" s="32"/>
      <c r="E270" s="33"/>
      <c r="F270" s="34"/>
      <c r="G270" s="34"/>
      <c r="H270" s="110"/>
      <c r="I270" s="123"/>
      <c r="J270" s="124">
        <f>SUM(J220:J269)</f>
        <v>0</v>
      </c>
    </row>
    <row r="271" spans="1:10" x14ac:dyDescent="0.3">
      <c r="A271" s="103" t="s">
        <v>37</v>
      </c>
      <c r="B271" s="42" t="str">
        <f>"Sous-total  "&amp;INDEX(A170:F198,1,3)</f>
        <v>Sous-total  Réseaux secs</v>
      </c>
      <c r="C271" s="43"/>
      <c r="D271" s="44"/>
      <c r="E271" s="45"/>
      <c r="F271" s="46"/>
      <c r="G271" s="47"/>
      <c r="H271" s="111"/>
      <c r="I271" s="125"/>
      <c r="J271" s="126">
        <f>J180+J198+J209+J218+J270</f>
        <v>0</v>
      </c>
    </row>
    <row r="272" spans="1:10" x14ac:dyDescent="0.3">
      <c r="A272" s="9" t="s">
        <v>468</v>
      </c>
      <c r="B272" s="10"/>
      <c r="C272" s="11" t="s">
        <v>469</v>
      </c>
      <c r="D272" s="12"/>
      <c r="E272" s="13"/>
      <c r="F272" s="14"/>
      <c r="G272" s="15"/>
      <c r="H272" s="108"/>
      <c r="I272" s="117"/>
      <c r="J272" s="118"/>
    </row>
    <row r="273" spans="1:10" x14ac:dyDescent="0.3">
      <c r="A273" s="16" t="s">
        <v>470</v>
      </c>
      <c r="B273" s="17"/>
      <c r="C273" s="18"/>
      <c r="D273" s="19" t="s">
        <v>471</v>
      </c>
      <c r="E273" s="20"/>
      <c r="F273" s="21"/>
      <c r="G273" s="22"/>
      <c r="H273" s="109"/>
      <c r="I273" s="119"/>
      <c r="J273" s="120"/>
    </row>
    <row r="274" spans="1:10" x14ac:dyDescent="0.3">
      <c r="A274" s="23" t="s">
        <v>472</v>
      </c>
      <c r="B274" s="24"/>
      <c r="C274" s="23"/>
      <c r="D274" s="23"/>
      <c r="E274" s="25" t="s">
        <v>473</v>
      </c>
      <c r="F274" s="41"/>
      <c r="G274" s="27"/>
      <c r="H274" s="23"/>
      <c r="I274" s="121" t="s">
        <v>37</v>
      </c>
      <c r="J274" s="122"/>
    </row>
    <row r="275" spans="1:10" x14ac:dyDescent="0.3">
      <c r="A275" s="23" t="s">
        <v>474</v>
      </c>
      <c r="B275" s="24"/>
      <c r="C275" s="23"/>
      <c r="D275" s="23"/>
      <c r="E275" s="25"/>
      <c r="F275" s="41" t="s">
        <v>475</v>
      </c>
      <c r="G275" s="27" t="s">
        <v>26</v>
      </c>
      <c r="H275" s="23"/>
      <c r="I275" s="121">
        <v>147</v>
      </c>
      <c r="J275" s="122">
        <f>I275*H275</f>
        <v>0</v>
      </c>
    </row>
    <row r="276" spans="1:10" x14ac:dyDescent="0.3">
      <c r="A276" s="23" t="s">
        <v>476</v>
      </c>
      <c r="B276" s="24"/>
      <c r="C276" s="23"/>
      <c r="D276" s="23"/>
      <c r="E276" s="25"/>
      <c r="F276" s="41" t="s">
        <v>477</v>
      </c>
      <c r="G276" s="27" t="s">
        <v>26</v>
      </c>
      <c r="H276" s="23"/>
      <c r="I276" s="121">
        <v>2</v>
      </c>
      <c r="J276" s="122">
        <f t="shared" ref="J276:J285" si="15">I276*H276</f>
        <v>0</v>
      </c>
    </row>
    <row r="277" spans="1:10" x14ac:dyDescent="0.3">
      <c r="A277" s="23" t="s">
        <v>478</v>
      </c>
      <c r="B277" s="24"/>
      <c r="C277" s="23"/>
      <c r="D277" s="23"/>
      <c r="E277" s="25"/>
      <c r="F277" s="41" t="s">
        <v>479</v>
      </c>
      <c r="G277" s="27" t="s">
        <v>26</v>
      </c>
      <c r="H277" s="23"/>
      <c r="I277" s="121">
        <v>45</v>
      </c>
      <c r="J277" s="122">
        <f t="shared" si="15"/>
        <v>0</v>
      </c>
    </row>
    <row r="278" spans="1:10" x14ac:dyDescent="0.3">
      <c r="A278" s="23" t="s">
        <v>480</v>
      </c>
      <c r="B278" s="24"/>
      <c r="C278" s="23"/>
      <c r="D278" s="23"/>
      <c r="E278" s="25"/>
      <c r="F278" s="41" t="s">
        <v>481</v>
      </c>
      <c r="G278" s="27" t="s">
        <v>26</v>
      </c>
      <c r="H278" s="23"/>
      <c r="I278" s="121">
        <v>19</v>
      </c>
      <c r="J278" s="122">
        <f t="shared" si="15"/>
        <v>0</v>
      </c>
    </row>
    <row r="279" spans="1:10" x14ac:dyDescent="0.3">
      <c r="A279" s="23" t="s">
        <v>482</v>
      </c>
      <c r="B279" s="24"/>
      <c r="C279" s="23"/>
      <c r="D279" s="23"/>
      <c r="E279" s="25"/>
      <c r="F279" s="41" t="s">
        <v>483</v>
      </c>
      <c r="G279" s="27" t="s">
        <v>26</v>
      </c>
      <c r="H279" s="23"/>
      <c r="I279" s="121">
        <v>2</v>
      </c>
      <c r="J279" s="122">
        <f t="shared" si="15"/>
        <v>0</v>
      </c>
    </row>
    <row r="280" spans="1:10" x14ac:dyDescent="0.3">
      <c r="A280" s="23" t="s">
        <v>484</v>
      </c>
      <c r="B280" s="24"/>
      <c r="C280" s="23"/>
      <c r="D280" s="23"/>
      <c r="E280" s="25"/>
      <c r="F280" s="41" t="s">
        <v>485</v>
      </c>
      <c r="G280" s="27" t="s">
        <v>26</v>
      </c>
      <c r="H280" s="23"/>
      <c r="I280" s="121">
        <v>111</v>
      </c>
      <c r="J280" s="122">
        <f t="shared" si="15"/>
        <v>0</v>
      </c>
    </row>
    <row r="281" spans="1:10" x14ac:dyDescent="0.3">
      <c r="A281" s="23" t="s">
        <v>486</v>
      </c>
      <c r="B281" s="24"/>
      <c r="C281" s="23"/>
      <c r="D281" s="23"/>
      <c r="E281" s="25"/>
      <c r="F281" s="41" t="s">
        <v>487</v>
      </c>
      <c r="G281" s="27" t="s">
        <v>26</v>
      </c>
      <c r="H281" s="23"/>
      <c r="I281" s="121">
        <v>173</v>
      </c>
      <c r="J281" s="122">
        <f t="shared" si="15"/>
        <v>0</v>
      </c>
    </row>
    <row r="282" spans="1:10" x14ac:dyDescent="0.3">
      <c r="A282" s="23" t="s">
        <v>488</v>
      </c>
      <c r="B282" s="24"/>
      <c r="C282" s="23"/>
      <c r="D282" s="23"/>
      <c r="E282" s="25"/>
      <c r="F282" s="41" t="s">
        <v>489</v>
      </c>
      <c r="G282" s="27" t="s">
        <v>26</v>
      </c>
      <c r="H282" s="23"/>
      <c r="I282" s="121">
        <v>72</v>
      </c>
      <c r="J282" s="122">
        <f t="shared" si="15"/>
        <v>0</v>
      </c>
    </row>
    <row r="283" spans="1:10" x14ac:dyDescent="0.3">
      <c r="A283" s="23" t="s">
        <v>490</v>
      </c>
      <c r="B283" s="24"/>
      <c r="C283" s="23"/>
      <c r="D283" s="23"/>
      <c r="E283" s="25" t="s">
        <v>491</v>
      </c>
      <c r="F283" s="41"/>
      <c r="G283" s="27"/>
      <c r="H283" s="23"/>
      <c r="I283" s="121" t="s">
        <v>37</v>
      </c>
      <c r="J283" s="122"/>
    </row>
    <row r="284" spans="1:10" x14ac:dyDescent="0.3">
      <c r="A284" s="23" t="s">
        <v>492</v>
      </c>
      <c r="B284" s="24"/>
      <c r="C284" s="23"/>
      <c r="D284" s="23"/>
      <c r="E284" s="25"/>
      <c r="F284" s="41" t="s">
        <v>487</v>
      </c>
      <c r="G284" s="27" t="s">
        <v>26</v>
      </c>
      <c r="H284" s="23"/>
      <c r="I284" s="121">
        <v>160</v>
      </c>
      <c r="J284" s="122">
        <f t="shared" si="15"/>
        <v>0</v>
      </c>
    </row>
    <row r="285" spans="1:10" x14ac:dyDescent="0.3">
      <c r="A285" s="23" t="s">
        <v>493</v>
      </c>
      <c r="B285" s="24"/>
      <c r="C285" s="23"/>
      <c r="D285" s="23"/>
      <c r="E285" s="25"/>
      <c r="F285" s="41" t="s">
        <v>489</v>
      </c>
      <c r="G285" s="27" t="s">
        <v>26</v>
      </c>
      <c r="H285" s="23"/>
      <c r="I285" s="121">
        <v>44</v>
      </c>
      <c r="J285" s="122">
        <f t="shared" si="15"/>
        <v>0</v>
      </c>
    </row>
    <row r="286" spans="1:10" x14ac:dyDescent="0.3">
      <c r="A286" s="30" t="s">
        <v>37</v>
      </c>
      <c r="B286" s="31" t="str">
        <f>"Sous-total  "&amp;INDEX(A273:F286,1,4)</f>
        <v>Sous-total  Travaux préalables aux revêtements</v>
      </c>
      <c r="C286" s="32"/>
      <c r="D286" s="32"/>
      <c r="E286" s="33"/>
      <c r="F286" s="34"/>
      <c r="G286" s="34"/>
      <c r="H286" s="110"/>
      <c r="I286" s="130"/>
      <c r="J286" s="124">
        <f>SUM(J274:J285)</f>
        <v>0</v>
      </c>
    </row>
    <row r="287" spans="1:10" x14ac:dyDescent="0.3">
      <c r="A287" s="16" t="s">
        <v>494</v>
      </c>
      <c r="B287" s="17"/>
      <c r="C287" s="18"/>
      <c r="D287" s="19" t="s">
        <v>495</v>
      </c>
      <c r="E287" s="20"/>
      <c r="F287" s="21"/>
      <c r="G287" s="22"/>
      <c r="H287" s="109"/>
      <c r="I287" s="119"/>
      <c r="J287" s="120"/>
    </row>
    <row r="288" spans="1:10" x14ac:dyDescent="0.3">
      <c r="A288" s="23" t="s">
        <v>496</v>
      </c>
      <c r="B288" s="24"/>
      <c r="C288" s="23"/>
      <c r="D288" s="23"/>
      <c r="E288" s="25" t="s">
        <v>497</v>
      </c>
      <c r="F288" s="41"/>
      <c r="G288" s="27" t="s">
        <v>37</v>
      </c>
      <c r="H288" s="23"/>
      <c r="I288" s="121" t="s">
        <v>37</v>
      </c>
      <c r="J288" s="122"/>
    </row>
    <row r="289" spans="1:10" x14ac:dyDescent="0.3">
      <c r="A289" s="23" t="s">
        <v>498</v>
      </c>
      <c r="B289" s="24"/>
      <c r="C289" s="23"/>
      <c r="D289" s="23"/>
      <c r="E289" s="25"/>
      <c r="F289" s="41" t="s">
        <v>499</v>
      </c>
      <c r="G289" s="27" t="s">
        <v>61</v>
      </c>
      <c r="H289" s="23"/>
      <c r="I289" s="121">
        <v>2325</v>
      </c>
      <c r="J289" s="122">
        <f>I289*H289</f>
        <v>0</v>
      </c>
    </row>
    <row r="290" spans="1:10" x14ac:dyDescent="0.3">
      <c r="A290" s="23" t="s">
        <v>500</v>
      </c>
      <c r="B290" s="24"/>
      <c r="C290" s="23"/>
      <c r="D290" s="23"/>
      <c r="E290" s="25"/>
      <c r="F290" s="41" t="s">
        <v>501</v>
      </c>
      <c r="G290" s="27" t="s">
        <v>61</v>
      </c>
      <c r="H290" s="23"/>
      <c r="I290" s="121">
        <v>275</v>
      </c>
      <c r="J290" s="122">
        <f t="shared" ref="J290:J309" si="16">I290*H290</f>
        <v>0</v>
      </c>
    </row>
    <row r="291" spans="1:10" x14ac:dyDescent="0.3">
      <c r="A291" s="23" t="s">
        <v>502</v>
      </c>
      <c r="B291" s="24"/>
      <c r="C291" s="23"/>
      <c r="D291" s="23"/>
      <c r="E291" s="25"/>
      <c r="F291" s="41" t="s">
        <v>503</v>
      </c>
      <c r="G291" s="27" t="s">
        <v>61</v>
      </c>
      <c r="H291" s="23"/>
      <c r="I291" s="121">
        <v>255</v>
      </c>
      <c r="J291" s="122">
        <f t="shared" si="16"/>
        <v>0</v>
      </c>
    </row>
    <row r="292" spans="1:10" x14ac:dyDescent="0.3">
      <c r="A292" s="23" t="s">
        <v>504</v>
      </c>
      <c r="B292" s="24"/>
      <c r="C292" s="23"/>
      <c r="D292" s="23"/>
      <c r="E292" s="25"/>
      <c r="F292" s="41" t="s">
        <v>505</v>
      </c>
      <c r="G292" s="27" t="s">
        <v>61</v>
      </c>
      <c r="H292" s="23"/>
      <c r="I292" s="121">
        <v>260</v>
      </c>
      <c r="J292" s="122">
        <f t="shared" si="16"/>
        <v>0</v>
      </c>
    </row>
    <row r="293" spans="1:10" x14ac:dyDescent="0.3">
      <c r="A293" s="23" t="s">
        <v>506</v>
      </c>
      <c r="B293" s="24"/>
      <c r="C293" s="23"/>
      <c r="D293" s="23"/>
      <c r="E293" s="25" t="s">
        <v>507</v>
      </c>
      <c r="F293" s="41"/>
      <c r="G293" s="27" t="s">
        <v>37</v>
      </c>
      <c r="H293" s="23"/>
      <c r="I293" s="121" t="s">
        <v>37</v>
      </c>
      <c r="J293" s="122"/>
    </row>
    <row r="294" spans="1:10" x14ac:dyDescent="0.3">
      <c r="A294" s="23" t="s">
        <v>508</v>
      </c>
      <c r="B294" s="24"/>
      <c r="C294" s="23"/>
      <c r="D294" s="23"/>
      <c r="E294" s="25"/>
      <c r="F294" s="41" t="s">
        <v>509</v>
      </c>
      <c r="G294" s="27" t="s">
        <v>61</v>
      </c>
      <c r="H294" s="23"/>
      <c r="I294" s="121">
        <v>870</v>
      </c>
      <c r="J294" s="122">
        <f t="shared" si="16"/>
        <v>0</v>
      </c>
    </row>
    <row r="295" spans="1:10" x14ac:dyDescent="0.3">
      <c r="A295" s="23" t="s">
        <v>510</v>
      </c>
      <c r="B295" s="24"/>
      <c r="C295" s="23"/>
      <c r="D295" s="23"/>
      <c r="E295" s="25"/>
      <c r="F295" s="41" t="s">
        <v>511</v>
      </c>
      <c r="G295" s="27" t="s">
        <v>61</v>
      </c>
      <c r="H295" s="23"/>
      <c r="I295" s="121">
        <v>225</v>
      </c>
      <c r="J295" s="122">
        <f t="shared" si="16"/>
        <v>0</v>
      </c>
    </row>
    <row r="296" spans="1:10" x14ac:dyDescent="0.3">
      <c r="A296" s="23" t="s">
        <v>512</v>
      </c>
      <c r="B296" s="24"/>
      <c r="C296" s="23"/>
      <c r="D296" s="23"/>
      <c r="E296" s="25"/>
      <c r="F296" s="41" t="s">
        <v>513</v>
      </c>
      <c r="G296" s="27" t="s">
        <v>61</v>
      </c>
      <c r="H296" s="23"/>
      <c r="I296" s="121">
        <v>280</v>
      </c>
      <c r="J296" s="122">
        <f t="shared" si="16"/>
        <v>0</v>
      </c>
    </row>
    <row r="297" spans="1:10" x14ac:dyDescent="0.3">
      <c r="A297" s="23" t="s">
        <v>514</v>
      </c>
      <c r="B297" s="24"/>
      <c r="C297" s="23"/>
      <c r="D297" s="23"/>
      <c r="E297" s="25" t="s">
        <v>515</v>
      </c>
      <c r="F297" s="41"/>
      <c r="G297" s="27"/>
      <c r="H297" s="23"/>
      <c r="I297" s="121" t="s">
        <v>37</v>
      </c>
      <c r="J297" s="122"/>
    </row>
    <row r="298" spans="1:10" x14ac:dyDescent="0.3">
      <c r="A298" s="23" t="s">
        <v>516</v>
      </c>
      <c r="B298" s="24"/>
      <c r="C298" s="23"/>
      <c r="D298" s="23"/>
      <c r="E298" s="25"/>
      <c r="F298" s="41" t="s">
        <v>517</v>
      </c>
      <c r="G298" s="27" t="s">
        <v>61</v>
      </c>
      <c r="H298" s="23"/>
      <c r="I298" s="121">
        <v>990</v>
      </c>
      <c r="J298" s="122">
        <f t="shared" si="16"/>
        <v>0</v>
      </c>
    </row>
    <row r="299" spans="1:10" x14ac:dyDescent="0.3">
      <c r="A299" s="23" t="s">
        <v>518</v>
      </c>
      <c r="B299" s="24"/>
      <c r="C299" s="23"/>
      <c r="D299" s="23"/>
      <c r="E299" s="25"/>
      <c r="F299" s="41" t="s">
        <v>519</v>
      </c>
      <c r="G299" s="27" t="s">
        <v>61</v>
      </c>
      <c r="H299" s="23"/>
      <c r="I299" s="121">
        <v>45</v>
      </c>
      <c r="J299" s="122">
        <f t="shared" si="16"/>
        <v>0</v>
      </c>
    </row>
    <row r="300" spans="1:10" x14ac:dyDescent="0.3">
      <c r="A300" s="23" t="s">
        <v>520</v>
      </c>
      <c r="B300" s="24"/>
      <c r="C300" s="23"/>
      <c r="D300" s="23"/>
      <c r="E300" s="25" t="s">
        <v>521</v>
      </c>
      <c r="F300" s="41"/>
      <c r="G300" s="27"/>
      <c r="H300" s="23"/>
      <c r="I300" s="121" t="s">
        <v>37</v>
      </c>
      <c r="J300" s="122"/>
    </row>
    <row r="301" spans="1:10" x14ac:dyDescent="0.3">
      <c r="A301" s="23" t="s">
        <v>522</v>
      </c>
      <c r="B301" s="24"/>
      <c r="C301" s="23"/>
      <c r="D301" s="23"/>
      <c r="E301" s="25"/>
      <c r="F301" s="41" t="s">
        <v>523</v>
      </c>
      <c r="G301" s="27" t="s">
        <v>61</v>
      </c>
      <c r="H301" s="23"/>
      <c r="I301" s="121">
        <v>1560</v>
      </c>
      <c r="J301" s="122">
        <f t="shared" si="16"/>
        <v>0</v>
      </c>
    </row>
    <row r="302" spans="1:10" x14ac:dyDescent="0.3">
      <c r="A302" s="23" t="s">
        <v>524</v>
      </c>
      <c r="B302" s="24"/>
      <c r="C302" s="23"/>
      <c r="D302" s="23"/>
      <c r="E302" s="25" t="s">
        <v>525</v>
      </c>
      <c r="F302" s="41"/>
      <c r="G302" s="27"/>
      <c r="H302" s="23"/>
      <c r="I302" s="121" t="s">
        <v>37</v>
      </c>
      <c r="J302" s="122"/>
    </row>
    <row r="303" spans="1:10" x14ac:dyDescent="0.3">
      <c r="A303" s="23" t="s">
        <v>526</v>
      </c>
      <c r="B303" s="24"/>
      <c r="C303" s="23"/>
      <c r="D303" s="23"/>
      <c r="E303" s="25"/>
      <c r="F303" s="41" t="s">
        <v>527</v>
      </c>
      <c r="G303" s="27" t="s">
        <v>61</v>
      </c>
      <c r="H303" s="23"/>
      <c r="I303" s="121">
        <v>208</v>
      </c>
      <c r="J303" s="122">
        <f t="shared" si="16"/>
        <v>0</v>
      </c>
    </row>
    <row r="304" spans="1:10" x14ac:dyDescent="0.3">
      <c r="A304" s="23" t="s">
        <v>528</v>
      </c>
      <c r="B304" s="24"/>
      <c r="C304" s="23"/>
      <c r="D304" s="23"/>
      <c r="E304" s="25"/>
      <c r="F304" s="41" t="s">
        <v>529</v>
      </c>
      <c r="G304" s="27" t="s">
        <v>61</v>
      </c>
      <c r="H304" s="23"/>
      <c r="I304" s="121">
        <v>505</v>
      </c>
      <c r="J304" s="122">
        <f t="shared" si="16"/>
        <v>0</v>
      </c>
    </row>
    <row r="305" spans="1:10" x14ac:dyDescent="0.3">
      <c r="A305" s="23" t="s">
        <v>530</v>
      </c>
      <c r="B305" s="24"/>
      <c r="C305" s="23"/>
      <c r="D305" s="23"/>
      <c r="E305" s="25" t="s">
        <v>531</v>
      </c>
      <c r="F305" s="41"/>
      <c r="G305" s="27"/>
      <c r="H305" s="23"/>
      <c r="I305" s="121" t="s">
        <v>37</v>
      </c>
      <c r="J305" s="122"/>
    </row>
    <row r="306" spans="1:10" x14ac:dyDescent="0.3">
      <c r="A306" s="23" t="s">
        <v>532</v>
      </c>
      <c r="B306" s="24"/>
      <c r="C306" s="23"/>
      <c r="D306" s="23"/>
      <c r="E306" s="25"/>
      <c r="F306" s="41" t="s">
        <v>533</v>
      </c>
      <c r="G306" s="27" t="s">
        <v>61</v>
      </c>
      <c r="H306" s="23"/>
      <c r="I306" s="121">
        <v>81</v>
      </c>
      <c r="J306" s="122">
        <f t="shared" si="16"/>
        <v>0</v>
      </c>
    </row>
    <row r="307" spans="1:10" x14ac:dyDescent="0.3">
      <c r="A307" s="23" t="s">
        <v>534</v>
      </c>
      <c r="B307" s="24"/>
      <c r="C307" s="23"/>
      <c r="D307" s="23"/>
      <c r="E307" s="25"/>
      <c r="F307" s="41" t="s">
        <v>535</v>
      </c>
      <c r="G307" s="27" t="s">
        <v>26</v>
      </c>
      <c r="H307" s="23"/>
      <c r="I307" s="121">
        <v>368</v>
      </c>
      <c r="J307" s="122">
        <f t="shared" si="16"/>
        <v>0</v>
      </c>
    </row>
    <row r="308" spans="1:10" x14ac:dyDescent="0.3">
      <c r="A308" s="23" t="s">
        <v>536</v>
      </c>
      <c r="B308" s="24"/>
      <c r="C308" s="23"/>
      <c r="D308" s="23"/>
      <c r="E308" s="25" t="s">
        <v>537</v>
      </c>
      <c r="F308" s="41"/>
      <c r="G308" s="27"/>
      <c r="H308" s="23"/>
      <c r="I308" s="121" t="s">
        <v>37</v>
      </c>
      <c r="J308" s="122"/>
    </row>
    <row r="309" spans="1:10" x14ac:dyDescent="0.3">
      <c r="A309" s="23" t="s">
        <v>538</v>
      </c>
      <c r="B309" s="24"/>
      <c r="C309" s="23"/>
      <c r="D309" s="23"/>
      <c r="E309" s="25"/>
      <c r="F309" s="41" t="s">
        <v>539</v>
      </c>
      <c r="G309" s="27" t="s">
        <v>61</v>
      </c>
      <c r="H309" s="23"/>
      <c r="I309" s="121">
        <v>110</v>
      </c>
      <c r="J309" s="122">
        <f t="shared" si="16"/>
        <v>0</v>
      </c>
    </row>
    <row r="310" spans="1:10" x14ac:dyDescent="0.3">
      <c r="A310" s="30" t="s">
        <v>37</v>
      </c>
      <c r="B310" s="31" t="str">
        <f>"Sous-total  "&amp;INDEX(A287:F310,1,4)</f>
        <v xml:space="preserve">Sous-total  Bordures et caniveaux </v>
      </c>
      <c r="C310" s="32"/>
      <c r="D310" s="32"/>
      <c r="E310" s="33"/>
      <c r="F310" s="34"/>
      <c r="G310" s="34"/>
      <c r="H310" s="110"/>
      <c r="I310" s="123"/>
      <c r="J310" s="131">
        <f>SUM(J288:J309)</f>
        <v>0</v>
      </c>
    </row>
    <row r="311" spans="1:10" x14ac:dyDescent="0.3">
      <c r="A311" s="16" t="s">
        <v>540</v>
      </c>
      <c r="B311" s="17"/>
      <c r="C311" s="18"/>
      <c r="D311" s="19" t="s">
        <v>541</v>
      </c>
      <c r="E311" s="20"/>
      <c r="F311" s="21"/>
      <c r="G311" s="22"/>
      <c r="H311" s="109"/>
      <c r="I311" s="119"/>
      <c r="J311" s="120"/>
    </row>
    <row r="312" spans="1:10" x14ac:dyDescent="0.3">
      <c r="A312" s="23" t="s">
        <v>542</v>
      </c>
      <c r="B312" s="24"/>
      <c r="C312" s="23"/>
      <c r="D312" s="23"/>
      <c r="E312" s="25" t="s">
        <v>543</v>
      </c>
      <c r="F312" s="41"/>
      <c r="G312" s="27" t="s">
        <v>52</v>
      </c>
      <c r="H312" s="23"/>
      <c r="I312" s="121">
        <v>55</v>
      </c>
      <c r="J312" s="122">
        <f>I312*H312</f>
        <v>0</v>
      </c>
    </row>
    <row r="313" spans="1:10" x14ac:dyDescent="0.3">
      <c r="A313" s="23" t="s">
        <v>544</v>
      </c>
      <c r="B313" s="24"/>
      <c r="C313" s="23"/>
      <c r="D313" s="23"/>
      <c r="E313" s="25" t="s">
        <v>545</v>
      </c>
      <c r="F313" s="41"/>
      <c r="G313" s="27"/>
      <c r="H313" s="23"/>
      <c r="I313" s="121" t="s">
        <v>37</v>
      </c>
      <c r="J313" s="122"/>
    </row>
    <row r="314" spans="1:10" x14ac:dyDescent="0.3">
      <c r="A314" s="23" t="s">
        <v>546</v>
      </c>
      <c r="B314" s="24"/>
      <c r="C314" s="23"/>
      <c r="D314" s="23"/>
      <c r="E314" s="25"/>
      <c r="F314" s="41" t="s">
        <v>547</v>
      </c>
      <c r="G314" s="27" t="s">
        <v>68</v>
      </c>
      <c r="H314" s="23"/>
      <c r="I314" s="121">
        <v>1980</v>
      </c>
      <c r="J314" s="122">
        <f t="shared" ref="J314:J320" si="17">I314*H314</f>
        <v>0</v>
      </c>
    </row>
    <row r="315" spans="1:10" x14ac:dyDescent="0.3">
      <c r="A315" s="23" t="s">
        <v>548</v>
      </c>
      <c r="B315" s="24"/>
      <c r="C315" s="23"/>
      <c r="D315" s="23"/>
      <c r="E315" s="25"/>
      <c r="F315" s="41" t="s">
        <v>549</v>
      </c>
      <c r="G315" s="27" t="s">
        <v>68</v>
      </c>
      <c r="H315" s="23"/>
      <c r="I315" s="121">
        <v>1249</v>
      </c>
      <c r="J315" s="122">
        <f t="shared" si="17"/>
        <v>0</v>
      </c>
    </row>
    <row r="316" spans="1:10" x14ac:dyDescent="0.3">
      <c r="A316" s="23" t="s">
        <v>550</v>
      </c>
      <c r="B316" s="24"/>
      <c r="C316" s="23"/>
      <c r="D316" s="23"/>
      <c r="E316" s="25"/>
      <c r="F316" s="41" t="s">
        <v>551</v>
      </c>
      <c r="G316" s="27" t="s">
        <v>68</v>
      </c>
      <c r="H316" s="23"/>
      <c r="I316" s="121">
        <v>1224</v>
      </c>
      <c r="J316" s="122">
        <f t="shared" si="17"/>
        <v>0</v>
      </c>
    </row>
    <row r="317" spans="1:10" x14ac:dyDescent="0.3">
      <c r="A317" s="23" t="s">
        <v>552</v>
      </c>
      <c r="B317" s="24"/>
      <c r="C317" s="23"/>
      <c r="D317" s="23"/>
      <c r="E317" s="25"/>
      <c r="F317" s="41" t="s">
        <v>553</v>
      </c>
      <c r="G317" s="27" t="s">
        <v>68</v>
      </c>
      <c r="H317" s="23"/>
      <c r="I317" s="121">
        <v>304</v>
      </c>
      <c r="J317" s="122">
        <f t="shared" si="17"/>
        <v>0</v>
      </c>
    </row>
    <row r="318" spans="1:10" x14ac:dyDescent="0.3">
      <c r="A318" s="23" t="s">
        <v>554</v>
      </c>
      <c r="B318" s="24"/>
      <c r="C318" s="23"/>
      <c r="D318" s="23"/>
      <c r="E318" s="25" t="s">
        <v>555</v>
      </c>
      <c r="F318" s="41"/>
      <c r="G318" s="27"/>
      <c r="H318" s="23"/>
      <c r="I318" s="121" t="s">
        <v>37</v>
      </c>
      <c r="J318" s="122"/>
    </row>
    <row r="319" spans="1:10" x14ac:dyDescent="0.3">
      <c r="A319" s="23" t="s">
        <v>556</v>
      </c>
      <c r="B319" s="24"/>
      <c r="C319" s="23"/>
      <c r="D319" s="23"/>
      <c r="E319" s="25"/>
      <c r="F319" s="41" t="s">
        <v>557</v>
      </c>
      <c r="G319" s="27" t="s">
        <v>68</v>
      </c>
      <c r="H319" s="23"/>
      <c r="I319" s="121">
        <v>7993</v>
      </c>
      <c r="J319" s="122">
        <f t="shared" si="17"/>
        <v>0</v>
      </c>
    </row>
    <row r="320" spans="1:10" x14ac:dyDescent="0.3">
      <c r="A320" s="23" t="s">
        <v>558</v>
      </c>
      <c r="B320" s="24"/>
      <c r="C320" s="23"/>
      <c r="D320" s="23"/>
      <c r="E320" s="25"/>
      <c r="F320" s="41" t="s">
        <v>559</v>
      </c>
      <c r="G320" s="27" t="s">
        <v>68</v>
      </c>
      <c r="H320" s="23"/>
      <c r="I320" s="121">
        <v>1649</v>
      </c>
      <c r="J320" s="122">
        <f t="shared" si="17"/>
        <v>0</v>
      </c>
    </row>
    <row r="321" spans="1:10" x14ac:dyDescent="0.3">
      <c r="A321" s="30" t="s">
        <v>37</v>
      </c>
      <c r="B321" s="31" t="str">
        <f>"Sous-total  "&amp;INDEX(A311:F321,1,4)</f>
        <v>Sous-total  Structures de revêtements</v>
      </c>
      <c r="C321" s="32"/>
      <c r="D321" s="32"/>
      <c r="E321" s="33"/>
      <c r="F321" s="34"/>
      <c r="G321" s="34"/>
      <c r="H321" s="110"/>
      <c r="I321" s="123"/>
      <c r="J321" s="124">
        <f>SUM(J312:J320)</f>
        <v>0</v>
      </c>
    </row>
    <row r="322" spans="1:10" x14ac:dyDescent="0.3">
      <c r="A322" s="16" t="s">
        <v>560</v>
      </c>
      <c r="B322" s="17"/>
      <c r="C322" s="18"/>
      <c r="D322" s="19" t="s">
        <v>561</v>
      </c>
      <c r="E322" s="20"/>
      <c r="F322" s="21"/>
      <c r="G322" s="22"/>
      <c r="H322" s="109"/>
      <c r="I322" s="119"/>
      <c r="J322" s="120"/>
    </row>
    <row r="323" spans="1:10" x14ac:dyDescent="0.3">
      <c r="A323" s="23" t="s">
        <v>562</v>
      </c>
      <c r="B323" s="24"/>
      <c r="C323" s="23"/>
      <c r="D323" s="23"/>
      <c r="E323" s="25" t="s">
        <v>563</v>
      </c>
      <c r="F323" s="41"/>
      <c r="G323" s="27" t="s">
        <v>37</v>
      </c>
      <c r="H323" s="23"/>
      <c r="I323" s="121" t="s">
        <v>37</v>
      </c>
      <c r="J323" s="122"/>
    </row>
    <row r="324" spans="1:10" x14ac:dyDescent="0.3">
      <c r="A324" s="23" t="s">
        <v>564</v>
      </c>
      <c r="B324" s="24"/>
      <c r="C324" s="23"/>
      <c r="D324" s="23"/>
      <c r="E324" s="25"/>
      <c r="F324" s="41" t="s">
        <v>565</v>
      </c>
      <c r="G324" s="27" t="s">
        <v>68</v>
      </c>
      <c r="H324" s="23"/>
      <c r="I324" s="121">
        <v>1649</v>
      </c>
      <c r="J324" s="122">
        <f>I324*H324</f>
        <v>0</v>
      </c>
    </row>
    <row r="325" spans="1:10" x14ac:dyDescent="0.3">
      <c r="A325" s="23" t="s">
        <v>566</v>
      </c>
      <c r="B325" s="24"/>
      <c r="C325" s="23"/>
      <c r="D325" s="23"/>
      <c r="E325" s="25"/>
      <c r="F325" s="41" t="s">
        <v>567</v>
      </c>
      <c r="G325" s="27" t="s">
        <v>68</v>
      </c>
      <c r="H325" s="23"/>
      <c r="I325" s="121">
        <v>3624</v>
      </c>
      <c r="J325" s="122">
        <f t="shared" ref="J325:J327" si="18">I325*H325</f>
        <v>0</v>
      </c>
    </row>
    <row r="326" spans="1:10" x14ac:dyDescent="0.3">
      <c r="A326" s="23" t="s">
        <v>568</v>
      </c>
      <c r="B326" s="24"/>
      <c r="C326" s="23"/>
      <c r="D326" s="23"/>
      <c r="E326" s="25"/>
      <c r="F326" s="41" t="s">
        <v>569</v>
      </c>
      <c r="G326" s="27" t="s">
        <v>68</v>
      </c>
      <c r="H326" s="23"/>
      <c r="I326" s="121">
        <v>3188</v>
      </c>
      <c r="J326" s="122">
        <f t="shared" si="18"/>
        <v>0</v>
      </c>
    </row>
    <row r="327" spans="1:10" x14ac:dyDescent="0.3">
      <c r="A327" s="23" t="s">
        <v>570</v>
      </c>
      <c r="B327" s="24"/>
      <c r="C327" s="23"/>
      <c r="D327" s="23"/>
      <c r="E327" s="25"/>
      <c r="F327" s="41" t="s">
        <v>571</v>
      </c>
      <c r="G327" s="27" t="s">
        <v>68</v>
      </c>
      <c r="H327" s="23"/>
      <c r="I327" s="121">
        <v>436</v>
      </c>
      <c r="J327" s="122">
        <f t="shared" si="18"/>
        <v>0</v>
      </c>
    </row>
    <row r="328" spans="1:10" x14ac:dyDescent="0.3">
      <c r="A328" s="30" t="s">
        <v>37</v>
      </c>
      <c r="B328" s="31" t="str">
        <f>"Sous-total  "&amp;INDEX(A322:F328,1,4)</f>
        <v>Sous-total  Revêtements bitumineux</v>
      </c>
      <c r="C328" s="32"/>
      <c r="D328" s="32"/>
      <c r="E328" s="33"/>
      <c r="F328" s="34"/>
      <c r="G328" s="34"/>
      <c r="H328" s="110"/>
      <c r="I328" s="123"/>
      <c r="J328" s="124">
        <f>SUM(J323:J327)</f>
        <v>0</v>
      </c>
    </row>
    <row r="329" spans="1:10" x14ac:dyDescent="0.3">
      <c r="A329" s="16" t="s">
        <v>572</v>
      </c>
      <c r="B329" s="17"/>
      <c r="C329" s="18"/>
      <c r="D329" s="19" t="s">
        <v>573</v>
      </c>
      <c r="E329" s="20"/>
      <c r="F329" s="21"/>
      <c r="G329" s="22"/>
      <c r="H329" s="109"/>
      <c r="I329" s="119"/>
      <c r="J329" s="120"/>
    </row>
    <row r="330" spans="1:10" x14ac:dyDescent="0.3">
      <c r="A330" s="23" t="s">
        <v>574</v>
      </c>
      <c r="B330" s="24"/>
      <c r="C330" s="23"/>
      <c r="D330" s="23"/>
      <c r="E330" s="25" t="s">
        <v>575</v>
      </c>
      <c r="F330" s="41"/>
      <c r="G330" s="27" t="s">
        <v>37</v>
      </c>
      <c r="H330" s="23"/>
      <c r="I330" s="121" t="s">
        <v>37</v>
      </c>
      <c r="J330" s="122"/>
    </row>
    <row r="331" spans="1:10" x14ac:dyDescent="0.3">
      <c r="A331" s="23" t="s">
        <v>576</v>
      </c>
      <c r="B331" s="24"/>
      <c r="C331" s="23"/>
      <c r="D331" s="23"/>
      <c r="E331" s="25"/>
      <c r="F331" s="41" t="s">
        <v>577</v>
      </c>
      <c r="G331" s="27" t="s">
        <v>68</v>
      </c>
      <c r="H331" s="23"/>
      <c r="I331" s="121">
        <v>1390</v>
      </c>
      <c r="J331" s="122">
        <f>I331*H331</f>
        <v>0</v>
      </c>
    </row>
    <row r="332" spans="1:10" x14ac:dyDescent="0.3">
      <c r="A332" s="23" t="s">
        <v>578</v>
      </c>
      <c r="B332" s="24"/>
      <c r="C332" s="23"/>
      <c r="D332" s="23"/>
      <c r="E332" s="25"/>
      <c r="F332" s="41" t="s">
        <v>579</v>
      </c>
      <c r="G332" s="27" t="s">
        <v>68</v>
      </c>
      <c r="H332" s="23"/>
      <c r="I332" s="121">
        <v>875</v>
      </c>
      <c r="J332" s="122">
        <f t="shared" ref="J332:J341" si="19">I332*H332</f>
        <v>0</v>
      </c>
    </row>
    <row r="333" spans="1:10" x14ac:dyDescent="0.3">
      <c r="A333" s="23" t="s">
        <v>580</v>
      </c>
      <c r="B333" s="24"/>
      <c r="C333" s="23"/>
      <c r="D333" s="23"/>
      <c r="E333" s="25"/>
      <c r="F333" s="41" t="s">
        <v>581</v>
      </c>
      <c r="G333" s="27" t="s">
        <v>68</v>
      </c>
      <c r="H333" s="23"/>
      <c r="I333" s="121">
        <v>860</v>
      </c>
      <c r="J333" s="122">
        <f t="shared" si="19"/>
        <v>0</v>
      </c>
    </row>
    <row r="334" spans="1:10" x14ac:dyDescent="0.3">
      <c r="A334" s="23" t="s">
        <v>582</v>
      </c>
      <c r="B334" s="24"/>
      <c r="C334" s="23"/>
      <c r="D334" s="23"/>
      <c r="E334" s="25"/>
      <c r="F334" s="41" t="s">
        <v>583</v>
      </c>
      <c r="G334" s="27" t="s">
        <v>68</v>
      </c>
      <c r="H334" s="23"/>
      <c r="I334" s="121">
        <v>684.59999999999991</v>
      </c>
      <c r="J334" s="122">
        <f t="shared" si="19"/>
        <v>0</v>
      </c>
    </row>
    <row r="335" spans="1:10" x14ac:dyDescent="0.3">
      <c r="A335" s="23" t="s">
        <v>584</v>
      </c>
      <c r="B335" s="24"/>
      <c r="C335" s="23"/>
      <c r="D335" s="23"/>
      <c r="E335" s="25"/>
      <c r="F335" s="41" t="s">
        <v>585</v>
      </c>
      <c r="G335" s="27" t="s">
        <v>68</v>
      </c>
      <c r="H335" s="23"/>
      <c r="I335" s="121">
        <v>1630</v>
      </c>
      <c r="J335" s="122">
        <f t="shared" si="19"/>
        <v>0</v>
      </c>
    </row>
    <row r="336" spans="1:10" x14ac:dyDescent="0.3">
      <c r="A336" s="23" t="s">
        <v>586</v>
      </c>
      <c r="B336" s="24"/>
      <c r="C336" s="23"/>
      <c r="D336" s="23"/>
      <c r="E336" s="25" t="s">
        <v>587</v>
      </c>
      <c r="F336" s="41"/>
      <c r="G336" s="27"/>
      <c r="H336" s="23"/>
      <c r="I336" s="121" t="s">
        <v>37</v>
      </c>
      <c r="J336" s="122"/>
    </row>
    <row r="337" spans="1:10" x14ac:dyDescent="0.3">
      <c r="A337" s="23" t="s">
        <v>588</v>
      </c>
      <c r="B337" s="24"/>
      <c r="C337" s="23"/>
      <c r="D337" s="23"/>
      <c r="E337" s="25"/>
      <c r="F337" s="41" t="s">
        <v>589</v>
      </c>
      <c r="G337" s="27" t="s">
        <v>68</v>
      </c>
      <c r="H337" s="23"/>
      <c r="I337" s="121">
        <v>1850</v>
      </c>
      <c r="J337" s="122">
        <f t="shared" si="19"/>
        <v>0</v>
      </c>
    </row>
    <row r="338" spans="1:10" x14ac:dyDescent="0.3">
      <c r="A338" s="23" t="s">
        <v>590</v>
      </c>
      <c r="B338" s="24"/>
      <c r="C338" s="23"/>
      <c r="D338" s="23"/>
      <c r="E338" s="25"/>
      <c r="F338" s="41" t="s">
        <v>591</v>
      </c>
      <c r="G338" s="27" t="s">
        <v>68</v>
      </c>
      <c r="H338" s="23"/>
      <c r="I338" s="121">
        <v>6144</v>
      </c>
      <c r="J338" s="122">
        <f t="shared" si="19"/>
        <v>0</v>
      </c>
    </row>
    <row r="339" spans="1:10" x14ac:dyDescent="0.3">
      <c r="A339" s="23" t="s">
        <v>592</v>
      </c>
      <c r="B339" s="24"/>
      <c r="C339" s="23"/>
      <c r="D339" s="23"/>
      <c r="E339" s="25" t="s">
        <v>593</v>
      </c>
      <c r="F339" s="41"/>
      <c r="G339" s="27" t="s">
        <v>68</v>
      </c>
      <c r="H339" s="23"/>
      <c r="I339" s="121">
        <v>888</v>
      </c>
      <c r="J339" s="122">
        <f t="shared" si="19"/>
        <v>0</v>
      </c>
    </row>
    <row r="340" spans="1:10" x14ac:dyDescent="0.3">
      <c r="A340" s="23" t="s">
        <v>594</v>
      </c>
      <c r="B340" s="24"/>
      <c r="C340" s="23"/>
      <c r="D340" s="23"/>
      <c r="E340" s="25" t="s">
        <v>595</v>
      </c>
      <c r="F340" s="41"/>
      <c r="G340" s="27"/>
      <c r="H340" s="23"/>
      <c r="I340" s="121" t="s">
        <v>37</v>
      </c>
      <c r="J340" s="122"/>
    </row>
    <row r="341" spans="1:10" x14ac:dyDescent="0.3">
      <c r="A341" s="23" t="s">
        <v>596</v>
      </c>
      <c r="B341" s="24"/>
      <c r="C341" s="23"/>
      <c r="D341" s="23"/>
      <c r="E341" s="25"/>
      <c r="F341" s="41" t="s">
        <v>597</v>
      </c>
      <c r="G341" s="27" t="s">
        <v>26</v>
      </c>
      <c r="H341" s="23"/>
      <c r="I341" s="121">
        <v>12</v>
      </c>
      <c r="J341" s="122">
        <f t="shared" si="19"/>
        <v>0</v>
      </c>
    </row>
    <row r="342" spans="1:10" x14ac:dyDescent="0.3">
      <c r="A342" s="30" t="s">
        <v>37</v>
      </c>
      <c r="B342" s="31" t="str">
        <f>"Sous-total  "&amp;INDEX(A329:F342,1,4)</f>
        <v>Sous-total  Revêtements de surface</v>
      </c>
      <c r="C342" s="32"/>
      <c r="D342" s="32"/>
      <c r="E342" s="33"/>
      <c r="F342" s="34"/>
      <c r="G342" s="34"/>
      <c r="H342" s="110"/>
      <c r="I342" s="123"/>
      <c r="J342" s="124">
        <f>SUM(J330:J341)</f>
        <v>0</v>
      </c>
    </row>
    <row r="343" spans="1:10" x14ac:dyDescent="0.3">
      <c r="A343" s="103" t="s">
        <v>37</v>
      </c>
      <c r="B343" s="42" t="str">
        <f>"Sous-total  "&amp;INDEX(A272:F286,1,3)</f>
        <v>Sous-total  Voirie et revêtements</v>
      </c>
      <c r="C343" s="43"/>
      <c r="D343" s="44"/>
      <c r="E343" s="45"/>
      <c r="F343" s="46"/>
      <c r="G343" s="47"/>
      <c r="H343" s="111"/>
      <c r="I343" s="125"/>
      <c r="J343" s="126">
        <f>J286+J310+J321+J328+J342</f>
        <v>0</v>
      </c>
    </row>
    <row r="344" spans="1:10" x14ac:dyDescent="0.3">
      <c r="A344" s="9" t="s">
        <v>598</v>
      </c>
      <c r="B344" s="10"/>
      <c r="C344" s="11" t="s">
        <v>599</v>
      </c>
      <c r="D344" s="12"/>
      <c r="E344" s="13"/>
      <c r="F344" s="14"/>
      <c r="G344" s="15"/>
      <c r="H344" s="108"/>
      <c r="I344" s="117"/>
      <c r="J344" s="118"/>
    </row>
    <row r="345" spans="1:10" x14ac:dyDescent="0.3">
      <c r="A345" s="77" t="s">
        <v>600</v>
      </c>
      <c r="B345" s="17"/>
      <c r="C345" s="18"/>
      <c r="D345" s="78" t="s">
        <v>601</v>
      </c>
      <c r="E345" s="20"/>
      <c r="F345" s="79"/>
      <c r="G345" s="80"/>
      <c r="H345" s="113"/>
      <c r="I345" s="119"/>
      <c r="J345" s="120"/>
    </row>
    <row r="346" spans="1:10" x14ac:dyDescent="0.3">
      <c r="A346" s="59" t="s">
        <v>602</v>
      </c>
      <c r="B346" s="24"/>
      <c r="C346" s="23"/>
      <c r="D346" s="59"/>
      <c r="E346" s="25" t="s">
        <v>603</v>
      </c>
      <c r="F346" s="41"/>
      <c r="G346" s="73" t="s">
        <v>15</v>
      </c>
      <c r="H346" s="59"/>
      <c r="I346" s="121">
        <v>1</v>
      </c>
      <c r="J346" s="122">
        <f>I346*H346</f>
        <v>0</v>
      </c>
    </row>
    <row r="347" spans="1:10" x14ac:dyDescent="0.3">
      <c r="A347" s="59" t="s">
        <v>604</v>
      </c>
      <c r="B347" s="24"/>
      <c r="C347" s="23"/>
      <c r="D347" s="59"/>
      <c r="E347" s="25" t="s">
        <v>605</v>
      </c>
      <c r="F347" s="41"/>
      <c r="G347" s="73" t="s">
        <v>68</v>
      </c>
      <c r="H347" s="59"/>
      <c r="I347" s="121">
        <v>12</v>
      </c>
      <c r="J347" s="122">
        <f t="shared" ref="J347:J356" si="20">I347*H347</f>
        <v>0</v>
      </c>
    </row>
    <row r="348" spans="1:10" x14ac:dyDescent="0.3">
      <c r="A348" s="59" t="s">
        <v>606</v>
      </c>
      <c r="B348" s="24"/>
      <c r="C348" s="23"/>
      <c r="D348" s="59"/>
      <c r="E348" s="25" t="s">
        <v>607</v>
      </c>
      <c r="F348" s="41"/>
      <c r="G348" s="73" t="s">
        <v>15</v>
      </c>
      <c r="H348" s="59"/>
      <c r="I348" s="121">
        <v>1</v>
      </c>
      <c r="J348" s="122">
        <f t="shared" si="20"/>
        <v>0</v>
      </c>
    </row>
    <row r="349" spans="1:10" x14ac:dyDescent="0.3">
      <c r="A349" s="59" t="s">
        <v>608</v>
      </c>
      <c r="B349" s="24"/>
      <c r="C349" s="23"/>
      <c r="D349" s="59"/>
      <c r="E349" s="25" t="s">
        <v>609</v>
      </c>
      <c r="F349" s="41"/>
      <c r="G349" s="73" t="s">
        <v>15</v>
      </c>
      <c r="H349" s="59"/>
      <c r="I349" s="121">
        <v>1</v>
      </c>
      <c r="J349" s="122">
        <f t="shared" si="20"/>
        <v>0</v>
      </c>
    </row>
    <row r="350" spans="1:10" x14ac:dyDescent="0.3">
      <c r="A350" s="59" t="s">
        <v>610</v>
      </c>
      <c r="B350" s="24"/>
      <c r="C350" s="23"/>
      <c r="D350" s="59"/>
      <c r="E350" s="25" t="s">
        <v>611</v>
      </c>
      <c r="F350" s="41"/>
      <c r="G350" s="73" t="s">
        <v>15</v>
      </c>
      <c r="H350" s="59"/>
      <c r="I350" s="121">
        <v>1</v>
      </c>
      <c r="J350" s="122">
        <f t="shared" si="20"/>
        <v>0</v>
      </c>
    </row>
    <row r="351" spans="1:10" x14ac:dyDescent="0.3">
      <c r="A351" s="59" t="s">
        <v>612</v>
      </c>
      <c r="B351" s="24"/>
      <c r="C351" s="23"/>
      <c r="D351" s="59"/>
      <c r="E351" s="25" t="s">
        <v>613</v>
      </c>
      <c r="F351" s="41"/>
      <c r="G351" s="73" t="s">
        <v>15</v>
      </c>
      <c r="H351" s="59"/>
      <c r="I351" s="121">
        <v>1</v>
      </c>
      <c r="J351" s="122">
        <f t="shared" si="20"/>
        <v>0</v>
      </c>
    </row>
    <row r="352" spans="1:10" x14ac:dyDescent="0.3">
      <c r="A352" s="59" t="s">
        <v>614</v>
      </c>
      <c r="B352" s="24"/>
      <c r="C352" s="23"/>
      <c r="D352" s="59"/>
      <c r="E352" s="25" t="s">
        <v>615</v>
      </c>
      <c r="F352" s="41"/>
      <c r="G352" s="73" t="s">
        <v>15</v>
      </c>
      <c r="H352" s="59"/>
      <c r="I352" s="121">
        <v>1</v>
      </c>
      <c r="J352" s="122">
        <f t="shared" si="20"/>
        <v>0</v>
      </c>
    </row>
    <row r="353" spans="1:10" x14ac:dyDescent="0.3">
      <c r="A353" s="59" t="s">
        <v>616</v>
      </c>
      <c r="B353" s="24"/>
      <c r="C353" s="23"/>
      <c r="D353" s="59"/>
      <c r="E353" s="25" t="s">
        <v>617</v>
      </c>
      <c r="F353" s="41"/>
      <c r="G353" s="73" t="s">
        <v>15</v>
      </c>
      <c r="H353" s="59"/>
      <c r="I353" s="121">
        <v>1</v>
      </c>
      <c r="J353" s="122">
        <f t="shared" si="20"/>
        <v>0</v>
      </c>
    </row>
    <row r="354" spans="1:10" x14ac:dyDescent="0.3">
      <c r="A354" s="59" t="s">
        <v>618</v>
      </c>
      <c r="B354" s="24"/>
      <c r="C354" s="23"/>
      <c r="D354" s="59"/>
      <c r="E354" s="25" t="s">
        <v>619</v>
      </c>
      <c r="F354" s="41"/>
      <c r="G354" s="73" t="s">
        <v>15</v>
      </c>
      <c r="H354" s="59"/>
      <c r="I354" s="121">
        <v>1</v>
      </c>
      <c r="J354" s="122">
        <f t="shared" si="20"/>
        <v>0</v>
      </c>
    </row>
    <row r="355" spans="1:10" x14ac:dyDescent="0.3">
      <c r="A355" s="59" t="s">
        <v>620</v>
      </c>
      <c r="B355" s="24"/>
      <c r="C355" s="23"/>
      <c r="D355" s="59"/>
      <c r="E355" s="25" t="s">
        <v>621</v>
      </c>
      <c r="F355" s="41"/>
      <c r="G355" s="73" t="s">
        <v>15</v>
      </c>
      <c r="H355" s="59"/>
      <c r="I355" s="121">
        <v>1</v>
      </c>
      <c r="J355" s="122">
        <f t="shared" si="20"/>
        <v>0</v>
      </c>
    </row>
    <row r="356" spans="1:10" x14ac:dyDescent="0.3">
      <c r="A356" s="59" t="s">
        <v>622</v>
      </c>
      <c r="B356" s="24"/>
      <c r="C356" s="23"/>
      <c r="D356" s="59"/>
      <c r="E356" s="25" t="s">
        <v>623</v>
      </c>
      <c r="F356" s="41"/>
      <c r="G356" s="73" t="s">
        <v>15</v>
      </c>
      <c r="H356" s="59"/>
      <c r="I356" s="121">
        <v>1</v>
      </c>
      <c r="J356" s="122">
        <f t="shared" si="20"/>
        <v>0</v>
      </c>
    </row>
    <row r="357" spans="1:10" x14ac:dyDescent="0.3">
      <c r="A357" s="81" t="s">
        <v>37</v>
      </c>
      <c r="B357" s="31" t="str">
        <f>"Sous-total  "&amp;INDEX(A345:F357,1,4)</f>
        <v>Sous-total  Ouvrages divers</v>
      </c>
      <c r="C357" s="32"/>
      <c r="D357" s="82"/>
      <c r="E357" s="33"/>
      <c r="F357" s="83"/>
      <c r="G357" s="83"/>
      <c r="H357" s="114"/>
      <c r="I357" s="123"/>
      <c r="J357" s="124">
        <f>SUM(J346:J356)</f>
        <v>0</v>
      </c>
    </row>
    <row r="358" spans="1:10" x14ac:dyDescent="0.3">
      <c r="A358" s="103" t="s">
        <v>37</v>
      </c>
      <c r="B358" s="42" t="str">
        <f>"Sous-total  "&amp;INDEX(A344:F357,1,3)</f>
        <v>Sous-total  Fontainerie</v>
      </c>
      <c r="C358" s="43"/>
      <c r="D358" s="44"/>
      <c r="E358" s="45"/>
      <c r="F358" s="46"/>
      <c r="G358" s="47"/>
      <c r="H358" s="111"/>
      <c r="I358" s="125"/>
      <c r="J358" s="126">
        <f>J357</f>
        <v>0</v>
      </c>
    </row>
    <row r="359" spans="1:10" x14ac:dyDescent="0.3">
      <c r="A359" s="9" t="s">
        <v>624</v>
      </c>
      <c r="B359" s="10"/>
      <c r="C359" s="11" t="s">
        <v>625</v>
      </c>
      <c r="D359" s="12"/>
      <c r="E359" s="13"/>
      <c r="F359" s="14"/>
      <c r="G359" s="15"/>
      <c r="H359" s="108"/>
      <c r="I359" s="117"/>
      <c r="J359" s="118"/>
    </row>
    <row r="360" spans="1:10" x14ac:dyDescent="0.3">
      <c r="A360" s="77" t="s">
        <v>626</v>
      </c>
      <c r="B360" s="17"/>
      <c r="C360" s="18"/>
      <c r="D360" s="78" t="s">
        <v>627</v>
      </c>
      <c r="E360" s="20"/>
      <c r="F360" s="79"/>
      <c r="G360" s="80"/>
      <c r="H360" s="113"/>
      <c r="I360" s="119"/>
      <c r="J360" s="120"/>
    </row>
    <row r="361" spans="1:10" x14ac:dyDescent="0.3">
      <c r="A361" s="59" t="s">
        <v>628</v>
      </c>
      <c r="B361" s="24"/>
      <c r="C361" s="23"/>
      <c r="D361" s="59"/>
      <c r="E361" s="25" t="s">
        <v>629</v>
      </c>
      <c r="F361" s="41"/>
      <c r="G361" s="73" t="s">
        <v>15</v>
      </c>
      <c r="H361" s="59"/>
      <c r="I361" s="121">
        <v>2</v>
      </c>
      <c r="J361" s="122">
        <f>I361*H361</f>
        <v>0</v>
      </c>
    </row>
    <row r="362" spans="1:10" x14ac:dyDescent="0.3">
      <c r="A362" s="59" t="s">
        <v>630</v>
      </c>
      <c r="B362" s="24"/>
      <c r="C362" s="23"/>
      <c r="D362" s="59"/>
      <c r="E362" s="25" t="s">
        <v>631</v>
      </c>
      <c r="F362" s="41"/>
      <c r="G362" s="73" t="s">
        <v>15</v>
      </c>
      <c r="H362" s="59"/>
      <c r="I362" s="121">
        <v>1</v>
      </c>
      <c r="J362" s="122">
        <f>I362*H362</f>
        <v>0</v>
      </c>
    </row>
    <row r="363" spans="1:10" x14ac:dyDescent="0.3">
      <c r="A363" s="81" t="s">
        <v>37</v>
      </c>
      <c r="B363" s="31" t="str">
        <f>"Sous-total  "&amp;INDEX(A360:F363,1,4)</f>
        <v>Sous-total  Escalier</v>
      </c>
      <c r="C363" s="32"/>
      <c r="D363" s="82"/>
      <c r="E363" s="33"/>
      <c r="F363" s="83"/>
      <c r="G363" s="83"/>
      <c r="H363" s="114"/>
      <c r="I363" s="123"/>
      <c r="J363" s="124">
        <f>SUM(J361:J362)</f>
        <v>0</v>
      </c>
    </row>
    <row r="364" spans="1:10" x14ac:dyDescent="0.3">
      <c r="A364" s="77" t="s">
        <v>632</v>
      </c>
      <c r="B364" s="17"/>
      <c r="C364" s="18"/>
      <c r="D364" s="78" t="s">
        <v>601</v>
      </c>
      <c r="E364" s="20"/>
      <c r="F364" s="79"/>
      <c r="G364" s="80"/>
      <c r="H364" s="113"/>
      <c r="I364" s="119"/>
      <c r="J364" s="120"/>
    </row>
    <row r="365" spans="1:10" x14ac:dyDescent="0.3">
      <c r="A365" s="59" t="s">
        <v>633</v>
      </c>
      <c r="B365" s="24"/>
      <c r="C365" s="23"/>
      <c r="D365" s="59"/>
      <c r="E365" s="25" t="s">
        <v>634</v>
      </c>
      <c r="F365" s="41"/>
      <c r="G365" s="73" t="s">
        <v>68</v>
      </c>
      <c r="H365" s="59"/>
      <c r="I365" s="121">
        <v>10</v>
      </c>
      <c r="J365" s="122">
        <f>I365*H365</f>
        <v>0</v>
      </c>
    </row>
    <row r="366" spans="1:10" x14ac:dyDescent="0.3">
      <c r="A366" s="59" t="s">
        <v>635</v>
      </c>
      <c r="B366" s="24"/>
      <c r="C366" s="23"/>
      <c r="D366" s="59"/>
      <c r="E366" s="25" t="s">
        <v>636</v>
      </c>
      <c r="F366" s="41"/>
      <c r="G366" s="73" t="s">
        <v>15</v>
      </c>
      <c r="H366" s="59"/>
      <c r="I366" s="121">
        <v>1</v>
      </c>
      <c r="J366" s="122">
        <f t="shared" ref="J366:J368" si="21">I366*H366</f>
        <v>0</v>
      </c>
    </row>
    <row r="367" spans="1:10" x14ac:dyDescent="0.3">
      <c r="A367" s="23" t="s">
        <v>637</v>
      </c>
      <c r="B367" s="24"/>
      <c r="C367" s="23"/>
      <c r="D367" s="23"/>
      <c r="E367" s="25" t="s">
        <v>638</v>
      </c>
      <c r="F367" s="41"/>
      <c r="G367" s="27"/>
      <c r="H367" s="23"/>
      <c r="I367" s="121" t="s">
        <v>37</v>
      </c>
      <c r="J367" s="122"/>
    </row>
    <row r="368" spans="1:10" ht="26.4" x14ac:dyDescent="0.3">
      <c r="A368" s="23" t="s">
        <v>639</v>
      </c>
      <c r="B368" s="24"/>
      <c r="C368" s="23"/>
      <c r="D368" s="23"/>
      <c r="E368" s="25"/>
      <c r="F368" s="84" t="s">
        <v>640</v>
      </c>
      <c r="G368" s="27" t="s">
        <v>61</v>
      </c>
      <c r="H368" s="23"/>
      <c r="I368" s="121">
        <v>44</v>
      </c>
      <c r="J368" s="122">
        <f t="shared" si="21"/>
        <v>0</v>
      </c>
    </row>
    <row r="369" spans="1:10" x14ac:dyDescent="0.3">
      <c r="A369" s="81" t="s">
        <v>37</v>
      </c>
      <c r="B369" s="31" t="str">
        <f>"Sous-total  "&amp;INDEX(A364:F369,1,4)</f>
        <v>Sous-total  Ouvrages divers</v>
      </c>
      <c r="C369" s="32"/>
      <c r="D369" s="82"/>
      <c r="E369" s="33"/>
      <c r="F369" s="83"/>
      <c r="G369" s="83"/>
      <c r="H369" s="114"/>
      <c r="I369" s="123"/>
      <c r="J369" s="124">
        <f>SUM(J365:J368)</f>
        <v>0</v>
      </c>
    </row>
    <row r="370" spans="1:10" x14ac:dyDescent="0.3">
      <c r="A370" s="103" t="s">
        <v>37</v>
      </c>
      <c r="B370" s="42" t="str">
        <f>"Sous-total  "&amp;INDEX(A359:F369,1,3)</f>
        <v>Sous-total  Génie civil et maçonnerie</v>
      </c>
      <c r="C370" s="43"/>
      <c r="D370" s="44"/>
      <c r="E370" s="45"/>
      <c r="F370" s="46"/>
      <c r="G370" s="47"/>
      <c r="H370" s="111"/>
      <c r="I370" s="125"/>
      <c r="J370" s="126">
        <f>J369+J363</f>
        <v>0</v>
      </c>
    </row>
    <row r="371" spans="1:10" x14ac:dyDescent="0.3">
      <c r="A371" s="9" t="s">
        <v>641</v>
      </c>
      <c r="B371" s="10"/>
      <c r="C371" s="11" t="s">
        <v>642</v>
      </c>
      <c r="D371" s="12"/>
      <c r="E371" s="13"/>
      <c r="F371" s="14"/>
      <c r="G371" s="15"/>
      <c r="H371" s="108"/>
      <c r="I371" s="117"/>
      <c r="J371" s="118"/>
    </row>
    <row r="372" spans="1:10" x14ac:dyDescent="0.3">
      <c r="A372" s="16" t="s">
        <v>643</v>
      </c>
      <c r="B372" s="17"/>
      <c r="C372" s="18"/>
      <c r="D372" s="19" t="s">
        <v>644</v>
      </c>
      <c r="E372" s="20"/>
      <c r="F372" s="21"/>
      <c r="G372" s="22"/>
      <c r="H372" s="109"/>
      <c r="I372" s="119"/>
      <c r="J372" s="120"/>
    </row>
    <row r="373" spans="1:10" x14ac:dyDescent="0.3">
      <c r="A373" s="23" t="s">
        <v>645</v>
      </c>
      <c r="B373" s="24"/>
      <c r="C373" s="23"/>
      <c r="D373" s="23"/>
      <c r="E373" s="25" t="s">
        <v>644</v>
      </c>
      <c r="F373" s="41"/>
      <c r="G373" s="27"/>
      <c r="H373" s="23"/>
      <c r="I373" s="121" t="s">
        <v>37</v>
      </c>
      <c r="J373" s="122"/>
    </row>
    <row r="374" spans="1:10" x14ac:dyDescent="0.3">
      <c r="A374" s="23" t="s">
        <v>646</v>
      </c>
      <c r="B374" s="24"/>
      <c r="C374" s="23"/>
      <c r="D374" s="23"/>
      <c r="E374" s="25"/>
      <c r="F374" s="41" t="s">
        <v>647</v>
      </c>
      <c r="G374" s="27" t="s">
        <v>26</v>
      </c>
      <c r="H374" s="23"/>
      <c r="I374" s="121">
        <v>5</v>
      </c>
      <c r="J374" s="122">
        <f>I374*H374</f>
        <v>0</v>
      </c>
    </row>
    <row r="375" spans="1:10" x14ac:dyDescent="0.3">
      <c r="A375" s="23" t="s">
        <v>648</v>
      </c>
      <c r="B375" s="24"/>
      <c r="C375" s="23"/>
      <c r="D375" s="23"/>
      <c r="E375" s="25"/>
      <c r="F375" s="41" t="s">
        <v>649</v>
      </c>
      <c r="G375" s="27" t="s">
        <v>26</v>
      </c>
      <c r="H375" s="23"/>
      <c r="I375" s="121">
        <v>5</v>
      </c>
      <c r="J375" s="122">
        <f t="shared" ref="J375:J376" si="22">I375*H375</f>
        <v>0</v>
      </c>
    </row>
    <row r="376" spans="1:10" x14ac:dyDescent="0.3">
      <c r="A376" s="23" t="s">
        <v>650</v>
      </c>
      <c r="B376" s="24"/>
      <c r="C376" s="23"/>
      <c r="D376" s="23"/>
      <c r="E376" s="25"/>
      <c r="F376" s="41" t="s">
        <v>651</v>
      </c>
      <c r="G376" s="27" t="s">
        <v>26</v>
      </c>
      <c r="H376" s="23"/>
      <c r="I376" s="121">
        <v>5</v>
      </c>
      <c r="J376" s="122">
        <f t="shared" si="22"/>
        <v>0</v>
      </c>
    </row>
    <row r="377" spans="1:10" x14ac:dyDescent="0.3">
      <c r="A377" s="30" t="s">
        <v>37</v>
      </c>
      <c r="B377" s="31" t="str">
        <f>"Sous-total  "&amp;INDEX(A372:F372,1,4)</f>
        <v>Sous-total  Habillage de coffrets existants</v>
      </c>
      <c r="C377" s="32"/>
      <c r="D377" s="32"/>
      <c r="E377" s="33"/>
      <c r="F377" s="34"/>
      <c r="G377" s="34"/>
      <c r="H377" s="110"/>
      <c r="I377" s="123"/>
      <c r="J377" s="124">
        <f>SUM(J373:J376)</f>
        <v>0</v>
      </c>
    </row>
    <row r="378" spans="1:10" x14ac:dyDescent="0.3">
      <c r="A378" s="16" t="s">
        <v>652</v>
      </c>
      <c r="B378" s="17"/>
      <c r="C378" s="18"/>
      <c r="D378" s="19" t="s">
        <v>653</v>
      </c>
      <c r="E378" s="20"/>
      <c r="F378" s="21"/>
      <c r="G378" s="22"/>
      <c r="H378" s="109"/>
      <c r="I378" s="119"/>
      <c r="J378" s="120"/>
    </row>
    <row r="379" spans="1:10" x14ac:dyDescent="0.3">
      <c r="A379" s="23" t="s">
        <v>654</v>
      </c>
      <c r="B379" s="24"/>
      <c r="C379" s="23"/>
      <c r="D379" s="23"/>
      <c r="E379" s="25" t="s">
        <v>655</v>
      </c>
      <c r="F379" s="41"/>
      <c r="G379" s="27"/>
      <c r="H379" s="23"/>
      <c r="I379" s="121" t="s">
        <v>37</v>
      </c>
      <c r="J379" s="122"/>
    </row>
    <row r="380" spans="1:10" x14ac:dyDescent="0.3">
      <c r="A380" s="23" t="s">
        <v>656</v>
      </c>
      <c r="B380" s="24"/>
      <c r="C380" s="23"/>
      <c r="D380" s="23"/>
      <c r="E380" s="25"/>
      <c r="F380" s="41" t="s">
        <v>657</v>
      </c>
      <c r="G380" s="27" t="s">
        <v>26</v>
      </c>
      <c r="H380" s="23"/>
      <c r="I380" s="121">
        <v>82</v>
      </c>
      <c r="J380" s="122">
        <f>I380*H380</f>
        <v>0</v>
      </c>
    </row>
    <row r="381" spans="1:10" x14ac:dyDescent="0.3">
      <c r="A381" s="23" t="s">
        <v>658</v>
      </c>
      <c r="B381" s="24"/>
      <c r="C381" s="23"/>
      <c r="D381" s="23"/>
      <c r="E381" s="25"/>
      <c r="F381" s="41" t="s">
        <v>659</v>
      </c>
      <c r="G381" s="27" t="s">
        <v>26</v>
      </c>
      <c r="H381" s="23"/>
      <c r="I381" s="121">
        <v>83</v>
      </c>
      <c r="J381" s="122">
        <f t="shared" ref="J381:J391" si="23">I381*H381</f>
        <v>0</v>
      </c>
    </row>
    <row r="382" spans="1:10" x14ac:dyDescent="0.3">
      <c r="A382" s="23" t="s">
        <v>660</v>
      </c>
      <c r="B382" s="24"/>
      <c r="C382" s="23"/>
      <c r="D382" s="23"/>
      <c r="E382" s="25"/>
      <c r="F382" s="41" t="s">
        <v>661</v>
      </c>
      <c r="G382" s="27" t="s">
        <v>26</v>
      </c>
      <c r="H382" s="23"/>
      <c r="I382" s="121">
        <v>32</v>
      </c>
      <c r="J382" s="122">
        <f t="shared" si="23"/>
        <v>0</v>
      </c>
    </row>
    <row r="383" spans="1:10" x14ac:dyDescent="0.3">
      <c r="A383" s="23" t="s">
        <v>662</v>
      </c>
      <c r="B383" s="24"/>
      <c r="C383" s="23"/>
      <c r="D383" s="23"/>
      <c r="E383" s="25"/>
      <c r="F383" s="41" t="s">
        <v>663</v>
      </c>
      <c r="G383" s="27" t="s">
        <v>26</v>
      </c>
      <c r="H383" s="23"/>
      <c r="I383" s="121">
        <v>12</v>
      </c>
      <c r="J383" s="122">
        <f t="shared" si="23"/>
        <v>0</v>
      </c>
    </row>
    <row r="384" spans="1:10" x14ac:dyDescent="0.3">
      <c r="A384" s="23" t="s">
        <v>664</v>
      </c>
      <c r="B384" s="24"/>
      <c r="C384" s="23"/>
      <c r="D384" s="23"/>
      <c r="E384" s="25"/>
      <c r="F384" s="41" t="s">
        <v>665</v>
      </c>
      <c r="G384" s="27" t="s">
        <v>26</v>
      </c>
      <c r="H384" s="23"/>
      <c r="I384" s="121">
        <v>26</v>
      </c>
      <c r="J384" s="122">
        <f t="shared" si="23"/>
        <v>0</v>
      </c>
    </row>
    <row r="385" spans="1:10" x14ac:dyDescent="0.3">
      <c r="A385" s="23" t="s">
        <v>666</v>
      </c>
      <c r="B385" s="24"/>
      <c r="C385" s="23"/>
      <c r="D385" s="23"/>
      <c r="E385" s="25"/>
      <c r="F385" s="41" t="s">
        <v>667</v>
      </c>
      <c r="G385" s="27" t="s">
        <v>26</v>
      </c>
      <c r="H385" s="23"/>
      <c r="I385" s="121">
        <v>6</v>
      </c>
      <c r="J385" s="122">
        <f t="shared" si="23"/>
        <v>0</v>
      </c>
    </row>
    <row r="386" spans="1:10" x14ac:dyDescent="0.3">
      <c r="A386" s="23" t="s">
        <v>668</v>
      </c>
      <c r="B386" s="24"/>
      <c r="C386" s="23"/>
      <c r="D386" s="23"/>
      <c r="E386" s="25"/>
      <c r="F386" s="41" t="s">
        <v>669</v>
      </c>
      <c r="G386" s="27" t="s">
        <v>26</v>
      </c>
      <c r="H386" s="23"/>
      <c r="I386" s="121">
        <v>12</v>
      </c>
      <c r="J386" s="122">
        <f t="shared" si="23"/>
        <v>0</v>
      </c>
    </row>
    <row r="387" spans="1:10" x14ac:dyDescent="0.3">
      <c r="A387" s="23" t="s">
        <v>670</v>
      </c>
      <c r="B387" s="24"/>
      <c r="C387" s="23"/>
      <c r="D387" s="23"/>
      <c r="E387" s="25"/>
      <c r="F387" s="41" t="s">
        <v>671</v>
      </c>
      <c r="G387" s="27" t="s">
        <v>26</v>
      </c>
      <c r="H387" s="23"/>
      <c r="I387" s="121">
        <v>2</v>
      </c>
      <c r="J387" s="122">
        <f t="shared" si="23"/>
        <v>0</v>
      </c>
    </row>
    <row r="388" spans="1:10" x14ac:dyDescent="0.3">
      <c r="A388" s="23" t="s">
        <v>672</v>
      </c>
      <c r="B388" s="24"/>
      <c r="C388" s="23"/>
      <c r="D388" s="23"/>
      <c r="E388" s="25"/>
      <c r="F388" s="41" t="s">
        <v>673</v>
      </c>
      <c r="G388" s="27" t="s">
        <v>26</v>
      </c>
      <c r="H388" s="23"/>
      <c r="I388" s="121">
        <v>4</v>
      </c>
      <c r="J388" s="122">
        <f t="shared" si="23"/>
        <v>0</v>
      </c>
    </row>
    <row r="389" spans="1:10" x14ac:dyDescent="0.3">
      <c r="A389" s="23" t="s">
        <v>674</v>
      </c>
      <c r="B389" s="24"/>
      <c r="C389" s="23"/>
      <c r="D389" s="23"/>
      <c r="E389" s="25"/>
      <c r="F389" s="41" t="s">
        <v>675</v>
      </c>
      <c r="G389" s="27" t="s">
        <v>26</v>
      </c>
      <c r="H389" s="23"/>
      <c r="I389" s="121">
        <v>4</v>
      </c>
      <c r="J389" s="122">
        <f t="shared" si="23"/>
        <v>0</v>
      </c>
    </row>
    <row r="390" spans="1:10" x14ac:dyDescent="0.3">
      <c r="A390" s="23" t="s">
        <v>676</v>
      </c>
      <c r="B390" s="24"/>
      <c r="C390" s="23"/>
      <c r="D390" s="23"/>
      <c r="E390" s="25" t="s">
        <v>677</v>
      </c>
      <c r="F390" s="41"/>
      <c r="G390" s="27"/>
      <c r="H390" s="23"/>
      <c r="I390" s="121" t="s">
        <v>37</v>
      </c>
      <c r="J390" s="122"/>
    </row>
    <row r="391" spans="1:10" x14ac:dyDescent="0.3">
      <c r="A391" s="23" t="s">
        <v>678</v>
      </c>
      <c r="B391" s="24"/>
      <c r="C391" s="23"/>
      <c r="D391" s="23"/>
      <c r="E391" s="25"/>
      <c r="F391" s="41" t="s">
        <v>679</v>
      </c>
      <c r="G391" s="27" t="s">
        <v>61</v>
      </c>
      <c r="H391" s="23"/>
      <c r="I391" s="121">
        <v>30</v>
      </c>
      <c r="J391" s="122">
        <f t="shared" si="23"/>
        <v>0</v>
      </c>
    </row>
    <row r="392" spans="1:10" x14ac:dyDescent="0.3">
      <c r="A392" s="30" t="s">
        <v>37</v>
      </c>
      <c r="B392" s="31" t="str">
        <f>"Sous-total  "&amp;INDEX(A378:F392,1,4)</f>
        <v>Sous-total  Mobilier urbain et serrurerie</v>
      </c>
      <c r="C392" s="32"/>
      <c r="D392" s="32"/>
      <c r="E392" s="33"/>
      <c r="F392" s="34"/>
      <c r="G392" s="34"/>
      <c r="H392" s="110"/>
      <c r="I392" s="123"/>
      <c r="J392" s="124">
        <f>SUM(J379:J391)</f>
        <v>0</v>
      </c>
    </row>
    <row r="393" spans="1:10" x14ac:dyDescent="0.3">
      <c r="A393" s="16" t="s">
        <v>680</v>
      </c>
      <c r="B393" s="17"/>
      <c r="C393" s="18"/>
      <c r="D393" s="19" t="s">
        <v>681</v>
      </c>
      <c r="E393" s="20"/>
      <c r="F393" s="21"/>
      <c r="G393" s="22"/>
      <c r="H393" s="109"/>
      <c r="I393" s="119"/>
      <c r="J393" s="120"/>
    </row>
    <row r="394" spans="1:10" x14ac:dyDescent="0.3">
      <c r="A394" s="23" t="s">
        <v>682</v>
      </c>
      <c r="B394" s="24"/>
      <c r="C394" s="23"/>
      <c r="D394" s="23"/>
      <c r="E394" s="25" t="s">
        <v>683</v>
      </c>
      <c r="F394" s="41"/>
      <c r="G394" s="27"/>
      <c r="H394" s="23"/>
      <c r="I394" s="121" t="s">
        <v>37</v>
      </c>
      <c r="J394" s="122"/>
    </row>
    <row r="395" spans="1:10" x14ac:dyDescent="0.3">
      <c r="A395" s="23" t="s">
        <v>684</v>
      </c>
      <c r="B395" s="24"/>
      <c r="C395" s="23"/>
      <c r="D395" s="23"/>
      <c r="E395" s="25"/>
      <c r="F395" s="41" t="s">
        <v>685</v>
      </c>
      <c r="G395" s="27" t="s">
        <v>26</v>
      </c>
      <c r="H395" s="23"/>
      <c r="I395" s="121">
        <v>12</v>
      </c>
      <c r="J395" s="122">
        <f>I395*H395</f>
        <v>0</v>
      </c>
    </row>
    <row r="396" spans="1:10" x14ac:dyDescent="0.3">
      <c r="A396" s="23" t="s">
        <v>686</v>
      </c>
      <c r="B396" s="24"/>
      <c r="C396" s="23"/>
      <c r="D396" s="23"/>
      <c r="E396" s="25"/>
      <c r="F396" s="84" t="s">
        <v>687</v>
      </c>
      <c r="G396" s="27" t="s">
        <v>26</v>
      </c>
      <c r="H396" s="23"/>
      <c r="I396" s="121">
        <v>2</v>
      </c>
      <c r="J396" s="122">
        <f t="shared" ref="J396:J397" si="24">I396*H396</f>
        <v>0</v>
      </c>
    </row>
    <row r="397" spans="1:10" x14ac:dyDescent="0.3">
      <c r="A397" s="23" t="s">
        <v>688</v>
      </c>
      <c r="B397" s="24"/>
      <c r="C397" s="23"/>
      <c r="D397" s="23"/>
      <c r="E397" s="25" t="s">
        <v>689</v>
      </c>
      <c r="F397" s="41"/>
      <c r="G397" s="27" t="s">
        <v>26</v>
      </c>
      <c r="H397" s="23"/>
      <c r="I397" s="121">
        <v>2</v>
      </c>
      <c r="J397" s="122">
        <f t="shared" si="24"/>
        <v>0</v>
      </c>
    </row>
    <row r="398" spans="1:10" x14ac:dyDescent="0.3">
      <c r="A398" s="30" t="s">
        <v>37</v>
      </c>
      <c r="B398" s="31" t="str">
        <f>"Sous-total  "&amp;INDEX(A393:F398,1,4)</f>
        <v>Sous-total  Equipements</v>
      </c>
      <c r="C398" s="32"/>
      <c r="D398" s="32"/>
      <c r="E398" s="33"/>
      <c r="F398" s="34"/>
      <c r="G398" s="34"/>
      <c r="H398" s="110"/>
      <c r="I398" s="123"/>
      <c r="J398" s="124">
        <f>SUM(J394:J397)</f>
        <v>0</v>
      </c>
    </row>
    <row r="399" spans="1:10" x14ac:dyDescent="0.3">
      <c r="A399" s="103" t="s">
        <v>37</v>
      </c>
      <c r="B399" s="42" t="str">
        <f>"Sous-total  "&amp;INDEX(A386:F392,1,3)</f>
        <v xml:space="preserve">Sous-total  </v>
      </c>
      <c r="C399" s="43"/>
      <c r="D399" s="44"/>
      <c r="E399" s="45"/>
      <c r="F399" s="46"/>
      <c r="G399" s="47"/>
      <c r="H399" s="111"/>
      <c r="I399" s="125"/>
      <c r="J399" s="126">
        <f>J377+J392+J398</f>
        <v>0</v>
      </c>
    </row>
    <row r="400" spans="1:10" x14ac:dyDescent="0.3">
      <c r="A400" s="9" t="s">
        <v>690</v>
      </c>
      <c r="B400" s="10"/>
      <c r="C400" s="11" t="s">
        <v>691</v>
      </c>
      <c r="D400" s="12"/>
      <c r="E400" s="13"/>
      <c r="F400" s="14"/>
      <c r="G400" s="15"/>
      <c r="H400" s="108"/>
      <c r="I400" s="117"/>
      <c r="J400" s="118"/>
    </row>
    <row r="401" spans="1:10" x14ac:dyDescent="0.3">
      <c r="A401" s="16" t="s">
        <v>692</v>
      </c>
      <c r="B401" s="17"/>
      <c r="C401" s="18"/>
      <c r="D401" s="75" t="s">
        <v>693</v>
      </c>
      <c r="E401" s="20"/>
      <c r="F401" s="21"/>
      <c r="G401" s="22"/>
      <c r="H401" s="109"/>
      <c r="I401" s="119"/>
      <c r="J401" s="120"/>
    </row>
    <row r="402" spans="1:10" x14ac:dyDescent="0.3">
      <c r="A402" s="23" t="s">
        <v>694</v>
      </c>
      <c r="B402" s="24"/>
      <c r="C402" s="23"/>
      <c r="D402" s="23"/>
      <c r="E402" s="28" t="s">
        <v>695</v>
      </c>
      <c r="F402" s="41"/>
      <c r="G402" s="27" t="s">
        <v>37</v>
      </c>
      <c r="H402" s="23"/>
      <c r="I402" s="121" t="s">
        <v>37</v>
      </c>
      <c r="J402" s="122"/>
    </row>
    <row r="403" spans="1:10" x14ac:dyDescent="0.3">
      <c r="A403" s="23" t="s">
        <v>696</v>
      </c>
      <c r="B403" s="24"/>
      <c r="C403" s="23"/>
      <c r="D403" s="23"/>
      <c r="E403" s="25"/>
      <c r="F403" s="41" t="s">
        <v>697</v>
      </c>
      <c r="G403" s="27" t="s">
        <v>26</v>
      </c>
      <c r="H403" s="23"/>
      <c r="I403" s="121">
        <v>2</v>
      </c>
      <c r="J403" s="122">
        <f>I403*H403</f>
        <v>0</v>
      </c>
    </row>
    <row r="404" spans="1:10" x14ac:dyDescent="0.3">
      <c r="A404" s="23" t="s">
        <v>698</v>
      </c>
      <c r="B404" s="24"/>
      <c r="C404" s="23"/>
      <c r="D404" s="23"/>
      <c r="E404" s="25"/>
      <c r="F404" s="41" t="s">
        <v>699</v>
      </c>
      <c r="G404" s="27" t="s">
        <v>26</v>
      </c>
      <c r="H404" s="23"/>
      <c r="I404" s="121">
        <v>9</v>
      </c>
      <c r="J404" s="122">
        <f t="shared" ref="J404:J408" si="25">I404*H404</f>
        <v>0</v>
      </c>
    </row>
    <row r="405" spans="1:10" x14ac:dyDescent="0.3">
      <c r="A405" s="23" t="s">
        <v>700</v>
      </c>
      <c r="B405" s="24"/>
      <c r="C405" s="23"/>
      <c r="D405" s="23"/>
      <c r="E405" s="25"/>
      <c r="F405" s="41" t="s">
        <v>701</v>
      </c>
      <c r="G405" s="27" t="s">
        <v>26</v>
      </c>
      <c r="H405" s="23"/>
      <c r="I405" s="121">
        <v>4</v>
      </c>
      <c r="J405" s="122">
        <f t="shared" si="25"/>
        <v>0</v>
      </c>
    </row>
    <row r="406" spans="1:10" x14ac:dyDescent="0.3">
      <c r="A406" s="23" t="s">
        <v>702</v>
      </c>
      <c r="B406" s="24"/>
      <c r="C406" s="23"/>
      <c r="D406" s="23"/>
      <c r="E406" s="25"/>
      <c r="F406" s="41" t="s">
        <v>703</v>
      </c>
      <c r="G406" s="27" t="s">
        <v>26</v>
      </c>
      <c r="H406" s="23"/>
      <c r="I406" s="121">
        <v>8</v>
      </c>
      <c r="J406" s="122">
        <f t="shared" si="25"/>
        <v>0</v>
      </c>
    </row>
    <row r="407" spans="1:10" x14ac:dyDescent="0.3">
      <c r="A407" s="23" t="s">
        <v>704</v>
      </c>
      <c r="B407" s="24"/>
      <c r="C407" s="23"/>
      <c r="D407" s="23"/>
      <c r="E407" s="25"/>
      <c r="F407" s="41" t="s">
        <v>705</v>
      </c>
      <c r="G407" s="27" t="s">
        <v>26</v>
      </c>
      <c r="H407" s="23"/>
      <c r="I407" s="121">
        <v>6</v>
      </c>
      <c r="J407" s="122">
        <f t="shared" si="25"/>
        <v>0</v>
      </c>
    </row>
    <row r="408" spans="1:10" x14ac:dyDescent="0.3">
      <c r="A408" s="23" t="s">
        <v>706</v>
      </c>
      <c r="B408" s="24"/>
      <c r="C408" s="23"/>
      <c r="D408" s="23"/>
      <c r="E408" s="25"/>
      <c r="F408" s="41" t="s">
        <v>707</v>
      </c>
      <c r="G408" s="27" t="s">
        <v>26</v>
      </c>
      <c r="H408" s="23"/>
      <c r="I408" s="121">
        <v>81</v>
      </c>
      <c r="J408" s="122">
        <f t="shared" si="25"/>
        <v>0</v>
      </c>
    </row>
    <row r="409" spans="1:10" x14ac:dyDescent="0.3">
      <c r="A409" s="30" t="s">
        <v>37</v>
      </c>
      <c r="B409" s="31" t="str">
        <f>"Sous-total  "&amp;INDEX(A401:F409,1,4)</f>
        <v>Sous-total  Signalétique horizontale</v>
      </c>
      <c r="C409" s="32"/>
      <c r="D409" s="32"/>
      <c r="E409" s="33"/>
      <c r="F409" s="34"/>
      <c r="G409" s="34"/>
      <c r="H409" s="110"/>
      <c r="I409" s="123"/>
      <c r="J409" s="124">
        <f>SUM(J402:J408)</f>
        <v>0</v>
      </c>
    </row>
    <row r="410" spans="1:10" x14ac:dyDescent="0.3">
      <c r="A410" s="16" t="s">
        <v>708</v>
      </c>
      <c r="B410" s="17"/>
      <c r="C410" s="18"/>
      <c r="D410" s="19" t="s">
        <v>709</v>
      </c>
      <c r="E410" s="20"/>
      <c r="F410" s="21"/>
      <c r="G410" s="22"/>
      <c r="H410" s="109"/>
      <c r="I410" s="119"/>
      <c r="J410" s="120"/>
    </row>
    <row r="411" spans="1:10" x14ac:dyDescent="0.3">
      <c r="A411" s="23" t="s">
        <v>710</v>
      </c>
      <c r="B411" s="24"/>
      <c r="C411" s="23"/>
      <c r="D411" s="23"/>
      <c r="E411" s="25" t="s">
        <v>711</v>
      </c>
      <c r="F411" s="41"/>
      <c r="G411" s="27" t="s">
        <v>37</v>
      </c>
      <c r="H411" s="23"/>
      <c r="I411" s="121" t="s">
        <v>37</v>
      </c>
      <c r="J411" s="122"/>
    </row>
    <row r="412" spans="1:10" x14ac:dyDescent="0.3">
      <c r="A412" s="23" t="s">
        <v>712</v>
      </c>
      <c r="B412" s="24"/>
      <c r="C412" s="23"/>
      <c r="D412" s="23"/>
      <c r="E412" s="25"/>
      <c r="F412" s="41" t="s">
        <v>713</v>
      </c>
      <c r="G412" s="27" t="s">
        <v>26</v>
      </c>
      <c r="H412" s="23"/>
      <c r="I412" s="121">
        <v>34</v>
      </c>
      <c r="J412" s="122">
        <f>I412*H412</f>
        <v>0</v>
      </c>
    </row>
    <row r="413" spans="1:10" x14ac:dyDescent="0.3">
      <c r="A413" s="23" t="s">
        <v>714</v>
      </c>
      <c r="B413" s="24"/>
      <c r="C413" s="23"/>
      <c r="D413" s="23"/>
      <c r="E413" s="25"/>
      <c r="F413" s="41" t="s">
        <v>715</v>
      </c>
      <c r="G413" s="27" t="s">
        <v>26</v>
      </c>
      <c r="H413" s="23"/>
      <c r="I413" s="121">
        <v>3</v>
      </c>
      <c r="J413" s="122">
        <f t="shared" ref="J413:J415" si="26">I413*H413</f>
        <v>0</v>
      </c>
    </row>
    <row r="414" spans="1:10" x14ac:dyDescent="0.3">
      <c r="A414" s="23" t="s">
        <v>716</v>
      </c>
      <c r="B414" s="24"/>
      <c r="C414" s="23"/>
      <c r="D414" s="23"/>
      <c r="E414" s="25"/>
      <c r="F414" s="41" t="s">
        <v>717</v>
      </c>
      <c r="G414" s="27" t="s">
        <v>26</v>
      </c>
      <c r="H414" s="23"/>
      <c r="I414" s="121">
        <v>9</v>
      </c>
      <c r="J414" s="122">
        <f t="shared" si="26"/>
        <v>0</v>
      </c>
    </row>
    <row r="415" spans="1:10" x14ac:dyDescent="0.3">
      <c r="A415" s="23" t="s">
        <v>718</v>
      </c>
      <c r="B415" s="24"/>
      <c r="C415" s="23"/>
      <c r="D415" s="23"/>
      <c r="E415" s="25"/>
      <c r="F415" s="41" t="s">
        <v>719</v>
      </c>
      <c r="G415" s="27" t="s">
        <v>26</v>
      </c>
      <c r="H415" s="23"/>
      <c r="I415" s="121">
        <v>3</v>
      </c>
      <c r="J415" s="122">
        <f t="shared" si="26"/>
        <v>0</v>
      </c>
    </row>
    <row r="416" spans="1:10" x14ac:dyDescent="0.3">
      <c r="A416" s="30" t="s">
        <v>37</v>
      </c>
      <c r="B416" s="31" t="str">
        <f>"Sous-total  "&amp;INDEX(A410:F416,1,4)</f>
        <v>Sous-total  Signalisation verticale</v>
      </c>
      <c r="C416" s="32"/>
      <c r="D416" s="32"/>
      <c r="E416" s="33"/>
      <c r="F416" s="34"/>
      <c r="G416" s="34"/>
      <c r="H416" s="110"/>
      <c r="I416" s="123"/>
      <c r="J416" s="124">
        <f>SUM(J411:J415)</f>
        <v>0</v>
      </c>
    </row>
    <row r="417" spans="1:10" x14ac:dyDescent="0.3">
      <c r="A417" s="103" t="s">
        <v>37</v>
      </c>
      <c r="B417" s="42" t="str">
        <f>"Sous-total  "&amp;INDEX(A400:F400,1,3)</f>
        <v>Sous-total  Signalisation</v>
      </c>
      <c r="C417" s="43"/>
      <c r="D417" s="44"/>
      <c r="E417" s="45"/>
      <c r="F417" s="46"/>
      <c r="G417" s="47"/>
      <c r="H417" s="111"/>
      <c r="I417" s="125"/>
      <c r="J417" s="126">
        <f>J409+J416</f>
        <v>0</v>
      </c>
    </row>
    <row r="418" spans="1:10" x14ac:dyDescent="0.3">
      <c r="A418" s="9" t="s">
        <v>720</v>
      </c>
      <c r="B418" s="10"/>
      <c r="C418" s="11" t="s">
        <v>721</v>
      </c>
      <c r="D418" s="12"/>
      <c r="E418" s="13"/>
      <c r="F418" s="14"/>
      <c r="G418" s="15"/>
      <c r="H418" s="108"/>
      <c r="I418" s="117"/>
      <c r="J418" s="118"/>
    </row>
    <row r="419" spans="1:10" x14ac:dyDescent="0.3">
      <c r="A419" s="16" t="s">
        <v>722</v>
      </c>
      <c r="B419" s="17"/>
      <c r="C419" s="18"/>
      <c r="D419" s="19" t="s">
        <v>723</v>
      </c>
      <c r="E419" s="20"/>
      <c r="F419" s="21"/>
      <c r="G419" s="22"/>
      <c r="H419" s="109"/>
      <c r="I419" s="119"/>
      <c r="J419" s="120"/>
    </row>
    <row r="420" spans="1:10" x14ac:dyDescent="0.3">
      <c r="A420" s="23" t="s">
        <v>724</v>
      </c>
      <c r="B420" s="24"/>
      <c r="C420" s="23"/>
      <c r="D420" s="23"/>
      <c r="E420" s="25" t="s">
        <v>725</v>
      </c>
      <c r="F420" s="41"/>
      <c r="G420" s="27" t="s">
        <v>15</v>
      </c>
      <c r="H420" s="23"/>
      <c r="I420" s="121">
        <v>11</v>
      </c>
      <c r="J420" s="122">
        <f>I420*H420</f>
        <v>0</v>
      </c>
    </row>
    <row r="421" spans="1:10" x14ac:dyDescent="0.3">
      <c r="A421" s="23" t="s">
        <v>726</v>
      </c>
      <c r="B421" s="24"/>
      <c r="C421" s="23"/>
      <c r="D421" s="23"/>
      <c r="E421" s="28" t="s">
        <v>727</v>
      </c>
      <c r="F421" s="41"/>
      <c r="G421" s="27" t="s">
        <v>15</v>
      </c>
      <c r="H421" s="23"/>
      <c r="I421" s="121">
        <v>11</v>
      </c>
      <c r="J421" s="122">
        <f t="shared" ref="J421:J425" si="27">I421*H421</f>
        <v>0</v>
      </c>
    </row>
    <row r="422" spans="1:10" x14ac:dyDescent="0.3">
      <c r="A422" s="23" t="s">
        <v>728</v>
      </c>
      <c r="B422" s="24"/>
      <c r="C422" s="23"/>
      <c r="D422" s="23"/>
      <c r="E422" s="25" t="s">
        <v>729</v>
      </c>
      <c r="F422" s="41"/>
      <c r="G422" s="27"/>
      <c r="H422" s="23"/>
      <c r="I422" s="121" t="s">
        <v>37</v>
      </c>
      <c r="J422" s="122"/>
    </row>
    <row r="423" spans="1:10" x14ac:dyDescent="0.3">
      <c r="A423" s="23" t="s">
        <v>730</v>
      </c>
      <c r="B423" s="24"/>
      <c r="C423" s="23"/>
      <c r="D423" s="23"/>
      <c r="E423" s="25"/>
      <c r="F423" s="41" t="s">
        <v>731</v>
      </c>
      <c r="G423" s="27" t="s">
        <v>61</v>
      </c>
      <c r="H423" s="23"/>
      <c r="I423" s="121">
        <v>2210</v>
      </c>
      <c r="J423" s="122">
        <f t="shared" si="27"/>
        <v>0</v>
      </c>
    </row>
    <row r="424" spans="1:10" x14ac:dyDescent="0.3">
      <c r="A424" s="23" t="s">
        <v>732</v>
      </c>
      <c r="B424" s="24"/>
      <c r="C424" s="23"/>
      <c r="D424" s="23"/>
      <c r="E424" s="25"/>
      <c r="F424" s="41" t="s">
        <v>733</v>
      </c>
      <c r="G424" s="27" t="s">
        <v>61</v>
      </c>
      <c r="H424" s="23"/>
      <c r="I424" s="121">
        <v>2210</v>
      </c>
      <c r="J424" s="122">
        <f t="shared" si="27"/>
        <v>0</v>
      </c>
    </row>
    <row r="425" spans="1:10" x14ac:dyDescent="0.3">
      <c r="A425" s="23" t="s">
        <v>734</v>
      </c>
      <c r="B425" s="24"/>
      <c r="C425" s="23"/>
      <c r="D425" s="23"/>
      <c r="E425" s="25" t="s">
        <v>735</v>
      </c>
      <c r="F425" s="41"/>
      <c r="G425" s="27" t="s">
        <v>15</v>
      </c>
      <c r="H425" s="23"/>
      <c r="I425" s="121">
        <v>11</v>
      </c>
      <c r="J425" s="122">
        <f t="shared" si="27"/>
        <v>0</v>
      </c>
    </row>
    <row r="426" spans="1:10" x14ac:dyDescent="0.3">
      <c r="A426" s="30" t="s">
        <v>37</v>
      </c>
      <c r="B426" s="31" t="str">
        <f>"Sous-total  "&amp;INDEX(A419:F426,1,4)</f>
        <v>Sous-total  Essais de réseaux humides</v>
      </c>
      <c r="C426" s="32"/>
      <c r="D426" s="32"/>
      <c r="E426" s="33"/>
      <c r="F426" s="34"/>
      <c r="G426" s="34"/>
      <c r="H426" s="110"/>
      <c r="I426" s="123"/>
      <c r="J426" s="124">
        <f>SUM(J420:J425)</f>
        <v>0</v>
      </c>
    </row>
    <row r="427" spans="1:10" x14ac:dyDescent="0.3">
      <c r="A427" s="16" t="s">
        <v>736</v>
      </c>
      <c r="B427" s="17"/>
      <c r="C427" s="18"/>
      <c r="D427" s="19" t="s">
        <v>737</v>
      </c>
      <c r="E427" s="20"/>
      <c r="F427" s="21"/>
      <c r="G427" s="22"/>
      <c r="H427" s="109"/>
      <c r="I427" s="119"/>
      <c r="J427" s="120"/>
    </row>
    <row r="428" spans="1:10" x14ac:dyDescent="0.3">
      <c r="A428" s="23" t="s">
        <v>738</v>
      </c>
      <c r="B428" s="24"/>
      <c r="C428" s="23"/>
      <c r="D428" s="23"/>
      <c r="E428" s="25" t="s">
        <v>739</v>
      </c>
      <c r="F428" s="41"/>
      <c r="G428" s="27" t="s">
        <v>15</v>
      </c>
      <c r="H428" s="23"/>
      <c r="I428" s="121">
        <v>11</v>
      </c>
      <c r="J428" s="122">
        <f>I428*H428</f>
        <v>0</v>
      </c>
    </row>
    <row r="429" spans="1:10" x14ac:dyDescent="0.3">
      <c r="A429" s="30" t="s">
        <v>37</v>
      </c>
      <c r="B429" s="31" t="str">
        <f>"Sous-total  "&amp;INDEX(A427:F429,1,4)</f>
        <v>Sous-total  Essais de réseaux secs</v>
      </c>
      <c r="C429" s="32"/>
      <c r="D429" s="32"/>
      <c r="E429" s="33"/>
      <c r="F429" s="34"/>
      <c r="G429" s="34"/>
      <c r="H429" s="110"/>
      <c r="I429" s="123"/>
      <c r="J429" s="124">
        <f>SUM(J428:J428)</f>
        <v>0</v>
      </c>
    </row>
    <row r="430" spans="1:10" x14ac:dyDescent="0.3">
      <c r="A430" s="16" t="s">
        <v>740</v>
      </c>
      <c r="B430" s="17"/>
      <c r="C430" s="18"/>
      <c r="D430" s="19" t="s">
        <v>741</v>
      </c>
      <c r="E430" s="20"/>
      <c r="F430" s="21"/>
      <c r="G430" s="22"/>
      <c r="H430" s="109"/>
      <c r="I430" s="119"/>
      <c r="J430" s="120"/>
    </row>
    <row r="431" spans="1:10" x14ac:dyDescent="0.3">
      <c r="A431" s="23" t="s">
        <v>742</v>
      </c>
      <c r="B431" s="24"/>
      <c r="C431" s="23"/>
      <c r="D431" s="23"/>
      <c r="E431" s="25" t="s">
        <v>743</v>
      </c>
      <c r="F431" s="41"/>
      <c r="G431" s="27" t="s">
        <v>26</v>
      </c>
      <c r="H431" s="23"/>
      <c r="I431" s="121">
        <v>3</v>
      </c>
      <c r="J431" s="122">
        <f>I431*H431</f>
        <v>0</v>
      </c>
    </row>
    <row r="432" spans="1:10" x14ac:dyDescent="0.3">
      <c r="A432" s="23" t="s">
        <v>744</v>
      </c>
      <c r="B432" s="24"/>
      <c r="C432" s="23"/>
      <c r="D432" s="23"/>
      <c r="E432" s="28" t="s">
        <v>745</v>
      </c>
      <c r="F432" s="41"/>
      <c r="G432" s="27" t="s">
        <v>26</v>
      </c>
      <c r="H432" s="23"/>
      <c r="I432" s="121">
        <v>3</v>
      </c>
      <c r="J432" s="122">
        <f t="shared" ref="J432:J433" si="28">I432*H432</f>
        <v>0</v>
      </c>
    </row>
    <row r="433" spans="1:10" x14ac:dyDescent="0.3">
      <c r="A433" s="23" t="s">
        <v>746</v>
      </c>
      <c r="B433" s="24"/>
      <c r="C433" s="23"/>
      <c r="D433" s="23"/>
      <c r="E433" s="25" t="s">
        <v>747</v>
      </c>
      <c r="F433" s="41"/>
      <c r="G433" s="27" t="s">
        <v>26</v>
      </c>
      <c r="H433" s="23"/>
      <c r="I433" s="121">
        <v>3</v>
      </c>
      <c r="J433" s="122">
        <f t="shared" si="28"/>
        <v>0</v>
      </c>
    </row>
    <row r="434" spans="1:10" x14ac:dyDescent="0.3">
      <c r="A434" s="30" t="s">
        <v>37</v>
      </c>
      <c r="B434" s="31" t="str">
        <f>"Sous-total  "&amp;INDEX(A430:F434,1,4)</f>
        <v>Sous-total  Essais éclairage</v>
      </c>
      <c r="C434" s="32"/>
      <c r="D434" s="32"/>
      <c r="E434" s="33"/>
      <c r="F434" s="34"/>
      <c r="G434" s="34"/>
      <c r="H434" s="110"/>
      <c r="I434" s="123"/>
      <c r="J434" s="124">
        <f>SUM(J431:J433)</f>
        <v>0</v>
      </c>
    </row>
    <row r="435" spans="1:10" x14ac:dyDescent="0.3">
      <c r="A435" s="16" t="s">
        <v>748</v>
      </c>
      <c r="B435" s="17"/>
      <c r="C435" s="18"/>
      <c r="D435" s="19" t="s">
        <v>749</v>
      </c>
      <c r="E435" s="20"/>
      <c r="F435" s="21"/>
      <c r="G435" s="22"/>
      <c r="H435" s="109"/>
      <c r="I435" s="119"/>
      <c r="J435" s="120"/>
    </row>
    <row r="436" spans="1:10" x14ac:dyDescent="0.3">
      <c r="A436" s="23" t="s">
        <v>750</v>
      </c>
      <c r="B436" s="24"/>
      <c r="C436" s="23"/>
      <c r="D436" s="23"/>
      <c r="E436" s="25" t="s">
        <v>751</v>
      </c>
      <c r="F436" s="41"/>
      <c r="G436" s="27" t="s">
        <v>15</v>
      </c>
      <c r="H436" s="23"/>
      <c r="I436" s="121">
        <v>11</v>
      </c>
      <c r="J436" s="122">
        <f>I436*H436</f>
        <v>0</v>
      </c>
    </row>
    <row r="437" spans="1:10" x14ac:dyDescent="0.3">
      <c r="A437" s="23" t="s">
        <v>752</v>
      </c>
      <c r="B437" s="24"/>
      <c r="C437" s="23"/>
      <c r="D437" s="23"/>
      <c r="E437" s="25" t="s">
        <v>753</v>
      </c>
      <c r="F437" s="41"/>
      <c r="G437" s="27" t="s">
        <v>15</v>
      </c>
      <c r="H437" s="23"/>
      <c r="I437" s="121">
        <v>11</v>
      </c>
      <c r="J437" s="122">
        <f>I437*H437</f>
        <v>0</v>
      </c>
    </row>
    <row r="438" spans="1:10" x14ac:dyDescent="0.3">
      <c r="A438" s="30"/>
      <c r="B438" s="31" t="str">
        <f>"Sous-total  "&amp;INDEX(A435:F438,1,4)</f>
        <v>Sous-total  Essais de voirie</v>
      </c>
      <c r="C438" s="32"/>
      <c r="D438" s="32"/>
      <c r="E438" s="33"/>
      <c r="F438" s="34"/>
      <c r="G438" s="34"/>
      <c r="H438" s="110"/>
      <c r="I438" s="123"/>
      <c r="J438" s="124">
        <f>SUM(J436:J437)</f>
        <v>0</v>
      </c>
    </row>
    <row r="439" spans="1:10" x14ac:dyDescent="0.3">
      <c r="A439" s="103"/>
      <c r="B439" s="42" t="str">
        <f>"Sous-total  "&amp;INDEX(A418:F418,1,3)</f>
        <v>Sous-total  Essais et contôles</v>
      </c>
      <c r="C439" s="43"/>
      <c r="D439" s="44"/>
      <c r="E439" s="45"/>
      <c r="F439" s="46"/>
      <c r="G439" s="47"/>
      <c r="H439" s="111"/>
      <c r="I439" s="125"/>
      <c r="J439" s="126">
        <f>J426+J438+J429+J434</f>
        <v>0</v>
      </c>
    </row>
    <row r="440" spans="1:10" x14ac:dyDescent="0.3">
      <c r="A440" s="104"/>
      <c r="B440" s="85"/>
      <c r="C440" s="86"/>
      <c r="D440" s="87"/>
      <c r="E440" s="88"/>
      <c r="F440" s="89" t="s">
        <v>754</v>
      </c>
      <c r="G440" s="89"/>
      <c r="H440" s="89"/>
      <c r="I440" s="132"/>
      <c r="J440" s="133">
        <f>J439+J417+J370+J343+J271+J169+J101+J69+J33+J399+J358</f>
        <v>0</v>
      </c>
    </row>
    <row r="441" spans="1:10" x14ac:dyDescent="0.3">
      <c r="A441" s="105"/>
      <c r="B441" s="90"/>
      <c r="C441" s="91"/>
      <c r="D441" s="92"/>
      <c r="E441" s="93"/>
      <c r="F441" s="94" t="s">
        <v>755</v>
      </c>
      <c r="G441" s="95">
        <v>0.2</v>
      </c>
      <c r="H441" s="95"/>
      <c r="I441" s="134"/>
      <c r="J441" s="135">
        <f>G441*J440</f>
        <v>0</v>
      </c>
    </row>
    <row r="442" spans="1:10" x14ac:dyDescent="0.3">
      <c r="A442" s="106" t="s">
        <v>756</v>
      </c>
      <c r="B442" s="96"/>
      <c r="C442" s="97"/>
      <c r="D442" s="98"/>
      <c r="E442" s="99"/>
      <c r="F442" s="100" t="s">
        <v>757</v>
      </c>
      <c r="G442" s="100"/>
      <c r="H442" s="100"/>
      <c r="I442" s="136"/>
      <c r="J442" s="137">
        <f>J441+J440</f>
        <v>0</v>
      </c>
    </row>
    <row r="443" spans="1:10" ht="15" thickBot="1" x14ac:dyDescent="0.35">
      <c r="I443" s="138"/>
      <c r="J443" s="139"/>
    </row>
  </sheetData>
  <mergeCells count="4">
    <mergeCell ref="A3:J3"/>
    <mergeCell ref="A5:J5"/>
    <mergeCell ref="B9:F9"/>
    <mergeCell ref="I6:J8"/>
  </mergeCells>
  <conditionalFormatting sqref="J12:J22 J330:J341 J365:J368">
    <cfRule type="expression" dxfId="29" priority="147">
      <formula>AND(J12="",I12&lt;&gt;"")</formula>
    </cfRule>
  </conditionalFormatting>
  <conditionalFormatting sqref="J25:J31">
    <cfRule type="expression" dxfId="28" priority="35">
      <formula>AND(J25="",I25&lt;&gt;"")</formula>
    </cfRule>
  </conditionalFormatting>
  <conditionalFormatting sqref="J36:J40">
    <cfRule type="expression" dxfId="27" priority="34">
      <formula>AND(J36="",I36&lt;&gt;"")</formula>
    </cfRule>
  </conditionalFormatting>
  <conditionalFormatting sqref="J43:J57">
    <cfRule type="expression" dxfId="26" priority="33">
      <formula>AND(J43="",I43&lt;&gt;"")</formula>
    </cfRule>
  </conditionalFormatting>
  <conditionalFormatting sqref="J60:J67">
    <cfRule type="expression" dxfId="25" priority="32">
      <formula>AND(J60="",I60&lt;&gt;"")</formula>
    </cfRule>
  </conditionalFormatting>
  <conditionalFormatting sqref="J72:J99">
    <cfRule type="expression" dxfId="24" priority="31">
      <formula>AND(J72="",I72&lt;&gt;"")</formula>
    </cfRule>
  </conditionalFormatting>
  <conditionalFormatting sqref="J104:J128">
    <cfRule type="expression" dxfId="23" priority="30">
      <formula>AND(J104="",I104&lt;&gt;"")</formula>
    </cfRule>
  </conditionalFormatting>
  <conditionalFormatting sqref="J131:J145">
    <cfRule type="expression" dxfId="22" priority="29">
      <formula>AND(J131="",I131&lt;&gt;"")</formula>
    </cfRule>
  </conditionalFormatting>
  <conditionalFormatting sqref="J148:J156">
    <cfRule type="expression" dxfId="21" priority="28">
      <formula>AND(J148="",I148&lt;&gt;"")</formula>
    </cfRule>
  </conditionalFormatting>
  <conditionalFormatting sqref="J159:J167">
    <cfRule type="expression" dxfId="20" priority="27">
      <formula>AND(J159="",I159&lt;&gt;"")</formula>
    </cfRule>
  </conditionalFormatting>
  <conditionalFormatting sqref="J172:J179">
    <cfRule type="expression" dxfId="19" priority="26">
      <formula>AND(J172="",I172&lt;&gt;"")</formula>
    </cfRule>
  </conditionalFormatting>
  <conditionalFormatting sqref="J182:J197">
    <cfRule type="expression" dxfId="18" priority="25">
      <formula>AND(J182="",I182&lt;&gt;"")</formula>
    </cfRule>
  </conditionalFormatting>
  <conditionalFormatting sqref="J200:J208">
    <cfRule type="expression" dxfId="17" priority="24">
      <formula>AND(J200="",I200&lt;&gt;"")</formula>
    </cfRule>
  </conditionalFormatting>
  <conditionalFormatting sqref="J211:J217">
    <cfRule type="expression" dxfId="16" priority="23">
      <formula>AND(J211="",I211&lt;&gt;"")</formula>
    </cfRule>
  </conditionalFormatting>
  <conditionalFormatting sqref="J220:J269">
    <cfRule type="expression" dxfId="15" priority="22">
      <formula>AND(J220="",I220&lt;&gt;"")</formula>
    </cfRule>
  </conditionalFormatting>
  <conditionalFormatting sqref="J274:J285">
    <cfRule type="expression" dxfId="14" priority="21">
      <formula>AND(J274="",I274&lt;&gt;"")</formula>
    </cfRule>
  </conditionalFormatting>
  <conditionalFormatting sqref="J288:J309">
    <cfRule type="expression" dxfId="13" priority="20">
      <formula>AND(J288="",I288&lt;&gt;"")</formula>
    </cfRule>
  </conditionalFormatting>
  <conditionalFormatting sqref="J312:J320">
    <cfRule type="expression" dxfId="12" priority="19">
      <formula>AND(J312="",I312&lt;&gt;"")</formula>
    </cfRule>
  </conditionalFormatting>
  <conditionalFormatting sqref="J323:J327">
    <cfRule type="expression" dxfId="11" priority="18">
      <formula>AND(J323="",I323&lt;&gt;"")</formula>
    </cfRule>
  </conditionalFormatting>
  <conditionalFormatting sqref="J346:J356">
    <cfRule type="expression" dxfId="10" priority="16">
      <formula>AND(J346="",I346&lt;&gt;"")</formula>
    </cfRule>
  </conditionalFormatting>
  <conditionalFormatting sqref="J361:J362">
    <cfRule type="expression" dxfId="9" priority="14">
      <formula>AND(J361="",I361&lt;&gt;"")</formula>
    </cfRule>
  </conditionalFormatting>
  <conditionalFormatting sqref="J373:J376">
    <cfRule type="expression" dxfId="8" priority="13">
      <formula>AND(J373="",I373&lt;&gt;"")</formula>
    </cfRule>
  </conditionalFormatting>
  <conditionalFormatting sqref="J379:J391">
    <cfRule type="expression" dxfId="7" priority="12">
      <formula>AND(J379="",I379&lt;&gt;"")</formula>
    </cfRule>
  </conditionalFormatting>
  <conditionalFormatting sqref="J394:J397">
    <cfRule type="expression" dxfId="6" priority="11">
      <formula>AND(J394="",I394&lt;&gt;"")</formula>
    </cfRule>
  </conditionalFormatting>
  <conditionalFormatting sqref="J402:J408">
    <cfRule type="expression" dxfId="5" priority="10">
      <formula>AND(J402="",I402&lt;&gt;"")</formula>
    </cfRule>
  </conditionalFormatting>
  <conditionalFormatting sqref="J411:J415">
    <cfRule type="expression" dxfId="4" priority="9">
      <formula>AND(J411="",I411&lt;&gt;"")</formula>
    </cfRule>
  </conditionalFormatting>
  <conditionalFormatting sqref="J420:J425">
    <cfRule type="expression" dxfId="3" priority="8">
      <formula>AND(J420="",I420&lt;&gt;"")</formula>
    </cfRule>
  </conditionalFormatting>
  <conditionalFormatting sqref="J428">
    <cfRule type="expression" dxfId="2" priority="6">
      <formula>AND(J428="",I428&lt;&gt;"")</formula>
    </cfRule>
  </conditionalFormatting>
  <conditionalFormatting sqref="J431:J433">
    <cfRule type="expression" dxfId="1" priority="7">
      <formula>AND(J431="",I431&lt;&gt;"")</formula>
    </cfRule>
  </conditionalFormatting>
  <conditionalFormatting sqref="J436:J437">
    <cfRule type="expression" dxfId="0" priority="5">
      <formula>AND(J436="",I436&lt;&gt;"")</formula>
    </cfRule>
  </conditionalFormatting>
  <pageMargins left="0.7" right="0.7" top="0.75" bottom="0.75" header="0.3" footer="0.3"/>
  <headerFooter>
    <oddFooter>&amp;L_x000D_&amp;1#&amp;"Calibri"&amp;10&amp;K000000 General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0E897A-D743-4C39-8D48-EBDE0DE05A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1ED107-7045-48BA-8536-0194DE610555}">
  <ds:schemaRefs>
    <ds:schemaRef ds:uri="http://purl.org/dc/dcmitype/"/>
    <ds:schemaRef ds:uri="d64e428f-a604-4ab4-a76f-0d535b5e42a6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f050c1af-32bb-4813-a83e-7edf209bee2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1A36FB3-1DAC-491F-8EFB-265E0E1A43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4d09258-035b-4e4f-ae3e-d79ff3d418d8}" enabled="1" method="Standard" siteId="{f4a12867-922d-4b9d-bb85-9ee7898512a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AC1 BPP-DQE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Laulhe, Sarah</dc:creator>
  <cp:keywords/>
  <dc:description/>
  <cp:lastModifiedBy>Anyssa TAYACHI</cp:lastModifiedBy>
  <cp:revision/>
  <dcterms:created xsi:type="dcterms:W3CDTF">2024-12-11T15:34:41Z</dcterms:created>
  <dcterms:modified xsi:type="dcterms:W3CDTF">2025-02-20T13:16:22Z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