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uromediterraneefr.sharepoint.com/sites/DCPSA-DAPleOPEMarchs/Documents partages/DCE_2025_255_AC TVX Crottes-Zoccola/01_PREPARATION DCE/5_Pièces financières lot n°2 - Espaces verts/Version 2/Fichiers sans Estimation/"/>
    </mc:Choice>
  </mc:AlternateContent>
  <xr:revisionPtr revIDLastSave="93" documentId="13_ncr:1_{691A9AA4-8D98-4BF7-A920-D144332C9FC5}" xr6:coauthVersionLast="47" xr6:coauthVersionMax="47" xr10:uidLastSave="{7132CDA3-1630-4B84-AD53-BD638C73BB31}"/>
  <bookViews>
    <workbookView xWindow="-108" yWindow="-108" windowWidth="23256" windowHeight="12456" xr2:uid="{9D37B5D8-0D63-419A-A252-AA560B9B3FBC}"/>
  </bookViews>
  <sheets>
    <sheet name="AC2 BPP-DQ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06" i="1" l="1"/>
  <c r="J193" i="1"/>
  <c r="J194" i="1"/>
  <c r="J195" i="1"/>
  <c r="J196" i="1"/>
  <c r="J197" i="1"/>
  <c r="J198" i="1"/>
  <c r="J199" i="1"/>
  <c r="J200" i="1"/>
  <c r="J201" i="1"/>
  <c r="J192" i="1"/>
  <c r="J187" i="1"/>
  <c r="J184" i="1"/>
  <c r="J183" i="1"/>
  <c r="J179" i="1"/>
  <c r="J180" i="1"/>
  <c r="J178" i="1"/>
  <c r="J175" i="1"/>
  <c r="J174" i="1"/>
  <c r="J169" i="1"/>
  <c r="J170" i="1"/>
  <c r="J171" i="1"/>
  <c r="J168" i="1"/>
  <c r="J165" i="1"/>
  <c r="J164" i="1"/>
  <c r="J161" i="1"/>
  <c r="J160" i="1"/>
  <c r="J152" i="1"/>
  <c r="J153" i="1"/>
  <c r="J154" i="1"/>
  <c r="J155" i="1"/>
  <c r="J151" i="1"/>
  <c r="J144" i="1"/>
  <c r="J145" i="1"/>
  <c r="J146" i="1"/>
  <c r="J147" i="1"/>
  <c r="J148" i="1"/>
  <c r="J143" i="1"/>
  <c r="J130" i="1"/>
  <c r="J132" i="1"/>
  <c r="J134" i="1"/>
  <c r="J135" i="1"/>
  <c r="J136" i="1"/>
  <c r="J137" i="1"/>
  <c r="J138" i="1"/>
  <c r="J129" i="1"/>
  <c r="J125" i="1"/>
  <c r="J124" i="1"/>
  <c r="J113" i="1"/>
  <c r="J115" i="1"/>
  <c r="J117" i="1"/>
  <c r="J118" i="1"/>
  <c r="J120" i="1"/>
  <c r="J121" i="1"/>
  <c r="J112" i="1"/>
  <c r="J103" i="1"/>
  <c r="J104" i="1"/>
  <c r="J105" i="1"/>
  <c r="J106" i="1"/>
  <c r="J102" i="1"/>
  <c r="J89" i="1"/>
  <c r="J91" i="1"/>
  <c r="J93" i="1"/>
  <c r="J95" i="1"/>
  <c r="J97" i="1"/>
  <c r="J99" i="1"/>
  <c r="J87" i="1"/>
  <c r="J79" i="1"/>
  <c r="J81" i="1"/>
  <c r="J83" i="1"/>
  <c r="J77" i="1"/>
  <c r="J59" i="1"/>
  <c r="J61" i="1"/>
  <c r="J63" i="1"/>
  <c r="J65" i="1"/>
  <c r="J67" i="1"/>
  <c r="J69" i="1"/>
  <c r="J71" i="1"/>
  <c r="J73" i="1"/>
  <c r="J57" i="1"/>
  <c r="J42" i="1"/>
  <c r="J43" i="1"/>
  <c r="J44" i="1"/>
  <c r="J45" i="1"/>
  <c r="J46" i="1"/>
  <c r="J47" i="1"/>
  <c r="J48" i="1"/>
  <c r="J49" i="1"/>
  <c r="J50" i="1"/>
  <c r="J51" i="1"/>
  <c r="J41" i="1"/>
  <c r="J31" i="1"/>
  <c r="J32" i="1"/>
  <c r="J33" i="1"/>
  <c r="J34" i="1"/>
  <c r="J35" i="1"/>
  <c r="J36" i="1"/>
  <c r="J30" i="1"/>
  <c r="J27" i="1"/>
  <c r="J26" i="1"/>
  <c r="J23" i="1"/>
  <c r="J21" i="1"/>
  <c r="J13" i="1"/>
  <c r="J14" i="1"/>
  <c r="J15" i="1"/>
  <c r="J12" i="1"/>
  <c r="B188" i="1" l="1"/>
  <c r="I187" i="1"/>
  <c r="J188" i="1" s="1"/>
  <c r="J207" i="1"/>
  <c r="J208" i="1" s="1"/>
  <c r="J176" i="1"/>
  <c r="B203" i="1"/>
  <c r="B202" i="1"/>
  <c r="B189" i="1"/>
  <c r="B185" i="1"/>
  <c r="B181" i="1"/>
  <c r="B176" i="1"/>
  <c r="B172" i="1"/>
  <c r="B166" i="1"/>
  <c r="B162" i="1"/>
  <c r="B157" i="1"/>
  <c r="B156" i="1"/>
  <c r="B149" i="1"/>
  <c r="B140" i="1"/>
  <c r="B139" i="1"/>
  <c r="B126" i="1"/>
  <c r="B122" i="1"/>
  <c r="B108" i="1"/>
  <c r="B107" i="1"/>
  <c r="B100" i="1"/>
  <c r="B84" i="1"/>
  <c r="B74" i="1"/>
  <c r="B53" i="1"/>
  <c r="B52" i="1"/>
  <c r="B38" i="1"/>
  <c r="B37" i="1"/>
  <c r="B28" i="1"/>
  <c r="B24" i="1"/>
  <c r="B17" i="1"/>
  <c r="B16" i="1"/>
  <c r="J126" i="1" l="1"/>
  <c r="J24" i="1"/>
  <c r="J122" i="1"/>
  <c r="J84" i="1"/>
  <c r="J185" i="1"/>
  <c r="J162" i="1"/>
  <c r="J100" i="1"/>
  <c r="J166" i="1"/>
  <c r="J172" i="1"/>
  <c r="J28" i="1"/>
  <c r="J156" i="1"/>
  <c r="J157" i="1" s="1"/>
  <c r="J74" i="1"/>
  <c r="J181" i="1"/>
  <c r="J139" i="1"/>
  <c r="J107" i="1"/>
  <c r="J149" i="1"/>
  <c r="J52" i="1"/>
  <c r="J53" i="1" s="1"/>
  <c r="J202" i="1"/>
  <c r="J203" i="1" s="1"/>
  <c r="J16" i="1"/>
  <c r="J17" i="1" s="1"/>
  <c r="J140" i="1" l="1"/>
  <c r="J108" i="1"/>
  <c r="J38" i="1"/>
  <c r="J189" i="1"/>
  <c r="J209" i="1" l="1"/>
  <c r="J210" i="1" s="1"/>
  <c r="J211" i="1" s="1"/>
</calcChain>
</file>

<file path=xl/sharedStrings.xml><?xml version="1.0" encoding="utf-8"?>
<sst xmlns="http://schemas.openxmlformats.org/spreadsheetml/2006/main" count="534" uniqueCount="346">
  <si>
    <t>Code prix</t>
  </si>
  <si>
    <t>Unité</t>
  </si>
  <si>
    <t>Prix unitaire (€ HT)</t>
  </si>
  <si>
    <t>Prestations générales</t>
  </si>
  <si>
    <t>Prestations générales d'études</t>
  </si>
  <si>
    <t>Exploitation sous chantier</t>
  </si>
  <si>
    <t>FT</t>
  </si>
  <si>
    <t>Encadrement de chantier</t>
  </si>
  <si>
    <t>Implantation et piquetage général des ouvrages</t>
  </si>
  <si>
    <t xml:space="preserve">Dossier des Ouvrages Exécutés </t>
  </si>
  <si>
    <t/>
  </si>
  <si>
    <t>Travaux préparatoires</t>
  </si>
  <si>
    <t>Abattage d'arbres et essouchage</t>
  </si>
  <si>
    <t>Abattage d'arbres</t>
  </si>
  <si>
    <t>Diamètre supérieur à 20cm et inférieur à 60 cm</t>
  </si>
  <si>
    <t>U</t>
  </si>
  <si>
    <t>Essouchage</t>
  </si>
  <si>
    <t>Diamètre inférieur ou égal à 60cm</t>
  </si>
  <si>
    <t>Terrassements</t>
  </si>
  <si>
    <t>Terrassements complémentaires classiques en déblais y compris évacuation</t>
  </si>
  <si>
    <t>m3</t>
  </si>
  <si>
    <t>Terrassements complémentaires à l'aspiratrice-excavatrice y compris évacuation</t>
  </si>
  <si>
    <t xml:space="preserve">Ouvrages de régulation des eaux pluviales </t>
  </si>
  <si>
    <t>Regard de visite  60 x 60 - profondeur &lt; à 1m50</t>
  </si>
  <si>
    <t>Canalisation PVC CR8 ø 125 mm</t>
  </si>
  <si>
    <t>ml</t>
  </si>
  <si>
    <t>Fourniture et pose de drain annelé d'infiltration PVC rigide ø 100</t>
  </si>
  <si>
    <t xml:space="preserve">Fourniture et mise en œuvre de granulats 20/40 silico-calcaire pour constitution d'une couche drainante ou massif de régulation </t>
  </si>
  <si>
    <t>Fourniture et mise en oeuvre de géotextile anti-contaminant</t>
  </si>
  <si>
    <t>m2</t>
  </si>
  <si>
    <t>Fourniture et mise en oeuvre de gabion pré-rempli en pierre calcaire 90/130 electrosoudé (dimensions 0,2 x 0,5 x 1,5 m)</t>
  </si>
  <si>
    <t>Fourniture et mise en œuvre de géomembrane d'étanchéité entre les gabions</t>
  </si>
  <si>
    <t>Sols fertiles</t>
  </si>
  <si>
    <t xml:space="preserve">Sols fertiles </t>
  </si>
  <si>
    <t xml:space="preserve">Fourniture et mise en œuvre de sol fertile profond </t>
  </si>
  <si>
    <t>Fourniture et mise en œuvre de sol fertile intermédiaire</t>
  </si>
  <si>
    <t>Fourniture et mise en œuvre de sol fertile superficiel amendé</t>
  </si>
  <si>
    <t xml:space="preserve">Fourniture et mise en œuvre de sol fertile portant profond </t>
  </si>
  <si>
    <t>Fourniture et mise en stock de terre sur une zone du périmètre d'aménagement</t>
  </si>
  <si>
    <t>Reprise sur stock et mise en œuvre de matériau terreux ou organique</t>
  </si>
  <si>
    <t>Fourniture et mise en œuvre de mélange terre-pierres</t>
  </si>
  <si>
    <t>Réalisation et mise en stock de mélange terre-compost</t>
  </si>
  <si>
    <t>Fourniture et pose de géotextile thermo-soudé enduit anti-racinaire</t>
  </si>
  <si>
    <t>Fourniture et pose de géotextile thermo-soudé d'étanchéité au droit des façades</t>
  </si>
  <si>
    <t>Fourniture et mise en place de mulch organique</t>
  </si>
  <si>
    <t>4_0_0_0</t>
  </si>
  <si>
    <t>Fourniture des végétaux</t>
  </si>
  <si>
    <t>Arbres tiges</t>
  </si>
  <si>
    <t>Celtis australis</t>
  </si>
  <si>
    <t>Tige - 20/25 - remontée 180/200 - Haut 450/500 - Larg 100/150 - 4Tr - MG</t>
  </si>
  <si>
    <t>Ficus Carica</t>
  </si>
  <si>
    <t>Tige - 20/25 - Haut 200/250 - Larg 150/200 - C 110L</t>
  </si>
  <si>
    <t>Jacaranda mimosifolia</t>
  </si>
  <si>
    <t>Tige - 20/25 - remontée 180/200 - Haut 450/500 - Larg 100/150 -  C 150L</t>
  </si>
  <si>
    <t>Melia azederach</t>
  </si>
  <si>
    <t>Tige - 20/25 - remontée 180/200 - Haut 450/500 - Larg 100/150  - C 180L</t>
  </si>
  <si>
    <t>Prunus Dulcis</t>
  </si>
  <si>
    <t>Tige - 20/25 - remontée 180/200 - Haut 300/400 - Larg 150/200 - 4 Tr- MG</t>
  </si>
  <si>
    <t>Quercus ilex</t>
  </si>
  <si>
    <t xml:space="preserve">Tige - 20/25 - remontée 200/250 - Haut 300/400 - Larg 50/100 - C 240L </t>
  </si>
  <si>
    <t>Schinus molle</t>
  </si>
  <si>
    <t xml:space="preserve">Tige - 18/20 - remontée 150/200 - Haut 250/300 - Larg 50/100 - C 140L  </t>
  </si>
  <si>
    <t>Fraxinus angustifolia</t>
  </si>
  <si>
    <t>Eucalyptus gunnii</t>
  </si>
  <si>
    <t xml:space="preserve">Cépées, formes libres </t>
  </si>
  <si>
    <t>Acer monspessulanum</t>
  </si>
  <si>
    <t>Cépée ou forme libre – remontée à 100/120 - Haut 250/300 - Larg 150/200  - 3/5 Troncs - C 230L</t>
  </si>
  <si>
    <t>Cercis siliquastrum</t>
  </si>
  <si>
    <t>Prunus spinosa</t>
  </si>
  <si>
    <t>Tamarix galica</t>
  </si>
  <si>
    <t>Cépée ou forme libre - remontée à 150/200 - Haut 250/300 - Larg 150/200 - 3/5  Troncs - C 230 L</t>
  </si>
  <si>
    <t xml:space="preserve">Arbustes </t>
  </si>
  <si>
    <t>Myrthus communis</t>
  </si>
  <si>
    <t>Touffe - 80/100 - C 30L</t>
  </si>
  <si>
    <t>Arbustus unedo</t>
  </si>
  <si>
    <t>Touffe - 60/80 - C 25L</t>
  </si>
  <si>
    <t>Phyllyrea angustifolia</t>
  </si>
  <si>
    <t>Touffe - 125/150 - C 30L</t>
  </si>
  <si>
    <t>Pistacia lenticus</t>
  </si>
  <si>
    <t>Touffe -  80/100 - C 18L</t>
  </si>
  <si>
    <t xml:space="preserve">Pittosporum tenuifolium </t>
  </si>
  <si>
    <t>Touffe - 60/80 - C 30L</t>
  </si>
  <si>
    <t xml:space="preserve">Punica granatum </t>
  </si>
  <si>
    <t xml:space="preserve">Vitex agnus castus </t>
  </si>
  <si>
    <t>Touffe - 80/100 - C 10L</t>
  </si>
  <si>
    <t xml:space="preserve">Vivaces, graminées, fougères </t>
  </si>
  <si>
    <r>
      <t xml:space="preserve">Mélange 1
</t>
    </r>
    <r>
      <rPr>
        <sz val="10"/>
        <rFont val="Arial"/>
        <family val="2"/>
      </rPr>
      <t xml:space="preserve"> - Euphorbia dendroïdes - C 2L - 3u/m² - 30%
 - Bupleurum fruticosum - C 2L - 3u/m² - 30%
 - Stachys cretica - C 2L - 5u/m² - 40%</t>
    </r>
  </si>
  <si>
    <r>
      <t xml:space="preserve">Mélange 2
</t>
    </r>
    <r>
      <rPr>
        <sz val="10"/>
        <rFont val="Arial"/>
        <family val="2"/>
      </rPr>
      <t xml:space="preserve"> - Citsus albifolus - C 2L - 5u/m² - 40%
 - Doryncnium pentaphyllum - C 2L - 7u/m² -40%
 - Santolina benthamiana  - C 2L  - 3u/m² - 20%</t>
    </r>
  </si>
  <si>
    <r>
      <t xml:space="preserve">Mélange 3
</t>
    </r>
    <r>
      <rPr>
        <sz val="10"/>
        <rFont val="Arial"/>
        <family val="2"/>
      </rPr>
      <t xml:space="preserve"> - Artemisia abrotanum - C 2L - 5u/m² - 50%
 - Bupleurum fruticosum - C 2L - 3u/m² - 50%
 - Lonicera implexa - C 20 L - 0,25u/m² - 100%</t>
    </r>
  </si>
  <si>
    <r>
      <t xml:space="preserve">Mélange 4
</t>
    </r>
    <r>
      <rPr>
        <sz val="10"/>
        <rFont val="Arial"/>
        <family val="2"/>
      </rPr>
      <t xml:space="preserve"> - Lavandula dentata - C 2L - 6u/m² - 50%
 - Pittosporum heterophyllum - C 5L - 0,25u/m² - 100% 
 - Salvia fruticosa - C 2L - 6u/m² - 50%</t>
    </r>
  </si>
  <si>
    <r>
      <t xml:space="preserve">Mélange 5
</t>
    </r>
    <r>
      <rPr>
        <sz val="10"/>
        <rFont val="Arial"/>
        <family val="2"/>
      </rPr>
      <t xml:space="preserve"> - Euphorbia cyparissias - C 2L - 5u/m² - 70% 
 - Thymus camphoratus - C 2L 7u/m² - 30%</t>
    </r>
  </si>
  <si>
    <t>Plantation d'arbres, d'arbustes et de vivaces</t>
  </si>
  <si>
    <t>Plantations</t>
  </si>
  <si>
    <t>Plantation d'arbres tiges</t>
  </si>
  <si>
    <t>Plantation d'arbre de force 18/20 en conteneur de 140 L (inclus), hauteur de motte 40 à 60cm</t>
  </si>
  <si>
    <t>Plantation d'arbre en 20/25  conteneur de 150/180 L (inclus), hauteur de motte 60 à 80cm</t>
  </si>
  <si>
    <t>Plantation de formes libres, cépées</t>
  </si>
  <si>
    <t>Plantation de forme libre ou cépée - Hauteur 200/300 en conteneur de 230L (inclus), hauteur de motte 70 à 90 cm</t>
  </si>
  <si>
    <t>Plantation d'arbustes en conteneur</t>
  </si>
  <si>
    <t xml:space="preserve">Plantation d’arbuste 60/100 en conteneur </t>
  </si>
  <si>
    <t xml:space="preserve">Plantation d'arbuste 100/150 en conteneur </t>
  </si>
  <si>
    <t>5_1_4_0</t>
  </si>
  <si>
    <t xml:space="preserve">Plantation de vivaces, fougères et graminées </t>
  </si>
  <si>
    <t>Plantation de vivaces, graminées et fougères C2 et C3</t>
  </si>
  <si>
    <t>Plantation de vivaces C20</t>
  </si>
  <si>
    <t>Réalisation de cuvettes d'arrosage</t>
  </si>
  <si>
    <t>Cuvette de 30 à 40cm de diamètre</t>
  </si>
  <si>
    <t>Cuvette de 50 à 70cm de diamètre</t>
  </si>
  <si>
    <t>Dispositif de maintien</t>
  </si>
  <si>
    <t>Tuteurage</t>
  </si>
  <si>
    <t>Fourniture et pose de tuteurage bipode</t>
  </si>
  <si>
    <t>Fourniture et pose de tuteurage simple</t>
  </si>
  <si>
    <t>Ancrage</t>
  </si>
  <si>
    <t>Fourniture et pose d'ancrage de motte de 60 à 80 cm de diamètre</t>
  </si>
  <si>
    <t>Protection des massifs</t>
  </si>
  <si>
    <t>Fourniture et pose des ganivelles bois hauteur hors sol 50cm - entraxe poteaux 1m20</t>
  </si>
  <si>
    <t>Fourniture et pose des barrières bois hauteur hors sol 50cm - entraxe poteaux 1m20</t>
  </si>
  <si>
    <t>Fourniture et pose des jardinières bois hauteur hors sol 60cm - 3 rangées</t>
  </si>
  <si>
    <t>Fourniture et pose des plaques INOX contre jardinière - côté façade et de part et d'autre des jardinières</t>
  </si>
  <si>
    <t>Fourniture et pose des voliges bois hauteur 30cm autour de fosse plantée</t>
  </si>
  <si>
    <t>Arrosage automatique</t>
  </si>
  <si>
    <t>Dispositif d'arrosage localisé des arbres</t>
  </si>
  <si>
    <t>Regard et couvercle HDPE pour électrovanne 3 ou 5 entrées</t>
  </si>
  <si>
    <t>Kit de départ pour réseau arrosage arbre comprenant : 
electrovanne 1" + filtre régulateur de pression</t>
  </si>
  <si>
    <t>Système de programmation pour l'ensemble des dipositifs d'arrosage par onde radio</t>
  </si>
  <si>
    <t>Programmateur de type Samcla ou équivalent à pile</t>
  </si>
  <si>
    <t>Réseau secondaire PEHD 10 bars y.c toutes sujétions de raccords - PEHD Ø32</t>
  </si>
  <si>
    <t>Dispositif arrosage automatique système enterré racinaire pour arbre/cépées/arbustes au débit de 57L/h de type Rainbird RWS ou équivalent</t>
  </si>
  <si>
    <t>Dispositif d'arrosage localisé de la strate basse (vivaces et arbustes)</t>
  </si>
  <si>
    <t>Kit de départ pour réseau localisé de goutte à goutte comprennant: 
electroanne 1"</t>
  </si>
  <si>
    <t xml:space="preserve">Réseau secondaire PEHD 10 bars y.c toutes sujétions de raccords - PEHD Ø25 </t>
  </si>
  <si>
    <t>Tuyau goutte à goutte Ø16mm enterré avec goutteur intégré auto-régulant tous les 33 cm au débit de 2L/h de type Uniram AS HDL-COP ou équivalent</t>
  </si>
  <si>
    <t>Suivi cultural</t>
  </si>
  <si>
    <t>Entretien des surfaces plantées de couvre-sols vivaces et graminées</t>
  </si>
  <si>
    <t xml:space="preserve">Entretien des surfaces plantées de couvre-sols vivaces et graminées pour la période de parachèvement </t>
  </si>
  <si>
    <t>Entretien des surfaces plantées d’arbustes en masse</t>
  </si>
  <si>
    <t xml:space="preserve">Entretien des surfaces plantées d’arbustes en masse pour la période de parachèvement </t>
  </si>
  <si>
    <t>Arbustes à raison de 5 à 15 L par unité</t>
  </si>
  <si>
    <t>Arbres en 18/20 à raison de 50 L par unité</t>
  </si>
  <si>
    <t>Arbres en 20/25 à raison de 80 L par unité</t>
  </si>
  <si>
    <t>Cépée à raison de 40 L par unité</t>
  </si>
  <si>
    <t xml:space="preserve">Taille d’entretien des arbres </t>
  </si>
  <si>
    <t xml:space="preserve">Taille d’entretien arbre tige ou solitaire dont la hauteur totale avant taille est comprise entre 2m et 4m inclus </t>
  </si>
  <si>
    <t>Taille d’entretien arbre tige ou solitaire dont la hauteur totale avant taille est comprise entre 4m et 6m inclus</t>
  </si>
  <si>
    <t>Maintenance des équipements de plantation</t>
  </si>
  <si>
    <t>Maintenance des équipements de plantation et entretien des pieds d’arbre des arbres force 18/20</t>
  </si>
  <si>
    <t>Maintenance des équipements de plantation et entretien des pieds d’arbre des arbres force 20/25 à 25/30</t>
  </si>
  <si>
    <t>Forme libre ou cépée – hauteur 100/200</t>
  </si>
  <si>
    <t xml:space="preserve">Dépose du matériel de maintien </t>
  </si>
  <si>
    <t xml:space="preserve">Dépose tuteur simple </t>
  </si>
  <si>
    <t xml:space="preserve">Dépose dispositif de tuteurage bipode  </t>
  </si>
  <si>
    <t>Aire de jeux</t>
  </si>
  <si>
    <t>Fourniture et installation jeux toboggan Vinci Play REF:1216 (robinier cordages et inox) ou équivalent</t>
  </si>
  <si>
    <t>Fourniture et installation mobilier Vinci Play REF:1361 (robinier cordages et inox) ou équivalent</t>
  </si>
  <si>
    <t>Fourniture et installation mobilier - jeux inclusif Vinci play REF: 1330 (Robinier et inox) ou équivalent</t>
  </si>
  <si>
    <t>Fourniture et installation mobilier Vinci Play REF:1351 (jeux bascule robinier cordages et inox)  ou équivalent</t>
  </si>
  <si>
    <t>Mise en œuvre dale béton pour support de jeux (béton fibrée ép.12cm)</t>
  </si>
  <si>
    <t>Fourniture et pose sol souple EPDM 40cm selon zone de chute coulé sur place et gradiennage temps de séchage</t>
  </si>
  <si>
    <t>Panneaux réglementaire en bois robinier</t>
  </si>
  <si>
    <t>Contrôle de conformité Aire de jeux</t>
  </si>
  <si>
    <t>Fourniture et mise en place d'une cloture périphérique y.c fondation</t>
  </si>
  <si>
    <t>Fourniture et mise en place d'un portail y.c fondation</t>
  </si>
  <si>
    <t>9_0_0_0</t>
  </si>
  <si>
    <t>Aire de streetpark</t>
  </si>
  <si>
    <t>9_1_0_0</t>
  </si>
  <si>
    <t>9_1_1_1</t>
  </si>
  <si>
    <t xml:space="preserve">Fourniture et mise en place des modules streetpark </t>
  </si>
  <si>
    <t>MONTANT TOTAL HT</t>
  </si>
  <si>
    <t>TVA</t>
  </si>
  <si>
    <t>.</t>
  </si>
  <si>
    <t>MONTANT TOTAL TTC</t>
  </si>
  <si>
    <t>1_0_0_0</t>
  </si>
  <si>
    <t>1_1_0_0</t>
  </si>
  <si>
    <t>1_1_1_1</t>
  </si>
  <si>
    <t>1_1_2_1</t>
  </si>
  <si>
    <t>1_1_3_1</t>
  </si>
  <si>
    <t>1_1_4_1</t>
  </si>
  <si>
    <t>2_0_0_0</t>
  </si>
  <si>
    <t>2_1_0_0</t>
  </si>
  <si>
    <t>2_1_1_0</t>
  </si>
  <si>
    <t>2_1_1_1</t>
  </si>
  <si>
    <t>2_1_2_0</t>
  </si>
  <si>
    <t>2_1_2_1</t>
  </si>
  <si>
    <t>2_2_0_0</t>
  </si>
  <si>
    <t>2_2_1_1</t>
  </si>
  <si>
    <t>2_2_2_1</t>
  </si>
  <si>
    <t>2_3_0_0</t>
  </si>
  <si>
    <t>2_3_1_1</t>
  </si>
  <si>
    <t>2_3_2_1</t>
  </si>
  <si>
    <t>2_3_3_1</t>
  </si>
  <si>
    <t>2_3_4_1</t>
  </si>
  <si>
    <t>2_3_5_1</t>
  </si>
  <si>
    <t>2_3_6_1</t>
  </si>
  <si>
    <t>2_3_7_1</t>
  </si>
  <si>
    <t>3_0_0_0</t>
  </si>
  <si>
    <t>3_1_0_0</t>
  </si>
  <si>
    <t>3_1_1_1</t>
  </si>
  <si>
    <t>3_1_2_1</t>
  </si>
  <si>
    <t>3_1_3_1</t>
  </si>
  <si>
    <t>3_1_4_1</t>
  </si>
  <si>
    <t>3_1_5_1</t>
  </si>
  <si>
    <t>3_1_6_1</t>
  </si>
  <si>
    <t>3_1_7_1</t>
  </si>
  <si>
    <t>3_1_8_1</t>
  </si>
  <si>
    <t>3_1_9_1</t>
  </si>
  <si>
    <t>3_1_10_1</t>
  </si>
  <si>
    <t>3_1_11_1</t>
  </si>
  <si>
    <t>4_1_0_0</t>
  </si>
  <si>
    <t>4_1_1_0</t>
  </si>
  <si>
    <t>4_1_1_1</t>
  </si>
  <si>
    <t>4_1_2_0</t>
  </si>
  <si>
    <t>4_1_2_1</t>
  </si>
  <si>
    <t>4_1_3_0</t>
  </si>
  <si>
    <t>4_1_3_1</t>
  </si>
  <si>
    <t>4_1_4_0</t>
  </si>
  <si>
    <t>4_1_4_1</t>
  </si>
  <si>
    <t>4_1_5_0</t>
  </si>
  <si>
    <t>4_1_5_1</t>
  </si>
  <si>
    <t>4_1_6_0</t>
  </si>
  <si>
    <t>4_1_6_1</t>
  </si>
  <si>
    <t>4_1_7_0</t>
  </si>
  <si>
    <t>4_1_7_1</t>
  </si>
  <si>
    <t>4_1_8_0</t>
  </si>
  <si>
    <t>4_1_8_1</t>
  </si>
  <si>
    <t>4_1_9_0</t>
  </si>
  <si>
    <t>4_1_9_1</t>
  </si>
  <si>
    <t>4_2_0_0</t>
  </si>
  <si>
    <t>4_2_1_0</t>
  </si>
  <si>
    <t>4_2_1_1</t>
  </si>
  <si>
    <t>4_2_2_0</t>
  </si>
  <si>
    <t>4_2_2_1</t>
  </si>
  <si>
    <t>4_2_3_0</t>
  </si>
  <si>
    <t>4_2_3_1</t>
  </si>
  <si>
    <t>4_2_4_0</t>
  </si>
  <si>
    <t>4_2_4_1</t>
  </si>
  <si>
    <t>4_3_0_0</t>
  </si>
  <si>
    <t>4_3_1_0</t>
  </si>
  <si>
    <t>4_3_1_1</t>
  </si>
  <si>
    <t>4_3_2_0</t>
  </si>
  <si>
    <t>4_3_2_1</t>
  </si>
  <si>
    <t>4_3_3_0</t>
  </si>
  <si>
    <t>4_3_3_1</t>
  </si>
  <si>
    <t>4_3_4_0</t>
  </si>
  <si>
    <t>4_3_4_1</t>
  </si>
  <si>
    <t>4_3_5_0</t>
  </si>
  <si>
    <t>4_3_5_1</t>
  </si>
  <si>
    <t>4_3_6_0</t>
  </si>
  <si>
    <t>4_3_6_1</t>
  </si>
  <si>
    <t>4_3_7_0</t>
  </si>
  <si>
    <t>4_3_7_1</t>
  </si>
  <si>
    <t>4_4_0_0</t>
  </si>
  <si>
    <t>4_4_1_1</t>
  </si>
  <si>
    <t>4_4_2_1</t>
  </si>
  <si>
    <t>4_4_3_1</t>
  </si>
  <si>
    <t>4_4_4_1</t>
  </si>
  <si>
    <t>4_4_5_1</t>
  </si>
  <si>
    <t>5_0_0_0</t>
  </si>
  <si>
    <t>5_1_0_0</t>
  </si>
  <si>
    <t>5_1_1_0</t>
  </si>
  <si>
    <t>5_1_1_1</t>
  </si>
  <si>
    <t>5_1_1_2</t>
  </si>
  <si>
    <t>5_1_2_0</t>
  </si>
  <si>
    <t>5_1_2_1</t>
  </si>
  <si>
    <t>5_1_3_0</t>
  </si>
  <si>
    <t>5_1_3_1</t>
  </si>
  <si>
    <t>5_1_3_2</t>
  </si>
  <si>
    <t>5_1_4_1</t>
  </si>
  <si>
    <t>5_1_4_2</t>
  </si>
  <si>
    <t>5_2_0_0</t>
  </si>
  <si>
    <t>5_2_1_1</t>
  </si>
  <si>
    <t>5_2_2_1</t>
  </si>
  <si>
    <t>5_3_0_0</t>
  </si>
  <si>
    <t>5_3_1_0</t>
  </si>
  <si>
    <t>5_3_1_1</t>
  </si>
  <si>
    <t>5_3_1_2</t>
  </si>
  <si>
    <t>5_3_2_0</t>
  </si>
  <si>
    <t>5_3_2_1</t>
  </si>
  <si>
    <t>5_3_3_0</t>
  </si>
  <si>
    <t>5_3_3_1</t>
  </si>
  <si>
    <t>5_3_3_2</t>
  </si>
  <si>
    <t>5_3_3_3</t>
  </si>
  <si>
    <t>5_3_3_4</t>
  </si>
  <si>
    <t>5_3_3_5</t>
  </si>
  <si>
    <t>6_0_0_0</t>
  </si>
  <si>
    <t>6_1_0_0</t>
  </si>
  <si>
    <t>6_1_1_1</t>
  </si>
  <si>
    <t>6_1_2_1</t>
  </si>
  <si>
    <t>6_1_3_1</t>
  </si>
  <si>
    <t>6_1_4_1</t>
  </si>
  <si>
    <t>6_1_5_1</t>
  </si>
  <si>
    <t>6_1_6_1</t>
  </si>
  <si>
    <t>6_2_0_0</t>
  </si>
  <si>
    <t>6_2_1_1</t>
  </si>
  <si>
    <t>6_2_2_1</t>
  </si>
  <si>
    <t>6_2_3_1</t>
  </si>
  <si>
    <t>6_2_4_1</t>
  </si>
  <si>
    <t>6_2_5_1</t>
  </si>
  <si>
    <t>7_0_0_0</t>
  </si>
  <si>
    <t>7_1_0_0</t>
  </si>
  <si>
    <t>7_1_1_1</t>
  </si>
  <si>
    <t>7_1_2_1</t>
  </si>
  <si>
    <t>7_2_0_0</t>
  </si>
  <si>
    <t>7_2_1_1</t>
  </si>
  <si>
    <t>7_2_2_1</t>
  </si>
  <si>
    <t>7_3_0_0</t>
  </si>
  <si>
    <t>7_3_1_1</t>
  </si>
  <si>
    <t>7_3_2_1</t>
  </si>
  <si>
    <t>7_3_3_1</t>
  </si>
  <si>
    <t>7_3_4_1</t>
  </si>
  <si>
    <t>7_4_0_0</t>
  </si>
  <si>
    <t>7_4_1_1</t>
  </si>
  <si>
    <t>7_4_2_1</t>
  </si>
  <si>
    <t>7_5_0_0</t>
  </si>
  <si>
    <t>7_5_1_1</t>
  </si>
  <si>
    <t>7_5_2_1</t>
  </si>
  <si>
    <t>7_5_3_1</t>
  </si>
  <si>
    <t>7_6_0_0</t>
  </si>
  <si>
    <t>7_6_1_1</t>
  </si>
  <si>
    <t>7_6_2_1</t>
  </si>
  <si>
    <t>8_0_0_0</t>
  </si>
  <si>
    <t>8_1_0_0</t>
  </si>
  <si>
    <t>8_1_1_1</t>
  </si>
  <si>
    <t>8_1_2_1</t>
  </si>
  <si>
    <t>8_1_3_1</t>
  </si>
  <si>
    <t>8_1_4_1</t>
  </si>
  <si>
    <t>8_1_5_1</t>
  </si>
  <si>
    <t>8_1_6_1</t>
  </si>
  <si>
    <t>8_1_7_1</t>
  </si>
  <si>
    <t>8_1_8_1</t>
  </si>
  <si>
    <t>8_1_9_1</t>
  </si>
  <si>
    <t>8_1_10_1</t>
  </si>
  <si>
    <t>Sous-total  Aire de jeux</t>
  </si>
  <si>
    <t>Sous-total  Aire de streetpark</t>
  </si>
  <si>
    <t>Surface</t>
  </si>
  <si>
    <t>Entretien des surfaces plantées d’arbustes en masse pour la période de confortement (2 ans)</t>
  </si>
  <si>
    <t>Entretien des surfaces plantées de couvre-sols vivaces et graminées pour la période de confortement (2 ans)</t>
  </si>
  <si>
    <t>Arrosage (travaux de finalisation pendant 3 ans)</t>
  </si>
  <si>
    <t>7_7_0_0</t>
  </si>
  <si>
    <t>7_7_1_1</t>
  </si>
  <si>
    <t xml:space="preserve">Travaux de cantonnage </t>
  </si>
  <si>
    <t>ACCORD CADRE - LOT 2 - Plantations - Arrosage - Aire de jeux</t>
  </si>
  <si>
    <t>Intitulés</t>
  </si>
  <si>
    <t>Quantités globales</t>
  </si>
  <si>
    <t>Montant (€ HT)</t>
  </si>
  <si>
    <t>DQE non contractuel</t>
  </si>
  <si>
    <t xml:space="preserve">BORDEREAU DES PRIX PLAFONDS ET DETAIL QUANTITATIF ESTIMATIF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</si>
</sst>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[$€]_-;\-* #,##0.00\ [$€]_-;_-* &quot;-&quot;??\ [$€]_-;_-@_-"/>
    <numFmt numFmtId="165" formatCode="#,##0.00\ &quot;€&quot;"/>
    <numFmt numFmtId="166" formatCode="#,##0.00\ _€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0"/>
      <name val="Arial"/>
      <family val="2"/>
    </font>
    <font>
      <b/>
      <i/>
      <sz val="11"/>
      <color theme="0"/>
      <name val="Arial"/>
      <family val="2"/>
    </font>
    <font>
      <b/>
      <i/>
      <sz val="10"/>
      <color theme="0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b/>
      <sz val="10"/>
      <name val="Arial"/>
      <family val="2"/>
    </font>
    <font>
      <b/>
      <i/>
      <sz val="11"/>
      <name val="Arial"/>
      <family val="2"/>
    </font>
    <font>
      <sz val="11"/>
      <name val="Arial"/>
      <family val="2"/>
    </font>
    <font>
      <b/>
      <i/>
      <sz val="10"/>
      <name val="Arial"/>
      <family val="2"/>
    </font>
    <font>
      <b/>
      <sz val="10"/>
      <color theme="1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sz val="11"/>
      <color rgb="FFFF0000"/>
      <name val="Arial"/>
      <family val="2"/>
    </font>
    <font>
      <b/>
      <sz val="10"/>
      <color rgb="FFFF0000"/>
      <name val="Arial"/>
      <family val="2"/>
    </font>
    <font>
      <sz val="11"/>
      <color theme="0"/>
      <name val="Book Antiqua"/>
      <family val="1"/>
    </font>
    <font>
      <b/>
      <sz val="11"/>
      <color theme="0"/>
      <name val="Book Antiqua"/>
      <family val="1"/>
    </font>
    <font>
      <b/>
      <sz val="10"/>
      <color theme="0"/>
      <name val="Book Antiqua"/>
      <family val="1"/>
    </font>
    <font>
      <sz val="11"/>
      <color rgb="FF002060"/>
      <name val="Book Antiqua"/>
      <family val="1"/>
    </font>
    <font>
      <sz val="10"/>
      <color theme="1"/>
      <name val="Calibri"/>
      <family val="2"/>
    </font>
    <font>
      <sz val="16"/>
      <color rgb="FFFF0000"/>
      <name val="Calibri"/>
      <family val="2"/>
      <scheme val="minor"/>
    </font>
    <font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ADDB7B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34998626667073579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rgb="FFFF0000"/>
      </right>
      <top style="thin">
        <color indexed="64"/>
      </top>
      <bottom/>
      <diagonal/>
    </border>
    <border>
      <left style="medium">
        <color rgb="FFFF0000"/>
      </left>
      <right style="thin">
        <color indexed="64"/>
      </right>
      <top/>
      <bottom/>
      <diagonal/>
    </border>
    <border>
      <left style="thin">
        <color indexed="64"/>
      </left>
      <right style="medium">
        <color rgb="FFFF0000"/>
      </right>
      <top/>
      <bottom/>
      <diagonal/>
    </border>
    <border>
      <left style="medium">
        <color rgb="FFFF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rgb="FFFF0000"/>
      </right>
      <top/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/>
      <diagonal/>
    </border>
    <border>
      <left/>
      <right style="medium">
        <color rgb="FFFF0000"/>
      </right>
      <top style="thin">
        <color indexed="64"/>
      </top>
      <bottom/>
      <diagonal/>
    </border>
    <border>
      <left style="medium">
        <color rgb="FFFF0000"/>
      </left>
      <right/>
      <top/>
      <bottom style="thin">
        <color indexed="64"/>
      </bottom>
      <diagonal/>
    </border>
    <border>
      <left/>
      <right style="medium">
        <color rgb="FFFF0000"/>
      </right>
      <top/>
      <bottom style="thin">
        <color indexed="64"/>
      </bottom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</cellStyleXfs>
  <cellXfs count="154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4" fillId="3" borderId="2" xfId="3" applyFont="1" applyFill="1" applyBorder="1" applyAlignment="1">
      <alignment horizontal="center"/>
    </xf>
    <xf numFmtId="0" fontId="4" fillId="3" borderId="5" xfId="3" applyFont="1" applyFill="1" applyBorder="1" applyAlignment="1">
      <alignment horizontal="left"/>
    </xf>
    <xf numFmtId="0" fontId="4" fillId="3" borderId="6" xfId="3" applyFont="1" applyFill="1" applyBorder="1"/>
    <xf numFmtId="0" fontId="4" fillId="3" borderId="3" xfId="3" applyFont="1" applyFill="1" applyBorder="1"/>
    <xf numFmtId="0" fontId="5" fillId="3" borderId="3" xfId="3" applyFont="1" applyFill="1" applyBorder="1"/>
    <xf numFmtId="0" fontId="4" fillId="3" borderId="4" xfId="3" applyFont="1" applyFill="1" applyBorder="1"/>
    <xf numFmtId="0" fontId="6" fillId="3" borderId="7" xfId="3" applyFont="1" applyFill="1" applyBorder="1"/>
    <xf numFmtId="0" fontId="7" fillId="4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left" vertical="center"/>
    </xf>
    <xf numFmtId="0" fontId="7" fillId="4" borderId="3" xfId="0" applyFont="1" applyFill="1" applyBorder="1" applyAlignment="1">
      <alignment vertical="center"/>
    </xf>
    <xf numFmtId="0" fontId="8" fillId="4" borderId="3" xfId="0" applyFont="1" applyFill="1" applyBorder="1" applyAlignment="1">
      <alignment vertical="center"/>
    </xf>
    <xf numFmtId="0" fontId="2" fillId="4" borderId="4" xfId="0" applyFont="1" applyFill="1" applyBorder="1" applyAlignment="1">
      <alignment vertical="center"/>
    </xf>
    <xf numFmtId="0" fontId="9" fillId="4" borderId="4" xfId="0" applyFont="1" applyFill="1" applyBorder="1" applyAlignment="1">
      <alignment horizontal="left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8" fillId="0" borderId="9" xfId="0" applyFont="1" applyBorder="1" applyAlignment="1">
      <alignment vertical="center"/>
    </xf>
    <xf numFmtId="0" fontId="9" fillId="5" borderId="2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left" vertical="center"/>
    </xf>
    <xf numFmtId="0" fontId="9" fillId="5" borderId="3" xfId="0" applyFont="1" applyFill="1" applyBorder="1" applyAlignment="1">
      <alignment horizontal="left" vertical="center"/>
    </xf>
    <xf numFmtId="0" fontId="8" fillId="5" borderId="3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right" vertical="center"/>
    </xf>
    <xf numFmtId="0" fontId="10" fillId="6" borderId="10" xfId="0" applyFont="1" applyFill="1" applyBorder="1" applyAlignment="1">
      <alignment horizontal="center" vertical="center"/>
    </xf>
    <xf numFmtId="0" fontId="9" fillId="6" borderId="10" xfId="0" applyFont="1" applyFill="1" applyBorder="1" applyAlignment="1">
      <alignment horizontal="left" vertical="center"/>
    </xf>
    <xf numFmtId="0" fontId="9" fillId="6" borderId="11" xfId="0" applyFont="1" applyFill="1" applyBorder="1" applyAlignment="1">
      <alignment horizontal="left"/>
    </xf>
    <xf numFmtId="0" fontId="10" fillId="6" borderId="11" xfId="0" applyFont="1" applyFill="1" applyBorder="1" applyAlignment="1">
      <alignment vertical="center"/>
    </xf>
    <xf numFmtId="0" fontId="11" fillId="6" borderId="11" xfId="0" applyFont="1" applyFill="1" applyBorder="1" applyAlignment="1">
      <alignment horizontal="left"/>
    </xf>
    <xf numFmtId="0" fontId="9" fillId="6" borderId="12" xfId="0" applyFont="1" applyFill="1" applyBorder="1" applyAlignment="1">
      <alignment horizontal="left"/>
    </xf>
    <xf numFmtId="0" fontId="2" fillId="6" borderId="12" xfId="0" applyFont="1" applyFill="1" applyBorder="1"/>
    <xf numFmtId="0" fontId="12" fillId="4" borderId="3" xfId="0" applyFont="1" applyFill="1" applyBorder="1" applyAlignment="1">
      <alignment vertical="center"/>
    </xf>
    <xf numFmtId="0" fontId="13" fillId="0" borderId="9" xfId="0" applyFont="1" applyBorder="1" applyAlignment="1">
      <alignment horizontal="right" vertical="center"/>
    </xf>
    <xf numFmtId="0" fontId="13" fillId="0" borderId="9" xfId="5" applyFont="1" applyBorder="1" applyAlignment="1">
      <alignment horizontal="right" vertical="center"/>
    </xf>
    <xf numFmtId="0" fontId="14" fillId="0" borderId="9" xfId="0" applyFont="1" applyBorder="1" applyAlignment="1">
      <alignment horizontal="right" vertical="center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10" fillId="6" borderId="2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left" vertical="center"/>
    </xf>
    <xf numFmtId="0" fontId="9" fillId="6" borderId="3" xfId="0" applyFont="1" applyFill="1" applyBorder="1" applyAlignment="1">
      <alignment horizontal="left"/>
    </xf>
    <xf numFmtId="0" fontId="10" fillId="6" borderId="3" xfId="0" applyFont="1" applyFill="1" applyBorder="1" applyAlignment="1">
      <alignment vertical="center"/>
    </xf>
    <xf numFmtId="0" fontId="11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6" borderId="4" xfId="0" applyFont="1" applyFill="1" applyBorder="1"/>
    <xf numFmtId="0" fontId="15" fillId="0" borderId="9" xfId="0" applyFont="1" applyBorder="1" applyAlignment="1">
      <alignment vertical="center"/>
    </xf>
    <xf numFmtId="0" fontId="8" fillId="0" borderId="9" xfId="0" applyFont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vertical="center"/>
    </xf>
    <xf numFmtId="0" fontId="8" fillId="4" borderId="6" xfId="0" applyFont="1" applyFill="1" applyBorder="1" applyAlignment="1">
      <alignment vertical="center"/>
    </xf>
    <xf numFmtId="0" fontId="2" fillId="4" borderId="7" xfId="0" applyFont="1" applyFill="1" applyBorder="1" applyAlignment="1">
      <alignment vertical="center"/>
    </xf>
    <xf numFmtId="166" fontId="17" fillId="3" borderId="5" xfId="0" applyNumberFormat="1" applyFont="1" applyFill="1" applyBorder="1" applyAlignment="1">
      <alignment horizontal="center" vertical="center"/>
    </xf>
    <xf numFmtId="166" fontId="17" fillId="3" borderId="5" xfId="0" applyNumberFormat="1" applyFont="1" applyFill="1" applyBorder="1" applyAlignment="1">
      <alignment horizontal="left" vertical="center"/>
    </xf>
    <xf numFmtId="166" fontId="18" fillId="3" borderId="6" xfId="0" applyNumberFormat="1" applyFont="1" applyFill="1" applyBorder="1" applyAlignment="1">
      <alignment horizontal="right" vertical="center"/>
    </xf>
    <xf numFmtId="166" fontId="18" fillId="3" borderId="6" xfId="0" applyNumberFormat="1" applyFont="1" applyFill="1" applyBorder="1" applyAlignment="1">
      <alignment horizontal="left" vertical="center"/>
    </xf>
    <xf numFmtId="166" fontId="19" fillId="3" borderId="6" xfId="0" applyNumberFormat="1" applyFont="1" applyFill="1" applyBorder="1" applyAlignment="1">
      <alignment horizontal="left" vertical="center"/>
    </xf>
    <xf numFmtId="166" fontId="6" fillId="3" borderId="6" xfId="0" applyNumberFormat="1" applyFont="1" applyFill="1" applyBorder="1" applyAlignment="1">
      <alignment vertical="center"/>
    </xf>
    <xf numFmtId="166" fontId="17" fillId="3" borderId="8" xfId="0" applyNumberFormat="1" applyFont="1" applyFill="1" applyBorder="1" applyAlignment="1">
      <alignment horizontal="center" vertical="center"/>
    </xf>
    <xf numFmtId="166" fontId="17" fillId="3" borderId="8" xfId="0" applyNumberFormat="1" applyFont="1" applyFill="1" applyBorder="1" applyAlignment="1">
      <alignment horizontal="left" vertical="center"/>
    </xf>
    <xf numFmtId="9" fontId="6" fillId="3" borderId="0" xfId="6" applyFont="1" applyFill="1" applyBorder="1" applyAlignment="1" applyProtection="1">
      <alignment vertical="center"/>
    </xf>
    <xf numFmtId="166" fontId="20" fillId="3" borderId="10" xfId="0" applyNumberFormat="1" applyFont="1" applyFill="1" applyBorder="1" applyAlignment="1">
      <alignment horizontal="center" vertical="center"/>
    </xf>
    <xf numFmtId="166" fontId="17" fillId="3" borderId="10" xfId="0" applyNumberFormat="1" applyFont="1" applyFill="1" applyBorder="1" applyAlignment="1">
      <alignment horizontal="left" vertical="center"/>
    </xf>
    <xf numFmtId="166" fontId="18" fillId="3" borderId="11" xfId="0" applyNumberFormat="1" applyFont="1" applyFill="1" applyBorder="1" applyAlignment="1">
      <alignment horizontal="right" vertical="center"/>
    </xf>
    <xf numFmtId="166" fontId="18" fillId="3" borderId="11" xfId="0" applyNumberFormat="1" applyFont="1" applyFill="1" applyBorder="1" applyAlignment="1">
      <alignment horizontal="left" vertical="center"/>
    </xf>
    <xf numFmtId="166" fontId="19" fillId="3" borderId="11" xfId="0" applyNumberFormat="1" applyFont="1" applyFill="1" applyBorder="1" applyAlignment="1">
      <alignment horizontal="left" vertical="center"/>
    </xf>
    <xf numFmtId="166" fontId="6" fillId="3" borderId="11" xfId="0" applyNumberFormat="1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4" fillId="3" borderId="0" xfId="3" applyFont="1" applyFill="1"/>
    <xf numFmtId="0" fontId="8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5" fillId="3" borderId="0" xfId="3" applyFont="1" applyFill="1"/>
    <xf numFmtId="0" fontId="16" fillId="0" borderId="0" xfId="0" applyFont="1" applyAlignment="1">
      <alignment vertical="center"/>
    </xf>
    <xf numFmtId="166" fontId="18" fillId="3" borderId="0" xfId="0" applyNumberFormat="1" applyFont="1" applyFill="1" applyAlignment="1">
      <alignment horizontal="right" vertical="center"/>
    </xf>
    <xf numFmtId="166" fontId="18" fillId="3" borderId="0" xfId="0" applyNumberFormat="1" applyFont="1" applyFill="1" applyAlignment="1">
      <alignment horizontal="left" vertical="center"/>
    </xf>
    <xf numFmtId="166" fontId="19" fillId="3" borderId="0" xfId="0" applyNumberFormat="1" applyFont="1" applyFill="1" applyAlignment="1">
      <alignment horizontal="left" vertical="center"/>
    </xf>
    <xf numFmtId="166" fontId="6" fillId="3" borderId="0" xfId="0" applyNumberFormat="1" applyFont="1" applyFill="1" applyAlignment="1">
      <alignment vertical="center"/>
    </xf>
    <xf numFmtId="0" fontId="21" fillId="0" borderId="0" xfId="0" applyFont="1"/>
    <xf numFmtId="9" fontId="0" fillId="0" borderId="0" xfId="1" applyFont="1"/>
    <xf numFmtId="0" fontId="0" fillId="7" borderId="13" xfId="0" applyFill="1" applyBorder="1" applyAlignment="1">
      <alignment horizontal="center" vertical="center" wrapText="1"/>
    </xf>
    <xf numFmtId="9" fontId="0" fillId="7" borderId="0" xfId="1" applyFont="1" applyFill="1" applyBorder="1" applyAlignment="1">
      <alignment horizontal="center" vertical="center" wrapText="1"/>
    </xf>
    <xf numFmtId="0" fontId="0" fillId="7" borderId="14" xfId="0" applyFill="1" applyBorder="1" applyAlignment="1">
      <alignment horizontal="center" vertical="center" wrapText="1"/>
    </xf>
    <xf numFmtId="0" fontId="0" fillId="8" borderId="15" xfId="0" applyFill="1" applyBorder="1" applyAlignment="1">
      <alignment vertical="center" wrapText="1"/>
    </xf>
    <xf numFmtId="44" fontId="2" fillId="2" borderId="2" xfId="0" applyNumberFormat="1" applyFont="1" applyFill="1" applyBorder="1" applyAlignment="1">
      <alignment horizontal="center" vertical="center" wrapText="1"/>
    </xf>
    <xf numFmtId="0" fontId="6" fillId="3" borderId="6" xfId="3" applyFont="1" applyFill="1" applyBorder="1"/>
    <xf numFmtId="0" fontId="9" fillId="4" borderId="3" xfId="0" applyFont="1" applyFill="1" applyBorder="1" applyAlignment="1">
      <alignment horizontal="left"/>
    </xf>
    <xf numFmtId="0" fontId="9" fillId="5" borderId="3" xfId="0" applyFont="1" applyFill="1" applyBorder="1" applyAlignment="1">
      <alignment horizontal="right" vertical="center"/>
    </xf>
    <xf numFmtId="0" fontId="2" fillId="6" borderId="11" xfId="0" applyFont="1" applyFill="1" applyBorder="1"/>
    <xf numFmtId="0" fontId="2" fillId="6" borderId="3" xfId="0" applyFont="1" applyFill="1" applyBorder="1"/>
    <xf numFmtId="0" fontId="8" fillId="0" borderId="0" xfId="0" applyFont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165" fontId="2" fillId="2" borderId="21" xfId="2" applyNumberFormat="1" applyFont="1" applyFill="1" applyBorder="1" applyAlignment="1" applyProtection="1">
      <alignment horizontal="center" vertical="center" wrapText="1"/>
    </xf>
    <xf numFmtId="0" fontId="6" fillId="3" borderId="22" xfId="3" applyFont="1" applyFill="1" applyBorder="1" applyAlignment="1">
      <alignment horizontal="center"/>
    </xf>
    <xf numFmtId="44" fontId="6" fillId="3" borderId="23" xfId="4" applyFont="1" applyFill="1" applyBorder="1" applyAlignment="1" applyProtection="1"/>
    <xf numFmtId="0" fontId="9" fillId="4" borderId="20" xfId="0" applyFont="1" applyFill="1" applyBorder="1" applyAlignment="1">
      <alignment horizontal="center"/>
    </xf>
    <xf numFmtId="44" fontId="9" fillId="4" borderId="21" xfId="4" applyFont="1" applyFill="1" applyBorder="1" applyAlignment="1" applyProtection="1"/>
    <xf numFmtId="3" fontId="2" fillId="0" borderId="24" xfId="0" applyNumberFormat="1" applyFont="1" applyBorder="1" applyAlignment="1">
      <alignment horizontal="center" vertical="center"/>
    </xf>
    <xf numFmtId="165" fontId="2" fillId="0" borderId="25" xfId="1" applyNumberFormat="1" applyFont="1" applyFill="1" applyBorder="1" applyAlignment="1" applyProtection="1">
      <alignment horizontal="right" vertical="center"/>
    </xf>
    <xf numFmtId="0" fontId="9" fillId="5" borderId="20" xfId="0" applyFont="1" applyFill="1" applyBorder="1" applyAlignment="1">
      <alignment horizontal="center"/>
    </xf>
    <xf numFmtId="44" fontId="9" fillId="5" borderId="21" xfId="4" applyFont="1" applyFill="1" applyBorder="1" applyAlignment="1" applyProtection="1"/>
    <xf numFmtId="0" fontId="2" fillId="6" borderId="26" xfId="0" applyFont="1" applyFill="1" applyBorder="1" applyAlignment="1">
      <alignment horizontal="center"/>
    </xf>
    <xf numFmtId="44" fontId="2" fillId="6" borderId="27" xfId="4" applyFont="1" applyFill="1" applyBorder="1" applyAlignment="1" applyProtection="1"/>
    <xf numFmtId="44" fontId="9" fillId="5" borderId="21" xfId="4" applyFont="1" applyFill="1" applyBorder="1" applyAlignment="1" applyProtection="1">
      <alignment horizontal="right"/>
    </xf>
    <xf numFmtId="0" fontId="2" fillId="6" borderId="20" xfId="0" applyFont="1" applyFill="1" applyBorder="1" applyAlignment="1">
      <alignment horizontal="center"/>
    </xf>
    <xf numFmtId="44" fontId="2" fillId="6" borderId="21" xfId="4" applyFont="1" applyFill="1" applyBorder="1" applyAlignment="1" applyProtection="1"/>
    <xf numFmtId="0" fontId="9" fillId="5" borderId="20" xfId="0" applyFont="1" applyFill="1" applyBorder="1" applyAlignment="1">
      <alignment horizontal="right" vertical="center"/>
    </xf>
    <xf numFmtId="0" fontId="2" fillId="6" borderId="26" xfId="0" applyFont="1" applyFill="1" applyBorder="1"/>
    <xf numFmtId="0" fontId="6" fillId="3" borderId="22" xfId="3" applyFont="1" applyFill="1" applyBorder="1"/>
    <xf numFmtId="0" fontId="9" fillId="4" borderId="20" xfId="0" applyFont="1" applyFill="1" applyBorder="1" applyAlignment="1">
      <alignment horizontal="left"/>
    </xf>
    <xf numFmtId="166" fontId="6" fillId="3" borderId="28" xfId="0" applyNumberFormat="1" applyFont="1" applyFill="1" applyBorder="1" applyAlignment="1">
      <alignment vertical="center"/>
    </xf>
    <xf numFmtId="44" fontId="6" fillId="3" borderId="29" xfId="4" applyFont="1" applyFill="1" applyBorder="1" applyAlignment="1" applyProtection="1">
      <alignment vertical="center"/>
    </xf>
    <xf numFmtId="166" fontId="6" fillId="3" borderId="18" xfId="0" applyNumberFormat="1" applyFont="1" applyFill="1" applyBorder="1" applyAlignment="1">
      <alignment vertical="center"/>
    </xf>
    <xf numFmtId="44" fontId="6" fillId="3" borderId="19" xfId="4" applyFont="1" applyFill="1" applyBorder="1" applyAlignment="1" applyProtection="1">
      <alignment vertical="center"/>
    </xf>
    <xf numFmtId="166" fontId="6" fillId="3" borderId="30" xfId="0" applyNumberFormat="1" applyFont="1" applyFill="1" applyBorder="1" applyAlignment="1">
      <alignment vertical="center"/>
    </xf>
    <xf numFmtId="44" fontId="6" fillId="3" borderId="31" xfId="4" applyFont="1" applyFill="1" applyBorder="1" applyAlignment="1" applyProtection="1">
      <alignment vertical="center"/>
    </xf>
    <xf numFmtId="0" fontId="0" fillId="0" borderId="32" xfId="0" applyBorder="1"/>
    <xf numFmtId="0" fontId="0" fillId="0" borderId="33" xfId="0" applyBorder="1"/>
    <xf numFmtId="0" fontId="8" fillId="0" borderId="6" xfId="0" applyFont="1" applyBorder="1" applyAlignment="1">
      <alignment horizontal="left" vertical="center"/>
    </xf>
    <xf numFmtId="0" fontId="23" fillId="0" borderId="7" xfId="0" applyFont="1" applyBorder="1"/>
    <xf numFmtId="0" fontId="23" fillId="0" borderId="9" xfId="0" applyFont="1" applyBorder="1"/>
    <xf numFmtId="0" fontId="8" fillId="0" borderId="11" xfId="0" applyFont="1" applyBorder="1" applyAlignment="1">
      <alignment horizontal="left" vertical="center"/>
    </xf>
    <xf numFmtId="0" fontId="23" fillId="0" borderId="12" xfId="0" applyFont="1" applyBorder="1"/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166" fontId="8" fillId="0" borderId="2" xfId="0" applyNumberFormat="1" applyFont="1" applyBorder="1" applyAlignment="1">
      <alignment horizontal="center" vertical="center" wrapText="1"/>
    </xf>
    <xf numFmtId="166" fontId="8" fillId="0" borderId="3" xfId="0" applyNumberFormat="1" applyFont="1" applyBorder="1" applyAlignment="1">
      <alignment horizontal="center" vertical="center" wrapText="1"/>
    </xf>
    <xf numFmtId="166" fontId="8" fillId="0" borderId="4" xfId="0" applyNumberFormat="1" applyFont="1" applyBorder="1" applyAlignment="1">
      <alignment horizontal="center" vertical="center" wrapText="1"/>
    </xf>
    <xf numFmtId="166" fontId="12" fillId="0" borderId="2" xfId="0" applyNumberFormat="1" applyFont="1" applyBorder="1" applyAlignment="1">
      <alignment horizontal="center" vertical="center" wrapText="1"/>
    </xf>
    <xf numFmtId="166" fontId="12" fillId="0" borderId="3" xfId="0" applyNumberFormat="1" applyFont="1" applyBorder="1" applyAlignment="1">
      <alignment horizontal="center" vertical="center" wrapText="1"/>
    </xf>
    <xf numFmtId="166" fontId="12" fillId="0" borderId="6" xfId="0" applyNumberFormat="1" applyFont="1" applyBorder="1" applyAlignment="1">
      <alignment horizontal="center" vertical="center" wrapText="1"/>
    </xf>
    <xf numFmtId="166" fontId="12" fillId="0" borderId="7" xfId="0" applyNumberFormat="1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22" fillId="0" borderId="16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22" fillId="0" borderId="30" xfId="0" applyFont="1" applyBorder="1" applyAlignment="1">
      <alignment horizontal="center" vertical="center"/>
    </xf>
    <xf numFmtId="0" fontId="22" fillId="0" borderId="31" xfId="0" applyFont="1" applyBorder="1" applyAlignment="1">
      <alignment horizontal="center" vertical="center"/>
    </xf>
  </cellXfs>
  <cellStyles count="7">
    <cellStyle name="Euro" xfId="2" xr:uid="{B9778474-B8ED-4EE7-9026-55B1D8EB0D04}"/>
    <cellStyle name="Monétaire 2 6" xfId="4" xr:uid="{CD3F30CF-E76B-4417-8204-60C041062060}"/>
    <cellStyle name="Normal" xfId="0" builtinId="0"/>
    <cellStyle name="Normal 10" xfId="5" xr:uid="{AAE9121E-D6D9-43EF-928A-00B0733AA772}"/>
    <cellStyle name="Normal_DQE projet" xfId="3" xr:uid="{6F95CDCE-D1EE-47CC-AE70-B5D5CD5F070A}"/>
    <cellStyle name="Pourcentage" xfId="1" builtinId="5"/>
    <cellStyle name="Pourcentage 2" xfId="6" xr:uid="{9D2292D0-CCFE-4DFC-803A-46F41D617DD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0C087E-05E5-4DA0-AD4A-88724E03CA4E}">
  <dimension ref="A2:CK212"/>
  <sheetViews>
    <sheetView tabSelected="1" topLeftCell="F7" zoomScaleNormal="100" workbookViewId="0">
      <selection activeCell="A5" sqref="A5:J5"/>
    </sheetView>
  </sheetViews>
  <sheetFormatPr baseColWidth="10" defaultRowHeight="14.4" x14ac:dyDescent="0.3"/>
  <cols>
    <col min="1" max="1" width="13.5546875" customWidth="1"/>
    <col min="2" max="4" width="3.44140625" customWidth="1"/>
    <col min="6" max="6" width="144.33203125" customWidth="1"/>
    <col min="7" max="7" width="7.21875" bestFit="1" customWidth="1"/>
    <col min="8" max="8" width="21.77734375" bestFit="1" customWidth="1"/>
    <col min="9" max="9" width="22.33203125" bestFit="1" customWidth="1"/>
    <col min="10" max="10" width="16.77734375" bestFit="1" customWidth="1"/>
  </cols>
  <sheetData>
    <row r="2" spans="1:89" ht="15" thickBot="1" x14ac:dyDescent="0.35">
      <c r="A2" s="87"/>
      <c r="B2" s="87"/>
      <c r="C2" s="87"/>
      <c r="D2" s="87"/>
      <c r="E2" s="87"/>
      <c r="F2" s="87"/>
      <c r="G2" s="87"/>
      <c r="H2" s="87"/>
      <c r="I2" s="87"/>
      <c r="J2" s="87"/>
      <c r="BB2" s="88"/>
      <c r="BF2" s="88"/>
      <c r="BJ2" s="88"/>
      <c r="BN2" s="88"/>
      <c r="BR2" s="88"/>
      <c r="BV2" s="88"/>
      <c r="BZ2" s="88"/>
      <c r="CD2" s="88"/>
      <c r="CI2" s="88"/>
    </row>
    <row r="3" spans="1:89" ht="52.2" customHeight="1" x14ac:dyDescent="0.3">
      <c r="A3" s="134" t="s">
        <v>345</v>
      </c>
      <c r="B3" s="135"/>
      <c r="C3" s="135"/>
      <c r="D3" s="135"/>
      <c r="E3" s="135"/>
      <c r="F3" s="135"/>
      <c r="G3" s="135"/>
      <c r="H3" s="135"/>
      <c r="I3" s="135"/>
      <c r="J3" s="136"/>
      <c r="BA3" s="89"/>
      <c r="BB3" s="90"/>
      <c r="BC3" s="91" t="s">
        <v>333</v>
      </c>
      <c r="BD3" s="92">
        <v>2410</v>
      </c>
      <c r="BE3" s="89"/>
      <c r="BF3" s="90"/>
      <c r="BG3" s="91" t="s">
        <v>333</v>
      </c>
      <c r="BH3" s="92">
        <v>2270</v>
      </c>
      <c r="BI3" s="89"/>
      <c r="BJ3" s="90"/>
      <c r="BK3" s="91" t="s">
        <v>333</v>
      </c>
      <c r="BL3" s="92">
        <v>2200</v>
      </c>
      <c r="BM3" s="89"/>
      <c r="BN3" s="90"/>
      <c r="BO3" s="91" t="s">
        <v>333</v>
      </c>
      <c r="BP3" s="92">
        <v>485</v>
      </c>
      <c r="BQ3" s="89"/>
      <c r="BR3" s="90"/>
      <c r="BS3" s="91" t="s">
        <v>333</v>
      </c>
      <c r="BT3" s="92">
        <v>1080</v>
      </c>
      <c r="BU3" s="89"/>
      <c r="BV3" s="90"/>
      <c r="BW3" s="91" t="s">
        <v>333</v>
      </c>
      <c r="BX3" s="92">
        <v>2000</v>
      </c>
      <c r="BY3" s="89"/>
      <c r="BZ3" s="90"/>
      <c r="CA3" s="91" t="s">
        <v>333</v>
      </c>
      <c r="CB3" s="92">
        <v>630</v>
      </c>
      <c r="CC3" s="89"/>
      <c r="CD3" s="90"/>
      <c r="CE3" s="91" t="s">
        <v>333</v>
      </c>
      <c r="CF3" s="92">
        <v>2270</v>
      </c>
      <c r="CH3" s="89"/>
      <c r="CI3" s="90"/>
      <c r="CJ3" s="91" t="s">
        <v>333</v>
      </c>
      <c r="CK3" s="92">
        <v>2270</v>
      </c>
    </row>
    <row r="4" spans="1:89" ht="15" thickBot="1" x14ac:dyDescent="0.35"/>
    <row r="5" spans="1:89" ht="52.2" customHeight="1" thickBot="1" x14ac:dyDescent="0.35">
      <c r="A5" s="137" t="s">
        <v>340</v>
      </c>
      <c r="B5" s="138"/>
      <c r="C5" s="138"/>
      <c r="D5" s="138"/>
      <c r="E5" s="138"/>
      <c r="F5" s="138"/>
      <c r="G5" s="138"/>
      <c r="H5" s="138"/>
      <c r="I5" s="139"/>
      <c r="J5" s="140"/>
      <c r="BA5" s="89"/>
      <c r="BB5" s="90"/>
      <c r="BC5" s="91" t="s">
        <v>333</v>
      </c>
      <c r="BD5" s="92">
        <v>2410</v>
      </c>
      <c r="BE5" s="89"/>
      <c r="BF5" s="90"/>
      <c r="BG5" s="91" t="s">
        <v>333</v>
      </c>
      <c r="BH5" s="92">
        <v>2270</v>
      </c>
      <c r="BI5" s="89"/>
      <c r="BJ5" s="90"/>
      <c r="BK5" s="91" t="s">
        <v>333</v>
      </c>
      <c r="BL5" s="92">
        <v>2200</v>
      </c>
      <c r="BM5" s="89"/>
      <c r="BN5" s="90"/>
      <c r="BO5" s="91" t="s">
        <v>333</v>
      </c>
      <c r="BP5" s="92">
        <v>485</v>
      </c>
      <c r="BQ5" s="89"/>
      <c r="BR5" s="90"/>
      <c r="BS5" s="91" t="s">
        <v>333</v>
      </c>
      <c r="BT5" s="92">
        <v>1080</v>
      </c>
      <c r="BU5" s="89"/>
      <c r="BV5" s="90"/>
      <c r="BW5" s="91" t="s">
        <v>333</v>
      </c>
      <c r="BX5" s="92">
        <v>2000</v>
      </c>
      <c r="BY5" s="89"/>
      <c r="BZ5" s="90"/>
      <c r="CA5" s="91" t="s">
        <v>333</v>
      </c>
      <c r="CB5" s="92">
        <v>630</v>
      </c>
      <c r="CC5" s="89"/>
      <c r="CD5" s="90"/>
      <c r="CE5" s="91" t="s">
        <v>333</v>
      </c>
      <c r="CF5" s="92">
        <v>2270</v>
      </c>
      <c r="CH5" s="89"/>
      <c r="CI5" s="90"/>
      <c r="CJ5" s="91" t="s">
        <v>333</v>
      </c>
      <c r="CK5" s="92">
        <v>2270</v>
      </c>
    </row>
    <row r="6" spans="1:89" x14ac:dyDescent="0.3">
      <c r="I6" s="148" t="s">
        <v>344</v>
      </c>
      <c r="J6" s="149"/>
    </row>
    <row r="7" spans="1:89" x14ac:dyDescent="0.3">
      <c r="I7" s="150"/>
      <c r="J7" s="151"/>
    </row>
    <row r="8" spans="1:89" x14ac:dyDescent="0.3">
      <c r="I8" s="152"/>
      <c r="J8" s="153"/>
    </row>
    <row r="9" spans="1:89" x14ac:dyDescent="0.3">
      <c r="A9" s="1" t="s">
        <v>0</v>
      </c>
      <c r="B9" s="141" t="s">
        <v>341</v>
      </c>
      <c r="C9" s="142"/>
      <c r="D9" s="142"/>
      <c r="E9" s="142"/>
      <c r="F9" s="143"/>
      <c r="G9" s="2" t="s">
        <v>1</v>
      </c>
      <c r="H9" s="93" t="s">
        <v>2</v>
      </c>
      <c r="I9" s="100" t="s">
        <v>342</v>
      </c>
      <c r="J9" s="101" t="s">
        <v>343</v>
      </c>
    </row>
    <row r="10" spans="1:89" x14ac:dyDescent="0.3">
      <c r="A10" s="3" t="s">
        <v>171</v>
      </c>
      <c r="B10" s="4"/>
      <c r="C10" s="5" t="s">
        <v>3</v>
      </c>
      <c r="D10" s="6"/>
      <c r="E10" s="7"/>
      <c r="F10" s="8"/>
      <c r="G10" s="9"/>
      <c r="H10" s="94"/>
      <c r="I10" s="102"/>
      <c r="J10" s="103"/>
    </row>
    <row r="11" spans="1:89" x14ac:dyDescent="0.3">
      <c r="A11" s="10" t="s">
        <v>172</v>
      </c>
      <c r="B11" s="11"/>
      <c r="C11" s="12"/>
      <c r="D11" s="13" t="s">
        <v>4</v>
      </c>
      <c r="E11" s="14"/>
      <c r="F11" s="15"/>
      <c r="G11" s="16"/>
      <c r="H11" s="95"/>
      <c r="I11" s="104"/>
      <c r="J11" s="105"/>
    </row>
    <row r="12" spans="1:89" x14ac:dyDescent="0.3">
      <c r="A12" s="17" t="s">
        <v>173</v>
      </c>
      <c r="B12" s="17"/>
      <c r="C12" s="75"/>
      <c r="D12" s="75"/>
      <c r="E12" s="76" t="s">
        <v>5</v>
      </c>
      <c r="F12" s="18"/>
      <c r="G12" s="19" t="s">
        <v>6</v>
      </c>
      <c r="H12" s="75"/>
      <c r="I12" s="106">
        <v>11</v>
      </c>
      <c r="J12" s="107">
        <f>I12*H12</f>
        <v>0</v>
      </c>
    </row>
    <row r="13" spans="1:89" x14ac:dyDescent="0.3">
      <c r="A13" s="17" t="s">
        <v>174</v>
      </c>
      <c r="B13" s="17"/>
      <c r="C13" s="75"/>
      <c r="D13" s="75"/>
      <c r="E13" s="20" t="s">
        <v>7</v>
      </c>
      <c r="F13" s="18"/>
      <c r="G13" s="19" t="s">
        <v>6</v>
      </c>
      <c r="H13" s="75"/>
      <c r="I13" s="106">
        <v>11</v>
      </c>
      <c r="J13" s="107">
        <f t="shared" ref="J13:J15" si="0">I13*H13</f>
        <v>0</v>
      </c>
    </row>
    <row r="14" spans="1:89" x14ac:dyDescent="0.3">
      <c r="A14" s="17" t="s">
        <v>175</v>
      </c>
      <c r="B14" s="17"/>
      <c r="C14" s="75"/>
      <c r="D14" s="75"/>
      <c r="E14" s="20" t="s">
        <v>8</v>
      </c>
      <c r="F14" s="18"/>
      <c r="G14" s="19" t="s">
        <v>6</v>
      </c>
      <c r="H14" s="75"/>
      <c r="I14" s="106">
        <v>11</v>
      </c>
      <c r="J14" s="107">
        <f t="shared" si="0"/>
        <v>0</v>
      </c>
    </row>
    <row r="15" spans="1:89" x14ac:dyDescent="0.3">
      <c r="A15" s="17" t="s">
        <v>176</v>
      </c>
      <c r="B15" s="17"/>
      <c r="C15" s="75"/>
      <c r="D15" s="75"/>
      <c r="E15" s="20" t="s">
        <v>9</v>
      </c>
      <c r="F15" s="18"/>
      <c r="G15" s="19" t="s">
        <v>6</v>
      </c>
      <c r="H15" s="75"/>
      <c r="I15" s="106">
        <v>11</v>
      </c>
      <c r="J15" s="107">
        <f t="shared" si="0"/>
        <v>0</v>
      </c>
    </row>
    <row r="16" spans="1:89" x14ac:dyDescent="0.3">
      <c r="A16" s="21" t="s">
        <v>10</v>
      </c>
      <c r="B16" s="22" t="str">
        <f>"Sous-total  "&amp;INDEX(A11:F16,1,4)</f>
        <v>Sous-total  Prestations générales d'études</v>
      </c>
      <c r="C16" s="23"/>
      <c r="D16" s="23"/>
      <c r="E16" s="24"/>
      <c r="F16" s="25"/>
      <c r="G16" s="25"/>
      <c r="H16" s="96"/>
      <c r="I16" s="108"/>
      <c r="J16" s="109">
        <f>SUM(J12:J15)</f>
        <v>0</v>
      </c>
    </row>
    <row r="17" spans="1:10" x14ac:dyDescent="0.3">
      <c r="A17" s="26" t="s">
        <v>10</v>
      </c>
      <c r="B17" s="27" t="str">
        <f>"Sous-total  "&amp;INDEX(A10:F16,1,3)</f>
        <v>Sous-total  Prestations générales</v>
      </c>
      <c r="C17" s="28"/>
      <c r="D17" s="29"/>
      <c r="E17" s="30"/>
      <c r="F17" s="31"/>
      <c r="G17" s="32"/>
      <c r="H17" s="97"/>
      <c r="I17" s="110"/>
      <c r="J17" s="111">
        <f>J16</f>
        <v>0</v>
      </c>
    </row>
    <row r="18" spans="1:10" x14ac:dyDescent="0.3">
      <c r="A18" s="3" t="s">
        <v>177</v>
      </c>
      <c r="B18" s="4"/>
      <c r="C18" s="77" t="s">
        <v>11</v>
      </c>
      <c r="D18" s="6"/>
      <c r="E18" s="7"/>
      <c r="F18" s="8"/>
      <c r="G18" s="9"/>
      <c r="H18" s="94"/>
      <c r="I18" s="102"/>
      <c r="J18" s="103"/>
    </row>
    <row r="19" spans="1:10" x14ac:dyDescent="0.3">
      <c r="A19" s="10" t="s">
        <v>178</v>
      </c>
      <c r="B19" s="11"/>
      <c r="C19" s="12"/>
      <c r="D19" s="33" t="s">
        <v>12</v>
      </c>
      <c r="E19" s="14"/>
      <c r="F19" s="15"/>
      <c r="G19" s="16"/>
      <c r="H19" s="95"/>
      <c r="I19" s="104"/>
      <c r="J19" s="105"/>
    </row>
    <row r="20" spans="1:10" x14ac:dyDescent="0.3">
      <c r="A20" s="17" t="s">
        <v>179</v>
      </c>
      <c r="B20" s="17"/>
      <c r="C20" s="75"/>
      <c r="D20" s="75"/>
      <c r="E20" s="76" t="s">
        <v>13</v>
      </c>
      <c r="F20" s="34"/>
      <c r="G20" s="19" t="s">
        <v>10</v>
      </c>
      <c r="H20" s="75"/>
      <c r="I20" s="106" t="s">
        <v>10</v>
      </c>
      <c r="J20" s="107"/>
    </row>
    <row r="21" spans="1:10" x14ac:dyDescent="0.3">
      <c r="A21" s="17" t="s">
        <v>180</v>
      </c>
      <c r="B21" s="17"/>
      <c r="C21" s="75"/>
      <c r="D21" s="75"/>
      <c r="F21" s="34" t="s">
        <v>14</v>
      </c>
      <c r="G21" s="19" t="s">
        <v>15</v>
      </c>
      <c r="H21" s="75"/>
      <c r="I21" s="106">
        <v>3</v>
      </c>
      <c r="J21" s="107">
        <f>I21*H21</f>
        <v>0</v>
      </c>
    </row>
    <row r="22" spans="1:10" x14ac:dyDescent="0.3">
      <c r="A22" s="17" t="s">
        <v>181</v>
      </c>
      <c r="B22" s="17"/>
      <c r="C22" s="75"/>
      <c r="D22" s="75"/>
      <c r="E22" s="76" t="s">
        <v>16</v>
      </c>
      <c r="F22" s="34"/>
      <c r="G22" s="19" t="s">
        <v>10</v>
      </c>
      <c r="H22" s="75"/>
      <c r="I22" s="106" t="s">
        <v>10</v>
      </c>
      <c r="J22" s="107"/>
    </row>
    <row r="23" spans="1:10" x14ac:dyDescent="0.3">
      <c r="A23" s="17" t="s">
        <v>182</v>
      </c>
      <c r="B23" s="17"/>
      <c r="C23" s="75"/>
      <c r="D23" s="75"/>
      <c r="E23" s="76"/>
      <c r="F23" s="34" t="s">
        <v>17</v>
      </c>
      <c r="G23" s="19" t="s">
        <v>15</v>
      </c>
      <c r="H23" s="75"/>
      <c r="I23" s="106">
        <v>3</v>
      </c>
      <c r="J23" s="107">
        <f t="shared" ref="J23" si="1">I23*H23</f>
        <v>0</v>
      </c>
    </row>
    <row r="24" spans="1:10" x14ac:dyDescent="0.3">
      <c r="A24" s="21" t="s">
        <v>10</v>
      </c>
      <c r="B24" s="22" t="str">
        <f>"Sous-total  "&amp;INDEX(A19:F24,1,4)</f>
        <v>Sous-total  Abattage d'arbres et essouchage</v>
      </c>
      <c r="C24" s="23"/>
      <c r="D24" s="23"/>
      <c r="E24" s="24"/>
      <c r="F24" s="25"/>
      <c r="G24" s="25"/>
      <c r="H24" s="96"/>
      <c r="I24" s="108"/>
      <c r="J24" s="109">
        <f>SUM(J20:J23)</f>
        <v>0</v>
      </c>
    </row>
    <row r="25" spans="1:10" x14ac:dyDescent="0.3">
      <c r="A25" s="10" t="s">
        <v>183</v>
      </c>
      <c r="B25" s="11"/>
      <c r="C25" s="12"/>
      <c r="D25" s="13" t="s">
        <v>18</v>
      </c>
      <c r="E25" s="14"/>
      <c r="F25" s="15"/>
      <c r="G25" s="16"/>
      <c r="H25" s="95"/>
      <c r="I25" s="104"/>
      <c r="J25" s="105"/>
    </row>
    <row r="26" spans="1:10" x14ac:dyDescent="0.3">
      <c r="A26" s="17" t="s">
        <v>184</v>
      </c>
      <c r="B26" s="17"/>
      <c r="C26" s="75"/>
      <c r="D26" s="75"/>
      <c r="E26" s="78" t="s">
        <v>19</v>
      </c>
      <c r="F26" s="35"/>
      <c r="G26" s="19" t="s">
        <v>20</v>
      </c>
      <c r="H26" s="75"/>
      <c r="I26" s="106">
        <v>2452</v>
      </c>
      <c r="J26" s="107">
        <f>I26*H26</f>
        <v>0</v>
      </c>
    </row>
    <row r="27" spans="1:10" x14ac:dyDescent="0.3">
      <c r="A27" s="17" t="s">
        <v>185</v>
      </c>
      <c r="B27" s="17"/>
      <c r="C27" s="75"/>
      <c r="D27" s="75"/>
      <c r="E27" s="78" t="s">
        <v>21</v>
      </c>
      <c r="F27" s="36"/>
      <c r="G27" s="19" t="s">
        <v>20</v>
      </c>
      <c r="H27" s="75"/>
      <c r="I27" s="106">
        <v>395</v>
      </c>
      <c r="J27" s="107">
        <f>I27*H27</f>
        <v>0</v>
      </c>
    </row>
    <row r="28" spans="1:10" x14ac:dyDescent="0.3">
      <c r="A28" s="21" t="s">
        <v>10</v>
      </c>
      <c r="B28" s="22" t="str">
        <f>"Sous-total  "&amp;INDEX(A25:F28,1,4)</f>
        <v>Sous-total  Terrassements</v>
      </c>
      <c r="C28" s="23"/>
      <c r="D28" s="23"/>
      <c r="E28" s="24"/>
      <c r="F28" s="25"/>
      <c r="G28" s="25"/>
      <c r="H28" s="96"/>
      <c r="I28" s="108"/>
      <c r="J28" s="109">
        <f>SUM(J26:J27)</f>
        <v>0</v>
      </c>
    </row>
    <row r="29" spans="1:10" x14ac:dyDescent="0.3">
      <c r="A29" s="10" t="s">
        <v>186</v>
      </c>
      <c r="B29" s="11"/>
      <c r="C29" s="12"/>
      <c r="D29" s="13" t="s">
        <v>22</v>
      </c>
      <c r="E29" s="14"/>
      <c r="F29" s="15"/>
      <c r="G29" s="16"/>
      <c r="H29" s="95"/>
      <c r="I29" s="104"/>
      <c r="J29" s="105"/>
    </row>
    <row r="30" spans="1:10" x14ac:dyDescent="0.3">
      <c r="A30" s="17" t="s">
        <v>187</v>
      </c>
      <c r="B30" s="17"/>
      <c r="C30" s="79"/>
      <c r="D30" s="79"/>
      <c r="E30" s="78" t="s">
        <v>23</v>
      </c>
      <c r="F30" s="37"/>
      <c r="G30" s="19" t="s">
        <v>15</v>
      </c>
      <c r="H30" s="75"/>
      <c r="I30" s="106">
        <v>2</v>
      </c>
      <c r="J30" s="107">
        <f>I30*H30</f>
        <v>0</v>
      </c>
    </row>
    <row r="31" spans="1:10" x14ac:dyDescent="0.3">
      <c r="A31" s="17" t="s">
        <v>188</v>
      </c>
      <c r="B31" s="17"/>
      <c r="C31" s="79"/>
      <c r="D31" s="79"/>
      <c r="E31" s="78" t="s">
        <v>24</v>
      </c>
      <c r="F31" s="38"/>
      <c r="G31" s="19" t="s">
        <v>25</v>
      </c>
      <c r="H31" s="75"/>
      <c r="I31" s="106">
        <v>2</v>
      </c>
      <c r="J31" s="107">
        <f t="shared" ref="J31:J36" si="2">I31*H31</f>
        <v>0</v>
      </c>
    </row>
    <row r="32" spans="1:10" x14ac:dyDescent="0.3">
      <c r="A32" s="17" t="s">
        <v>189</v>
      </c>
      <c r="B32" s="17"/>
      <c r="C32" s="79"/>
      <c r="D32" s="79"/>
      <c r="E32" s="78" t="s">
        <v>26</v>
      </c>
      <c r="F32" s="38"/>
      <c r="G32" s="19" t="s">
        <v>25</v>
      </c>
      <c r="H32" s="75"/>
      <c r="I32" s="106">
        <v>85</v>
      </c>
      <c r="J32" s="107">
        <f t="shared" si="2"/>
        <v>0</v>
      </c>
    </row>
    <row r="33" spans="1:10" x14ac:dyDescent="0.3">
      <c r="A33" s="17" t="s">
        <v>190</v>
      </c>
      <c r="B33" s="17"/>
      <c r="C33" s="79"/>
      <c r="D33" s="79"/>
      <c r="E33" s="78" t="s">
        <v>27</v>
      </c>
      <c r="F33" s="38"/>
      <c r="G33" s="19" t="s">
        <v>20</v>
      </c>
      <c r="H33" s="75"/>
      <c r="I33" s="106">
        <v>370</v>
      </c>
      <c r="J33" s="107">
        <f t="shared" si="2"/>
        <v>0</v>
      </c>
    </row>
    <row r="34" spans="1:10" x14ac:dyDescent="0.3">
      <c r="A34" s="17" t="s">
        <v>191</v>
      </c>
      <c r="B34" s="17"/>
      <c r="C34" s="79"/>
      <c r="D34" s="79"/>
      <c r="E34" s="78" t="s">
        <v>28</v>
      </c>
      <c r="F34" s="38"/>
      <c r="G34" s="19" t="s">
        <v>29</v>
      </c>
      <c r="H34" s="75"/>
      <c r="I34" s="106">
        <v>4640</v>
      </c>
      <c r="J34" s="107">
        <f t="shared" si="2"/>
        <v>0</v>
      </c>
    </row>
    <row r="35" spans="1:10" x14ac:dyDescent="0.3">
      <c r="A35" s="17" t="s">
        <v>192</v>
      </c>
      <c r="B35" s="17"/>
      <c r="C35" s="79"/>
      <c r="D35" s="79"/>
      <c r="E35" s="78" t="s">
        <v>30</v>
      </c>
      <c r="F35" s="38"/>
      <c r="G35" s="19" t="s">
        <v>25</v>
      </c>
      <c r="H35" s="75"/>
      <c r="I35" s="106">
        <v>161</v>
      </c>
      <c r="J35" s="107">
        <f t="shared" si="2"/>
        <v>0</v>
      </c>
    </row>
    <row r="36" spans="1:10" x14ac:dyDescent="0.3">
      <c r="A36" s="17" t="s">
        <v>193</v>
      </c>
      <c r="B36" s="17"/>
      <c r="C36" s="79"/>
      <c r="D36" s="79"/>
      <c r="E36" s="78" t="s">
        <v>31</v>
      </c>
      <c r="F36" s="39"/>
      <c r="G36" s="19" t="s">
        <v>25</v>
      </c>
      <c r="H36" s="75"/>
      <c r="I36" s="106">
        <v>81</v>
      </c>
      <c r="J36" s="107">
        <f t="shared" si="2"/>
        <v>0</v>
      </c>
    </row>
    <row r="37" spans="1:10" x14ac:dyDescent="0.3">
      <c r="A37" s="21" t="s">
        <v>10</v>
      </c>
      <c r="B37" s="22" t="str">
        <f>"Sous-total  "&amp;INDEX(A29:F37,1,4)</f>
        <v xml:space="preserve">Sous-total  Ouvrages de régulation des eaux pluviales </v>
      </c>
      <c r="C37" s="23"/>
      <c r="D37" s="23"/>
      <c r="E37" s="24"/>
      <c r="F37" s="25"/>
      <c r="G37" s="25"/>
      <c r="H37" s="96"/>
      <c r="I37" s="108"/>
      <c r="J37" s="112"/>
    </row>
    <row r="38" spans="1:10" x14ac:dyDescent="0.3">
      <c r="A38" s="26" t="s">
        <v>10</v>
      </c>
      <c r="B38" s="27" t="str">
        <f>"Sous-total  "&amp;INDEX(A18:F28,1,3)</f>
        <v>Sous-total  Travaux préparatoires</v>
      </c>
      <c r="C38" s="28"/>
      <c r="D38" s="29"/>
      <c r="E38" s="30"/>
      <c r="F38" s="31"/>
      <c r="G38" s="32"/>
      <c r="H38" s="97"/>
      <c r="I38" s="110"/>
      <c r="J38" s="111">
        <f>J24+J28+J37</f>
        <v>0</v>
      </c>
    </row>
    <row r="39" spans="1:10" x14ac:dyDescent="0.3">
      <c r="A39" s="3" t="s">
        <v>194</v>
      </c>
      <c r="B39" s="4"/>
      <c r="C39" s="77" t="s">
        <v>32</v>
      </c>
      <c r="D39" s="6"/>
      <c r="E39" s="7"/>
      <c r="F39" s="8"/>
      <c r="G39" s="9"/>
      <c r="H39" s="94"/>
      <c r="I39" s="102"/>
      <c r="J39" s="103"/>
    </row>
    <row r="40" spans="1:10" x14ac:dyDescent="0.3">
      <c r="A40" s="10" t="s">
        <v>195</v>
      </c>
      <c r="B40" s="11"/>
      <c r="C40" s="12"/>
      <c r="D40" s="13" t="s">
        <v>33</v>
      </c>
      <c r="E40" s="14"/>
      <c r="F40" s="15"/>
      <c r="G40" s="16"/>
      <c r="H40" s="95"/>
      <c r="I40" s="104"/>
      <c r="J40" s="105"/>
    </row>
    <row r="41" spans="1:10" x14ac:dyDescent="0.3">
      <c r="A41" s="17" t="s">
        <v>196</v>
      </c>
      <c r="B41" s="40"/>
      <c r="C41" s="41"/>
      <c r="D41" s="41"/>
      <c r="E41" s="127" t="s">
        <v>34</v>
      </c>
      <c r="F41" s="128"/>
      <c r="G41" s="19" t="s">
        <v>29</v>
      </c>
      <c r="H41" s="75"/>
      <c r="I41" s="106">
        <v>1685</v>
      </c>
      <c r="J41" s="107">
        <f>I41*H41</f>
        <v>0</v>
      </c>
    </row>
    <row r="42" spans="1:10" x14ac:dyDescent="0.3">
      <c r="A42" s="17" t="s">
        <v>197</v>
      </c>
      <c r="B42" s="17"/>
      <c r="C42" s="75"/>
      <c r="D42" s="75"/>
      <c r="E42" s="78" t="s">
        <v>35</v>
      </c>
      <c r="F42" s="129"/>
      <c r="G42" s="19" t="s">
        <v>29</v>
      </c>
      <c r="H42" s="75"/>
      <c r="I42" s="106">
        <v>149</v>
      </c>
      <c r="J42" s="107">
        <f t="shared" ref="J42:J51" si="3">I42*H42</f>
        <v>0</v>
      </c>
    </row>
    <row r="43" spans="1:10" x14ac:dyDescent="0.3">
      <c r="A43" s="17" t="s">
        <v>198</v>
      </c>
      <c r="B43" s="17"/>
      <c r="C43" s="75"/>
      <c r="D43" s="75"/>
      <c r="E43" s="78" t="s">
        <v>36</v>
      </c>
      <c r="F43" s="129"/>
      <c r="G43" s="19" t="s">
        <v>29</v>
      </c>
      <c r="H43" s="75"/>
      <c r="I43" s="106">
        <v>934</v>
      </c>
      <c r="J43" s="107">
        <f t="shared" si="3"/>
        <v>0</v>
      </c>
    </row>
    <row r="44" spans="1:10" x14ac:dyDescent="0.3">
      <c r="A44" s="17" t="s">
        <v>199</v>
      </c>
      <c r="B44" s="17"/>
      <c r="C44" s="75"/>
      <c r="D44" s="75"/>
      <c r="E44" s="78" t="s">
        <v>37</v>
      </c>
      <c r="F44" s="129"/>
      <c r="G44" s="19" t="s">
        <v>29</v>
      </c>
      <c r="H44" s="75"/>
      <c r="I44" s="106">
        <v>974</v>
      </c>
      <c r="J44" s="107">
        <f t="shared" si="3"/>
        <v>0</v>
      </c>
    </row>
    <row r="45" spans="1:10" x14ac:dyDescent="0.3">
      <c r="A45" s="17" t="s">
        <v>200</v>
      </c>
      <c r="B45" s="17"/>
      <c r="C45" s="75"/>
      <c r="D45" s="75"/>
      <c r="E45" s="78" t="s">
        <v>38</v>
      </c>
      <c r="F45" s="129"/>
      <c r="G45" s="19" t="s">
        <v>20</v>
      </c>
      <c r="H45" s="75"/>
      <c r="I45" s="106">
        <v>597</v>
      </c>
      <c r="J45" s="107">
        <f t="shared" si="3"/>
        <v>0</v>
      </c>
    </row>
    <row r="46" spans="1:10" x14ac:dyDescent="0.3">
      <c r="A46" s="17" t="s">
        <v>201</v>
      </c>
      <c r="B46" s="17"/>
      <c r="C46" s="75"/>
      <c r="D46" s="75"/>
      <c r="E46" s="78" t="s">
        <v>39</v>
      </c>
      <c r="F46" s="129"/>
      <c r="G46" s="19" t="s">
        <v>20</v>
      </c>
      <c r="H46" s="75"/>
      <c r="I46" s="106">
        <v>597</v>
      </c>
      <c r="J46" s="107">
        <f t="shared" si="3"/>
        <v>0</v>
      </c>
    </row>
    <row r="47" spans="1:10" x14ac:dyDescent="0.3">
      <c r="A47" s="17" t="s">
        <v>202</v>
      </c>
      <c r="B47" s="17"/>
      <c r="C47" s="75"/>
      <c r="D47" s="75"/>
      <c r="E47" s="78" t="s">
        <v>40</v>
      </c>
      <c r="F47" s="129"/>
      <c r="G47" s="19" t="s">
        <v>20</v>
      </c>
      <c r="H47" s="75"/>
      <c r="I47" s="106">
        <v>324</v>
      </c>
      <c r="J47" s="107">
        <f t="shared" si="3"/>
        <v>0</v>
      </c>
    </row>
    <row r="48" spans="1:10" x14ac:dyDescent="0.3">
      <c r="A48" s="17" t="s">
        <v>203</v>
      </c>
      <c r="B48" s="17"/>
      <c r="C48" s="75"/>
      <c r="D48" s="75"/>
      <c r="E48" s="78" t="s">
        <v>41</v>
      </c>
      <c r="F48" s="129"/>
      <c r="G48" s="19" t="s">
        <v>20</v>
      </c>
      <c r="H48" s="75"/>
      <c r="I48" s="106">
        <v>172</v>
      </c>
      <c r="J48" s="107">
        <f t="shared" si="3"/>
        <v>0</v>
      </c>
    </row>
    <row r="49" spans="1:10" x14ac:dyDescent="0.3">
      <c r="A49" s="17" t="s">
        <v>204</v>
      </c>
      <c r="B49" s="17"/>
      <c r="C49" s="75"/>
      <c r="D49" s="75"/>
      <c r="E49" s="78" t="s">
        <v>42</v>
      </c>
      <c r="F49" s="129"/>
      <c r="G49" s="19" t="s">
        <v>25</v>
      </c>
      <c r="H49" s="75"/>
      <c r="I49" s="106">
        <v>1297</v>
      </c>
      <c r="J49" s="107">
        <f t="shared" si="3"/>
        <v>0</v>
      </c>
    </row>
    <row r="50" spans="1:10" x14ac:dyDescent="0.3">
      <c r="A50" s="17" t="s">
        <v>205</v>
      </c>
      <c r="B50" s="17"/>
      <c r="C50" s="75"/>
      <c r="D50" s="75"/>
      <c r="E50" s="78" t="s">
        <v>43</v>
      </c>
      <c r="F50" s="129"/>
      <c r="G50" s="19" t="s">
        <v>25</v>
      </c>
      <c r="H50" s="75"/>
      <c r="I50" s="106">
        <v>900</v>
      </c>
      <c r="J50" s="107">
        <f t="shared" si="3"/>
        <v>0</v>
      </c>
    </row>
    <row r="51" spans="1:10" x14ac:dyDescent="0.3">
      <c r="A51" s="17" t="s">
        <v>206</v>
      </c>
      <c r="B51" s="42"/>
      <c r="C51" s="43"/>
      <c r="D51" s="43"/>
      <c r="E51" s="130" t="s">
        <v>44</v>
      </c>
      <c r="F51" s="131"/>
      <c r="G51" s="19" t="s">
        <v>29</v>
      </c>
      <c r="H51" s="75"/>
      <c r="I51" s="106">
        <v>3271</v>
      </c>
      <c r="J51" s="107">
        <f t="shared" si="3"/>
        <v>0</v>
      </c>
    </row>
    <row r="52" spans="1:10" x14ac:dyDescent="0.3">
      <c r="A52" s="21" t="s">
        <v>10</v>
      </c>
      <c r="B52" s="22" t="str">
        <f>"Sous-total  "&amp;INDEX(A40:F52,1,4)</f>
        <v xml:space="preserve">Sous-total  Sols fertiles </v>
      </c>
      <c r="C52" s="23"/>
      <c r="D52" s="23"/>
      <c r="E52" s="24"/>
      <c r="F52" s="25"/>
      <c r="G52" s="25"/>
      <c r="H52" s="96"/>
      <c r="I52" s="108"/>
      <c r="J52" s="109">
        <f>SUM(J41:J51)</f>
        <v>0</v>
      </c>
    </row>
    <row r="53" spans="1:10" x14ac:dyDescent="0.3">
      <c r="A53" s="44" t="s">
        <v>10</v>
      </c>
      <c r="B53" s="45" t="str">
        <f>"Sous-total  "&amp;INDEX(A39:F51,1,3)</f>
        <v>Sous-total  Sols fertiles</v>
      </c>
      <c r="C53" s="46"/>
      <c r="D53" s="47"/>
      <c r="E53" s="48"/>
      <c r="F53" s="49"/>
      <c r="G53" s="50"/>
      <c r="H53" s="98"/>
      <c r="I53" s="113"/>
      <c r="J53" s="114">
        <f>J52</f>
        <v>0</v>
      </c>
    </row>
    <row r="54" spans="1:10" x14ac:dyDescent="0.3">
      <c r="A54" s="3" t="s">
        <v>45</v>
      </c>
      <c r="B54" s="4"/>
      <c r="C54" s="81" t="s">
        <v>46</v>
      </c>
      <c r="D54" s="6"/>
      <c r="E54" s="7"/>
      <c r="F54" s="8"/>
      <c r="G54" s="9"/>
      <c r="H54" s="94"/>
      <c r="I54" s="102"/>
      <c r="J54" s="103"/>
    </row>
    <row r="55" spans="1:10" x14ac:dyDescent="0.3">
      <c r="A55" s="10" t="s">
        <v>207</v>
      </c>
      <c r="B55" s="11"/>
      <c r="C55" s="12"/>
      <c r="D55" s="33" t="s">
        <v>47</v>
      </c>
      <c r="E55" s="14"/>
      <c r="F55" s="15"/>
      <c r="G55" s="16"/>
      <c r="H55" s="95"/>
      <c r="I55" s="104"/>
      <c r="J55" s="105"/>
    </row>
    <row r="56" spans="1:10" x14ac:dyDescent="0.3">
      <c r="A56" s="17" t="s">
        <v>208</v>
      </c>
      <c r="B56" s="17"/>
      <c r="C56" s="75"/>
      <c r="D56" s="75"/>
      <c r="E56" s="76" t="s">
        <v>48</v>
      </c>
      <c r="F56" s="18"/>
      <c r="G56" s="19"/>
      <c r="H56" s="75"/>
      <c r="I56" s="106" t="s">
        <v>10</v>
      </c>
      <c r="J56" s="107"/>
    </row>
    <row r="57" spans="1:10" x14ac:dyDescent="0.3">
      <c r="A57" s="17" t="s">
        <v>209</v>
      </c>
      <c r="B57" s="17"/>
      <c r="C57" s="75"/>
      <c r="D57" s="75"/>
      <c r="E57" s="76"/>
      <c r="F57" s="34" t="s">
        <v>49</v>
      </c>
      <c r="G57" s="19" t="s">
        <v>15</v>
      </c>
      <c r="H57" s="75"/>
      <c r="I57" s="106">
        <v>22</v>
      </c>
      <c r="J57" s="107">
        <f>I57*H57</f>
        <v>0</v>
      </c>
    </row>
    <row r="58" spans="1:10" x14ac:dyDescent="0.3">
      <c r="A58" s="17" t="s">
        <v>210</v>
      </c>
      <c r="B58" s="17"/>
      <c r="C58" s="75"/>
      <c r="D58" s="75"/>
      <c r="E58" s="76" t="s">
        <v>50</v>
      </c>
      <c r="F58" s="18"/>
      <c r="G58" s="19"/>
      <c r="H58" s="75"/>
      <c r="I58" s="106" t="s">
        <v>10</v>
      </c>
      <c r="J58" s="107"/>
    </row>
    <row r="59" spans="1:10" x14ac:dyDescent="0.3">
      <c r="A59" s="17" t="s">
        <v>211</v>
      </c>
      <c r="B59" s="17"/>
      <c r="C59" s="75"/>
      <c r="D59" s="75"/>
      <c r="E59" s="76"/>
      <c r="F59" s="34" t="s">
        <v>51</v>
      </c>
      <c r="G59" s="19" t="s">
        <v>15</v>
      </c>
      <c r="H59" s="75"/>
      <c r="I59" s="106">
        <v>4</v>
      </c>
      <c r="J59" s="107">
        <f t="shared" ref="J59:J73" si="4">I59*H59</f>
        <v>0</v>
      </c>
    </row>
    <row r="60" spans="1:10" x14ac:dyDescent="0.3">
      <c r="A60" s="17" t="s">
        <v>212</v>
      </c>
      <c r="B60" s="17"/>
      <c r="C60" s="75"/>
      <c r="D60" s="75"/>
      <c r="E60" s="76" t="s">
        <v>52</v>
      </c>
      <c r="F60" s="34"/>
      <c r="G60" s="19"/>
      <c r="H60" s="75"/>
      <c r="I60" s="106" t="s">
        <v>10</v>
      </c>
      <c r="J60" s="107"/>
    </row>
    <row r="61" spans="1:10" x14ac:dyDescent="0.3">
      <c r="A61" s="17" t="s">
        <v>213</v>
      </c>
      <c r="B61" s="17"/>
      <c r="C61" s="75"/>
      <c r="D61" s="75"/>
      <c r="E61" s="76"/>
      <c r="F61" s="34" t="s">
        <v>53</v>
      </c>
      <c r="G61" s="19" t="s">
        <v>15</v>
      </c>
      <c r="H61" s="75"/>
      <c r="I61" s="106">
        <v>3</v>
      </c>
      <c r="J61" s="107">
        <f t="shared" si="4"/>
        <v>0</v>
      </c>
    </row>
    <row r="62" spans="1:10" x14ac:dyDescent="0.3">
      <c r="A62" s="17" t="s">
        <v>214</v>
      </c>
      <c r="B62" s="17"/>
      <c r="C62" s="75"/>
      <c r="D62" s="75"/>
      <c r="E62" s="78" t="s">
        <v>54</v>
      </c>
      <c r="F62" s="51"/>
      <c r="G62" s="19"/>
      <c r="H62" s="75"/>
      <c r="I62" s="106" t="s">
        <v>10</v>
      </c>
      <c r="J62" s="107"/>
    </row>
    <row r="63" spans="1:10" x14ac:dyDescent="0.3">
      <c r="A63" s="17" t="s">
        <v>215</v>
      </c>
      <c r="B63" s="17"/>
      <c r="C63" s="75"/>
      <c r="D63" s="75"/>
      <c r="E63" s="82"/>
      <c r="F63" s="34" t="s">
        <v>55</v>
      </c>
      <c r="G63" s="19" t="s">
        <v>15</v>
      </c>
      <c r="H63" s="75"/>
      <c r="I63" s="106">
        <v>17</v>
      </c>
      <c r="J63" s="107">
        <f t="shared" si="4"/>
        <v>0</v>
      </c>
    </row>
    <row r="64" spans="1:10" x14ac:dyDescent="0.3">
      <c r="A64" s="17" t="s">
        <v>216</v>
      </c>
      <c r="B64" s="17"/>
      <c r="C64" s="75"/>
      <c r="D64" s="75"/>
      <c r="E64" s="76" t="s">
        <v>56</v>
      </c>
      <c r="F64" s="18"/>
      <c r="G64" s="19"/>
      <c r="H64" s="75"/>
      <c r="I64" s="106" t="s">
        <v>10</v>
      </c>
      <c r="J64" s="107"/>
    </row>
    <row r="65" spans="1:10" x14ac:dyDescent="0.3">
      <c r="A65" s="17" t="s">
        <v>217</v>
      </c>
      <c r="B65" s="17"/>
      <c r="C65" s="75"/>
      <c r="D65" s="75"/>
      <c r="E65" s="76"/>
      <c r="F65" s="34" t="s">
        <v>57</v>
      </c>
      <c r="G65" s="19" t="s">
        <v>15</v>
      </c>
      <c r="H65" s="75"/>
      <c r="I65" s="106">
        <v>34</v>
      </c>
      <c r="J65" s="107">
        <f t="shared" si="4"/>
        <v>0</v>
      </c>
    </row>
    <row r="66" spans="1:10" x14ac:dyDescent="0.3">
      <c r="A66" s="17" t="s">
        <v>218</v>
      </c>
      <c r="B66" s="17"/>
      <c r="C66" s="75"/>
      <c r="D66" s="75"/>
      <c r="E66" s="76" t="s">
        <v>58</v>
      </c>
      <c r="F66" s="18"/>
      <c r="G66" s="19"/>
      <c r="H66" s="75"/>
      <c r="I66" s="106" t="s">
        <v>10</v>
      </c>
      <c r="J66" s="107"/>
    </row>
    <row r="67" spans="1:10" x14ac:dyDescent="0.3">
      <c r="A67" s="17" t="s">
        <v>219</v>
      </c>
      <c r="B67" s="17"/>
      <c r="C67" s="75"/>
      <c r="D67" s="75"/>
      <c r="E67" s="76"/>
      <c r="F67" s="34" t="s">
        <v>59</v>
      </c>
      <c r="G67" s="19" t="s">
        <v>15</v>
      </c>
      <c r="H67" s="75"/>
      <c r="I67" s="106">
        <v>22</v>
      </c>
      <c r="J67" s="107">
        <f t="shared" si="4"/>
        <v>0</v>
      </c>
    </row>
    <row r="68" spans="1:10" x14ac:dyDescent="0.3">
      <c r="A68" s="17" t="s">
        <v>220</v>
      </c>
      <c r="B68" s="17"/>
      <c r="C68" s="75"/>
      <c r="D68" s="75"/>
      <c r="E68" s="76" t="s">
        <v>60</v>
      </c>
      <c r="F68" s="18"/>
      <c r="G68" s="19"/>
      <c r="H68" s="75"/>
      <c r="I68" s="106" t="s">
        <v>10</v>
      </c>
      <c r="J68" s="107"/>
    </row>
    <row r="69" spans="1:10" x14ac:dyDescent="0.3">
      <c r="A69" s="17" t="s">
        <v>221</v>
      </c>
      <c r="B69" s="17"/>
      <c r="C69" s="75"/>
      <c r="D69" s="75"/>
      <c r="E69" s="76"/>
      <c r="F69" s="34" t="s">
        <v>61</v>
      </c>
      <c r="G69" s="19" t="s">
        <v>15</v>
      </c>
      <c r="H69" s="75"/>
      <c r="I69" s="106">
        <v>4</v>
      </c>
      <c r="J69" s="107">
        <f t="shared" si="4"/>
        <v>0</v>
      </c>
    </row>
    <row r="70" spans="1:10" x14ac:dyDescent="0.3">
      <c r="A70" s="17" t="s">
        <v>222</v>
      </c>
      <c r="B70" s="17"/>
      <c r="C70" s="75"/>
      <c r="D70" s="75"/>
      <c r="E70" s="76" t="s">
        <v>62</v>
      </c>
      <c r="F70" s="18"/>
      <c r="G70" s="19"/>
      <c r="H70" s="75"/>
      <c r="I70" s="106" t="s">
        <v>10</v>
      </c>
      <c r="J70" s="107"/>
    </row>
    <row r="71" spans="1:10" x14ac:dyDescent="0.3">
      <c r="A71" s="17" t="s">
        <v>223</v>
      </c>
      <c r="B71" s="17"/>
      <c r="C71" s="75"/>
      <c r="D71" s="75"/>
      <c r="E71" s="76"/>
      <c r="F71" s="34" t="s">
        <v>59</v>
      </c>
      <c r="G71" s="19" t="s">
        <v>15</v>
      </c>
      <c r="H71" s="75"/>
      <c r="I71" s="106">
        <v>11</v>
      </c>
      <c r="J71" s="107">
        <f t="shared" si="4"/>
        <v>0</v>
      </c>
    </row>
    <row r="72" spans="1:10" x14ac:dyDescent="0.3">
      <c r="A72" s="17" t="s">
        <v>224</v>
      </c>
      <c r="B72" s="17"/>
      <c r="C72" s="75"/>
      <c r="D72" s="75"/>
      <c r="E72" s="76" t="s">
        <v>63</v>
      </c>
      <c r="F72" s="18"/>
      <c r="G72" s="19"/>
      <c r="H72" s="75"/>
      <c r="I72" s="106" t="s">
        <v>10</v>
      </c>
      <c r="J72" s="107"/>
    </row>
    <row r="73" spans="1:10" x14ac:dyDescent="0.3">
      <c r="A73" s="17" t="s">
        <v>225</v>
      </c>
      <c r="B73" s="17"/>
      <c r="C73" s="75"/>
      <c r="D73" s="75"/>
      <c r="E73" s="76"/>
      <c r="F73" s="34" t="s">
        <v>59</v>
      </c>
      <c r="G73" s="19" t="s">
        <v>15</v>
      </c>
      <c r="H73" s="75"/>
      <c r="I73" s="106">
        <v>2</v>
      </c>
      <c r="J73" s="107">
        <f t="shared" si="4"/>
        <v>0</v>
      </c>
    </row>
    <row r="74" spans="1:10" x14ac:dyDescent="0.3">
      <c r="A74" s="21" t="s">
        <v>10</v>
      </c>
      <c r="B74" s="22" t="str">
        <f>"Sous-total  "&amp;INDEX(A55:F74,1,4)</f>
        <v>Sous-total  Arbres tiges</v>
      </c>
      <c r="C74" s="23"/>
      <c r="D74" s="23"/>
      <c r="E74" s="24"/>
      <c r="F74" s="25"/>
      <c r="G74" s="25"/>
      <c r="H74" s="96"/>
      <c r="I74" s="108"/>
      <c r="J74" s="109">
        <f>SUM(J56:J73)</f>
        <v>0</v>
      </c>
    </row>
    <row r="75" spans="1:10" x14ac:dyDescent="0.3">
      <c r="A75" s="10" t="s">
        <v>226</v>
      </c>
      <c r="B75" s="11"/>
      <c r="C75" s="12"/>
      <c r="D75" s="33" t="s">
        <v>64</v>
      </c>
      <c r="E75" s="14"/>
      <c r="F75" s="15"/>
      <c r="G75" s="16"/>
      <c r="H75" s="95"/>
      <c r="I75" s="104"/>
      <c r="J75" s="105"/>
    </row>
    <row r="76" spans="1:10" x14ac:dyDescent="0.3">
      <c r="A76" s="17" t="s">
        <v>227</v>
      </c>
      <c r="B76" s="17"/>
      <c r="C76" s="75"/>
      <c r="D76" s="75"/>
      <c r="E76" s="76" t="s">
        <v>65</v>
      </c>
      <c r="F76" s="18"/>
      <c r="G76" s="19"/>
      <c r="H76" s="75"/>
      <c r="I76" s="106" t="s">
        <v>10</v>
      </c>
      <c r="J76" s="107"/>
    </row>
    <row r="77" spans="1:10" x14ac:dyDescent="0.3">
      <c r="A77" s="17" t="s">
        <v>228</v>
      </c>
      <c r="B77" s="17"/>
      <c r="C77" s="75"/>
      <c r="D77" s="75"/>
      <c r="E77" s="76"/>
      <c r="F77" s="34" t="s">
        <v>66</v>
      </c>
      <c r="G77" s="19" t="s">
        <v>15</v>
      </c>
      <c r="H77" s="75"/>
      <c r="I77" s="106">
        <v>6</v>
      </c>
      <c r="J77" s="107">
        <f>I77*H77</f>
        <v>0</v>
      </c>
    </row>
    <row r="78" spans="1:10" x14ac:dyDescent="0.3">
      <c r="A78" s="17" t="s">
        <v>229</v>
      </c>
      <c r="B78" s="17"/>
      <c r="C78" s="75"/>
      <c r="D78" s="75"/>
      <c r="E78" s="76" t="s">
        <v>67</v>
      </c>
      <c r="F78" s="18"/>
      <c r="G78" s="19"/>
      <c r="H78" s="75"/>
      <c r="I78" s="106" t="s">
        <v>10</v>
      </c>
      <c r="J78" s="107"/>
    </row>
    <row r="79" spans="1:10" x14ac:dyDescent="0.3">
      <c r="A79" s="17" t="s">
        <v>230</v>
      </c>
      <c r="B79" s="17"/>
      <c r="C79" s="75"/>
      <c r="D79" s="75"/>
      <c r="E79" s="76"/>
      <c r="F79" s="34" t="s">
        <v>66</v>
      </c>
      <c r="G79" s="19" t="s">
        <v>15</v>
      </c>
      <c r="H79" s="75"/>
      <c r="I79" s="106">
        <v>3</v>
      </c>
      <c r="J79" s="107">
        <f t="shared" ref="J79:J83" si="5">I79*H79</f>
        <v>0</v>
      </c>
    </row>
    <row r="80" spans="1:10" x14ac:dyDescent="0.3">
      <c r="A80" s="17" t="s">
        <v>231</v>
      </c>
      <c r="B80" s="17"/>
      <c r="C80" s="75"/>
      <c r="D80" s="75"/>
      <c r="E80" s="76" t="s">
        <v>68</v>
      </c>
      <c r="F80" s="18"/>
      <c r="G80" s="19"/>
      <c r="H80" s="75"/>
      <c r="I80" s="106" t="s">
        <v>10</v>
      </c>
      <c r="J80" s="107"/>
    </row>
    <row r="81" spans="1:10" x14ac:dyDescent="0.3">
      <c r="A81" s="17" t="s">
        <v>232</v>
      </c>
      <c r="B81" s="17"/>
      <c r="C81" s="75"/>
      <c r="D81" s="75"/>
      <c r="E81" s="76"/>
      <c r="F81" s="34" t="s">
        <v>66</v>
      </c>
      <c r="G81" s="19" t="s">
        <v>15</v>
      </c>
      <c r="H81" s="75"/>
      <c r="I81" s="106">
        <v>15</v>
      </c>
      <c r="J81" s="107">
        <f t="shared" si="5"/>
        <v>0</v>
      </c>
    </row>
    <row r="82" spans="1:10" x14ac:dyDescent="0.3">
      <c r="A82" s="17" t="s">
        <v>233</v>
      </c>
      <c r="B82" s="17"/>
      <c r="C82" s="75"/>
      <c r="D82" s="75"/>
      <c r="E82" s="76" t="s">
        <v>69</v>
      </c>
      <c r="F82" s="18"/>
      <c r="G82" s="19"/>
      <c r="H82" s="75"/>
      <c r="I82" s="106" t="s">
        <v>10</v>
      </c>
      <c r="J82" s="107"/>
    </row>
    <row r="83" spans="1:10" x14ac:dyDescent="0.3">
      <c r="A83" s="17" t="s">
        <v>234</v>
      </c>
      <c r="B83" s="17"/>
      <c r="C83" s="75"/>
      <c r="D83" s="75"/>
      <c r="E83" s="76"/>
      <c r="F83" s="34" t="s">
        <v>70</v>
      </c>
      <c r="G83" s="19" t="s">
        <v>15</v>
      </c>
      <c r="H83" s="75"/>
      <c r="I83" s="106">
        <v>8</v>
      </c>
      <c r="J83" s="107">
        <f t="shared" si="5"/>
        <v>0</v>
      </c>
    </row>
    <row r="84" spans="1:10" x14ac:dyDescent="0.3">
      <c r="A84" s="21" t="s">
        <v>10</v>
      </c>
      <c r="B84" s="22" t="str">
        <f>"Sous-total  "&amp;INDEX(A75:F84,1,4)</f>
        <v xml:space="preserve">Sous-total  Cépées, formes libres </v>
      </c>
      <c r="C84" s="23"/>
      <c r="D84" s="23"/>
      <c r="E84" s="24"/>
      <c r="F84" s="25"/>
      <c r="G84" s="25"/>
      <c r="H84" s="96"/>
      <c r="I84" s="108"/>
      <c r="J84" s="109">
        <f>SUM(J76:J83)</f>
        <v>0</v>
      </c>
    </row>
    <row r="85" spans="1:10" x14ac:dyDescent="0.3">
      <c r="A85" s="10" t="s">
        <v>235</v>
      </c>
      <c r="B85" s="11"/>
      <c r="C85" s="12"/>
      <c r="D85" s="33" t="s">
        <v>71</v>
      </c>
      <c r="E85" s="14"/>
      <c r="F85" s="15"/>
      <c r="G85" s="16"/>
      <c r="H85" s="95"/>
      <c r="I85" s="104"/>
      <c r="J85" s="105"/>
    </row>
    <row r="86" spans="1:10" x14ac:dyDescent="0.3">
      <c r="A86" s="17" t="s">
        <v>236</v>
      </c>
      <c r="B86" s="17"/>
      <c r="C86" s="75"/>
      <c r="D86" s="75"/>
      <c r="E86" s="76" t="s">
        <v>72</v>
      </c>
      <c r="F86" s="18"/>
      <c r="G86" s="19"/>
      <c r="H86" s="75"/>
      <c r="I86" s="106" t="s">
        <v>10</v>
      </c>
      <c r="J86" s="107"/>
    </row>
    <row r="87" spans="1:10" x14ac:dyDescent="0.3">
      <c r="A87" s="17" t="s">
        <v>237</v>
      </c>
      <c r="B87" s="17"/>
      <c r="C87" s="75"/>
      <c r="D87" s="75"/>
      <c r="E87" s="76"/>
      <c r="F87" s="34" t="s">
        <v>73</v>
      </c>
      <c r="G87" s="19" t="s">
        <v>15</v>
      </c>
      <c r="H87" s="75"/>
      <c r="I87" s="106">
        <v>32</v>
      </c>
      <c r="J87" s="107">
        <f>I87*H87</f>
        <v>0</v>
      </c>
    </row>
    <row r="88" spans="1:10" x14ac:dyDescent="0.3">
      <c r="A88" s="17" t="s">
        <v>238</v>
      </c>
      <c r="B88" s="17"/>
      <c r="C88" s="75"/>
      <c r="D88" s="75"/>
      <c r="E88" s="76" t="s">
        <v>74</v>
      </c>
      <c r="F88" s="18"/>
      <c r="G88" s="19"/>
      <c r="H88" s="75"/>
      <c r="I88" s="106" t="s">
        <v>10</v>
      </c>
      <c r="J88" s="107"/>
    </row>
    <row r="89" spans="1:10" x14ac:dyDescent="0.3">
      <c r="A89" s="17" t="s">
        <v>239</v>
      </c>
      <c r="B89" s="17"/>
      <c r="C89" s="75"/>
      <c r="D89" s="75"/>
      <c r="E89" s="76"/>
      <c r="F89" s="34" t="s">
        <v>75</v>
      </c>
      <c r="G89" s="19" t="s">
        <v>15</v>
      </c>
      <c r="H89" s="75"/>
      <c r="I89" s="106">
        <v>24</v>
      </c>
      <c r="J89" s="107">
        <f t="shared" ref="J89:J99" si="6">I89*H89</f>
        <v>0</v>
      </c>
    </row>
    <row r="90" spans="1:10" x14ac:dyDescent="0.3">
      <c r="A90" s="17" t="s">
        <v>240</v>
      </c>
      <c r="B90" s="17"/>
      <c r="C90" s="75"/>
      <c r="D90" s="75"/>
      <c r="E90" s="76" t="s">
        <v>76</v>
      </c>
      <c r="F90" s="18"/>
      <c r="G90" s="19"/>
      <c r="H90" s="75"/>
      <c r="I90" s="106" t="s">
        <v>10</v>
      </c>
      <c r="J90" s="107"/>
    </row>
    <row r="91" spans="1:10" x14ac:dyDescent="0.3">
      <c r="A91" s="17" t="s">
        <v>241</v>
      </c>
      <c r="B91" s="17"/>
      <c r="C91" s="75"/>
      <c r="D91" s="75"/>
      <c r="E91" s="76"/>
      <c r="F91" s="34" t="s">
        <v>77</v>
      </c>
      <c r="G91" s="19" t="s">
        <v>15</v>
      </c>
      <c r="H91" s="75"/>
      <c r="I91" s="106">
        <v>7</v>
      </c>
      <c r="J91" s="107">
        <f t="shared" si="6"/>
        <v>0</v>
      </c>
    </row>
    <row r="92" spans="1:10" x14ac:dyDescent="0.3">
      <c r="A92" s="17" t="s">
        <v>242</v>
      </c>
      <c r="B92" s="17"/>
      <c r="C92" s="75"/>
      <c r="D92" s="75"/>
      <c r="E92" s="76" t="s">
        <v>78</v>
      </c>
      <c r="F92" s="34"/>
      <c r="G92" s="19"/>
      <c r="H92" s="75"/>
      <c r="I92" s="106" t="s">
        <v>10</v>
      </c>
      <c r="J92" s="107"/>
    </row>
    <row r="93" spans="1:10" x14ac:dyDescent="0.3">
      <c r="A93" s="17" t="s">
        <v>243</v>
      </c>
      <c r="B93" s="17"/>
      <c r="C93" s="75"/>
      <c r="D93" s="75"/>
      <c r="E93" s="76"/>
      <c r="F93" s="34" t="s">
        <v>79</v>
      </c>
      <c r="G93" s="19" t="s">
        <v>15</v>
      </c>
      <c r="H93" s="75"/>
      <c r="I93" s="106">
        <v>16</v>
      </c>
      <c r="J93" s="107">
        <f t="shared" si="6"/>
        <v>0</v>
      </c>
    </row>
    <row r="94" spans="1:10" x14ac:dyDescent="0.3">
      <c r="A94" s="17" t="s">
        <v>244</v>
      </c>
      <c r="B94" s="17"/>
      <c r="C94" s="75"/>
      <c r="D94" s="75"/>
      <c r="E94" s="78" t="s">
        <v>80</v>
      </c>
      <c r="F94" s="51"/>
      <c r="G94" s="19"/>
      <c r="H94" s="75"/>
      <c r="I94" s="106" t="s">
        <v>10</v>
      </c>
      <c r="J94" s="107"/>
    </row>
    <row r="95" spans="1:10" x14ac:dyDescent="0.3">
      <c r="A95" s="17" t="s">
        <v>245</v>
      </c>
      <c r="B95" s="17"/>
      <c r="C95" s="75"/>
      <c r="D95" s="75"/>
      <c r="E95" s="82"/>
      <c r="F95" s="34" t="s">
        <v>81</v>
      </c>
      <c r="G95" s="19" t="s">
        <v>15</v>
      </c>
      <c r="H95" s="75"/>
      <c r="I95" s="106">
        <v>16</v>
      </c>
      <c r="J95" s="107">
        <f t="shared" si="6"/>
        <v>0</v>
      </c>
    </row>
    <row r="96" spans="1:10" x14ac:dyDescent="0.3">
      <c r="A96" s="17" t="s">
        <v>246</v>
      </c>
      <c r="B96" s="17"/>
      <c r="C96" s="75"/>
      <c r="D96" s="75"/>
      <c r="E96" s="76" t="s">
        <v>82</v>
      </c>
      <c r="F96" s="18"/>
      <c r="G96" s="19"/>
      <c r="H96" s="75"/>
      <c r="I96" s="106" t="s">
        <v>10</v>
      </c>
      <c r="J96" s="107"/>
    </row>
    <row r="97" spans="1:10" x14ac:dyDescent="0.3">
      <c r="A97" s="17" t="s">
        <v>247</v>
      </c>
      <c r="B97" s="17"/>
      <c r="C97" s="75"/>
      <c r="D97" s="75"/>
      <c r="E97" s="76"/>
      <c r="F97" s="34" t="s">
        <v>77</v>
      </c>
      <c r="G97" s="19" t="s">
        <v>15</v>
      </c>
      <c r="H97" s="75"/>
      <c r="I97" s="106">
        <v>5</v>
      </c>
      <c r="J97" s="107">
        <f t="shared" si="6"/>
        <v>0</v>
      </c>
    </row>
    <row r="98" spans="1:10" x14ac:dyDescent="0.3">
      <c r="A98" s="17" t="s">
        <v>248</v>
      </c>
      <c r="B98" s="17"/>
      <c r="C98" s="75"/>
      <c r="D98" s="75"/>
      <c r="E98" s="76" t="s">
        <v>83</v>
      </c>
      <c r="F98" s="18"/>
      <c r="G98" s="19"/>
      <c r="H98" s="75"/>
      <c r="I98" s="106" t="s">
        <v>10</v>
      </c>
      <c r="J98" s="107"/>
    </row>
    <row r="99" spans="1:10" x14ac:dyDescent="0.3">
      <c r="A99" s="17" t="s">
        <v>249</v>
      </c>
      <c r="B99" s="17"/>
      <c r="C99" s="75"/>
      <c r="D99" s="75"/>
      <c r="E99" s="76"/>
      <c r="F99" s="34" t="s">
        <v>84</v>
      </c>
      <c r="G99" s="19" t="s">
        <v>15</v>
      </c>
      <c r="H99" s="75"/>
      <c r="I99" s="106">
        <v>13</v>
      </c>
      <c r="J99" s="107">
        <f t="shared" si="6"/>
        <v>0</v>
      </c>
    </row>
    <row r="100" spans="1:10" x14ac:dyDescent="0.3">
      <c r="A100" s="21" t="s">
        <v>10</v>
      </c>
      <c r="B100" s="22" t="str">
        <f>"Sous-total  "&amp;INDEX(A85:F100,1,4)</f>
        <v xml:space="preserve">Sous-total  Arbustes </v>
      </c>
      <c r="C100" s="23"/>
      <c r="D100" s="23"/>
      <c r="E100" s="24"/>
      <c r="F100" s="25"/>
      <c r="G100" s="25"/>
      <c r="H100" s="96"/>
      <c r="I100" s="108"/>
      <c r="J100" s="109">
        <f>SUM(J86:J99)</f>
        <v>0</v>
      </c>
    </row>
    <row r="101" spans="1:10" x14ac:dyDescent="0.3">
      <c r="A101" s="10" t="s">
        <v>250</v>
      </c>
      <c r="B101" s="11"/>
      <c r="C101" s="12"/>
      <c r="D101" s="33" t="s">
        <v>85</v>
      </c>
      <c r="E101" s="14"/>
      <c r="F101" s="15"/>
      <c r="G101" s="16"/>
      <c r="H101" s="95"/>
      <c r="I101" s="104"/>
      <c r="J101" s="105"/>
    </row>
    <row r="102" spans="1:10" x14ac:dyDescent="0.3">
      <c r="A102" s="17" t="s">
        <v>251</v>
      </c>
      <c r="B102" s="17"/>
      <c r="C102" s="75"/>
      <c r="D102" s="80"/>
      <c r="E102" s="144" t="s">
        <v>86</v>
      </c>
      <c r="F102" s="145"/>
      <c r="G102" s="52" t="s">
        <v>29</v>
      </c>
      <c r="H102" s="99"/>
      <c r="I102" s="106">
        <v>851</v>
      </c>
      <c r="J102" s="107">
        <f>I102*H102</f>
        <v>0</v>
      </c>
    </row>
    <row r="103" spans="1:10" x14ac:dyDescent="0.3">
      <c r="A103" s="17" t="s">
        <v>252</v>
      </c>
      <c r="B103" s="17"/>
      <c r="C103" s="75"/>
      <c r="D103" s="80"/>
      <c r="E103" s="146" t="s">
        <v>87</v>
      </c>
      <c r="F103" s="147"/>
      <c r="G103" s="52" t="s">
        <v>29</v>
      </c>
      <c r="H103" s="99"/>
      <c r="I103" s="106">
        <v>373</v>
      </c>
      <c r="J103" s="107">
        <f t="shared" ref="J103:J106" si="7">I103*H103</f>
        <v>0</v>
      </c>
    </row>
    <row r="104" spans="1:10" x14ac:dyDescent="0.3">
      <c r="A104" s="17" t="s">
        <v>253</v>
      </c>
      <c r="B104" s="17"/>
      <c r="C104" s="75"/>
      <c r="D104" s="80"/>
      <c r="E104" s="146" t="s">
        <v>88</v>
      </c>
      <c r="F104" s="147"/>
      <c r="G104" s="52" t="s">
        <v>29</v>
      </c>
      <c r="H104" s="99"/>
      <c r="I104" s="106">
        <v>733</v>
      </c>
      <c r="J104" s="107">
        <f t="shared" si="7"/>
        <v>0</v>
      </c>
    </row>
    <row r="105" spans="1:10" x14ac:dyDescent="0.3">
      <c r="A105" s="17" t="s">
        <v>254</v>
      </c>
      <c r="B105" s="17"/>
      <c r="C105" s="75"/>
      <c r="D105" s="80"/>
      <c r="E105" s="146" t="s">
        <v>89</v>
      </c>
      <c r="F105" s="147"/>
      <c r="G105" s="52" t="s">
        <v>29</v>
      </c>
      <c r="H105" s="99"/>
      <c r="I105" s="106">
        <v>762</v>
      </c>
      <c r="J105" s="107">
        <f t="shared" si="7"/>
        <v>0</v>
      </c>
    </row>
    <row r="106" spans="1:10" x14ac:dyDescent="0.3">
      <c r="A106" s="17" t="s">
        <v>255</v>
      </c>
      <c r="B106" s="17"/>
      <c r="C106" s="75"/>
      <c r="D106" s="80"/>
      <c r="E106" s="146" t="s">
        <v>90</v>
      </c>
      <c r="F106" s="147"/>
      <c r="G106" s="52" t="s">
        <v>29</v>
      </c>
      <c r="H106" s="99"/>
      <c r="I106" s="106">
        <v>122</v>
      </c>
      <c r="J106" s="107">
        <f t="shared" si="7"/>
        <v>0</v>
      </c>
    </row>
    <row r="107" spans="1:10" x14ac:dyDescent="0.3">
      <c r="A107" s="21" t="s">
        <v>10</v>
      </c>
      <c r="B107" s="22" t="str">
        <f>"Sous-total  "&amp;INDEX(A101:F107,1,4)</f>
        <v xml:space="preserve">Sous-total  Vivaces, graminées, fougères </v>
      </c>
      <c r="C107" s="23"/>
      <c r="D107" s="23"/>
      <c r="E107" s="24"/>
      <c r="F107" s="25"/>
      <c r="G107" s="25"/>
      <c r="H107" s="96"/>
      <c r="I107" s="115"/>
      <c r="J107" s="109">
        <f>SUM(J102:J106)</f>
        <v>0</v>
      </c>
    </row>
    <row r="108" spans="1:10" x14ac:dyDescent="0.3">
      <c r="A108" s="44" t="s">
        <v>10</v>
      </c>
      <c r="B108" s="45" t="str">
        <f>"Sous-total  "&amp;INDEX(A54:F74,1,3)</f>
        <v>Sous-total  Fourniture des végétaux</v>
      </c>
      <c r="C108" s="46"/>
      <c r="D108" s="47"/>
      <c r="E108" s="48"/>
      <c r="F108" s="49"/>
      <c r="G108" s="50"/>
      <c r="H108" s="97"/>
      <c r="I108" s="116"/>
      <c r="J108" s="114">
        <f>J74+J84+J100+J107</f>
        <v>0</v>
      </c>
    </row>
    <row r="109" spans="1:10" x14ac:dyDescent="0.3">
      <c r="A109" s="3" t="s">
        <v>256</v>
      </c>
      <c r="B109" s="4"/>
      <c r="C109" s="81" t="s">
        <v>91</v>
      </c>
      <c r="D109" s="6"/>
      <c r="E109" s="7"/>
      <c r="F109" s="8"/>
      <c r="G109" s="9"/>
      <c r="H109" s="94"/>
      <c r="I109" s="117"/>
      <c r="J109" s="103"/>
    </row>
    <row r="110" spans="1:10" x14ac:dyDescent="0.3">
      <c r="A110" s="10" t="s">
        <v>257</v>
      </c>
      <c r="B110" s="11"/>
      <c r="C110" s="12"/>
      <c r="D110" s="33" t="s">
        <v>92</v>
      </c>
      <c r="E110" s="14"/>
      <c r="F110" s="15"/>
      <c r="G110" s="16"/>
      <c r="H110" s="95"/>
      <c r="I110" s="118"/>
      <c r="J110" s="105"/>
    </row>
    <row r="111" spans="1:10" x14ac:dyDescent="0.3">
      <c r="A111" s="17" t="s">
        <v>258</v>
      </c>
      <c r="B111" s="17"/>
      <c r="C111" s="75"/>
      <c r="D111" s="75"/>
      <c r="E111" s="76" t="s">
        <v>93</v>
      </c>
      <c r="F111" s="18"/>
      <c r="G111" s="19"/>
      <c r="H111" s="75"/>
      <c r="I111" s="106" t="s">
        <v>10</v>
      </c>
      <c r="J111" s="107"/>
    </row>
    <row r="112" spans="1:10" x14ac:dyDescent="0.3">
      <c r="A112" s="17" t="s">
        <v>259</v>
      </c>
      <c r="B112" s="17"/>
      <c r="C112" s="75"/>
      <c r="D112" s="75"/>
      <c r="E112" s="76"/>
      <c r="F112" s="34" t="s">
        <v>94</v>
      </c>
      <c r="G112" s="19" t="s">
        <v>15</v>
      </c>
      <c r="H112" s="75"/>
      <c r="I112" s="106">
        <v>4</v>
      </c>
      <c r="J112" s="107">
        <f>I112*H112</f>
        <v>0</v>
      </c>
    </row>
    <row r="113" spans="1:10" x14ac:dyDescent="0.3">
      <c r="A113" s="17" t="s">
        <v>260</v>
      </c>
      <c r="B113" s="17"/>
      <c r="C113" s="75"/>
      <c r="D113" s="75"/>
      <c r="E113" s="76"/>
      <c r="F113" s="34" t="s">
        <v>95</v>
      </c>
      <c r="G113" s="19" t="s">
        <v>15</v>
      </c>
      <c r="H113" s="75"/>
      <c r="I113" s="106">
        <v>115</v>
      </c>
      <c r="J113" s="107">
        <f t="shared" ref="J113:J121" si="8">I113*H113</f>
        <v>0</v>
      </c>
    </row>
    <row r="114" spans="1:10" x14ac:dyDescent="0.3">
      <c r="A114" s="17" t="s">
        <v>261</v>
      </c>
      <c r="B114" s="17"/>
      <c r="C114" s="75"/>
      <c r="D114" s="75"/>
      <c r="E114" s="76" t="s">
        <v>96</v>
      </c>
      <c r="F114" s="18"/>
      <c r="G114" s="19"/>
      <c r="H114" s="75"/>
      <c r="I114" s="106" t="s">
        <v>10</v>
      </c>
      <c r="J114" s="107"/>
    </row>
    <row r="115" spans="1:10" x14ac:dyDescent="0.3">
      <c r="A115" s="17" t="s">
        <v>262</v>
      </c>
      <c r="B115" s="17"/>
      <c r="C115" s="75"/>
      <c r="D115" s="75"/>
      <c r="E115" s="76"/>
      <c r="F115" s="34" t="s">
        <v>97</v>
      </c>
      <c r="G115" s="19" t="s">
        <v>15</v>
      </c>
      <c r="H115" s="75"/>
      <c r="I115" s="106">
        <v>32</v>
      </c>
      <c r="J115" s="107">
        <f t="shared" si="8"/>
        <v>0</v>
      </c>
    </row>
    <row r="116" spans="1:10" x14ac:dyDescent="0.3">
      <c r="A116" s="17" t="s">
        <v>263</v>
      </c>
      <c r="B116" s="17"/>
      <c r="C116" s="75"/>
      <c r="D116" s="75"/>
      <c r="E116" s="76" t="s">
        <v>98</v>
      </c>
      <c r="F116" s="18"/>
      <c r="G116" s="19"/>
      <c r="H116" s="75"/>
      <c r="I116" s="106" t="s">
        <v>10</v>
      </c>
      <c r="J116" s="107"/>
    </row>
    <row r="117" spans="1:10" x14ac:dyDescent="0.3">
      <c r="A117" s="17" t="s">
        <v>264</v>
      </c>
      <c r="B117" s="17"/>
      <c r="C117" s="75"/>
      <c r="D117" s="75"/>
      <c r="E117" s="76"/>
      <c r="F117" s="34" t="s">
        <v>99</v>
      </c>
      <c r="G117" s="19" t="s">
        <v>15</v>
      </c>
      <c r="H117" s="75"/>
      <c r="I117" s="106">
        <v>101</v>
      </c>
      <c r="J117" s="107">
        <f t="shared" si="8"/>
        <v>0</v>
      </c>
    </row>
    <row r="118" spans="1:10" x14ac:dyDescent="0.3">
      <c r="A118" s="17" t="s">
        <v>265</v>
      </c>
      <c r="B118" s="17"/>
      <c r="C118" s="75"/>
      <c r="D118" s="75"/>
      <c r="E118" s="76"/>
      <c r="F118" s="34" t="s">
        <v>100</v>
      </c>
      <c r="G118" s="19" t="s">
        <v>15</v>
      </c>
      <c r="H118" s="75"/>
      <c r="I118" s="106">
        <v>12</v>
      </c>
      <c r="J118" s="107">
        <f t="shared" si="8"/>
        <v>0</v>
      </c>
    </row>
    <row r="119" spans="1:10" x14ac:dyDescent="0.3">
      <c r="A119" s="17" t="s">
        <v>101</v>
      </c>
      <c r="B119" s="17"/>
      <c r="C119" s="75"/>
      <c r="D119" s="75"/>
      <c r="E119" s="76" t="s">
        <v>102</v>
      </c>
      <c r="F119" s="34"/>
      <c r="G119" s="19"/>
      <c r="H119" s="75"/>
      <c r="I119" s="106" t="s">
        <v>10</v>
      </c>
      <c r="J119" s="107"/>
    </row>
    <row r="120" spans="1:10" x14ac:dyDescent="0.3">
      <c r="A120" s="17" t="s">
        <v>266</v>
      </c>
      <c r="B120" s="17"/>
      <c r="C120" s="75"/>
      <c r="D120" s="75"/>
      <c r="E120" s="76"/>
      <c r="F120" s="34" t="s">
        <v>103</v>
      </c>
      <c r="G120" s="19" t="s">
        <v>15</v>
      </c>
      <c r="H120" s="75"/>
      <c r="I120" s="106">
        <v>13267</v>
      </c>
      <c r="J120" s="107">
        <f t="shared" si="8"/>
        <v>0</v>
      </c>
    </row>
    <row r="121" spans="1:10" x14ac:dyDescent="0.3">
      <c r="A121" s="17" t="s">
        <v>267</v>
      </c>
      <c r="B121" s="17"/>
      <c r="C121" s="75"/>
      <c r="D121" s="75"/>
      <c r="E121" s="76"/>
      <c r="F121" s="34" t="s">
        <v>104</v>
      </c>
      <c r="G121" s="19" t="s">
        <v>15</v>
      </c>
      <c r="H121" s="75"/>
      <c r="I121" s="106">
        <v>180</v>
      </c>
      <c r="J121" s="107">
        <f t="shared" si="8"/>
        <v>0</v>
      </c>
    </row>
    <row r="122" spans="1:10" x14ac:dyDescent="0.3">
      <c r="A122" s="21" t="s">
        <v>10</v>
      </c>
      <c r="B122" s="22" t="str">
        <f>"Sous-total  "&amp;INDEX(A110:F122,1,4)</f>
        <v>Sous-total  Plantations</v>
      </c>
      <c r="C122" s="23"/>
      <c r="D122" s="23"/>
      <c r="E122" s="24"/>
      <c r="F122" s="25"/>
      <c r="G122" s="25"/>
      <c r="H122" s="96"/>
      <c r="I122" s="108"/>
      <c r="J122" s="109">
        <f>SUM(J111:J121)</f>
        <v>0</v>
      </c>
    </row>
    <row r="123" spans="1:10" x14ac:dyDescent="0.3">
      <c r="A123" s="10" t="s">
        <v>268</v>
      </c>
      <c r="B123" s="11"/>
      <c r="C123" s="12"/>
      <c r="D123" s="33" t="s">
        <v>105</v>
      </c>
      <c r="E123" s="14"/>
      <c r="F123" s="15"/>
      <c r="G123" s="16"/>
      <c r="H123" s="95"/>
      <c r="I123" s="104"/>
      <c r="J123" s="105"/>
    </row>
    <row r="124" spans="1:10" x14ac:dyDescent="0.3">
      <c r="A124" s="17" t="s">
        <v>269</v>
      </c>
      <c r="B124" s="17"/>
      <c r="C124" s="75"/>
      <c r="D124" s="75"/>
      <c r="E124" s="76" t="s">
        <v>106</v>
      </c>
      <c r="F124" s="34"/>
      <c r="G124" s="19" t="s">
        <v>15</v>
      </c>
      <c r="H124" s="75"/>
      <c r="I124" s="106">
        <v>145</v>
      </c>
      <c r="J124" s="107">
        <f>I124*H124</f>
        <v>0</v>
      </c>
    </row>
    <row r="125" spans="1:10" x14ac:dyDescent="0.3">
      <c r="A125" s="17" t="s">
        <v>270</v>
      </c>
      <c r="B125" s="17"/>
      <c r="C125" s="75"/>
      <c r="D125" s="75"/>
      <c r="E125" s="76" t="s">
        <v>107</v>
      </c>
      <c r="F125" s="34"/>
      <c r="G125" s="19" t="s">
        <v>15</v>
      </c>
      <c r="H125" s="75"/>
      <c r="I125" s="106">
        <v>119</v>
      </c>
      <c r="J125" s="107">
        <f>I125*H125</f>
        <v>0</v>
      </c>
    </row>
    <row r="126" spans="1:10" x14ac:dyDescent="0.3">
      <c r="A126" s="21" t="s">
        <v>10</v>
      </c>
      <c r="B126" s="22" t="str">
        <f>"Sous-total  "&amp;INDEX(A123:F126,1,4)</f>
        <v>Sous-total  Réalisation de cuvettes d'arrosage</v>
      </c>
      <c r="C126" s="23"/>
      <c r="D126" s="23"/>
      <c r="E126" s="24"/>
      <c r="F126" s="25"/>
      <c r="G126" s="25"/>
      <c r="H126" s="96"/>
      <c r="I126" s="108"/>
      <c r="J126" s="109">
        <f>SUM(J124:J125)</f>
        <v>0</v>
      </c>
    </row>
    <row r="127" spans="1:10" x14ac:dyDescent="0.3">
      <c r="A127" s="10" t="s">
        <v>271</v>
      </c>
      <c r="B127" s="11"/>
      <c r="C127" s="12"/>
      <c r="D127" s="13" t="s">
        <v>108</v>
      </c>
      <c r="E127" s="14"/>
      <c r="F127" s="15"/>
      <c r="G127" s="16"/>
      <c r="H127" s="95"/>
      <c r="I127" s="104"/>
      <c r="J127" s="105"/>
    </row>
    <row r="128" spans="1:10" x14ac:dyDescent="0.3">
      <c r="A128" s="17" t="s">
        <v>272</v>
      </c>
      <c r="B128" s="17"/>
      <c r="C128" s="75"/>
      <c r="D128" s="75"/>
      <c r="E128" s="76" t="s">
        <v>109</v>
      </c>
      <c r="F128" s="18"/>
      <c r="G128" s="19"/>
      <c r="H128" s="75"/>
      <c r="I128" s="106" t="s">
        <v>10</v>
      </c>
      <c r="J128" s="107"/>
    </row>
    <row r="129" spans="1:10" x14ac:dyDescent="0.3">
      <c r="A129" s="17" t="s">
        <v>273</v>
      </c>
      <c r="B129" s="17"/>
      <c r="C129" s="75"/>
      <c r="D129" s="75"/>
      <c r="E129" s="76"/>
      <c r="F129" s="34" t="s">
        <v>110</v>
      </c>
      <c r="G129" s="19" t="s">
        <v>15</v>
      </c>
      <c r="H129" s="75"/>
      <c r="I129" s="106">
        <v>119</v>
      </c>
      <c r="J129" s="107">
        <f>I129*H129</f>
        <v>0</v>
      </c>
    </row>
    <row r="130" spans="1:10" x14ac:dyDescent="0.3">
      <c r="A130" s="17" t="s">
        <v>274</v>
      </c>
      <c r="B130" s="17"/>
      <c r="C130" s="75"/>
      <c r="D130" s="75"/>
      <c r="E130" s="76"/>
      <c r="F130" s="34" t="s">
        <v>111</v>
      </c>
      <c r="G130" s="19" t="s">
        <v>15</v>
      </c>
      <c r="H130" s="75"/>
      <c r="I130" s="106">
        <v>32</v>
      </c>
      <c r="J130" s="107">
        <f t="shared" ref="J130:J138" si="9">I130*H130</f>
        <v>0</v>
      </c>
    </row>
    <row r="131" spans="1:10" x14ac:dyDescent="0.3">
      <c r="A131" s="17" t="s">
        <v>275</v>
      </c>
      <c r="B131" s="17"/>
      <c r="C131" s="75"/>
      <c r="D131" s="75"/>
      <c r="E131" s="76" t="s">
        <v>112</v>
      </c>
      <c r="F131" s="18"/>
      <c r="G131" s="19"/>
      <c r="H131" s="75"/>
      <c r="I131" s="106" t="s">
        <v>10</v>
      </c>
      <c r="J131" s="107"/>
    </row>
    <row r="132" spans="1:10" x14ac:dyDescent="0.3">
      <c r="A132" s="17" t="s">
        <v>276</v>
      </c>
      <c r="B132" s="17"/>
      <c r="C132" s="75"/>
      <c r="D132" s="75"/>
      <c r="E132" s="76"/>
      <c r="F132" s="34" t="s">
        <v>113</v>
      </c>
      <c r="G132" s="19" t="s">
        <v>15</v>
      </c>
      <c r="H132" s="75"/>
      <c r="I132" s="106">
        <v>28</v>
      </c>
      <c r="J132" s="107">
        <f t="shared" si="9"/>
        <v>0</v>
      </c>
    </row>
    <row r="133" spans="1:10" x14ac:dyDescent="0.3">
      <c r="A133" s="17" t="s">
        <v>277</v>
      </c>
      <c r="B133" s="17"/>
      <c r="C133" s="75"/>
      <c r="D133" s="75"/>
      <c r="E133" s="76" t="s">
        <v>114</v>
      </c>
      <c r="F133" s="18"/>
      <c r="G133" s="19"/>
      <c r="H133" s="75"/>
      <c r="I133" s="106" t="s">
        <v>10</v>
      </c>
      <c r="J133" s="107"/>
    </row>
    <row r="134" spans="1:10" x14ac:dyDescent="0.3">
      <c r="A134" s="17" t="s">
        <v>278</v>
      </c>
      <c r="B134" s="17"/>
      <c r="C134" s="75"/>
      <c r="D134" s="75"/>
      <c r="E134" s="76"/>
      <c r="F134" s="34" t="s">
        <v>115</v>
      </c>
      <c r="G134" s="19" t="s">
        <v>25</v>
      </c>
      <c r="H134" s="75"/>
      <c r="I134" s="106">
        <v>1295</v>
      </c>
      <c r="J134" s="107">
        <f t="shared" si="9"/>
        <v>0</v>
      </c>
    </row>
    <row r="135" spans="1:10" x14ac:dyDescent="0.3">
      <c r="A135" s="17" t="s">
        <v>279</v>
      </c>
      <c r="B135" s="17"/>
      <c r="C135" s="75"/>
      <c r="D135" s="75"/>
      <c r="E135" s="76"/>
      <c r="F135" s="34" t="s">
        <v>116</v>
      </c>
      <c r="G135" s="19" t="s">
        <v>25</v>
      </c>
      <c r="H135" s="75"/>
      <c r="I135" s="106">
        <v>652</v>
      </c>
      <c r="J135" s="107">
        <f t="shared" si="9"/>
        <v>0</v>
      </c>
    </row>
    <row r="136" spans="1:10" x14ac:dyDescent="0.3">
      <c r="A136" s="17" t="s">
        <v>280</v>
      </c>
      <c r="B136" s="17"/>
      <c r="C136" s="75"/>
      <c r="D136" s="75"/>
      <c r="E136" s="76"/>
      <c r="F136" s="34" t="s">
        <v>117</v>
      </c>
      <c r="G136" s="19" t="s">
        <v>25</v>
      </c>
      <c r="H136" s="75"/>
      <c r="I136" s="106">
        <v>250</v>
      </c>
      <c r="J136" s="107">
        <f t="shared" si="9"/>
        <v>0</v>
      </c>
    </row>
    <row r="137" spans="1:10" x14ac:dyDescent="0.3">
      <c r="A137" s="17" t="s">
        <v>281</v>
      </c>
      <c r="B137" s="17"/>
      <c r="C137" s="75"/>
      <c r="D137" s="75"/>
      <c r="E137" s="76"/>
      <c r="F137" s="34" t="s">
        <v>118</v>
      </c>
      <c r="G137" s="19" t="s">
        <v>25</v>
      </c>
      <c r="H137" s="75"/>
      <c r="I137" s="106">
        <v>83</v>
      </c>
      <c r="J137" s="107">
        <f t="shared" si="9"/>
        <v>0</v>
      </c>
    </row>
    <row r="138" spans="1:10" x14ac:dyDescent="0.3">
      <c r="A138" s="17" t="s">
        <v>282</v>
      </c>
      <c r="B138" s="17"/>
      <c r="C138" s="75"/>
      <c r="D138" s="75"/>
      <c r="E138" s="76"/>
      <c r="F138" s="34" t="s">
        <v>119</v>
      </c>
      <c r="G138" s="19" t="s">
        <v>25</v>
      </c>
      <c r="H138" s="75"/>
      <c r="I138" s="106">
        <v>268</v>
      </c>
      <c r="J138" s="107">
        <f t="shared" si="9"/>
        <v>0</v>
      </c>
    </row>
    <row r="139" spans="1:10" x14ac:dyDescent="0.3">
      <c r="A139" s="21" t="s">
        <v>10</v>
      </c>
      <c r="B139" s="22" t="str">
        <f>"Sous-total  "&amp;INDEX(A127:F139,1,4)</f>
        <v>Sous-total  Dispositif de maintien</v>
      </c>
      <c r="C139" s="23"/>
      <c r="D139" s="23"/>
      <c r="E139" s="24"/>
      <c r="F139" s="25"/>
      <c r="G139" s="25"/>
      <c r="H139" s="96"/>
      <c r="I139" s="115"/>
      <c r="J139" s="109">
        <f>SUM(J128:J138)</f>
        <v>0</v>
      </c>
    </row>
    <row r="140" spans="1:10" x14ac:dyDescent="0.3">
      <c r="A140" s="26" t="s">
        <v>10</v>
      </c>
      <c r="B140" s="27" t="str">
        <f>"Sous-total  "&amp;INDEX(A109:F139,1,3)</f>
        <v>Sous-total  Plantation d'arbres, d'arbustes et de vivaces</v>
      </c>
      <c r="C140" s="28"/>
      <c r="D140" s="29"/>
      <c r="E140" s="30"/>
      <c r="F140" s="31"/>
      <c r="G140" s="32"/>
      <c r="H140" s="97"/>
      <c r="I140" s="116"/>
      <c r="J140" s="111">
        <f>J122+J126+J139</f>
        <v>0</v>
      </c>
    </row>
    <row r="141" spans="1:10" x14ac:dyDescent="0.3">
      <c r="A141" s="3" t="s">
        <v>283</v>
      </c>
      <c r="B141" s="4"/>
      <c r="C141" s="77" t="s">
        <v>120</v>
      </c>
      <c r="D141" s="6"/>
      <c r="E141" s="7"/>
      <c r="F141" s="8"/>
      <c r="G141" s="9"/>
      <c r="H141" s="94"/>
      <c r="I141" s="117"/>
      <c r="J141" s="103"/>
    </row>
    <row r="142" spans="1:10" x14ac:dyDescent="0.3">
      <c r="A142" s="10" t="s">
        <v>284</v>
      </c>
      <c r="B142" s="11"/>
      <c r="C142" s="12"/>
      <c r="D142" s="13" t="s">
        <v>121</v>
      </c>
      <c r="E142" s="14"/>
      <c r="F142" s="15"/>
      <c r="G142" s="16"/>
      <c r="H142" s="95"/>
      <c r="I142" s="118"/>
      <c r="J142" s="105"/>
    </row>
    <row r="143" spans="1:10" x14ac:dyDescent="0.3">
      <c r="A143" s="17" t="s">
        <v>285</v>
      </c>
      <c r="B143" s="17"/>
      <c r="C143" s="75"/>
      <c r="D143" s="75"/>
      <c r="E143" s="76" t="s">
        <v>122</v>
      </c>
      <c r="F143" s="34"/>
      <c r="G143" s="19" t="s">
        <v>15</v>
      </c>
      <c r="H143" s="75"/>
      <c r="I143" s="106">
        <v>22</v>
      </c>
      <c r="J143" s="107">
        <f>I143*H143</f>
        <v>0</v>
      </c>
    </row>
    <row r="144" spans="1:10" x14ac:dyDescent="0.3">
      <c r="A144" s="17" t="s">
        <v>286</v>
      </c>
      <c r="B144" s="17"/>
      <c r="C144" s="75"/>
      <c r="D144" s="75"/>
      <c r="E144" s="76" t="s">
        <v>123</v>
      </c>
      <c r="F144" s="34"/>
      <c r="G144" s="19" t="s">
        <v>15</v>
      </c>
      <c r="H144" s="75"/>
      <c r="I144" s="106">
        <v>32</v>
      </c>
      <c r="J144" s="107">
        <f t="shared" ref="J144:J148" si="10">I144*H144</f>
        <v>0</v>
      </c>
    </row>
    <row r="145" spans="1:10" x14ac:dyDescent="0.3">
      <c r="A145" s="17" t="s">
        <v>287</v>
      </c>
      <c r="B145" s="17"/>
      <c r="C145" s="75"/>
      <c r="D145" s="75"/>
      <c r="E145" s="76" t="s">
        <v>124</v>
      </c>
      <c r="F145" s="34"/>
      <c r="G145" s="19" t="s">
        <v>6</v>
      </c>
      <c r="H145" s="75"/>
      <c r="I145" s="106">
        <v>2</v>
      </c>
      <c r="J145" s="107">
        <f t="shared" si="10"/>
        <v>0</v>
      </c>
    </row>
    <row r="146" spans="1:10" x14ac:dyDescent="0.3">
      <c r="A146" s="17" t="s">
        <v>288</v>
      </c>
      <c r="B146" s="17"/>
      <c r="C146" s="75"/>
      <c r="D146" s="75"/>
      <c r="E146" s="76" t="s">
        <v>125</v>
      </c>
      <c r="F146" s="34"/>
      <c r="G146" s="19" t="s">
        <v>15</v>
      </c>
      <c r="H146" s="75"/>
      <c r="I146" s="106">
        <v>9</v>
      </c>
      <c r="J146" s="107">
        <f t="shared" si="10"/>
        <v>0</v>
      </c>
    </row>
    <row r="147" spans="1:10" x14ac:dyDescent="0.3">
      <c r="A147" s="17" t="s">
        <v>289</v>
      </c>
      <c r="B147" s="17"/>
      <c r="C147" s="75"/>
      <c r="D147" s="75"/>
      <c r="E147" s="76" t="s">
        <v>126</v>
      </c>
      <c r="F147" s="34"/>
      <c r="G147" s="19" t="s">
        <v>25</v>
      </c>
      <c r="H147" s="75"/>
      <c r="I147" s="106">
        <v>1794</v>
      </c>
      <c r="J147" s="107">
        <f t="shared" si="10"/>
        <v>0</v>
      </c>
    </row>
    <row r="148" spans="1:10" x14ac:dyDescent="0.3">
      <c r="A148" s="17" t="s">
        <v>290</v>
      </c>
      <c r="B148" s="17"/>
      <c r="C148" s="75"/>
      <c r="D148" s="75"/>
      <c r="E148" s="76" t="s">
        <v>127</v>
      </c>
      <c r="F148" s="34"/>
      <c r="G148" s="19" t="s">
        <v>15</v>
      </c>
      <c r="H148" s="75"/>
      <c r="I148" s="106">
        <v>528</v>
      </c>
      <c r="J148" s="107">
        <f t="shared" si="10"/>
        <v>0</v>
      </c>
    </row>
    <row r="149" spans="1:10" x14ac:dyDescent="0.3">
      <c r="A149" s="21" t="s">
        <v>10</v>
      </c>
      <c r="B149" s="22" t="str">
        <f>"Sous-total  "&amp;INDEX(A142:F149,1,4)</f>
        <v>Sous-total  Dispositif d'arrosage localisé des arbres</v>
      </c>
      <c r="C149" s="23"/>
      <c r="D149" s="23"/>
      <c r="E149" s="24"/>
      <c r="F149" s="25"/>
      <c r="G149" s="25"/>
      <c r="H149" s="96"/>
      <c r="I149" s="108"/>
      <c r="J149" s="109">
        <f>SUM(J143:J148)</f>
        <v>0</v>
      </c>
    </row>
    <row r="150" spans="1:10" x14ac:dyDescent="0.3">
      <c r="A150" s="10" t="s">
        <v>291</v>
      </c>
      <c r="B150" s="11"/>
      <c r="C150" s="12"/>
      <c r="D150" s="13" t="s">
        <v>128</v>
      </c>
      <c r="E150" s="14"/>
      <c r="F150" s="15"/>
      <c r="G150" s="16"/>
      <c r="H150" s="95"/>
      <c r="I150" s="104"/>
      <c r="J150" s="105"/>
    </row>
    <row r="151" spans="1:10" x14ac:dyDescent="0.3">
      <c r="A151" s="17" t="s">
        <v>292</v>
      </c>
      <c r="B151" s="17"/>
      <c r="C151" s="75"/>
      <c r="D151" s="75"/>
      <c r="E151" s="76" t="s">
        <v>129</v>
      </c>
      <c r="F151" s="34"/>
      <c r="G151" s="19" t="s">
        <v>15</v>
      </c>
      <c r="H151" s="75"/>
      <c r="I151" s="106">
        <v>47</v>
      </c>
      <c r="J151" s="107">
        <f>I151*H151</f>
        <v>0</v>
      </c>
    </row>
    <row r="152" spans="1:10" x14ac:dyDescent="0.3">
      <c r="A152" s="17" t="s">
        <v>293</v>
      </c>
      <c r="B152" s="17"/>
      <c r="C152" s="75"/>
      <c r="D152" s="75"/>
      <c r="E152" s="76" t="s">
        <v>124</v>
      </c>
      <c r="F152" s="34"/>
      <c r="G152" s="19" t="s">
        <v>6</v>
      </c>
      <c r="H152" s="75"/>
      <c r="I152" s="106">
        <v>2</v>
      </c>
      <c r="J152" s="107">
        <f t="shared" ref="J152:J155" si="11">I152*H152</f>
        <v>0</v>
      </c>
    </row>
    <row r="153" spans="1:10" x14ac:dyDescent="0.3">
      <c r="A153" s="17" t="s">
        <v>294</v>
      </c>
      <c r="B153" s="17"/>
      <c r="C153" s="75"/>
      <c r="D153" s="75"/>
      <c r="E153" s="76" t="s">
        <v>125</v>
      </c>
      <c r="F153" s="34"/>
      <c r="G153" s="19" t="s">
        <v>15</v>
      </c>
      <c r="H153" s="75"/>
      <c r="I153" s="106">
        <v>12</v>
      </c>
      <c r="J153" s="107">
        <f t="shared" si="11"/>
        <v>0</v>
      </c>
    </row>
    <row r="154" spans="1:10" x14ac:dyDescent="0.3">
      <c r="A154" s="17" t="s">
        <v>295</v>
      </c>
      <c r="B154" s="17"/>
      <c r="C154" s="75"/>
      <c r="D154" s="75"/>
      <c r="E154" s="76" t="s">
        <v>130</v>
      </c>
      <c r="F154" s="34"/>
      <c r="G154" s="19" t="s">
        <v>25</v>
      </c>
      <c r="H154" s="75"/>
      <c r="I154" s="106">
        <v>1227</v>
      </c>
      <c r="J154" s="107">
        <f t="shared" si="11"/>
        <v>0</v>
      </c>
    </row>
    <row r="155" spans="1:10" x14ac:dyDescent="0.3">
      <c r="A155" s="17" t="s">
        <v>296</v>
      </c>
      <c r="B155" s="17"/>
      <c r="C155" s="75"/>
      <c r="D155" s="75"/>
      <c r="E155" s="76" t="s">
        <v>131</v>
      </c>
      <c r="F155" s="34"/>
      <c r="G155" s="19" t="s">
        <v>25</v>
      </c>
      <c r="H155" s="75"/>
      <c r="I155" s="106">
        <v>6918</v>
      </c>
      <c r="J155" s="107">
        <f t="shared" si="11"/>
        <v>0</v>
      </c>
    </row>
    <row r="156" spans="1:10" x14ac:dyDescent="0.3">
      <c r="A156" s="21" t="s">
        <v>10</v>
      </c>
      <c r="B156" s="22" t="str">
        <f>"Sous-total  "&amp;INDEX(A150:F156,1,4)</f>
        <v>Sous-total  Dispositif d'arrosage localisé de la strate basse (vivaces et arbustes)</v>
      </c>
      <c r="C156" s="23"/>
      <c r="D156" s="23"/>
      <c r="E156" s="24"/>
      <c r="F156" s="25"/>
      <c r="G156" s="25"/>
      <c r="H156" s="96"/>
      <c r="I156" s="115"/>
      <c r="J156" s="109">
        <f>SUM(J151:J155)</f>
        <v>0</v>
      </c>
    </row>
    <row r="157" spans="1:10" x14ac:dyDescent="0.3">
      <c r="A157" s="26" t="s">
        <v>10</v>
      </c>
      <c r="B157" s="27" t="str">
        <f>"Sous-total  "&amp;INDEX(A141:F156,1,3)</f>
        <v>Sous-total  Arrosage automatique</v>
      </c>
      <c r="C157" s="28"/>
      <c r="D157" s="29"/>
      <c r="E157" s="30"/>
      <c r="F157" s="31"/>
      <c r="G157" s="32"/>
      <c r="H157" s="97"/>
      <c r="I157" s="116"/>
      <c r="J157" s="111">
        <f>J149+J156</f>
        <v>0</v>
      </c>
    </row>
    <row r="158" spans="1:10" x14ac:dyDescent="0.3">
      <c r="A158" s="3" t="s">
        <v>297</v>
      </c>
      <c r="B158" s="4"/>
      <c r="C158" s="81" t="s">
        <v>132</v>
      </c>
      <c r="D158" s="6"/>
      <c r="E158" s="7"/>
      <c r="F158" s="8"/>
      <c r="G158" s="9"/>
      <c r="H158" s="94"/>
      <c r="I158" s="117"/>
      <c r="J158" s="103"/>
    </row>
    <row r="159" spans="1:10" x14ac:dyDescent="0.3">
      <c r="A159" s="10" t="s">
        <v>298</v>
      </c>
      <c r="B159" s="11"/>
      <c r="C159" s="12"/>
      <c r="D159" s="33" t="s">
        <v>133</v>
      </c>
      <c r="E159" s="14"/>
      <c r="F159" s="15"/>
      <c r="G159" s="16"/>
      <c r="H159" s="95"/>
      <c r="I159" s="118"/>
      <c r="J159" s="105"/>
    </row>
    <row r="160" spans="1:10" x14ac:dyDescent="0.3">
      <c r="A160" s="17" t="s">
        <v>299</v>
      </c>
      <c r="B160" s="17"/>
      <c r="C160" s="75"/>
      <c r="D160" s="75"/>
      <c r="E160" s="76" t="s">
        <v>134</v>
      </c>
      <c r="F160" s="34"/>
      <c r="G160" s="19" t="s">
        <v>29</v>
      </c>
      <c r="H160" s="75"/>
      <c r="I160" s="106">
        <v>2832</v>
      </c>
      <c r="J160" s="107">
        <f>I160*H160</f>
        <v>0</v>
      </c>
    </row>
    <row r="161" spans="1:10" x14ac:dyDescent="0.3">
      <c r="A161" s="17" t="s">
        <v>300</v>
      </c>
      <c r="B161" s="17"/>
      <c r="C161" s="75"/>
      <c r="D161" s="75"/>
      <c r="E161" s="76" t="s">
        <v>335</v>
      </c>
      <c r="F161" s="34"/>
      <c r="G161" s="19" t="s">
        <v>29</v>
      </c>
      <c r="H161" s="75"/>
      <c r="I161" s="106">
        <v>2832</v>
      </c>
      <c r="J161" s="107">
        <f>I161*H161</f>
        <v>0</v>
      </c>
    </row>
    <row r="162" spans="1:10" x14ac:dyDescent="0.3">
      <c r="A162" s="21" t="s">
        <v>10</v>
      </c>
      <c r="B162" s="22" t="str">
        <f>"Sous-total  "&amp;INDEX(A159:F162,1,4)</f>
        <v>Sous-total  Entretien des surfaces plantées de couvre-sols vivaces et graminées</v>
      </c>
      <c r="C162" s="23"/>
      <c r="D162" s="23"/>
      <c r="E162" s="24"/>
      <c r="F162" s="25"/>
      <c r="G162" s="25"/>
      <c r="H162" s="96"/>
      <c r="I162" s="108"/>
      <c r="J162" s="109">
        <f>SUM(J160:J161)</f>
        <v>0</v>
      </c>
    </row>
    <row r="163" spans="1:10" x14ac:dyDescent="0.3">
      <c r="A163" s="10" t="s">
        <v>301</v>
      </c>
      <c r="B163" s="11"/>
      <c r="C163" s="12"/>
      <c r="D163" s="33" t="s">
        <v>135</v>
      </c>
      <c r="E163" s="14"/>
      <c r="F163" s="15"/>
      <c r="G163" s="16"/>
      <c r="H163" s="95"/>
      <c r="I163" s="104"/>
      <c r="J163" s="105"/>
    </row>
    <row r="164" spans="1:10" x14ac:dyDescent="0.3">
      <c r="A164" s="17" t="s">
        <v>302</v>
      </c>
      <c r="B164" s="17"/>
      <c r="C164" s="75"/>
      <c r="D164" s="75"/>
      <c r="E164" s="76" t="s">
        <v>136</v>
      </c>
      <c r="F164" s="34"/>
      <c r="G164" s="19" t="s">
        <v>29</v>
      </c>
      <c r="H164" s="75"/>
      <c r="I164" s="106">
        <v>339</v>
      </c>
      <c r="J164" s="107">
        <f>I164*H164</f>
        <v>0</v>
      </c>
    </row>
    <row r="165" spans="1:10" x14ac:dyDescent="0.3">
      <c r="A165" s="17" t="s">
        <v>303</v>
      </c>
      <c r="B165" s="17"/>
      <c r="C165" s="75"/>
      <c r="D165" s="75"/>
      <c r="E165" s="76" t="s">
        <v>334</v>
      </c>
      <c r="F165" s="34"/>
      <c r="G165" s="19" t="s">
        <v>29</v>
      </c>
      <c r="H165" s="75"/>
      <c r="I165" s="106">
        <v>678</v>
      </c>
      <c r="J165" s="107">
        <f>I165*H165</f>
        <v>0</v>
      </c>
    </row>
    <row r="166" spans="1:10" x14ac:dyDescent="0.3">
      <c r="A166" s="21" t="s">
        <v>10</v>
      </c>
      <c r="B166" s="22" t="str">
        <f>"Sous-total  "&amp;INDEX(A163:F166,1,4)</f>
        <v>Sous-total  Entretien des surfaces plantées d’arbustes en masse</v>
      </c>
      <c r="C166" s="23"/>
      <c r="D166" s="23"/>
      <c r="E166" s="24"/>
      <c r="F166" s="25"/>
      <c r="G166" s="25"/>
      <c r="H166" s="96"/>
      <c r="I166" s="108"/>
      <c r="J166" s="109">
        <f>SUM(J164:J165)</f>
        <v>0</v>
      </c>
    </row>
    <row r="167" spans="1:10" x14ac:dyDescent="0.3">
      <c r="A167" s="10" t="s">
        <v>304</v>
      </c>
      <c r="B167" s="11"/>
      <c r="C167" s="12"/>
      <c r="D167" s="14" t="s">
        <v>336</v>
      </c>
      <c r="E167" s="14"/>
      <c r="F167" s="15"/>
      <c r="G167" s="16"/>
      <c r="H167" s="95"/>
      <c r="I167" s="104"/>
      <c r="J167" s="105"/>
    </row>
    <row r="168" spans="1:10" x14ac:dyDescent="0.3">
      <c r="A168" s="17" t="s">
        <v>305</v>
      </c>
      <c r="B168" s="17"/>
      <c r="C168" s="75"/>
      <c r="D168" s="75"/>
      <c r="E168" s="76" t="s">
        <v>137</v>
      </c>
      <c r="F168" s="34"/>
      <c r="G168" s="19" t="s">
        <v>15</v>
      </c>
      <c r="H168" s="75"/>
      <c r="I168" s="106">
        <v>113</v>
      </c>
      <c r="J168" s="107">
        <f>I168*H168</f>
        <v>0</v>
      </c>
    </row>
    <row r="169" spans="1:10" x14ac:dyDescent="0.3">
      <c r="A169" s="17" t="s">
        <v>306</v>
      </c>
      <c r="B169" s="17"/>
      <c r="C169" s="75"/>
      <c r="D169" s="75"/>
      <c r="E169" s="76" t="s">
        <v>138</v>
      </c>
      <c r="F169" s="34"/>
      <c r="G169" s="19" t="s">
        <v>15</v>
      </c>
      <c r="H169" s="75"/>
      <c r="I169" s="106">
        <v>4</v>
      </c>
      <c r="J169" s="107">
        <f t="shared" ref="J169:J171" si="12">I169*H169</f>
        <v>0</v>
      </c>
    </row>
    <row r="170" spans="1:10" x14ac:dyDescent="0.3">
      <c r="A170" s="17" t="s">
        <v>307</v>
      </c>
      <c r="B170" s="17"/>
      <c r="C170" s="75"/>
      <c r="D170" s="75"/>
      <c r="E170" s="76" t="s">
        <v>139</v>
      </c>
      <c r="F170" s="34"/>
      <c r="G170" s="19" t="s">
        <v>15</v>
      </c>
      <c r="H170" s="75"/>
      <c r="I170" s="106">
        <v>115</v>
      </c>
      <c r="J170" s="107">
        <f t="shared" si="12"/>
        <v>0</v>
      </c>
    </row>
    <row r="171" spans="1:10" x14ac:dyDescent="0.3">
      <c r="A171" s="17" t="s">
        <v>308</v>
      </c>
      <c r="B171" s="17"/>
      <c r="C171" s="75"/>
      <c r="D171" s="75"/>
      <c r="E171" s="76" t="s">
        <v>140</v>
      </c>
      <c r="F171" s="34"/>
      <c r="G171" s="19" t="s">
        <v>15</v>
      </c>
      <c r="H171" s="75"/>
      <c r="I171" s="106">
        <v>32</v>
      </c>
      <c r="J171" s="107">
        <f t="shared" si="12"/>
        <v>0</v>
      </c>
    </row>
    <row r="172" spans="1:10" x14ac:dyDescent="0.3">
      <c r="A172" s="21" t="s">
        <v>10</v>
      </c>
      <c r="B172" s="22" t="str">
        <f>"Sous-total  "&amp;INDEX(A167:F172,1,4)</f>
        <v>Sous-total  Arrosage (travaux de finalisation pendant 3 ans)</v>
      </c>
      <c r="C172" s="23"/>
      <c r="D172" s="23"/>
      <c r="E172" s="24"/>
      <c r="F172" s="25"/>
      <c r="G172" s="25"/>
      <c r="H172" s="96"/>
      <c r="I172" s="108"/>
      <c r="J172" s="109">
        <f>SUM(J168:J171)</f>
        <v>0</v>
      </c>
    </row>
    <row r="173" spans="1:10" x14ac:dyDescent="0.3">
      <c r="A173" s="10" t="s">
        <v>309</v>
      </c>
      <c r="B173" s="11"/>
      <c r="C173" s="12"/>
      <c r="D173" s="33" t="s">
        <v>141</v>
      </c>
      <c r="E173" s="14"/>
      <c r="F173" s="15"/>
      <c r="G173" s="16"/>
      <c r="H173" s="95"/>
      <c r="I173" s="104"/>
      <c r="J173" s="105"/>
    </row>
    <row r="174" spans="1:10" x14ac:dyDescent="0.3">
      <c r="A174" s="17" t="s">
        <v>310</v>
      </c>
      <c r="B174" s="17"/>
      <c r="C174" s="75"/>
      <c r="D174" s="75"/>
      <c r="E174" s="76" t="s">
        <v>142</v>
      </c>
      <c r="F174" s="34"/>
      <c r="G174" s="19" t="s">
        <v>15</v>
      </c>
      <c r="H174" s="75"/>
      <c r="I174" s="106">
        <v>32</v>
      </c>
      <c r="J174" s="107">
        <f>I174*H174</f>
        <v>0</v>
      </c>
    </row>
    <row r="175" spans="1:10" x14ac:dyDescent="0.3">
      <c r="A175" s="17" t="s">
        <v>311</v>
      </c>
      <c r="B175" s="17"/>
      <c r="C175" s="75"/>
      <c r="D175" s="75"/>
      <c r="E175" s="76" t="s">
        <v>143</v>
      </c>
      <c r="F175" s="34"/>
      <c r="G175" s="19" t="s">
        <v>15</v>
      </c>
      <c r="H175" s="75"/>
      <c r="I175" s="106">
        <v>119</v>
      </c>
      <c r="J175" s="107">
        <f>I175*H175</f>
        <v>0</v>
      </c>
    </row>
    <row r="176" spans="1:10" x14ac:dyDescent="0.3">
      <c r="A176" s="21" t="s">
        <v>10</v>
      </c>
      <c r="B176" s="22" t="str">
        <f>"Sous-total  "&amp;INDEX(A173:F176,1,4)</f>
        <v xml:space="preserve">Sous-total  Taille d’entretien des arbres </v>
      </c>
      <c r="C176" s="23"/>
      <c r="D176" s="23"/>
      <c r="E176" s="24"/>
      <c r="F176" s="25"/>
      <c r="G176" s="25"/>
      <c r="H176" s="96"/>
      <c r="I176" s="108"/>
      <c r="J176" s="109">
        <f>SUM(J174:J175)</f>
        <v>0</v>
      </c>
    </row>
    <row r="177" spans="1:10" x14ac:dyDescent="0.3">
      <c r="A177" s="10" t="s">
        <v>312</v>
      </c>
      <c r="B177" s="11"/>
      <c r="C177" s="12"/>
      <c r="D177" s="33" t="s">
        <v>144</v>
      </c>
      <c r="E177" s="14"/>
      <c r="F177" s="15"/>
      <c r="G177" s="16"/>
      <c r="H177" s="95"/>
      <c r="I177" s="104"/>
      <c r="J177" s="105"/>
    </row>
    <row r="178" spans="1:10" x14ac:dyDescent="0.3">
      <c r="A178" s="17" t="s">
        <v>313</v>
      </c>
      <c r="B178" s="17"/>
      <c r="C178" s="75"/>
      <c r="D178" s="75"/>
      <c r="E178" s="76" t="s">
        <v>145</v>
      </c>
      <c r="F178" s="34"/>
      <c r="G178" s="19" t="s">
        <v>15</v>
      </c>
      <c r="H178" s="75"/>
      <c r="I178" s="106">
        <v>4</v>
      </c>
      <c r="J178" s="107">
        <f>I178*H178</f>
        <v>0</v>
      </c>
    </row>
    <row r="179" spans="1:10" x14ac:dyDescent="0.3">
      <c r="A179" s="17" t="s">
        <v>314</v>
      </c>
      <c r="B179" s="17"/>
      <c r="C179" s="75"/>
      <c r="D179" s="75"/>
      <c r="E179" s="76" t="s">
        <v>146</v>
      </c>
      <c r="F179" s="34"/>
      <c r="G179" s="19" t="s">
        <v>15</v>
      </c>
      <c r="H179" s="75"/>
      <c r="I179" s="106">
        <v>115</v>
      </c>
      <c r="J179" s="107">
        <f t="shared" ref="J179:J180" si="13">I179*H179</f>
        <v>0</v>
      </c>
    </row>
    <row r="180" spans="1:10" x14ac:dyDescent="0.3">
      <c r="A180" s="17" t="s">
        <v>315</v>
      </c>
      <c r="B180" s="17"/>
      <c r="C180" s="75"/>
      <c r="D180" s="75"/>
      <c r="E180" s="76" t="s">
        <v>147</v>
      </c>
      <c r="F180" s="34"/>
      <c r="G180" s="19" t="s">
        <v>15</v>
      </c>
      <c r="H180" s="75"/>
      <c r="I180" s="106">
        <v>32</v>
      </c>
      <c r="J180" s="107">
        <f t="shared" si="13"/>
        <v>0</v>
      </c>
    </row>
    <row r="181" spans="1:10" x14ac:dyDescent="0.3">
      <c r="A181" s="21" t="s">
        <v>10</v>
      </c>
      <c r="B181" s="22" t="str">
        <f>"Sous-total  "&amp;INDEX(A177:F181,1,4)</f>
        <v>Sous-total  Maintenance des équipements de plantation</v>
      </c>
      <c r="C181" s="23"/>
      <c r="D181" s="23"/>
      <c r="E181" s="24"/>
      <c r="F181" s="25"/>
      <c r="G181" s="25"/>
      <c r="H181" s="96"/>
      <c r="I181" s="108"/>
      <c r="J181" s="109">
        <f>SUM(J178:J180)</f>
        <v>0</v>
      </c>
    </row>
    <row r="182" spans="1:10" x14ac:dyDescent="0.3">
      <c r="A182" s="10" t="s">
        <v>316</v>
      </c>
      <c r="B182" s="11"/>
      <c r="C182" s="12"/>
      <c r="D182" s="33" t="s">
        <v>148</v>
      </c>
      <c r="E182" s="14"/>
      <c r="F182" s="15"/>
      <c r="G182" s="16"/>
      <c r="H182" s="95"/>
      <c r="I182" s="104"/>
      <c r="J182" s="105"/>
    </row>
    <row r="183" spans="1:10" x14ac:dyDescent="0.3">
      <c r="A183" s="17" t="s">
        <v>317</v>
      </c>
      <c r="B183" s="17"/>
      <c r="C183" s="75"/>
      <c r="D183" s="75"/>
      <c r="E183" s="76" t="s">
        <v>149</v>
      </c>
      <c r="F183" s="34"/>
      <c r="G183" s="19" t="s">
        <v>15</v>
      </c>
      <c r="H183" s="75"/>
      <c r="I183" s="106">
        <v>32</v>
      </c>
      <c r="J183" s="107">
        <f>I183*H183</f>
        <v>0</v>
      </c>
    </row>
    <row r="184" spans="1:10" x14ac:dyDescent="0.3">
      <c r="A184" s="17" t="s">
        <v>318</v>
      </c>
      <c r="B184" s="17"/>
      <c r="C184" s="75"/>
      <c r="D184" s="75"/>
      <c r="E184" s="76" t="s">
        <v>150</v>
      </c>
      <c r="F184" s="34"/>
      <c r="G184" s="19" t="s">
        <v>15</v>
      </c>
      <c r="H184" s="75"/>
      <c r="I184" s="106">
        <v>119</v>
      </c>
      <c r="J184" s="107">
        <f>I184*H184</f>
        <v>0</v>
      </c>
    </row>
    <row r="185" spans="1:10" x14ac:dyDescent="0.3">
      <c r="A185" s="21" t="s">
        <v>10</v>
      </c>
      <c r="B185" s="22" t="str">
        <f>"Sous-total  "&amp;INDEX(A182:F185,1,4)</f>
        <v xml:space="preserve">Sous-total  Dépose du matériel de maintien </v>
      </c>
      <c r="C185" s="23"/>
      <c r="D185" s="23"/>
      <c r="E185" s="24"/>
      <c r="F185" s="25"/>
      <c r="G185" s="25"/>
      <c r="H185" s="96"/>
      <c r="I185" s="115"/>
      <c r="J185" s="109">
        <f>SUM(J183:J184)</f>
        <v>0</v>
      </c>
    </row>
    <row r="186" spans="1:10" x14ac:dyDescent="0.3">
      <c r="A186" s="10" t="s">
        <v>337</v>
      </c>
      <c r="B186" s="11"/>
      <c r="C186" s="12"/>
      <c r="D186" s="33" t="s">
        <v>339</v>
      </c>
      <c r="E186" s="14"/>
      <c r="F186" s="15"/>
      <c r="G186" s="16"/>
      <c r="H186" s="95"/>
      <c r="I186" s="104"/>
      <c r="J186" s="105"/>
    </row>
    <row r="187" spans="1:10" x14ac:dyDescent="0.3">
      <c r="A187" s="17" t="s">
        <v>338</v>
      </c>
      <c r="B187" s="17"/>
      <c r="C187" s="75"/>
      <c r="D187" s="75"/>
      <c r="E187" s="76" t="s">
        <v>339</v>
      </c>
      <c r="F187" s="34"/>
      <c r="G187" s="19" t="s">
        <v>29</v>
      </c>
      <c r="H187" s="75"/>
      <c r="I187" s="106">
        <f>I160+I164</f>
        <v>3171</v>
      </c>
      <c r="J187" s="107">
        <f>I187*H187</f>
        <v>0</v>
      </c>
    </row>
    <row r="188" spans="1:10" x14ac:dyDescent="0.3">
      <c r="A188" s="21" t="s">
        <v>10</v>
      </c>
      <c r="B188" s="22" t="str">
        <f>"Sous-total  "&amp;INDEX(A186:F188,1,4)</f>
        <v xml:space="preserve">Sous-total  Travaux de cantonnage </v>
      </c>
      <c r="C188" s="23"/>
      <c r="D188" s="23"/>
      <c r="E188" s="24"/>
      <c r="F188" s="25"/>
      <c r="G188" s="25"/>
      <c r="H188" s="96"/>
      <c r="I188" s="115"/>
      <c r="J188" s="109">
        <f>SUM(J187:J187)</f>
        <v>0</v>
      </c>
    </row>
    <row r="189" spans="1:10" x14ac:dyDescent="0.3">
      <c r="A189" s="26" t="s">
        <v>10</v>
      </c>
      <c r="B189" s="27" t="str">
        <f>"Sous-total  "&amp;INDEX(A158:F185,1,3)</f>
        <v>Sous-total  Suivi cultural</v>
      </c>
      <c r="C189" s="28"/>
      <c r="D189" s="29"/>
      <c r="E189" s="30"/>
      <c r="F189" s="31"/>
      <c r="G189" s="32"/>
      <c r="H189" s="97"/>
      <c r="I189" s="116"/>
      <c r="J189" s="111">
        <f>J162+J166+J172+J176+J181+J185+J188</f>
        <v>0</v>
      </c>
    </row>
    <row r="190" spans="1:10" x14ac:dyDescent="0.3">
      <c r="A190" s="3" t="s">
        <v>319</v>
      </c>
      <c r="B190" s="4"/>
      <c r="C190" s="81" t="s">
        <v>151</v>
      </c>
      <c r="D190" s="6"/>
      <c r="E190" s="7"/>
      <c r="F190" s="8"/>
      <c r="G190" s="9"/>
      <c r="H190" s="94"/>
      <c r="I190" s="117"/>
      <c r="J190" s="103"/>
    </row>
    <row r="191" spans="1:10" x14ac:dyDescent="0.3">
      <c r="A191" s="10" t="s">
        <v>320</v>
      </c>
      <c r="B191" s="53"/>
      <c r="C191" s="54"/>
      <c r="D191" s="55" t="s">
        <v>151</v>
      </c>
      <c r="E191" s="56"/>
      <c r="F191" s="57"/>
      <c r="G191" s="16"/>
      <c r="H191" s="95"/>
      <c r="I191" s="118"/>
      <c r="J191" s="105"/>
    </row>
    <row r="192" spans="1:10" x14ac:dyDescent="0.3">
      <c r="A192" s="17" t="s">
        <v>321</v>
      </c>
      <c r="B192" s="40"/>
      <c r="C192" s="41"/>
      <c r="D192" s="41"/>
      <c r="E192" s="127" t="s">
        <v>152</v>
      </c>
      <c r="F192" s="128"/>
      <c r="G192" s="19" t="s">
        <v>15</v>
      </c>
      <c r="H192" s="75"/>
      <c r="I192" s="106">
        <v>1</v>
      </c>
      <c r="J192" s="107">
        <f>I192*H192</f>
        <v>0</v>
      </c>
    </row>
    <row r="193" spans="1:10" x14ac:dyDescent="0.3">
      <c r="A193" s="17" t="s">
        <v>322</v>
      </c>
      <c r="B193" s="17"/>
      <c r="C193" s="75"/>
      <c r="D193" s="75"/>
      <c r="E193" s="78" t="s">
        <v>153</v>
      </c>
      <c r="F193" s="129"/>
      <c r="G193" s="19" t="s">
        <v>15</v>
      </c>
      <c r="H193" s="75"/>
      <c r="I193" s="106">
        <v>2</v>
      </c>
      <c r="J193" s="107">
        <f t="shared" ref="J193:J201" si="14">I193*H193</f>
        <v>0</v>
      </c>
    </row>
    <row r="194" spans="1:10" x14ac:dyDescent="0.3">
      <c r="A194" s="17" t="s">
        <v>323</v>
      </c>
      <c r="B194" s="17"/>
      <c r="C194" s="75"/>
      <c r="D194" s="75"/>
      <c r="E194" s="78" t="s">
        <v>154</v>
      </c>
      <c r="F194" s="129"/>
      <c r="G194" s="19" t="s">
        <v>15</v>
      </c>
      <c r="H194" s="75"/>
      <c r="I194" s="106">
        <v>1</v>
      </c>
      <c r="J194" s="107">
        <f t="shared" si="14"/>
        <v>0</v>
      </c>
    </row>
    <row r="195" spans="1:10" x14ac:dyDescent="0.3">
      <c r="A195" s="17" t="s">
        <v>324</v>
      </c>
      <c r="B195" s="17"/>
      <c r="C195" s="75"/>
      <c r="D195" s="75"/>
      <c r="E195" s="78" t="s">
        <v>155</v>
      </c>
      <c r="F195" s="129"/>
      <c r="G195" s="19" t="s">
        <v>15</v>
      </c>
      <c r="H195" s="75"/>
      <c r="I195" s="106">
        <v>1</v>
      </c>
      <c r="J195" s="107">
        <f t="shared" si="14"/>
        <v>0</v>
      </c>
    </row>
    <row r="196" spans="1:10" x14ac:dyDescent="0.3">
      <c r="A196" s="17" t="s">
        <v>325</v>
      </c>
      <c r="B196" s="17"/>
      <c r="C196" s="75"/>
      <c r="D196" s="75"/>
      <c r="E196" s="78" t="s">
        <v>156</v>
      </c>
      <c r="F196" s="129"/>
      <c r="G196" s="19" t="s">
        <v>29</v>
      </c>
      <c r="H196" s="75"/>
      <c r="I196" s="106">
        <v>90</v>
      </c>
      <c r="J196" s="107">
        <f t="shared" si="14"/>
        <v>0</v>
      </c>
    </row>
    <row r="197" spans="1:10" x14ac:dyDescent="0.3">
      <c r="A197" s="17" t="s">
        <v>326</v>
      </c>
      <c r="B197" s="17"/>
      <c r="C197" s="75"/>
      <c r="D197" s="75"/>
      <c r="E197" s="78" t="s">
        <v>157</v>
      </c>
      <c r="F197" s="129"/>
      <c r="G197" s="19" t="s">
        <v>29</v>
      </c>
      <c r="H197" s="75"/>
      <c r="I197" s="106">
        <v>200</v>
      </c>
      <c r="J197" s="107">
        <f t="shared" si="14"/>
        <v>0</v>
      </c>
    </row>
    <row r="198" spans="1:10" x14ac:dyDescent="0.3">
      <c r="A198" s="17" t="s">
        <v>327</v>
      </c>
      <c r="B198" s="17"/>
      <c r="C198" s="75"/>
      <c r="D198" s="75"/>
      <c r="E198" s="78" t="s">
        <v>158</v>
      </c>
      <c r="F198" s="129"/>
      <c r="G198" s="19" t="s">
        <v>15</v>
      </c>
      <c r="H198" s="75"/>
      <c r="I198" s="106">
        <v>1</v>
      </c>
      <c r="J198" s="107">
        <f t="shared" si="14"/>
        <v>0</v>
      </c>
    </row>
    <row r="199" spans="1:10" x14ac:dyDescent="0.3">
      <c r="A199" s="17" t="s">
        <v>328</v>
      </c>
      <c r="B199" s="17"/>
      <c r="C199" s="75"/>
      <c r="D199" s="75"/>
      <c r="E199" s="78" t="s">
        <v>159</v>
      </c>
      <c r="F199" s="129"/>
      <c r="G199" s="19" t="s">
        <v>15</v>
      </c>
      <c r="H199" s="75"/>
      <c r="I199" s="106">
        <v>1</v>
      </c>
      <c r="J199" s="107">
        <f t="shared" si="14"/>
        <v>0</v>
      </c>
    </row>
    <row r="200" spans="1:10" x14ac:dyDescent="0.3">
      <c r="A200" s="17" t="s">
        <v>329</v>
      </c>
      <c r="B200" s="17"/>
      <c r="C200" s="75"/>
      <c r="D200" s="75"/>
      <c r="E200" s="78" t="s">
        <v>160</v>
      </c>
      <c r="F200" s="129"/>
      <c r="G200" s="19" t="s">
        <v>25</v>
      </c>
      <c r="H200" s="75"/>
      <c r="I200" s="106">
        <v>60</v>
      </c>
      <c r="J200" s="107">
        <f t="shared" si="14"/>
        <v>0</v>
      </c>
    </row>
    <row r="201" spans="1:10" x14ac:dyDescent="0.3">
      <c r="A201" s="17" t="s">
        <v>330</v>
      </c>
      <c r="B201" s="42"/>
      <c r="C201" s="43"/>
      <c r="D201" s="43"/>
      <c r="E201" s="130" t="s">
        <v>161</v>
      </c>
      <c r="F201" s="131"/>
      <c r="G201" s="19" t="s">
        <v>15</v>
      </c>
      <c r="H201" s="75"/>
      <c r="I201" s="106">
        <v>1</v>
      </c>
      <c r="J201" s="107">
        <f t="shared" si="14"/>
        <v>0</v>
      </c>
    </row>
    <row r="202" spans="1:10" x14ac:dyDescent="0.3">
      <c r="A202" s="21" t="s">
        <v>10</v>
      </c>
      <c r="B202" s="22" t="str">
        <f>"Sous-total  "&amp;INDEX(A191:F202,1,4)</f>
        <v>Sous-total  Aire de jeux</v>
      </c>
      <c r="C202" s="23"/>
      <c r="D202" s="23"/>
      <c r="E202" s="24"/>
      <c r="F202" s="25"/>
      <c r="G202" s="25"/>
      <c r="H202" s="96"/>
      <c r="I202" s="115"/>
      <c r="J202" s="109">
        <f>SUM(J192:J201)</f>
        <v>0</v>
      </c>
    </row>
    <row r="203" spans="1:10" x14ac:dyDescent="0.3">
      <c r="A203" s="26" t="s">
        <v>10</v>
      </c>
      <c r="B203" s="27" t="str">
        <f>"Sous-total  "&amp;INDEX(A190:F202,1,3)</f>
        <v>Sous-total  Aire de jeux</v>
      </c>
      <c r="C203" s="28"/>
      <c r="D203" s="29"/>
      <c r="E203" s="30"/>
      <c r="F203" s="31"/>
      <c r="G203" s="32"/>
      <c r="H203" s="97"/>
      <c r="I203" s="116"/>
      <c r="J203" s="111">
        <f>J202</f>
        <v>0</v>
      </c>
    </row>
    <row r="204" spans="1:10" x14ac:dyDescent="0.3">
      <c r="A204" s="3" t="s">
        <v>162</v>
      </c>
      <c r="B204" s="4"/>
      <c r="C204" s="81" t="s">
        <v>163</v>
      </c>
      <c r="D204" s="6"/>
      <c r="E204" s="7"/>
      <c r="F204" s="8"/>
      <c r="G204" s="9"/>
      <c r="H204" s="94"/>
      <c r="I204" s="117"/>
      <c r="J204" s="103"/>
    </row>
    <row r="205" spans="1:10" x14ac:dyDescent="0.3">
      <c r="A205" s="10" t="s">
        <v>164</v>
      </c>
      <c r="B205" s="11"/>
      <c r="C205" s="12"/>
      <c r="D205" s="55" t="s">
        <v>163</v>
      </c>
      <c r="E205" s="14"/>
      <c r="F205" s="15"/>
      <c r="G205" s="16"/>
      <c r="H205" s="95"/>
      <c r="I205" s="118"/>
      <c r="J205" s="105"/>
    </row>
    <row r="206" spans="1:10" x14ac:dyDescent="0.3">
      <c r="A206" s="17" t="s">
        <v>165</v>
      </c>
      <c r="B206" s="73"/>
      <c r="C206" s="74"/>
      <c r="D206" s="74"/>
      <c r="E206" s="132" t="s">
        <v>166</v>
      </c>
      <c r="F206" s="133"/>
      <c r="G206" s="19" t="s">
        <v>15</v>
      </c>
      <c r="H206" s="75"/>
      <c r="I206" s="106">
        <v>1</v>
      </c>
      <c r="J206" s="107">
        <f>I206*H206</f>
        <v>0</v>
      </c>
    </row>
    <row r="207" spans="1:10" x14ac:dyDescent="0.3">
      <c r="A207" s="21"/>
      <c r="B207" s="22" t="s">
        <v>331</v>
      </c>
      <c r="C207" s="23"/>
      <c r="D207" s="23"/>
      <c r="E207" s="24"/>
      <c r="F207" s="25"/>
      <c r="G207" s="25"/>
      <c r="H207" s="96"/>
      <c r="I207" s="108"/>
      <c r="J207" s="109">
        <f>J206</f>
        <v>0</v>
      </c>
    </row>
    <row r="208" spans="1:10" x14ac:dyDescent="0.3">
      <c r="A208" s="26"/>
      <c r="B208" s="27" t="s">
        <v>332</v>
      </c>
      <c r="C208" s="28"/>
      <c r="D208" s="29"/>
      <c r="E208" s="30"/>
      <c r="F208" s="31"/>
      <c r="G208" s="32"/>
      <c r="H208" s="97"/>
      <c r="I208" s="110"/>
      <c r="J208" s="111">
        <f>J207</f>
        <v>0</v>
      </c>
    </row>
    <row r="209" spans="1:10" x14ac:dyDescent="0.3">
      <c r="A209" s="58"/>
      <c r="B209" s="59"/>
      <c r="C209" s="60"/>
      <c r="D209" s="61"/>
      <c r="E209" s="62"/>
      <c r="F209" s="63" t="s">
        <v>167</v>
      </c>
      <c r="G209" s="63"/>
      <c r="H209" s="63"/>
      <c r="I209" s="119"/>
      <c r="J209" s="120">
        <f>J17+J38+J53+J108+J140+J157+J189+J203+J208</f>
        <v>0</v>
      </c>
    </row>
    <row r="210" spans="1:10" x14ac:dyDescent="0.3">
      <c r="A210" s="64"/>
      <c r="B210" s="65"/>
      <c r="C210" s="83"/>
      <c r="D210" s="84"/>
      <c r="E210" s="85"/>
      <c r="F210" s="86" t="s">
        <v>168</v>
      </c>
      <c r="G210" s="66">
        <v>0.2</v>
      </c>
      <c r="H210" s="66"/>
      <c r="I210" s="121"/>
      <c r="J210" s="122">
        <f>G210*J209</f>
        <v>0</v>
      </c>
    </row>
    <row r="211" spans="1:10" x14ac:dyDescent="0.3">
      <c r="A211" s="67" t="s">
        <v>169</v>
      </c>
      <c r="B211" s="68"/>
      <c r="C211" s="69"/>
      <c r="D211" s="70"/>
      <c r="E211" s="71"/>
      <c r="F211" s="72" t="s">
        <v>170</v>
      </c>
      <c r="G211" s="72"/>
      <c r="H211" s="72"/>
      <c r="I211" s="123"/>
      <c r="J211" s="124">
        <f>SUM(J209:J210)</f>
        <v>0</v>
      </c>
    </row>
    <row r="212" spans="1:10" ht="15" thickBot="1" x14ac:dyDescent="0.35">
      <c r="I212" s="125"/>
      <c r="J212" s="126"/>
    </row>
  </sheetData>
  <mergeCells count="10">
    <mergeCell ref="E206:F206"/>
    <mergeCell ref="A3:J3"/>
    <mergeCell ref="A5:J5"/>
    <mergeCell ref="B9:F9"/>
    <mergeCell ref="E102:F102"/>
    <mergeCell ref="E103:F103"/>
    <mergeCell ref="E104:F104"/>
    <mergeCell ref="E105:F105"/>
    <mergeCell ref="E106:F106"/>
    <mergeCell ref="I6:J8"/>
  </mergeCells>
  <pageMargins left="0.7" right="0.7" top="0.75" bottom="0.75" header="0.3" footer="0.3"/>
  <headerFooter>
    <oddFooter>&amp;L_x000D_&amp;1#&amp;"Calibri"&amp;10&amp;K000000 General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4e428f-a604-4ab4-a76f-0d535b5e42a6">
      <Terms xmlns="http://schemas.microsoft.com/office/infopath/2007/PartnerControls"/>
    </lcf76f155ced4ddcb4097134ff3c332f>
    <TaxCatchAll xmlns="f050c1af-32bb-4813-a83e-7edf209bee2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EDF628242BE124BA3E64340338C8AFE" ma:contentTypeVersion="13" ma:contentTypeDescription="Crée un document." ma:contentTypeScope="" ma:versionID="e3fa667e913707b48df70999d7f08286">
  <xsd:schema xmlns:xsd="http://www.w3.org/2001/XMLSchema" xmlns:xs="http://www.w3.org/2001/XMLSchema" xmlns:p="http://schemas.microsoft.com/office/2006/metadata/properties" xmlns:ns2="d64e428f-a604-4ab4-a76f-0d535b5e42a6" xmlns:ns3="f050c1af-32bb-4813-a83e-7edf209bee23" targetNamespace="http://schemas.microsoft.com/office/2006/metadata/properties" ma:root="true" ma:fieldsID="cc0d4fcb60ea5c581a908f5b330d6a5e" ns2:_="" ns3:_="">
    <xsd:import namespace="d64e428f-a604-4ab4-a76f-0d535b5e42a6"/>
    <xsd:import namespace="f050c1af-32bb-4813-a83e-7edf209bee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4e428f-a604-4ab4-a76f-0d535b5e42a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aba44a8f-0b61-4b82-a97d-a3ed47a2d64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50c1af-32bb-4813-a83e-7edf209bee2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6a202988-6f9b-407f-a4f6-d7b6fc106c5b}" ma:internalName="TaxCatchAll" ma:showField="CatchAllData" ma:web="f050c1af-32bb-4813-a83e-7edf209bee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F221322-426D-4CF8-B6B2-F308929513AC}">
  <ds:schemaRefs>
    <ds:schemaRef ds:uri="d64e428f-a604-4ab4-a76f-0d535b5e42a6"/>
    <ds:schemaRef ds:uri="http://www.w3.org/XML/1998/namespace"/>
    <ds:schemaRef ds:uri="http://purl.org/dc/dcmitype/"/>
    <ds:schemaRef ds:uri="http://schemas.microsoft.com/office/2006/documentManagement/types"/>
    <ds:schemaRef ds:uri="f050c1af-32bb-4813-a83e-7edf209bee23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B58A7DD9-0C4D-4512-9BBC-2424093B8A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64e428f-a604-4ab4-a76f-0d535b5e42a6"/>
    <ds:schemaRef ds:uri="f050c1af-32bb-4813-a83e-7edf209bee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8675AF2-211B-4EED-993B-20B4826BCA65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04d09258-035b-4e4f-ae3e-d79ff3d418d8}" enabled="1" method="Standard" siteId="{f4a12867-922d-4b9d-bb85-9ee7898512a0}" contentBits="2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AC2 BPP-DQE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Laulhe, Sarah</dc:creator>
  <cp:lastModifiedBy>Anyssa TAYACHI</cp:lastModifiedBy>
  <dcterms:created xsi:type="dcterms:W3CDTF">2024-12-05T15:03:20Z</dcterms:created>
  <dcterms:modified xsi:type="dcterms:W3CDTF">2025-02-20T13:17:06Z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0x0101008EDF628242BE124BA3E64340338C8AFE</vt:lpwstr>
  </property>
  <property fmtid="{D5CDD505-2E9C-101B-9397-08002B2CF9AE}" pid="3" name="MediaServiceImageTags">
    <vt:lpwstr/>
  </property>
</Properties>
</file>