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11570100AGF\partage\DBO\Marchés\__MARCHES\2013 à 2025 - MARCHES INTERNES PAR ANNEE\2025\2025-01-CPAM57 NETTOYAGE LOCAUX en cours d'écriture\DCE de base 2025-01-CPAM57 en cours d'écriture\"/>
    </mc:Choice>
  </mc:AlternateContent>
  <bookViews>
    <workbookView xWindow="240" yWindow="105" windowWidth="11580" windowHeight="7815" tabRatio="978"/>
  </bookViews>
  <sheets>
    <sheet name="A- Bord.prix forf. surfaces  " sheetId="1" r:id="rId1"/>
    <sheet name="B- Bord.prix forf. vitrerie " sheetId="11" r:id="rId2"/>
    <sheet name="C- Bord.prix forf.fournitures" sheetId="13" r:id="rId3"/>
    <sheet name="D Bord.prix forf.concierge" sheetId="12" r:id="rId4"/>
  </sheets>
  <definedNames>
    <definedName name="_xlnm.Print_Area" localSheetId="0">'A- Bord.prix forf. surfaces  '!$A$1:$J$22</definedName>
    <definedName name="_xlnm.Print_Area" localSheetId="1">'B- Bord.prix forf. vitrerie '!$A$1:$I$33</definedName>
    <definedName name="_xlnm.Print_Area" localSheetId="2">'C- Bord.prix forf.fournitures'!$A$1:$F$27</definedName>
    <definedName name="_xlnm.Print_Area" localSheetId="3">'D Bord.prix forf.concierge'!$A$1:$D$22</definedName>
  </definedNames>
  <calcPr calcId="162913"/>
</workbook>
</file>

<file path=xl/calcChain.xml><?xml version="1.0" encoding="utf-8"?>
<calcChain xmlns="http://schemas.openxmlformats.org/spreadsheetml/2006/main">
  <c r="F23" i="13" l="1"/>
  <c r="F19" i="13"/>
  <c r="H31" i="11"/>
  <c r="H32" i="11"/>
  <c r="H28" i="11"/>
  <c r="H29" i="11"/>
  <c r="H27" i="11"/>
  <c r="H20" i="11"/>
  <c r="H21" i="11"/>
  <c r="H22" i="11"/>
  <c r="H23" i="11"/>
  <c r="H19" i="11"/>
  <c r="H11" i="11"/>
  <c r="H12" i="11"/>
  <c r="H13" i="11"/>
  <c r="H14" i="11"/>
  <c r="H10" i="11"/>
  <c r="J16" i="1"/>
  <c r="F15" i="1" l="1"/>
  <c r="D17" i="13" l="1"/>
  <c r="C17" i="13"/>
  <c r="B17" i="13"/>
  <c r="D15" i="12" l="1"/>
  <c r="D16" i="12" s="1"/>
  <c r="D17" i="12" s="1"/>
  <c r="D19" i="12" s="1"/>
  <c r="D15" i="1" l="1"/>
  <c r="H33" i="11"/>
  <c r="J17" i="1"/>
  <c r="J18" i="1" s="1"/>
  <c r="J20" i="1" s="1"/>
  <c r="H15" i="1"/>
  <c r="I15" i="1"/>
  <c r="E17" i="13"/>
  <c r="F20" i="13"/>
  <c r="F21" i="13" l="1"/>
  <c r="G9" i="1"/>
  <c r="G10" i="1"/>
  <c r="G12" i="1"/>
  <c r="G13" i="1"/>
  <c r="G14" i="1"/>
  <c r="G8" i="1"/>
  <c r="E15" i="1"/>
  <c r="C11" i="1" l="1"/>
  <c r="C15" i="1" l="1"/>
  <c r="G11" i="1"/>
  <c r="G15" i="1" s="1"/>
</calcChain>
</file>

<file path=xl/sharedStrings.xml><?xml version="1.0" encoding="utf-8"?>
<sst xmlns="http://schemas.openxmlformats.org/spreadsheetml/2006/main" count="164" uniqueCount="86">
  <si>
    <t>Site de HAYANGE</t>
  </si>
  <si>
    <t>Site de SARREGUEMINES</t>
  </si>
  <si>
    <t>Site de FORBACH</t>
  </si>
  <si>
    <t>………………………</t>
  </si>
  <si>
    <t>Prix forfaitaire 
Mensuel H.T.</t>
  </si>
  <si>
    <t>m² une face</t>
  </si>
  <si>
    <t>Site de SARREBOURG</t>
  </si>
  <si>
    <t>TVA à</t>
  </si>
  <si>
    <t>(1)Le nombre de minutes est exprimé en centième d'heures. (Ex : 1/2 heures=0,5 heure ; 1/4 heures=0,25 heure…..)</t>
  </si>
  <si>
    <t>Nombre d'effectif oeuvrant par jour</t>
  </si>
  <si>
    <t>Nombre d'heures journalières (1)
(tâche oeuvrante)</t>
  </si>
  <si>
    <t>Total des heures des laveurs de vitres</t>
  </si>
  <si>
    <t>…………..</t>
  </si>
  <si>
    <t>Effectif</t>
  </si>
  <si>
    <t>Nature de surface</t>
  </si>
  <si>
    <t xml:space="preserve"> vinyl ou pvc</t>
  </si>
  <si>
    <t xml:space="preserve"> Carrelage</t>
  </si>
  <si>
    <t>Centre d'Examens de Santé à METZ</t>
  </si>
  <si>
    <t>Total général</t>
  </si>
  <si>
    <t>Thionville</t>
  </si>
  <si>
    <t>Forbach</t>
  </si>
  <si>
    <t>Sarrebourg</t>
  </si>
  <si>
    <t>Site de THIONVILLE</t>
  </si>
  <si>
    <t>Sarreguemines</t>
  </si>
  <si>
    <t>Surface Totale en m²</t>
  </si>
  <si>
    <t>TVA</t>
  </si>
  <si>
    <t>Prix forfaitaire 
Mensuel H.T. des fournitures sanitaires</t>
  </si>
  <si>
    <t>MONTANT TOTAL FORFAITAIRE ANNUEL T.T.C.</t>
  </si>
  <si>
    <r>
      <rPr>
        <b/>
        <sz val="10"/>
        <rFont val="Arial"/>
        <family val="2"/>
      </rPr>
      <t>MONTANT TOTAL FORFAITAIRE ANNUEL H.T.</t>
    </r>
    <r>
      <rPr>
        <sz val="10"/>
        <rFont val="Arial"/>
        <family val="2"/>
      </rPr>
      <t xml:space="preserve">
( montant à reporter à l'article 4 de l'Acte d'Engagement)</t>
    </r>
  </si>
  <si>
    <t>/AN</t>
  </si>
  <si>
    <r>
      <t xml:space="preserve">Lavage et lustrage des 2 X 2 portes automatiques ou portes d'entrée vitrées double-face des </t>
    </r>
    <r>
      <rPr>
        <b/>
        <sz val="10"/>
        <rFont val="Arial"/>
        <family val="2"/>
      </rPr>
      <t>ACCUEILS</t>
    </r>
    <r>
      <rPr>
        <sz val="10"/>
        <rFont val="Arial"/>
        <family val="2"/>
      </rPr>
      <t xml:space="preserve">  :</t>
    </r>
  </si>
  <si>
    <t xml:space="preserve">Site de SARREBOURG </t>
  </si>
  <si>
    <t>Coût de la prestation forfaitaire HT/Mois</t>
  </si>
  <si>
    <t>SITE DE SARREGUEMINES</t>
  </si>
  <si>
    <t>SITE DE METZ</t>
  </si>
  <si>
    <t>SITE DE THIONVILLE</t>
  </si>
  <si>
    <t>BORDEREAU DE PRIX - PRESTATIONS DE CONCIERGERIE</t>
  </si>
  <si>
    <t xml:space="preserve">Coût total des 3 sites HT/Mois </t>
  </si>
  <si>
    <t>Site de METZ</t>
  </si>
  <si>
    <t xml:space="preserve">Site de METZ Accueil des  27 et 29  rue des messageries </t>
  </si>
  <si>
    <t>DECOMPOSITION DU PRIX GLOBAL FORFAITAIRE - NETTOYAGE DES SURFACES</t>
  </si>
  <si>
    <t>DECOMPOSITION DU PRIX GLOBAL FORFAITAIRE -  VITRERIE EXTERIEURE</t>
  </si>
  <si>
    <t>DECOMPOSITION DU PRIX GLOBAL FORFAITAIRE - FOURNITURES SANITAIRES</t>
  </si>
  <si>
    <t>Nombre d'occupant par site</t>
  </si>
  <si>
    <t>Nombre   LAVABO</t>
  </si>
  <si>
    <t xml:space="preserve">Nombre  de 
WC </t>
  </si>
  <si>
    <t>Nombre  de DOUCHE</t>
  </si>
  <si>
    <r>
      <t xml:space="preserve">Lavage et lustrage des faces extérieures et intérieures des </t>
    </r>
    <r>
      <rPr>
        <b/>
        <sz val="10"/>
        <rFont val="Arial"/>
        <family val="2"/>
      </rPr>
      <t>vitres difficilement accessibles demandant l'utilisation de moyens d'accès pour réaliser la prestation et/ou dits alpinistes</t>
    </r>
    <r>
      <rPr>
        <sz val="10"/>
        <rFont val="Arial"/>
        <family val="2"/>
      </rPr>
      <t xml:space="preserve"> </t>
    </r>
  </si>
  <si>
    <t>CES à METZ</t>
  </si>
  <si>
    <t xml:space="preserve">Site de METZ </t>
  </si>
  <si>
    <r>
      <t xml:space="preserve">Montant total forfaitaire annuel TTC
</t>
    </r>
    <r>
      <rPr>
        <i/>
        <sz val="12"/>
        <rFont val="Arial"/>
        <family val="2"/>
      </rPr>
      <t>(montant à reporter à l'article 4 de l'Acte d'Engagement)</t>
    </r>
  </si>
  <si>
    <t>Montant total forfaitaire mensuel HT pour l'ensemble des sites</t>
  </si>
  <si>
    <t>Montant total forfaitaire mensuel TTC  pour l'ensemble des sites</t>
  </si>
  <si>
    <t>Montant total forfaitaire mensuel HT</t>
  </si>
  <si>
    <t>Montant  total forfaitaire mensuel TTC</t>
  </si>
  <si>
    <t xml:space="preserve">Tva à </t>
  </si>
  <si>
    <t xml:space="preserve"> ANNEXE 1 à l'AE- TABLEAU A</t>
  </si>
  <si>
    <t xml:space="preserve">Coût total des 3 sites TTC/Mois </t>
  </si>
  <si>
    <r>
      <t xml:space="preserve">Montant total forfaitaire annuel TTC
</t>
    </r>
    <r>
      <rPr>
        <b/>
        <i/>
        <sz val="10"/>
        <rFont val="Arial"/>
        <family val="2"/>
      </rPr>
      <t>Montant à reporter à l'article 4 de l'AE</t>
    </r>
  </si>
  <si>
    <t>ANNEXE 1 à l'AE - TABLEAU B</t>
  </si>
  <si>
    <t xml:space="preserve"> ANNEXE 1 à l'AE - TABLEAU  C</t>
  </si>
  <si>
    <t>ANNEXE 1 à l'AE - TABLEAU D</t>
  </si>
  <si>
    <t>Fréquence nettoyage
/semaine</t>
  </si>
  <si>
    <t>5 X</t>
  </si>
  <si>
    <t xml:space="preserve">Nom de la société, date et signature </t>
  </si>
  <si>
    <t>/MOIS</t>
  </si>
  <si>
    <t>Prix forfaitaire mensuel HT</t>
  </si>
  <si>
    <r>
      <t xml:space="preserve">Prix forfaitaire </t>
    </r>
    <r>
      <rPr>
        <b/>
        <sz val="10"/>
        <rFont val="Arial"/>
        <family val="2"/>
      </rPr>
      <t>ANNUEL</t>
    </r>
    <r>
      <rPr>
        <sz val="10"/>
        <rFont val="Arial"/>
        <family val="2"/>
      </rPr>
      <t xml:space="preserve"> H.T. </t>
    </r>
  </si>
  <si>
    <t>Prix forfaitaire H.T. par prestation</t>
  </si>
  <si>
    <r>
      <t xml:space="preserve">1)  </t>
    </r>
    <r>
      <rPr>
        <b/>
        <u/>
        <sz val="10"/>
        <rFont val="Arial"/>
        <family val="2"/>
      </rPr>
      <t>TOUS LES 15 JOURS</t>
    </r>
    <r>
      <rPr>
        <u/>
        <sz val="10"/>
        <color indexed="10"/>
        <rFont val="Arial"/>
        <family val="2"/>
      </rPr>
      <t xml:space="preserve"> </t>
    </r>
  </si>
  <si>
    <t>Flotex ou Moquette</t>
  </si>
  <si>
    <t>Total des heures des laveurs de vitres/prestation</t>
  </si>
  <si>
    <t>Total des heures des laveurs de vitres/mois</t>
  </si>
  <si>
    <t>A TITRE INDICATIF</t>
  </si>
  <si>
    <r>
      <t>MARCHÉ</t>
    </r>
    <r>
      <rPr>
        <b/>
        <i/>
        <sz val="16"/>
        <rFont val="Arial"/>
        <family val="2"/>
      </rPr>
      <t xml:space="preserve"> </t>
    </r>
    <r>
      <rPr>
        <b/>
        <sz val="16"/>
        <rFont val="Arial"/>
        <family val="2"/>
      </rPr>
      <t>N° 2025-01-CPAM57</t>
    </r>
  </si>
  <si>
    <t>MARCHÉ N° 2025-01-CPAM57</t>
  </si>
  <si>
    <t>Béton</t>
  </si>
  <si>
    <t>Site de METZ Rue des Messageries/Rue Jean Laurain</t>
  </si>
  <si>
    <t>Site de METZ  Rue des Messageries/Rue Jean Laurain</t>
  </si>
  <si>
    <t>/SEM</t>
  </si>
  <si>
    <r>
      <t>2) ENTRETIEN  SE</t>
    </r>
    <r>
      <rPr>
        <b/>
        <u/>
        <sz val="10"/>
        <rFont val="Arial"/>
        <family val="2"/>
      </rPr>
      <t>MESTRIEL</t>
    </r>
    <r>
      <rPr>
        <b/>
        <sz val="10"/>
        <rFont val="Arial"/>
        <family val="2"/>
      </rPr>
      <t xml:space="preserve"> : à réaliser en  JUIN - DECEMBRE</t>
    </r>
  </si>
  <si>
    <r>
      <t xml:space="preserve">3) ENTRETIEN  </t>
    </r>
    <r>
      <rPr>
        <b/>
        <u/>
        <sz val="10"/>
        <rFont val="Arial"/>
        <family val="2"/>
      </rPr>
      <t>SEMESTRIEL</t>
    </r>
    <r>
      <rPr>
        <b/>
        <sz val="10"/>
        <rFont val="Arial"/>
        <family val="2"/>
      </rPr>
      <t xml:space="preserve">  à réaliser en  JUIN - DECEMBRE</t>
    </r>
  </si>
  <si>
    <r>
      <t xml:space="preserve">Lavage et lustrage des vitres </t>
    </r>
    <r>
      <rPr>
        <b/>
        <sz val="10"/>
        <rFont val="Arial"/>
        <family val="2"/>
      </rPr>
      <t>extérieures double-face - vitrerie accessible
Nettoyage des encadrements de fenêtres et des t</t>
    </r>
    <r>
      <rPr>
        <b/>
        <u/>
        <sz val="10"/>
        <rFont val="Arial"/>
        <family val="2"/>
      </rPr>
      <t>ablettes extérieures et intérieures</t>
    </r>
  </si>
  <si>
    <r>
      <t>Le service de conciergerie selon les dispositions détaillées à l</t>
    </r>
    <r>
      <rPr>
        <b/>
        <sz val="10"/>
        <rFont val="Arial"/>
        <family val="2"/>
      </rPr>
      <t>'article 7.1.1 du CCTP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 xml:space="preserve">
</t>
    </r>
  </si>
  <si>
    <r>
      <t>Le service de conciergerie selon les dispositions détaillées à l'</t>
    </r>
    <r>
      <rPr>
        <b/>
        <sz val="10"/>
        <rFont val="Arial"/>
        <family val="2"/>
      </rPr>
      <t>article 7.1.1 du CCTP</t>
    </r>
    <r>
      <rPr>
        <sz val="9"/>
        <rFont val="Arial"/>
        <family val="2"/>
      </rPr>
      <t xml:space="preserve">
</t>
    </r>
  </si>
  <si>
    <r>
      <t>Le service de conciergerie du lundi au vendredi  selon les dispositions détaillées à l'</t>
    </r>
    <r>
      <rPr>
        <b/>
        <sz val="10"/>
        <rFont val="Arial"/>
        <family val="2"/>
      </rPr>
      <t>article 7.1.2 du CCTP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</si>
</sst>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_ ;\-#,##0\ "/>
    <numFmt numFmtId="167" formatCode="#,##0.00\ _€"/>
  </numFmts>
  <fonts count="2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i/>
      <sz val="16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sz val="18"/>
      <color theme="1"/>
      <name val="Calibri"/>
      <family val="2"/>
      <scheme val="minor"/>
    </font>
    <font>
      <b/>
      <i/>
      <sz val="10"/>
      <name val="Arial"/>
      <family val="2"/>
    </font>
    <font>
      <b/>
      <sz val="12"/>
      <color rgb="FFFF0000"/>
      <name val="Calibri"/>
      <family val="2"/>
      <scheme val="minor"/>
    </font>
    <font>
      <sz val="9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u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2" fillId="0" borderId="0"/>
  </cellStyleXfs>
  <cellXfs count="2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2" fontId="9" fillId="2" borderId="12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2" fontId="9" fillId="3" borderId="12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44" fontId="2" fillId="0" borderId="0" xfId="0" applyNumberFormat="1" applyFont="1"/>
    <xf numFmtId="44" fontId="1" fillId="0" borderId="12" xfId="0" applyNumberFormat="1" applyFont="1" applyBorder="1" applyAlignment="1">
      <alignment horizontal="center" vertical="center" wrapText="1"/>
    </xf>
    <xf numFmtId="0" fontId="2" fillId="0" borderId="0" xfId="2" applyFont="1"/>
    <xf numFmtId="0" fontId="2" fillId="0" borderId="0" xfId="2" applyFont="1" applyBorder="1"/>
    <xf numFmtId="0" fontId="2" fillId="0" borderId="0" xfId="2" applyFont="1" applyAlignment="1">
      <alignment horizontal="center"/>
    </xf>
    <xf numFmtId="0" fontId="2" fillId="0" borderId="0" xfId="2" applyFont="1" applyAlignment="1"/>
    <xf numFmtId="0" fontId="2" fillId="0" borderId="0" xfId="2" applyFont="1" applyAlignment="1">
      <alignment vertical="center"/>
    </xf>
    <xf numFmtId="0" fontId="2" fillId="0" borderId="0" xfId="2" applyFont="1" applyBorder="1" applyAlignment="1">
      <alignment vertical="center"/>
    </xf>
    <xf numFmtId="0" fontId="1" fillId="0" borderId="0" xfId="2" applyFont="1" applyBorder="1" applyAlignment="1">
      <alignment vertical="center"/>
    </xf>
    <xf numFmtId="0" fontId="2" fillId="0" borderId="0" xfId="2" applyFont="1" applyBorder="1" applyAlignment="1"/>
    <xf numFmtId="0" fontId="2" fillId="0" borderId="0" xfId="2" applyFont="1" applyBorder="1" applyAlignment="1">
      <alignment horizontal="center"/>
    </xf>
    <xf numFmtId="0" fontId="1" fillId="0" borderId="0" xfId="2" applyFont="1" applyBorder="1" applyAlignment="1">
      <alignment wrapText="1"/>
    </xf>
    <xf numFmtId="0" fontId="2" fillId="0" borderId="23" xfId="2" applyFont="1" applyBorder="1" applyAlignment="1">
      <alignment vertical="center" wrapText="1"/>
    </xf>
    <xf numFmtId="3" fontId="2" fillId="0" borderId="12" xfId="2" applyNumberFormat="1" applyFont="1" applyBorder="1" applyAlignment="1">
      <alignment horizontal="center" vertical="center"/>
    </xf>
    <xf numFmtId="0" fontId="2" fillId="0" borderId="12" xfId="2" applyFont="1" applyBorder="1" applyAlignment="1">
      <alignment vertical="center" wrapText="1"/>
    </xf>
    <xf numFmtId="0" fontId="2" fillId="0" borderId="20" xfId="2" applyFont="1" applyBorder="1" applyAlignment="1">
      <alignment vertical="center"/>
    </xf>
    <xf numFmtId="0" fontId="2" fillId="0" borderId="0" xfId="2" applyFont="1" applyBorder="1" applyAlignment="1">
      <alignment horizontal="center" vertical="center"/>
    </xf>
    <xf numFmtId="0" fontId="2" fillId="0" borderId="0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0" fontId="2" fillId="0" borderId="15" xfId="2" applyFont="1" applyBorder="1" applyAlignment="1">
      <alignment vertical="center"/>
    </xf>
    <xf numFmtId="0" fontId="2" fillId="0" borderId="16" xfId="2" applyFont="1" applyBorder="1" applyAlignment="1">
      <alignment vertical="center"/>
    </xf>
    <xf numFmtId="49" fontId="2" fillId="0" borderId="0" xfId="2" applyNumberFormat="1" applyFont="1" applyBorder="1" applyAlignment="1">
      <alignment horizontal="center" vertical="center"/>
    </xf>
    <xf numFmtId="49" fontId="2" fillId="0" borderId="0" xfId="2" applyNumberFormat="1" applyFont="1" applyBorder="1" applyAlignment="1"/>
    <xf numFmtId="49" fontId="2" fillId="0" borderId="13" xfId="2" applyNumberFormat="1" applyFont="1" applyBorder="1" applyAlignment="1">
      <alignment horizontal="center" vertical="center"/>
    </xf>
    <xf numFmtId="0" fontId="2" fillId="0" borderId="31" xfId="2" applyFont="1" applyBorder="1" applyAlignment="1">
      <alignment vertical="center"/>
    </xf>
    <xf numFmtId="0" fontId="2" fillId="0" borderId="26" xfId="2" applyFont="1" applyBorder="1" applyAlignment="1">
      <alignment vertical="center"/>
    </xf>
    <xf numFmtId="0" fontId="2" fillId="0" borderId="6" xfId="2" applyFont="1" applyBorder="1" applyAlignment="1">
      <alignment vertical="center"/>
    </xf>
    <xf numFmtId="0" fontId="2" fillId="0" borderId="7" xfId="2" applyFont="1" applyBorder="1" applyAlignment="1">
      <alignment vertical="center"/>
    </xf>
    <xf numFmtId="49" fontId="2" fillId="0" borderId="39" xfId="2" applyNumberFormat="1" applyFont="1" applyBorder="1" applyAlignment="1">
      <alignment horizontal="center" vertical="center"/>
    </xf>
    <xf numFmtId="0" fontId="2" fillId="0" borderId="40" xfId="2" applyFont="1" applyBorder="1" applyAlignment="1">
      <alignment horizontal="center" vertical="center"/>
    </xf>
    <xf numFmtId="0" fontId="2" fillId="0" borderId="41" xfId="2" applyFont="1" applyBorder="1" applyAlignment="1">
      <alignment horizontal="center" vertical="center" wrapText="1"/>
    </xf>
    <xf numFmtId="49" fontId="2" fillId="0" borderId="33" xfId="2" applyNumberFormat="1" applyFont="1" applyBorder="1" applyAlignment="1">
      <alignment horizontal="center" vertical="center"/>
    </xf>
    <xf numFmtId="165" fontId="2" fillId="0" borderId="18" xfId="2" applyNumberFormat="1" applyFont="1" applyBorder="1" applyAlignment="1">
      <alignment horizontal="center" vertical="center"/>
    </xf>
    <xf numFmtId="49" fontId="2" fillId="0" borderId="45" xfId="2" applyNumberFormat="1" applyFont="1" applyBorder="1" applyAlignment="1">
      <alignment horizontal="center" vertical="center"/>
    </xf>
    <xf numFmtId="0" fontId="2" fillId="0" borderId="0" xfId="2" applyFont="1" applyBorder="1" applyAlignment="1">
      <alignment vertical="top"/>
    </xf>
    <xf numFmtId="0" fontId="2" fillId="0" borderId="0" xfId="2" applyFont="1" applyAlignment="1">
      <alignment vertical="top"/>
    </xf>
    <xf numFmtId="0" fontId="10" fillId="0" borderId="12" xfId="0" applyFont="1" applyBorder="1" applyAlignment="1">
      <alignment horizontal="left" vertical="center" wrapText="1"/>
    </xf>
    <xf numFmtId="164" fontId="10" fillId="0" borderId="12" xfId="1" applyFont="1" applyBorder="1" applyAlignment="1">
      <alignment horizontal="left" vertical="center"/>
    </xf>
    <xf numFmtId="164" fontId="10" fillId="4" borderId="12" xfId="1" applyFont="1" applyFill="1" applyBorder="1" applyAlignment="1">
      <alignment horizontal="left" vertical="center"/>
    </xf>
    <xf numFmtId="2" fontId="11" fillId="0" borderId="12" xfId="0" applyNumberFormat="1" applyFont="1" applyBorder="1" applyAlignment="1">
      <alignment horizontal="center" vertical="center"/>
    </xf>
    <xf numFmtId="44" fontId="11" fillId="0" borderId="12" xfId="0" applyNumberFormat="1" applyFont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 wrapText="1"/>
    </xf>
    <xf numFmtId="164" fontId="10" fillId="2" borderId="12" xfId="1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4" fontId="1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0" fontId="12" fillId="0" borderId="12" xfId="0" applyNumberFormat="1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2" xfId="2" applyFont="1" applyBorder="1" applyAlignment="1"/>
    <xf numFmtId="165" fontId="2" fillId="0" borderId="25" xfId="2" applyNumberFormat="1" applyFont="1" applyBorder="1" applyAlignment="1">
      <alignment horizontal="center"/>
    </xf>
    <xf numFmtId="0" fontId="10" fillId="5" borderId="12" xfId="0" applyFont="1" applyFill="1" applyBorder="1" applyAlignment="1">
      <alignment horizontal="left" vertical="center" wrapText="1"/>
    </xf>
    <xf numFmtId="164" fontId="10" fillId="5" borderId="12" xfId="1" applyFont="1" applyFill="1" applyBorder="1" applyAlignment="1">
      <alignment horizontal="left" vertical="center"/>
    </xf>
    <xf numFmtId="2" fontId="11" fillId="5" borderId="12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164" fontId="16" fillId="5" borderId="12" xfId="1" applyFont="1" applyFill="1" applyBorder="1" applyAlignment="1">
      <alignment horizontal="left" vertical="center"/>
    </xf>
    <xf numFmtId="164" fontId="18" fillId="5" borderId="12" xfId="1" applyFont="1" applyFill="1" applyBorder="1" applyAlignment="1">
      <alignment horizontal="left" vertical="center"/>
    </xf>
    <xf numFmtId="0" fontId="2" fillId="5" borderId="12" xfId="2" applyFont="1" applyFill="1" applyBorder="1" applyAlignment="1">
      <alignment vertical="center" wrapText="1"/>
    </xf>
    <xf numFmtId="0" fontId="2" fillId="5" borderId="12" xfId="2" applyFont="1" applyFill="1" applyBorder="1" applyAlignment="1">
      <alignment horizontal="center" vertical="center"/>
    </xf>
    <xf numFmtId="3" fontId="2" fillId="5" borderId="12" xfId="2" applyNumberFormat="1" applyFont="1" applyFill="1" applyBorder="1" applyAlignment="1">
      <alignment horizontal="center" vertical="center"/>
    </xf>
    <xf numFmtId="0" fontId="2" fillId="5" borderId="48" xfId="2" applyFont="1" applyFill="1" applyBorder="1" applyAlignment="1">
      <alignment horizontal="left" wrapText="1"/>
    </xf>
    <xf numFmtId="0" fontId="1" fillId="5" borderId="37" xfId="2" applyFont="1" applyFill="1" applyBorder="1" applyAlignment="1">
      <alignment vertical="center" wrapText="1"/>
    </xf>
    <xf numFmtId="3" fontId="2" fillId="5" borderId="25" xfId="2" applyNumberFormat="1" applyFont="1" applyFill="1" applyBorder="1" applyAlignment="1">
      <alignment horizontal="center" vertical="center"/>
    </xf>
    <xf numFmtId="3" fontId="2" fillId="5" borderId="49" xfId="2" applyNumberFormat="1" applyFont="1" applyFill="1" applyBorder="1" applyAlignment="1">
      <alignment horizontal="center" vertical="center"/>
    </xf>
    <xf numFmtId="49" fontId="2" fillId="0" borderId="50" xfId="2" applyNumberFormat="1" applyFont="1" applyBorder="1" applyAlignment="1">
      <alignment horizontal="center" vertical="center"/>
    </xf>
    <xf numFmtId="0" fontId="4" fillId="0" borderId="0" xfId="0" applyFont="1" applyAlignment="1"/>
    <xf numFmtId="164" fontId="19" fillId="3" borderId="12" xfId="1" applyFont="1" applyFill="1" applyBorder="1" applyAlignment="1">
      <alignment horizontal="left" vertical="center"/>
    </xf>
    <xf numFmtId="1" fontId="10" fillId="5" borderId="12" xfId="1" applyNumberFormat="1" applyFont="1" applyFill="1" applyBorder="1" applyAlignment="1">
      <alignment horizontal="center" vertical="center"/>
    </xf>
    <xf numFmtId="1" fontId="10" fillId="0" borderId="12" xfId="1" applyNumberFormat="1" applyFont="1" applyBorder="1" applyAlignment="1">
      <alignment horizontal="center" vertical="center"/>
    </xf>
    <xf numFmtId="1" fontId="10" fillId="6" borderId="12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12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20" fillId="0" borderId="12" xfId="0" applyFont="1" applyBorder="1" applyAlignment="1">
      <alignment horizontal="center" vertical="center" wrapText="1"/>
    </xf>
    <xf numFmtId="44" fontId="20" fillId="0" borderId="12" xfId="0" applyNumberFormat="1" applyFont="1" applyBorder="1" applyAlignment="1">
      <alignment horizontal="center" vertical="center" wrapText="1"/>
    </xf>
    <xf numFmtId="0" fontId="2" fillId="5" borderId="23" xfId="2" applyFont="1" applyFill="1" applyBorder="1" applyAlignment="1">
      <alignment vertical="center" wrapText="1"/>
    </xf>
    <xf numFmtId="7" fontId="11" fillId="5" borderId="12" xfId="0" applyNumberFormat="1" applyFont="1" applyFill="1" applyBorder="1" applyAlignment="1">
      <alignment horizontal="right" vertical="center"/>
    </xf>
    <xf numFmtId="7" fontId="11" fillId="0" borderId="12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44" fontId="11" fillId="0" borderId="0" xfId="0" applyNumberFormat="1" applyFont="1" applyBorder="1" applyAlignment="1">
      <alignment horizontal="left" vertical="center"/>
    </xf>
    <xf numFmtId="166" fontId="10" fillId="2" borderId="12" xfId="1" applyNumberFormat="1" applyFont="1" applyFill="1" applyBorder="1" applyAlignment="1">
      <alignment horizontal="center" vertical="center"/>
    </xf>
    <xf numFmtId="166" fontId="14" fillId="2" borderId="12" xfId="1" applyNumberFormat="1" applyFont="1" applyFill="1" applyBorder="1" applyAlignment="1">
      <alignment horizontal="center" vertical="center"/>
    </xf>
    <xf numFmtId="0" fontId="4" fillId="0" borderId="53" xfId="0" applyFont="1" applyBorder="1" applyAlignment="1">
      <alignment horizontal="center"/>
    </xf>
    <xf numFmtId="2" fontId="11" fillId="6" borderId="12" xfId="0" applyNumberFormat="1" applyFont="1" applyFill="1" applyBorder="1" applyAlignment="1">
      <alignment horizontal="center" vertical="center"/>
    </xf>
    <xf numFmtId="44" fontId="11" fillId="6" borderId="12" xfId="0" applyNumberFormat="1" applyFont="1" applyFill="1" applyBorder="1" applyAlignment="1">
      <alignment horizontal="left" vertical="center"/>
    </xf>
    <xf numFmtId="165" fontId="2" fillId="0" borderId="1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0" fontId="1" fillId="0" borderId="8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5" fontId="2" fillId="0" borderId="46" xfId="0" applyNumberFormat="1" applyFont="1" applyBorder="1" applyAlignment="1">
      <alignment horizontal="center" vertical="center"/>
    </xf>
    <xf numFmtId="165" fontId="2" fillId="0" borderId="47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49" fontId="2" fillId="5" borderId="39" xfId="2" applyNumberFormat="1" applyFont="1" applyFill="1" applyBorder="1" applyAlignment="1">
      <alignment horizontal="center" vertical="center"/>
    </xf>
    <xf numFmtId="165" fontId="2" fillId="5" borderId="18" xfId="2" applyNumberFormat="1" applyFont="1" applyFill="1" applyBorder="1" applyAlignment="1">
      <alignment horizontal="center" vertical="center"/>
    </xf>
    <xf numFmtId="165" fontId="2" fillId="0" borderId="25" xfId="2" applyNumberFormat="1" applyFont="1" applyBorder="1" applyAlignment="1">
      <alignment horizontal="center" vertical="center"/>
    </xf>
    <xf numFmtId="165" fontId="2" fillId="0" borderId="38" xfId="2" applyNumberFormat="1" applyFont="1" applyBorder="1" applyAlignment="1">
      <alignment horizontal="center" vertical="center"/>
    </xf>
    <xf numFmtId="165" fontId="2" fillId="0" borderId="34" xfId="2" applyNumberFormat="1" applyFont="1" applyBorder="1" applyAlignment="1">
      <alignment horizontal="center" vertical="center"/>
    </xf>
    <xf numFmtId="165" fontId="11" fillId="5" borderId="12" xfId="0" applyNumberFormat="1" applyFont="1" applyFill="1" applyBorder="1" applyAlignment="1">
      <alignment horizontal="left" vertical="center"/>
    </xf>
    <xf numFmtId="165" fontId="11" fillId="0" borderId="12" xfId="0" applyNumberFormat="1" applyFont="1" applyBorder="1" applyAlignment="1">
      <alignment horizontal="left" vertical="center"/>
    </xf>
    <xf numFmtId="0" fontId="9" fillId="2" borderId="12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2" fontId="9" fillId="2" borderId="17" xfId="0" applyNumberFormat="1" applyFont="1" applyFill="1" applyBorder="1" applyAlignment="1">
      <alignment horizontal="center" vertical="center" wrapText="1"/>
    </xf>
    <xf numFmtId="0" fontId="2" fillId="0" borderId="54" xfId="2" applyFont="1" applyBorder="1" applyAlignment="1">
      <alignment horizontal="center" vertical="center"/>
    </xf>
    <xf numFmtId="0" fontId="2" fillId="0" borderId="55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/>
    </xf>
    <xf numFmtId="0" fontId="2" fillId="0" borderId="55" xfId="2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7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12" fillId="0" borderId="12" xfId="0" applyNumberFormat="1" applyFont="1" applyFill="1" applyBorder="1" applyAlignment="1">
      <alignment horizontal="left" vertical="center"/>
    </xf>
    <xf numFmtId="0" fontId="12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/>
    </xf>
    <xf numFmtId="0" fontId="4" fillId="7" borderId="0" xfId="2" applyFont="1" applyFill="1" applyBorder="1" applyAlignment="1">
      <alignment horizontal="center" vertical="top"/>
    </xf>
    <xf numFmtId="0" fontId="2" fillId="0" borderId="0" xfId="2" applyFont="1" applyBorder="1" applyAlignment="1">
      <alignment horizontal="center"/>
    </xf>
    <xf numFmtId="0" fontId="1" fillId="0" borderId="32" xfId="2" applyFont="1" applyBorder="1" applyAlignment="1">
      <alignment horizontal="left" vertical="center" wrapText="1"/>
    </xf>
    <xf numFmtId="0" fontId="1" fillId="0" borderId="27" xfId="2" applyFont="1" applyBorder="1" applyAlignment="1">
      <alignment horizontal="left" vertical="center" wrapText="1"/>
    </xf>
    <xf numFmtId="0" fontId="2" fillId="0" borderId="30" xfId="2" applyFont="1" applyBorder="1" applyAlignment="1">
      <alignment horizontal="left" wrapText="1"/>
    </xf>
    <xf numFmtId="0" fontId="2" fillId="0" borderId="17" xfId="2" applyFont="1" applyBorder="1" applyAlignment="1">
      <alignment horizontal="left" wrapText="1"/>
    </xf>
    <xf numFmtId="0" fontId="2" fillId="0" borderId="41" xfId="2" applyFont="1" applyBorder="1" applyAlignment="1">
      <alignment horizontal="center" vertical="center" wrapText="1"/>
    </xf>
    <xf numFmtId="0" fontId="2" fillId="0" borderId="44" xfId="2" applyFont="1" applyBorder="1" applyAlignment="1">
      <alignment horizontal="center" vertical="center" wrapText="1"/>
    </xf>
    <xf numFmtId="0" fontId="2" fillId="0" borderId="42" xfId="2" applyFont="1" applyBorder="1" applyAlignment="1">
      <alignment horizontal="center" vertical="center" wrapText="1"/>
    </xf>
    <xf numFmtId="0" fontId="2" fillId="0" borderId="43" xfId="2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65" fontId="2" fillId="0" borderId="19" xfId="2" applyNumberFormat="1" applyFont="1" applyBorder="1" applyAlignment="1">
      <alignment horizontal="center" vertical="center"/>
    </xf>
    <xf numFmtId="165" fontId="2" fillId="0" borderId="28" xfId="2" applyNumberFormat="1" applyFont="1" applyBorder="1" applyAlignment="1">
      <alignment horizontal="center" vertical="center"/>
    </xf>
    <xf numFmtId="165" fontId="2" fillId="0" borderId="12" xfId="2" applyNumberFormat="1" applyFont="1" applyBorder="1" applyAlignment="1">
      <alignment horizontal="center" vertical="center"/>
    </xf>
    <xf numFmtId="165" fontId="2" fillId="0" borderId="21" xfId="2" applyNumberFormat="1" applyFont="1" applyBorder="1" applyAlignment="1">
      <alignment horizontal="center" vertical="center"/>
    </xf>
    <xf numFmtId="165" fontId="2" fillId="0" borderId="23" xfId="2" applyNumberFormat="1" applyFont="1" applyBorder="1" applyAlignment="1">
      <alignment horizontal="center" vertical="center"/>
    </xf>
    <xf numFmtId="165" fontId="2" fillId="0" borderId="24" xfId="2" applyNumberFormat="1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5" borderId="51" xfId="2" applyFont="1" applyFill="1" applyBorder="1" applyAlignment="1">
      <alignment horizontal="left" wrapText="1"/>
    </xf>
    <xf numFmtId="0" fontId="2" fillId="5" borderId="52" xfId="2" applyFont="1" applyFill="1" applyBorder="1" applyAlignment="1">
      <alignment horizontal="left" wrapText="1"/>
    </xf>
    <xf numFmtId="0" fontId="2" fillId="0" borderId="35" xfId="2" applyFont="1" applyBorder="1" applyAlignment="1">
      <alignment horizontal="center" vertical="center" wrapText="1"/>
    </xf>
    <xf numFmtId="0" fontId="2" fillId="0" borderId="36" xfId="2" applyFont="1" applyBorder="1" applyAlignment="1">
      <alignment horizontal="center" vertical="center" wrapText="1"/>
    </xf>
    <xf numFmtId="0" fontId="2" fillId="0" borderId="29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34" xfId="2" applyFont="1" applyBorder="1" applyAlignment="1">
      <alignment horizontal="center" vertical="center" wrapText="1"/>
    </xf>
    <xf numFmtId="0" fontId="1" fillId="0" borderId="33" xfId="2" applyFont="1" applyBorder="1" applyAlignment="1">
      <alignment horizontal="center" vertical="center" wrapText="1"/>
    </xf>
    <xf numFmtId="10" fontId="2" fillId="0" borderId="18" xfId="2" applyNumberFormat="1" applyFont="1" applyBorder="1" applyAlignment="1">
      <alignment horizontal="center" vertical="center"/>
    </xf>
    <xf numFmtId="10" fontId="2" fillId="0" borderId="13" xfId="2" applyNumberFormat="1" applyFont="1" applyBorder="1" applyAlignment="1">
      <alignment horizontal="center" vertical="center"/>
    </xf>
    <xf numFmtId="0" fontId="2" fillId="0" borderId="56" xfId="2" applyFont="1" applyBorder="1" applyAlignment="1">
      <alignment horizontal="center" vertical="center" wrapText="1"/>
    </xf>
    <xf numFmtId="0" fontId="2" fillId="0" borderId="57" xfId="2" applyFont="1" applyBorder="1" applyAlignment="1">
      <alignment horizontal="center" vertical="center" wrapText="1"/>
    </xf>
    <xf numFmtId="0" fontId="2" fillId="0" borderId="55" xfId="2" applyFont="1" applyBorder="1" applyAlignment="1">
      <alignment horizontal="center" vertical="center" wrapText="1"/>
    </xf>
    <xf numFmtId="0" fontId="2" fillId="0" borderId="58" xfId="2" applyFont="1" applyBorder="1" applyAlignment="1">
      <alignment horizontal="center" vertical="center" wrapText="1"/>
    </xf>
    <xf numFmtId="0" fontId="2" fillId="0" borderId="51" xfId="2" applyFont="1" applyBorder="1" applyAlignment="1">
      <alignment horizontal="left" vertical="center" wrapText="1"/>
    </xf>
    <xf numFmtId="0" fontId="2" fillId="0" borderId="52" xfId="2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3" fontId="12" fillId="0" borderId="12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right" vertical="center"/>
    </xf>
    <xf numFmtId="0" fontId="1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  <xf numFmtId="0" fontId="2" fillId="5" borderId="53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10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2" fillId="0" borderId="22" xfId="2" applyFont="1" applyBorder="1" applyAlignment="1">
      <alignment vertical="center"/>
    </xf>
    <xf numFmtId="3" fontId="2" fillId="0" borderId="23" xfId="2" applyNumberFormat="1" applyFont="1" applyBorder="1" applyAlignment="1">
      <alignment horizontal="center" vertical="center"/>
    </xf>
    <xf numFmtId="49" fontId="2" fillId="0" borderId="38" xfId="2" applyNumberFormat="1" applyFont="1" applyBorder="1" applyAlignment="1">
      <alignment horizontal="center" vertical="center"/>
    </xf>
    <xf numFmtId="165" fontId="2" fillId="0" borderId="59" xfId="2" applyNumberFormat="1" applyFont="1" applyBorder="1" applyAlignment="1">
      <alignment horizontal="center" vertical="center"/>
    </xf>
    <xf numFmtId="49" fontId="2" fillId="0" borderId="60" xfId="2" applyNumberFormat="1" applyFont="1" applyBorder="1" applyAlignment="1">
      <alignment horizontal="center" vertical="center"/>
    </xf>
    <xf numFmtId="167" fontId="2" fillId="0" borderId="18" xfId="2" applyNumberFormat="1" applyFont="1" applyBorder="1" applyAlignment="1">
      <alignment horizontal="center" vertical="center"/>
    </xf>
    <xf numFmtId="167" fontId="2" fillId="0" borderId="49" xfId="2" applyNumberFormat="1" applyFont="1" applyBorder="1" applyAlignment="1">
      <alignment horizontal="center" vertical="center"/>
    </xf>
    <xf numFmtId="167" fontId="2" fillId="0" borderId="34" xfId="2" applyNumberFormat="1" applyFont="1" applyBorder="1" applyAlignment="1">
      <alignment horizontal="center" vertical="center"/>
    </xf>
    <xf numFmtId="0" fontId="1" fillId="5" borderId="35" xfId="2" applyFont="1" applyFill="1" applyBorder="1" applyAlignment="1">
      <alignment horizontal="left" vertical="center" wrapText="1"/>
    </xf>
    <xf numFmtId="0" fontId="1" fillId="5" borderId="36" xfId="2" applyFont="1" applyFill="1" applyBorder="1" applyAlignment="1">
      <alignment horizontal="left" vertical="center" wrapText="1"/>
    </xf>
    <xf numFmtId="3" fontId="2" fillId="0" borderId="36" xfId="2" applyNumberFormat="1" applyFont="1" applyBorder="1" applyAlignment="1">
      <alignment vertical="center"/>
    </xf>
    <xf numFmtId="49" fontId="2" fillId="0" borderId="60" xfId="2" applyNumberFormat="1" applyFont="1" applyBorder="1" applyAlignment="1">
      <alignment vertical="center"/>
    </xf>
    <xf numFmtId="0" fontId="2" fillId="0" borderId="36" xfId="2" applyFont="1" applyBorder="1" applyAlignment="1"/>
    <xf numFmtId="49" fontId="2" fillId="0" borderId="60" xfId="2" applyNumberFormat="1" applyFont="1" applyBorder="1" applyAlignment="1"/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80106</xdr:colOff>
      <xdr:row>0</xdr:row>
      <xdr:rowOff>20411</xdr:rowOff>
    </xdr:from>
    <xdr:to>
      <xdr:col>1</xdr:col>
      <xdr:colOff>676753</xdr:colOff>
      <xdr:row>2</xdr:row>
      <xdr:rowOff>176893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106" y="20411"/>
          <a:ext cx="3018718" cy="12042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812166</xdr:colOff>
      <xdr:row>2</xdr:row>
      <xdr:rowOff>51955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46507" cy="6927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59694</xdr:colOff>
      <xdr:row>0</xdr:row>
      <xdr:rowOff>0</xdr:rowOff>
    </xdr:from>
    <xdr:to>
      <xdr:col>0</xdr:col>
      <xdr:colOff>3016796</xdr:colOff>
      <xdr:row>1</xdr:row>
      <xdr:rowOff>15875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94" y="0"/>
          <a:ext cx="2957102" cy="1174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104775</xdr:rowOff>
    </xdr:from>
    <xdr:to>
      <xdr:col>1</xdr:col>
      <xdr:colOff>847093</xdr:colOff>
      <xdr:row>2</xdr:row>
      <xdr:rowOff>123825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4775"/>
          <a:ext cx="1980568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92D050"/>
    <pageSetUpPr fitToPage="1"/>
  </sheetPr>
  <dimension ref="A1:J22"/>
  <sheetViews>
    <sheetView tabSelected="1" view="pageBreakPreview" zoomScale="70" zoomScaleNormal="60" zoomScaleSheetLayoutView="70" workbookViewId="0">
      <selection activeCell="J20" sqref="J20"/>
    </sheetView>
  </sheetViews>
  <sheetFormatPr baseColWidth="10" defaultColWidth="11.42578125" defaultRowHeight="12.75" x14ac:dyDescent="0.2"/>
  <cols>
    <col min="1" max="1" width="36.28515625" style="11" customWidth="1"/>
    <col min="2" max="2" width="16.85546875" style="11" customWidth="1"/>
    <col min="3" max="3" width="13.42578125" style="1" customWidth="1"/>
    <col min="4" max="4" width="13.28515625" style="4" customWidth="1"/>
    <col min="5" max="5" width="14" style="4" customWidth="1"/>
    <col min="6" max="6" width="15.5703125" style="1" customWidth="1"/>
    <col min="7" max="7" width="19" style="1" customWidth="1"/>
    <col min="8" max="8" width="24.140625" style="1" customWidth="1"/>
    <col min="9" max="9" width="24.28515625" style="1" customWidth="1"/>
    <col min="10" max="10" width="33.5703125" style="14" customWidth="1"/>
    <col min="11" max="16384" width="11.42578125" style="1"/>
  </cols>
  <sheetData>
    <row r="1" spans="1:10" ht="43.5" customHeight="1" x14ac:dyDescent="0.2"/>
    <row r="2" spans="1:10" ht="39" customHeight="1" x14ac:dyDescent="0.3">
      <c r="A2" s="136" t="s">
        <v>74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39" customHeight="1" x14ac:dyDescent="0.3">
      <c r="A3" s="90"/>
      <c r="B3" s="116"/>
      <c r="C3" s="90"/>
      <c r="D3" s="90"/>
      <c r="E3" s="90"/>
      <c r="F3" s="90"/>
      <c r="G3" s="90"/>
      <c r="H3" s="90"/>
      <c r="I3" s="90"/>
      <c r="J3" s="90"/>
    </row>
    <row r="4" spans="1:10" s="3" customFormat="1" ht="66.75" customHeight="1" thickBot="1" x14ac:dyDescent="0.25">
      <c r="A4" s="135" t="s">
        <v>56</v>
      </c>
      <c r="B4" s="135"/>
      <c r="C4" s="135"/>
      <c r="D4" s="135"/>
      <c r="E4" s="135"/>
      <c r="F4" s="135"/>
      <c r="G4" s="135"/>
      <c r="H4" s="135"/>
      <c r="I4" s="135"/>
      <c r="J4" s="135"/>
    </row>
    <row r="5" spans="1:10" s="3" customFormat="1" ht="66.75" customHeight="1" thickBot="1" x14ac:dyDescent="0.25">
      <c r="A5" s="137" t="s">
        <v>40</v>
      </c>
      <c r="B5" s="138"/>
      <c r="C5" s="138"/>
      <c r="D5" s="138"/>
      <c r="E5" s="138"/>
      <c r="F5" s="138"/>
      <c r="G5" s="138"/>
      <c r="H5" s="138"/>
      <c r="I5" s="138"/>
      <c r="J5" s="139"/>
    </row>
    <row r="6" spans="1:10" ht="60.75" customHeight="1" x14ac:dyDescent="0.2"/>
    <row r="7" spans="1:10" s="11" customFormat="1" ht="51" customHeight="1" x14ac:dyDescent="0.2">
      <c r="A7" s="10" t="s">
        <v>14</v>
      </c>
      <c r="B7" s="127" t="s">
        <v>62</v>
      </c>
      <c r="C7" s="9" t="s">
        <v>15</v>
      </c>
      <c r="D7" s="9" t="s">
        <v>70</v>
      </c>
      <c r="E7" s="9" t="s">
        <v>16</v>
      </c>
      <c r="F7" s="9" t="s">
        <v>76</v>
      </c>
      <c r="G7" s="12" t="s">
        <v>24</v>
      </c>
      <c r="H7" s="95" t="s">
        <v>10</v>
      </c>
      <c r="I7" s="95" t="s">
        <v>9</v>
      </c>
      <c r="J7" s="96" t="s">
        <v>4</v>
      </c>
    </row>
    <row r="8" spans="1:10" s="71" customFormat="1" ht="53.25" customHeight="1" x14ac:dyDescent="0.2">
      <c r="A8" s="68" t="s">
        <v>49</v>
      </c>
      <c r="B8" s="128" t="s">
        <v>63</v>
      </c>
      <c r="C8" s="69">
        <v>213.54</v>
      </c>
      <c r="D8" s="69">
        <v>6063.68</v>
      </c>
      <c r="E8" s="69">
        <v>1695.38</v>
      </c>
      <c r="F8" s="69"/>
      <c r="G8" s="52">
        <f>SUM(C8:F8)</f>
        <v>7972.6</v>
      </c>
      <c r="H8" s="70"/>
      <c r="I8" s="70"/>
      <c r="J8" s="125"/>
    </row>
    <row r="9" spans="1:10" s="71" customFormat="1" ht="53.25" customHeight="1" x14ac:dyDescent="0.2">
      <c r="A9" s="68" t="s">
        <v>22</v>
      </c>
      <c r="B9" s="128" t="s">
        <v>63</v>
      </c>
      <c r="C9" s="69">
        <v>3501</v>
      </c>
      <c r="D9" s="74"/>
      <c r="E9" s="75">
        <v>550</v>
      </c>
      <c r="F9" s="69"/>
      <c r="G9" s="52">
        <f t="shared" ref="G9:G14" si="0">SUM(C9:F9)</f>
        <v>4051</v>
      </c>
      <c r="H9" s="70"/>
      <c r="I9" s="70"/>
      <c r="J9" s="125"/>
    </row>
    <row r="10" spans="1:10" s="71" customFormat="1" ht="53.25" customHeight="1" x14ac:dyDescent="0.2">
      <c r="A10" s="68" t="s">
        <v>1</v>
      </c>
      <c r="B10" s="128" t="s">
        <v>63</v>
      </c>
      <c r="C10" s="69">
        <v>2980.1</v>
      </c>
      <c r="D10" s="69">
        <v>100</v>
      </c>
      <c r="E10" s="69">
        <v>303.89999999999998</v>
      </c>
      <c r="F10" s="69">
        <v>55</v>
      </c>
      <c r="G10" s="52">
        <f t="shared" si="0"/>
        <v>3439</v>
      </c>
      <c r="H10" s="70"/>
      <c r="I10" s="70"/>
      <c r="J10" s="125"/>
    </row>
    <row r="11" spans="1:10" ht="53.25" customHeight="1" x14ac:dyDescent="0.2">
      <c r="A11" s="50" t="s">
        <v>2</v>
      </c>
      <c r="B11" s="128" t="s">
        <v>63</v>
      </c>
      <c r="C11" s="51">
        <f>15+1464.84</f>
        <v>1479.84</v>
      </c>
      <c r="D11" s="51"/>
      <c r="E11" s="51">
        <v>366.85</v>
      </c>
      <c r="F11" s="51"/>
      <c r="G11" s="52">
        <f t="shared" si="0"/>
        <v>1846.69</v>
      </c>
      <c r="H11" s="53"/>
      <c r="I11" s="53"/>
      <c r="J11" s="126"/>
    </row>
    <row r="12" spans="1:10" ht="53.25" customHeight="1" x14ac:dyDescent="0.2">
      <c r="A12" s="50" t="s">
        <v>31</v>
      </c>
      <c r="B12" s="128" t="s">
        <v>63</v>
      </c>
      <c r="C12" s="51">
        <v>622.36</v>
      </c>
      <c r="D12" s="51">
        <v>39.699999999999996</v>
      </c>
      <c r="E12" s="51">
        <v>57.59</v>
      </c>
      <c r="F12" s="51"/>
      <c r="G12" s="52">
        <f t="shared" si="0"/>
        <v>719.65000000000009</v>
      </c>
      <c r="H12" s="53"/>
      <c r="I12" s="53"/>
      <c r="J12" s="126"/>
    </row>
    <row r="13" spans="1:10" ht="53.25" customHeight="1" x14ac:dyDescent="0.2">
      <c r="A13" s="50" t="s">
        <v>17</v>
      </c>
      <c r="B13" s="128" t="s">
        <v>63</v>
      </c>
      <c r="C13" s="51">
        <v>528.6</v>
      </c>
      <c r="D13" s="51">
        <v>87.4</v>
      </c>
      <c r="E13" s="51">
        <v>66</v>
      </c>
      <c r="F13" s="51"/>
      <c r="G13" s="52">
        <f t="shared" si="0"/>
        <v>682</v>
      </c>
      <c r="H13" s="53"/>
      <c r="I13" s="53"/>
      <c r="J13" s="126"/>
    </row>
    <row r="14" spans="1:10" ht="53.25" customHeight="1" x14ac:dyDescent="0.2">
      <c r="A14" s="50" t="s">
        <v>0</v>
      </c>
      <c r="B14" s="128" t="s">
        <v>63</v>
      </c>
      <c r="C14" s="69">
        <v>125</v>
      </c>
      <c r="D14" s="69"/>
      <c r="E14" s="69">
        <v>5</v>
      </c>
      <c r="F14" s="51"/>
      <c r="G14" s="52">
        <f t="shared" si="0"/>
        <v>130</v>
      </c>
      <c r="H14" s="53"/>
      <c r="I14" s="53"/>
      <c r="J14" s="126"/>
    </row>
    <row r="15" spans="1:10" ht="53.25" customHeight="1" x14ac:dyDescent="0.2">
      <c r="A15" s="55" t="s">
        <v>18</v>
      </c>
      <c r="B15" s="55"/>
      <c r="C15" s="56">
        <f>SUM(C8:C14)</f>
        <v>9450.44</v>
      </c>
      <c r="D15" s="56">
        <f>SUM(D8:D14)</f>
        <v>6290.78</v>
      </c>
      <c r="E15" s="56">
        <f>SUM(E8:E14)</f>
        <v>3044.7200000000003</v>
      </c>
      <c r="F15" s="56">
        <f>SUM(F10:F14)</f>
        <v>55</v>
      </c>
      <c r="G15" s="85">
        <f>SUM(G8:G14)</f>
        <v>18840.940000000002</v>
      </c>
      <c r="H15" s="105">
        <f>SUM(H13:H14)</f>
        <v>0</v>
      </c>
      <c r="I15" s="105">
        <f>SUM(I13:I14)</f>
        <v>0</v>
      </c>
      <c r="J15" s="106"/>
    </row>
    <row r="16" spans="1:10" ht="53.25" customHeight="1" x14ac:dyDescent="0.2">
      <c r="A16" s="57"/>
      <c r="B16" s="57"/>
      <c r="C16" s="58"/>
      <c r="D16" s="58"/>
      <c r="E16" s="58"/>
      <c r="F16" s="140" t="s">
        <v>51</v>
      </c>
      <c r="G16" s="140"/>
      <c r="H16" s="140"/>
      <c r="I16" s="140"/>
      <c r="J16" s="126">
        <f>SUM(J8:J14)</f>
        <v>0</v>
      </c>
    </row>
    <row r="17" spans="1:10" ht="53.25" customHeight="1" x14ac:dyDescent="0.2">
      <c r="A17" s="143" t="s">
        <v>64</v>
      </c>
      <c r="B17" s="143"/>
      <c r="C17" s="58"/>
      <c r="D17" s="58"/>
      <c r="E17" s="58"/>
      <c r="F17" s="142" t="s">
        <v>25</v>
      </c>
      <c r="G17" s="142"/>
      <c r="H17" s="142"/>
      <c r="I17" s="61">
        <v>0.2</v>
      </c>
      <c r="J17" s="54">
        <f>J16*I17</f>
        <v>0</v>
      </c>
    </row>
    <row r="18" spans="1:10" ht="53.25" customHeight="1" x14ac:dyDescent="0.2">
      <c r="A18" s="60"/>
      <c r="B18" s="60"/>
      <c r="C18" s="58"/>
      <c r="D18" s="58"/>
      <c r="E18" s="58"/>
      <c r="F18" s="141" t="s">
        <v>52</v>
      </c>
      <c r="G18" s="142"/>
      <c r="H18" s="142"/>
      <c r="I18" s="142"/>
      <c r="J18" s="54">
        <f>J16+J17</f>
        <v>0</v>
      </c>
    </row>
    <row r="19" spans="1:10" ht="53.25" customHeight="1" x14ac:dyDescent="0.2">
      <c r="A19" s="60"/>
      <c r="B19" s="60"/>
      <c r="C19" s="58"/>
      <c r="D19" s="58"/>
      <c r="E19" s="58"/>
      <c r="J19" s="1"/>
    </row>
    <row r="20" spans="1:10" ht="53.25" customHeight="1" x14ac:dyDescent="0.2">
      <c r="A20" s="57"/>
      <c r="B20" s="57"/>
      <c r="C20" s="58"/>
      <c r="D20" s="58"/>
      <c r="E20" s="58"/>
      <c r="F20" s="141" t="s">
        <v>50</v>
      </c>
      <c r="G20" s="142"/>
      <c r="H20" s="142"/>
      <c r="I20" s="142"/>
      <c r="J20" s="54">
        <f>J18*12</f>
        <v>0</v>
      </c>
    </row>
    <row r="21" spans="1:10" ht="53.25" customHeight="1" x14ac:dyDescent="0.2">
      <c r="A21" s="57"/>
      <c r="B21" s="57"/>
      <c r="C21" s="58"/>
      <c r="D21" s="58"/>
      <c r="E21" s="58"/>
      <c r="F21" s="100"/>
      <c r="G21" s="100"/>
      <c r="H21" s="100"/>
      <c r="I21" s="100"/>
      <c r="J21" s="101"/>
    </row>
    <row r="22" spans="1:10" ht="19.149999999999999" customHeight="1" x14ac:dyDescent="0.2">
      <c r="A22" s="134" t="s">
        <v>8</v>
      </c>
      <c r="B22" s="134"/>
      <c r="C22" s="134"/>
      <c r="D22" s="134"/>
      <c r="E22" s="134"/>
      <c r="F22" s="134"/>
      <c r="G22" s="134"/>
      <c r="H22" s="4"/>
      <c r="I22" s="4"/>
      <c r="J22" s="13"/>
    </row>
  </sheetData>
  <mergeCells count="9">
    <mergeCell ref="A22:G22"/>
    <mergeCell ref="A4:J4"/>
    <mergeCell ref="A2:J2"/>
    <mergeCell ref="A5:J5"/>
    <mergeCell ref="F16:I16"/>
    <mergeCell ref="F18:I18"/>
    <mergeCell ref="F17:H17"/>
    <mergeCell ref="F20:I20"/>
    <mergeCell ref="A17:B17"/>
  </mergeCells>
  <phoneticPr fontId="3" type="noConversion"/>
  <printOptions horizontalCentered="1"/>
  <pageMargins left="0.15748031496062992" right="0.15748031496062992" top="0.63" bottom="0.15748031496062992" header="0.15748031496062992" footer="0.15748031496062992"/>
  <pageSetup paperSize="9" scale="4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33"/>
  <sheetViews>
    <sheetView view="pageBreakPreview" topLeftCell="A21" zoomScale="110" zoomScaleNormal="100" zoomScaleSheetLayoutView="110" workbookViewId="0">
      <selection activeCell="H31" sqref="H31:I31"/>
    </sheetView>
  </sheetViews>
  <sheetFormatPr baseColWidth="10" defaultColWidth="11.42578125" defaultRowHeight="12.75" x14ac:dyDescent="0.2"/>
  <cols>
    <col min="1" max="1" width="17" style="17" customWidth="1"/>
    <col min="2" max="2" width="50.7109375" style="19" customWidth="1"/>
    <col min="3" max="3" width="11.140625" style="18" customWidth="1"/>
    <col min="4" max="4" width="14.85546875" style="18" customWidth="1"/>
    <col min="5" max="5" width="10.140625" style="18" customWidth="1"/>
    <col min="6" max="6" width="13.28515625" style="18" customWidth="1"/>
    <col min="7" max="7" width="8.85546875" style="18" customWidth="1"/>
    <col min="8" max="8" width="16.42578125" style="18" customWidth="1"/>
    <col min="9" max="9" width="7.5703125" style="18" customWidth="1"/>
    <col min="10" max="10" width="11.42578125" style="17"/>
    <col min="11" max="16384" width="11.42578125" style="16"/>
  </cols>
  <sheetData>
    <row r="1" spans="1:11" ht="30" customHeight="1" x14ac:dyDescent="0.2"/>
    <row r="2" spans="1:11" ht="20.25" x14ac:dyDescent="0.3">
      <c r="A2" s="157" t="s">
        <v>74</v>
      </c>
      <c r="B2" s="157"/>
      <c r="C2" s="157"/>
      <c r="D2" s="157"/>
      <c r="E2" s="157"/>
      <c r="F2" s="157"/>
      <c r="G2" s="157"/>
      <c r="H2" s="157"/>
      <c r="I2" s="157"/>
    </row>
    <row r="3" spans="1:11" ht="25.5" customHeight="1" x14ac:dyDescent="0.3">
      <c r="J3" s="84"/>
      <c r="K3" s="84"/>
    </row>
    <row r="4" spans="1:11" s="49" customFormat="1" ht="25.5" customHeight="1" x14ac:dyDescent="0.2">
      <c r="A4" s="147" t="s">
        <v>59</v>
      </c>
      <c r="B4" s="147"/>
      <c r="C4" s="147"/>
      <c r="D4" s="147"/>
      <c r="E4" s="147"/>
      <c r="F4" s="147"/>
      <c r="G4" s="147"/>
      <c r="H4" s="147"/>
      <c r="I4" s="147"/>
      <c r="J4" s="48"/>
    </row>
    <row r="5" spans="1:11" ht="26.25" customHeight="1" x14ac:dyDescent="0.3">
      <c r="A5" s="146" t="s">
        <v>41</v>
      </c>
      <c r="B5" s="146"/>
      <c r="C5" s="146"/>
      <c r="D5" s="146"/>
      <c r="E5" s="146"/>
      <c r="F5" s="146"/>
      <c r="G5" s="146"/>
      <c r="H5" s="146"/>
      <c r="I5" s="146"/>
    </row>
    <row r="6" spans="1:11" ht="25.9" customHeight="1" thickBot="1" x14ac:dyDescent="0.25">
      <c r="B6" s="23"/>
      <c r="C6" s="24"/>
      <c r="D6" s="24"/>
      <c r="E6" s="24"/>
      <c r="F6" s="24"/>
      <c r="G6" s="24"/>
      <c r="H6" s="24"/>
      <c r="I6" s="24"/>
    </row>
    <row r="7" spans="1:11" ht="62.45" customHeight="1" thickBot="1" x14ac:dyDescent="0.25">
      <c r="A7" s="148"/>
      <c r="B7" s="148"/>
      <c r="C7" s="43" t="s">
        <v>5</v>
      </c>
      <c r="D7" s="44" t="s">
        <v>72</v>
      </c>
      <c r="E7" s="44" t="s">
        <v>13</v>
      </c>
      <c r="F7" s="155" t="s">
        <v>66</v>
      </c>
      <c r="G7" s="156"/>
      <c r="H7" s="153" t="s">
        <v>67</v>
      </c>
      <c r="I7" s="154"/>
    </row>
    <row r="8" spans="1:11" s="21" customFormat="1" ht="27.75" customHeight="1" x14ac:dyDescent="0.2">
      <c r="A8" s="149" t="s">
        <v>69</v>
      </c>
      <c r="B8" s="150"/>
      <c r="C8" s="38"/>
      <c r="D8" s="39"/>
      <c r="E8" s="39"/>
      <c r="F8" s="39"/>
      <c r="G8" s="39"/>
      <c r="H8" s="39"/>
      <c r="I8" s="40"/>
    </row>
    <row r="9" spans="1:11" s="23" customFormat="1" ht="29.45" customHeight="1" x14ac:dyDescent="0.2">
      <c r="A9" s="151" t="s">
        <v>30</v>
      </c>
      <c r="B9" s="152"/>
      <c r="C9" s="33"/>
      <c r="D9" s="34"/>
      <c r="E9" s="34"/>
      <c r="F9" s="21"/>
      <c r="G9" s="21"/>
      <c r="H9" s="21"/>
      <c r="I9" s="41"/>
    </row>
    <row r="10" spans="1:11" s="21" customFormat="1" ht="33.75" customHeight="1" x14ac:dyDescent="0.2">
      <c r="A10" s="29"/>
      <c r="B10" s="76" t="s">
        <v>39</v>
      </c>
      <c r="C10" s="77">
        <v>35</v>
      </c>
      <c r="D10" s="62" t="s">
        <v>3</v>
      </c>
      <c r="E10" s="62" t="s">
        <v>12</v>
      </c>
      <c r="F10" s="46"/>
      <c r="G10" s="37" t="s">
        <v>65</v>
      </c>
      <c r="H10" s="123">
        <f>F10*12</f>
        <v>0</v>
      </c>
      <c r="I10" s="42" t="s">
        <v>29</v>
      </c>
    </row>
    <row r="11" spans="1:11" s="21" customFormat="1" ht="33.75" customHeight="1" x14ac:dyDescent="0.2">
      <c r="A11" s="29"/>
      <c r="B11" s="28" t="s">
        <v>19</v>
      </c>
      <c r="C11" s="62">
        <v>22</v>
      </c>
      <c r="D11" s="62" t="s">
        <v>3</v>
      </c>
      <c r="E11" s="62" t="s">
        <v>12</v>
      </c>
      <c r="F11" s="46"/>
      <c r="G11" s="37" t="s">
        <v>65</v>
      </c>
      <c r="H11" s="123">
        <f t="shared" ref="H11:H14" si="0">F11*12</f>
        <v>0</v>
      </c>
      <c r="I11" s="42" t="s">
        <v>29</v>
      </c>
    </row>
    <row r="12" spans="1:11" s="21" customFormat="1" ht="33.75" customHeight="1" x14ac:dyDescent="0.2">
      <c r="A12" s="29"/>
      <c r="B12" s="28" t="s">
        <v>23</v>
      </c>
      <c r="C12" s="62">
        <v>30</v>
      </c>
      <c r="D12" s="62" t="s">
        <v>3</v>
      </c>
      <c r="E12" s="62" t="s">
        <v>12</v>
      </c>
      <c r="F12" s="46"/>
      <c r="G12" s="37" t="s">
        <v>65</v>
      </c>
      <c r="H12" s="123">
        <f t="shared" si="0"/>
        <v>0</v>
      </c>
      <c r="I12" s="42" t="s">
        <v>29</v>
      </c>
    </row>
    <row r="13" spans="1:11" s="21" customFormat="1" ht="33.75" customHeight="1" x14ac:dyDescent="0.2">
      <c r="A13" s="29"/>
      <c r="B13" s="28" t="s">
        <v>20</v>
      </c>
      <c r="C13" s="62">
        <v>12</v>
      </c>
      <c r="D13" s="62" t="s">
        <v>3</v>
      </c>
      <c r="E13" s="62" t="s">
        <v>12</v>
      </c>
      <c r="F13" s="46"/>
      <c r="G13" s="37" t="s">
        <v>65</v>
      </c>
      <c r="H13" s="123">
        <f t="shared" si="0"/>
        <v>0</v>
      </c>
      <c r="I13" s="42" t="s">
        <v>29</v>
      </c>
    </row>
    <row r="14" spans="1:11" s="23" customFormat="1" ht="33.75" customHeight="1" thickBot="1" x14ac:dyDescent="0.25">
      <c r="A14" s="66"/>
      <c r="B14" s="26" t="s">
        <v>21</v>
      </c>
      <c r="C14" s="63">
        <v>20</v>
      </c>
      <c r="D14" s="63" t="s">
        <v>3</v>
      </c>
      <c r="E14" s="63" t="s">
        <v>12</v>
      </c>
      <c r="F14" s="67"/>
      <c r="G14" s="45" t="s">
        <v>65</v>
      </c>
      <c r="H14" s="124">
        <f t="shared" si="0"/>
        <v>0</v>
      </c>
      <c r="I14" s="47" t="s">
        <v>29</v>
      </c>
    </row>
    <row r="15" spans="1:11" s="21" customFormat="1" ht="27.75" customHeight="1" x14ac:dyDescent="0.2">
      <c r="A15" s="32"/>
      <c r="B15" s="31"/>
      <c r="C15" s="30"/>
      <c r="D15" s="30"/>
      <c r="E15" s="30"/>
      <c r="F15" s="30"/>
      <c r="G15" s="30"/>
      <c r="H15" s="30"/>
      <c r="I15" s="35"/>
    </row>
    <row r="16" spans="1:11" s="21" customFormat="1" ht="27" customHeight="1" thickBot="1" x14ac:dyDescent="0.25">
      <c r="A16" s="22"/>
      <c r="B16" s="31"/>
      <c r="C16" s="30"/>
      <c r="D16" s="30"/>
      <c r="E16" s="30"/>
      <c r="F16" s="30"/>
      <c r="G16" s="30"/>
      <c r="H16" s="30"/>
      <c r="I16" s="35"/>
    </row>
    <row r="17" spans="1:10" s="21" customFormat="1" ht="27.75" customHeight="1" x14ac:dyDescent="0.2">
      <c r="A17" s="216" t="s">
        <v>80</v>
      </c>
      <c r="B17" s="217"/>
      <c r="C17" s="217"/>
      <c r="D17" s="217"/>
      <c r="E17" s="217"/>
      <c r="F17" s="218"/>
      <c r="G17" s="218"/>
      <c r="H17" s="218"/>
      <c r="I17" s="219"/>
    </row>
    <row r="18" spans="1:10" s="23" customFormat="1" ht="55.5" customHeight="1" thickBot="1" x14ac:dyDescent="0.25">
      <c r="A18" s="180" t="s">
        <v>82</v>
      </c>
      <c r="B18" s="181"/>
      <c r="C18" s="130" t="s">
        <v>5</v>
      </c>
      <c r="D18" s="133" t="s">
        <v>71</v>
      </c>
      <c r="E18" s="133" t="s">
        <v>13</v>
      </c>
      <c r="F18" s="176" t="s">
        <v>68</v>
      </c>
      <c r="G18" s="177"/>
      <c r="H18" s="178" t="s">
        <v>67</v>
      </c>
      <c r="I18" s="179"/>
    </row>
    <row r="19" spans="1:10" s="21" customFormat="1" ht="27.75" customHeight="1" x14ac:dyDescent="0.2">
      <c r="A19" s="29"/>
      <c r="B19" s="76" t="s">
        <v>78</v>
      </c>
      <c r="C19" s="78">
        <v>136</v>
      </c>
      <c r="D19" s="77" t="s">
        <v>12</v>
      </c>
      <c r="E19" s="77" t="s">
        <v>12</v>
      </c>
      <c r="F19" s="121"/>
      <c r="G19" s="37" t="s">
        <v>79</v>
      </c>
      <c r="H19" s="46">
        <f>F19*2</f>
        <v>0</v>
      </c>
      <c r="I19" s="42" t="s">
        <v>29</v>
      </c>
    </row>
    <row r="20" spans="1:10" s="21" customFormat="1" ht="27.75" customHeight="1" x14ac:dyDescent="0.2">
      <c r="A20" s="29"/>
      <c r="B20" s="28" t="s">
        <v>2</v>
      </c>
      <c r="C20" s="27">
        <v>600</v>
      </c>
      <c r="D20" s="132" t="s">
        <v>12</v>
      </c>
      <c r="E20" s="132" t="s">
        <v>12</v>
      </c>
      <c r="F20" s="46"/>
      <c r="G20" s="37" t="s">
        <v>79</v>
      </c>
      <c r="H20" s="46">
        <f t="shared" ref="H20:H23" si="1">F20*2</f>
        <v>0</v>
      </c>
      <c r="I20" s="42" t="s">
        <v>29</v>
      </c>
    </row>
    <row r="21" spans="1:10" s="21" customFormat="1" ht="29.25" customHeight="1" x14ac:dyDescent="0.2">
      <c r="A21" s="29"/>
      <c r="B21" s="28" t="s">
        <v>6</v>
      </c>
      <c r="C21" s="27">
        <v>275</v>
      </c>
      <c r="D21" s="132" t="s">
        <v>12</v>
      </c>
      <c r="E21" s="132" t="s">
        <v>12</v>
      </c>
      <c r="F21" s="46"/>
      <c r="G21" s="37" t="s">
        <v>79</v>
      </c>
      <c r="H21" s="46">
        <f t="shared" si="1"/>
        <v>0</v>
      </c>
      <c r="I21" s="42" t="s">
        <v>29</v>
      </c>
    </row>
    <row r="22" spans="1:10" s="21" customFormat="1" ht="29.25" customHeight="1" x14ac:dyDescent="0.2">
      <c r="A22" s="29"/>
      <c r="B22" s="76" t="s">
        <v>22</v>
      </c>
      <c r="C22" s="78">
        <v>600</v>
      </c>
      <c r="D22" s="77" t="s">
        <v>12</v>
      </c>
      <c r="E22" s="77" t="s">
        <v>12</v>
      </c>
      <c r="F22" s="121"/>
      <c r="G22" s="37" t="s">
        <v>79</v>
      </c>
      <c r="H22" s="46">
        <f t="shared" si="1"/>
        <v>0</v>
      </c>
      <c r="I22" s="120" t="s">
        <v>29</v>
      </c>
    </row>
    <row r="23" spans="1:10" s="21" customFormat="1" ht="29.25" customHeight="1" thickBot="1" x14ac:dyDescent="0.25">
      <c r="A23" s="208"/>
      <c r="B23" s="26" t="s">
        <v>0</v>
      </c>
      <c r="C23" s="209">
        <v>20</v>
      </c>
      <c r="D23" s="92" t="s">
        <v>12</v>
      </c>
      <c r="E23" s="92" t="s">
        <v>12</v>
      </c>
      <c r="F23" s="122"/>
      <c r="G23" s="45" t="s">
        <v>79</v>
      </c>
      <c r="H23" s="122">
        <f t="shared" si="1"/>
        <v>0</v>
      </c>
      <c r="I23" s="47" t="s">
        <v>29</v>
      </c>
    </row>
    <row r="24" spans="1:10" s="23" customFormat="1" ht="50.25" customHeight="1" thickBot="1" x14ac:dyDescent="0.25">
      <c r="I24" s="36"/>
    </row>
    <row r="25" spans="1:10" s="21" customFormat="1" ht="27.6" customHeight="1" x14ac:dyDescent="0.2">
      <c r="A25" s="216" t="s">
        <v>81</v>
      </c>
      <c r="B25" s="217"/>
      <c r="C25" s="217"/>
      <c r="D25" s="217"/>
      <c r="E25" s="217"/>
      <c r="F25" s="220"/>
      <c r="G25" s="220"/>
      <c r="H25" s="220"/>
      <c r="I25" s="221"/>
    </row>
    <row r="26" spans="1:10" s="23" customFormat="1" ht="39.75" customHeight="1" thickBot="1" x14ac:dyDescent="0.25">
      <c r="A26" s="166" t="s">
        <v>47</v>
      </c>
      <c r="B26" s="167"/>
      <c r="C26" s="130" t="s">
        <v>5</v>
      </c>
      <c r="D26" s="131" t="s">
        <v>11</v>
      </c>
      <c r="E26" s="131" t="s">
        <v>13</v>
      </c>
      <c r="F26" s="176" t="s">
        <v>68</v>
      </c>
      <c r="G26" s="177"/>
      <c r="H26" s="178" t="s">
        <v>67</v>
      </c>
      <c r="I26" s="179"/>
    </row>
    <row r="27" spans="1:10" s="23" customFormat="1" ht="30" customHeight="1" x14ac:dyDescent="0.2">
      <c r="A27" s="79"/>
      <c r="B27" s="76" t="s">
        <v>77</v>
      </c>
      <c r="C27" s="78">
        <v>1783</v>
      </c>
      <c r="D27" s="91" t="s">
        <v>12</v>
      </c>
      <c r="E27" s="91" t="s">
        <v>12</v>
      </c>
      <c r="F27" s="213"/>
      <c r="G27" s="210" t="s">
        <v>79</v>
      </c>
      <c r="H27" s="211">
        <f>F27*2</f>
        <v>0</v>
      </c>
      <c r="I27" s="212" t="s">
        <v>29</v>
      </c>
    </row>
    <row r="28" spans="1:10" s="23" customFormat="1" ht="30" customHeight="1" x14ac:dyDescent="0.2">
      <c r="A28" s="79"/>
      <c r="B28" s="76" t="s">
        <v>48</v>
      </c>
      <c r="C28" s="82">
        <v>100</v>
      </c>
      <c r="D28" s="91" t="s">
        <v>12</v>
      </c>
      <c r="E28" s="91" t="s">
        <v>12</v>
      </c>
      <c r="F28" s="214"/>
      <c r="G28" s="210" t="s">
        <v>79</v>
      </c>
      <c r="H28" s="46">
        <f t="shared" ref="H28:H29" si="2">F28*2</f>
        <v>0</v>
      </c>
      <c r="I28" s="83" t="s">
        <v>29</v>
      </c>
    </row>
    <row r="29" spans="1:10" s="21" customFormat="1" ht="27.75" customHeight="1" thickBot="1" x14ac:dyDescent="0.25">
      <c r="A29" s="80"/>
      <c r="B29" s="97" t="s">
        <v>1</v>
      </c>
      <c r="C29" s="81">
        <v>1960</v>
      </c>
      <c r="D29" s="92" t="s">
        <v>12</v>
      </c>
      <c r="E29" s="92" t="s">
        <v>12</v>
      </c>
      <c r="F29" s="215"/>
      <c r="G29" s="124" t="s">
        <v>79</v>
      </c>
      <c r="H29" s="122">
        <f t="shared" si="2"/>
        <v>0</v>
      </c>
      <c r="I29" s="47" t="s">
        <v>29</v>
      </c>
    </row>
    <row r="30" spans="1:10" s="23" customFormat="1" ht="16.149999999999999" customHeight="1" thickBot="1" x14ac:dyDescent="0.25">
      <c r="B30" s="25"/>
      <c r="C30" s="24"/>
      <c r="D30" s="24"/>
      <c r="E30" s="24"/>
      <c r="F30" s="24"/>
      <c r="G30" s="24"/>
      <c r="H30" s="24"/>
      <c r="I30" s="24"/>
    </row>
    <row r="31" spans="1:10" s="20" customFormat="1" ht="45" customHeight="1" x14ac:dyDescent="0.2">
      <c r="A31" s="144" t="s">
        <v>64</v>
      </c>
      <c r="B31" s="145"/>
      <c r="C31" s="168" t="s">
        <v>28</v>
      </c>
      <c r="D31" s="169"/>
      <c r="E31" s="169"/>
      <c r="F31" s="169"/>
      <c r="G31" s="170"/>
      <c r="H31" s="158">
        <f>H10+H11+H12+H13+H14+H19+H20+H21+H22+H23+H27+H28+H29</f>
        <v>0</v>
      </c>
      <c r="I31" s="159"/>
      <c r="J31" s="21"/>
    </row>
    <row r="32" spans="1:10" s="20" customFormat="1" ht="45" customHeight="1" x14ac:dyDescent="0.2">
      <c r="A32" s="22"/>
      <c r="C32" s="164" t="s">
        <v>7</v>
      </c>
      <c r="D32" s="165"/>
      <c r="E32" s="165"/>
      <c r="F32" s="174">
        <v>0.2</v>
      </c>
      <c r="G32" s="175"/>
      <c r="H32" s="160">
        <f>H31*F32</f>
        <v>0</v>
      </c>
      <c r="I32" s="161"/>
      <c r="J32" s="21"/>
    </row>
    <row r="33" spans="1:10" s="20" customFormat="1" ht="45" customHeight="1" thickBot="1" x14ac:dyDescent="0.25">
      <c r="A33" s="22"/>
      <c r="C33" s="171" t="s">
        <v>27</v>
      </c>
      <c r="D33" s="172"/>
      <c r="E33" s="172"/>
      <c r="F33" s="172"/>
      <c r="G33" s="173"/>
      <c r="H33" s="162">
        <f>SUM(H31:H32)</f>
        <v>0</v>
      </c>
      <c r="I33" s="163"/>
      <c r="J33" s="21"/>
    </row>
  </sheetData>
  <mergeCells count="24">
    <mergeCell ref="A2:I2"/>
    <mergeCell ref="A17:E17"/>
    <mergeCell ref="H31:I31"/>
    <mergeCell ref="H32:I32"/>
    <mergeCell ref="H33:I33"/>
    <mergeCell ref="C32:E32"/>
    <mergeCell ref="A26:B26"/>
    <mergeCell ref="C31:G31"/>
    <mergeCell ref="C33:G33"/>
    <mergeCell ref="F32:G32"/>
    <mergeCell ref="A25:E25"/>
    <mergeCell ref="F18:G18"/>
    <mergeCell ref="H18:I18"/>
    <mergeCell ref="A18:B18"/>
    <mergeCell ref="F26:G26"/>
    <mergeCell ref="H26:I26"/>
    <mergeCell ref="A31:B31"/>
    <mergeCell ref="A5:I5"/>
    <mergeCell ref="A4:I4"/>
    <mergeCell ref="A7:B7"/>
    <mergeCell ref="A8:B8"/>
    <mergeCell ref="A9:B9"/>
    <mergeCell ref="H7:I7"/>
    <mergeCell ref="F7:G7"/>
  </mergeCells>
  <printOptions horizontalCentered="1"/>
  <pageMargins left="0.31496062992125984" right="0.23622047244094491" top="0.15748031496062992" bottom="0.31496062992125984" header="0.15748031496062992" footer="0.19685039370078741"/>
  <pageSetup paperSize="9" scale="6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3"/>
  <sheetViews>
    <sheetView view="pageBreakPreview" topLeftCell="A12" zoomScale="60" zoomScaleNormal="60" workbookViewId="0">
      <selection activeCell="F23" sqref="F23"/>
    </sheetView>
  </sheetViews>
  <sheetFormatPr baseColWidth="10" defaultColWidth="11.42578125" defaultRowHeight="12.75" x14ac:dyDescent="0.2"/>
  <cols>
    <col min="1" max="1" width="52.85546875" style="11" customWidth="1"/>
    <col min="2" max="5" width="27.85546875" style="1" customWidth="1"/>
    <col min="6" max="6" width="28.85546875" style="1" customWidth="1"/>
    <col min="7" max="16384" width="11.42578125" style="1"/>
  </cols>
  <sheetData>
    <row r="1" spans="1:8" ht="91.5" customHeight="1" x14ac:dyDescent="0.2"/>
    <row r="2" spans="1:8" ht="59.25" customHeight="1" x14ac:dyDescent="0.3">
      <c r="A2" s="136" t="s">
        <v>74</v>
      </c>
      <c r="B2" s="136"/>
      <c r="C2" s="136"/>
      <c r="D2" s="136"/>
      <c r="E2" s="136"/>
      <c r="F2" s="136"/>
    </row>
    <row r="3" spans="1:8" ht="23.25" customHeight="1" x14ac:dyDescent="0.3">
      <c r="B3" s="84"/>
      <c r="C3" s="84"/>
      <c r="D3" s="84"/>
      <c r="E3" s="84"/>
      <c r="F3" s="84"/>
    </row>
    <row r="4" spans="1:8" ht="60" customHeight="1" x14ac:dyDescent="0.2">
      <c r="A4" s="135" t="s">
        <v>60</v>
      </c>
      <c r="B4" s="135"/>
      <c r="C4" s="135"/>
      <c r="D4" s="135"/>
      <c r="E4" s="135"/>
      <c r="F4" s="135"/>
    </row>
    <row r="5" spans="1:8" ht="20.45" customHeight="1" thickBot="1" x14ac:dyDescent="0.35">
      <c r="A5" s="104"/>
      <c r="B5" s="104"/>
      <c r="C5" s="104"/>
      <c r="D5" s="104"/>
      <c r="E5" s="104"/>
      <c r="F5" s="104"/>
    </row>
    <row r="6" spans="1:8" s="3" customFormat="1" ht="54.75" customHeight="1" thickBot="1" x14ac:dyDescent="0.25">
      <c r="A6" s="137" t="s">
        <v>42</v>
      </c>
      <c r="B6" s="138"/>
      <c r="C6" s="138"/>
      <c r="D6" s="138"/>
      <c r="E6" s="138"/>
      <c r="F6" s="138"/>
    </row>
    <row r="7" spans="1:8" ht="57" customHeight="1" thickBot="1" x14ac:dyDescent="0.25">
      <c r="H7" s="2"/>
    </row>
    <row r="8" spans="1:8" ht="36" customHeight="1" thickBot="1" x14ac:dyDescent="0.25">
      <c r="B8" s="186" t="s">
        <v>73</v>
      </c>
      <c r="C8" s="187"/>
      <c r="D8" s="187"/>
      <c r="E8" s="188"/>
      <c r="H8" s="2"/>
    </row>
    <row r="9" spans="1:8" s="11" customFormat="1" ht="70.5" customHeight="1" x14ac:dyDescent="0.2">
      <c r="A9" s="10"/>
      <c r="B9" s="129" t="s">
        <v>43</v>
      </c>
      <c r="C9" s="129" t="s">
        <v>45</v>
      </c>
      <c r="D9" s="129" t="s">
        <v>44</v>
      </c>
      <c r="E9" s="129" t="s">
        <v>46</v>
      </c>
      <c r="F9" s="15" t="s">
        <v>26</v>
      </c>
    </row>
    <row r="10" spans="1:8" s="71" customFormat="1" ht="70.5" customHeight="1" x14ac:dyDescent="0.2">
      <c r="A10" s="68" t="s">
        <v>38</v>
      </c>
      <c r="B10" s="86">
        <v>500</v>
      </c>
      <c r="C10" s="86">
        <v>58</v>
      </c>
      <c r="D10" s="86">
        <v>58</v>
      </c>
      <c r="E10" s="86">
        <v>1</v>
      </c>
      <c r="F10" s="98">
        <v>0</v>
      </c>
    </row>
    <row r="11" spans="1:8" s="71" customFormat="1" ht="70.5" customHeight="1" x14ac:dyDescent="0.2">
      <c r="A11" s="50" t="s">
        <v>17</v>
      </c>
      <c r="B11" s="87">
        <v>26</v>
      </c>
      <c r="C11" s="87">
        <v>0</v>
      </c>
      <c r="D11" s="87">
        <v>19</v>
      </c>
      <c r="E11" s="86">
        <v>0</v>
      </c>
      <c r="F11" s="99">
        <v>0</v>
      </c>
    </row>
    <row r="12" spans="1:8" s="71" customFormat="1" ht="70.5" customHeight="1" x14ac:dyDescent="0.2">
      <c r="A12" s="68" t="s">
        <v>22</v>
      </c>
      <c r="B12" s="86">
        <v>100</v>
      </c>
      <c r="C12" s="86">
        <v>26</v>
      </c>
      <c r="D12" s="86">
        <v>24</v>
      </c>
      <c r="E12" s="86">
        <v>0</v>
      </c>
      <c r="F12" s="98">
        <v>0</v>
      </c>
    </row>
    <row r="13" spans="1:8" ht="70.5" customHeight="1" x14ac:dyDescent="0.2">
      <c r="A13" s="50" t="s">
        <v>0</v>
      </c>
      <c r="B13" s="86">
        <v>4</v>
      </c>
      <c r="C13" s="87">
        <v>3</v>
      </c>
      <c r="D13" s="87">
        <v>2</v>
      </c>
      <c r="E13" s="86">
        <v>0</v>
      </c>
      <c r="F13" s="99">
        <v>0</v>
      </c>
    </row>
    <row r="14" spans="1:8" s="71" customFormat="1" ht="70.5" customHeight="1" x14ac:dyDescent="0.2">
      <c r="A14" s="68" t="s">
        <v>1</v>
      </c>
      <c r="B14" s="86">
        <v>173</v>
      </c>
      <c r="C14" s="86">
        <v>38</v>
      </c>
      <c r="D14" s="86">
        <v>44</v>
      </c>
      <c r="E14" s="86">
        <v>2</v>
      </c>
      <c r="F14" s="98">
        <v>0</v>
      </c>
    </row>
    <row r="15" spans="1:8" ht="70.5" customHeight="1" x14ac:dyDescent="0.2">
      <c r="A15" s="50" t="s">
        <v>2</v>
      </c>
      <c r="B15" s="87">
        <v>58</v>
      </c>
      <c r="C15" s="87">
        <v>17</v>
      </c>
      <c r="D15" s="87">
        <v>18</v>
      </c>
      <c r="E15" s="86">
        <v>0</v>
      </c>
      <c r="F15" s="99">
        <v>0</v>
      </c>
    </row>
    <row r="16" spans="1:8" ht="70.5" customHeight="1" x14ac:dyDescent="0.2">
      <c r="A16" s="50" t="s">
        <v>31</v>
      </c>
      <c r="B16" s="87">
        <v>19</v>
      </c>
      <c r="C16" s="87">
        <v>8</v>
      </c>
      <c r="D16" s="87">
        <v>7</v>
      </c>
      <c r="E16" s="86">
        <v>0</v>
      </c>
      <c r="F16" s="99">
        <v>0</v>
      </c>
    </row>
    <row r="17" spans="1:6" ht="70.5" customHeight="1" x14ac:dyDescent="0.2">
      <c r="A17" s="55" t="s">
        <v>18</v>
      </c>
      <c r="B17" s="88">
        <f>SUM(B10:B16)</f>
        <v>880</v>
      </c>
      <c r="C17" s="102">
        <f>SUM(C10:C16)</f>
        <v>150</v>
      </c>
      <c r="D17" s="102">
        <f>SUM(D10:D16)</f>
        <v>172</v>
      </c>
      <c r="E17" s="103">
        <f>SUM(E10:E16)</f>
        <v>3</v>
      </c>
      <c r="F17" s="54"/>
    </row>
    <row r="18" spans="1:6" ht="21.75" customHeight="1" x14ac:dyDescent="0.2">
      <c r="A18" s="57"/>
      <c r="B18" s="58"/>
      <c r="C18" s="58"/>
      <c r="D18" s="58"/>
      <c r="E18" s="58"/>
      <c r="F18" s="59"/>
    </row>
    <row r="19" spans="1:6" ht="51" customHeight="1" x14ac:dyDescent="0.2">
      <c r="A19" s="60"/>
      <c r="B19" s="58"/>
      <c r="C19" s="183" t="s">
        <v>53</v>
      </c>
      <c r="D19" s="183"/>
      <c r="E19" s="183"/>
      <c r="F19" s="99">
        <f>SUM(F10:F16)</f>
        <v>0</v>
      </c>
    </row>
    <row r="20" spans="1:6" ht="51" customHeight="1" x14ac:dyDescent="0.2">
      <c r="A20" s="60" t="s">
        <v>64</v>
      </c>
      <c r="B20" s="58"/>
      <c r="C20" s="184" t="s">
        <v>25</v>
      </c>
      <c r="D20" s="184"/>
      <c r="E20" s="61">
        <v>0.2</v>
      </c>
      <c r="F20" s="99">
        <f>F19*E20</f>
        <v>0</v>
      </c>
    </row>
    <row r="21" spans="1:6" ht="51" customHeight="1" x14ac:dyDescent="0.2">
      <c r="A21" s="60"/>
      <c r="B21" s="58"/>
      <c r="C21" s="185" t="s">
        <v>54</v>
      </c>
      <c r="D21" s="185"/>
      <c r="E21" s="185"/>
      <c r="F21" s="99">
        <f>SUM(F19:F20)</f>
        <v>0</v>
      </c>
    </row>
    <row r="22" spans="1:6" ht="27.75" customHeight="1" x14ac:dyDescent="0.2">
      <c r="A22" s="60"/>
      <c r="B22" s="11"/>
      <c r="C22" s="11"/>
      <c r="E22" s="4"/>
      <c r="F22" s="4"/>
    </row>
    <row r="23" spans="1:6" ht="68.25" customHeight="1" x14ac:dyDescent="0.2">
      <c r="C23" s="182" t="s">
        <v>50</v>
      </c>
      <c r="D23" s="182"/>
      <c r="E23" s="182"/>
      <c r="F23" s="99">
        <f>F21*12</f>
        <v>0</v>
      </c>
    </row>
  </sheetData>
  <mergeCells count="8">
    <mergeCell ref="C23:E23"/>
    <mergeCell ref="A6:F6"/>
    <mergeCell ref="A4:F4"/>
    <mergeCell ref="A2:F2"/>
    <mergeCell ref="C19:E19"/>
    <mergeCell ref="C20:D20"/>
    <mergeCell ref="C21:E21"/>
    <mergeCell ref="B8:E8"/>
  </mergeCells>
  <printOptions horizontalCentered="1"/>
  <pageMargins left="0.47244094488188981" right="0.47244094488188981" top="0.77" bottom="0.15748031496062992" header="0.15748031496062992" footer="0.15748031496062992"/>
  <pageSetup paperSize="9" scale="4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1"/>
  <sheetViews>
    <sheetView showGridLines="0" view="pageBreakPreview" topLeftCell="A13" zoomScaleNormal="100" zoomScaleSheetLayoutView="100" workbookViewId="0">
      <selection activeCell="D19" sqref="D19"/>
    </sheetView>
  </sheetViews>
  <sheetFormatPr baseColWidth="10" defaultColWidth="11.42578125" defaultRowHeight="12.75" x14ac:dyDescent="0.2"/>
  <cols>
    <col min="1" max="1" width="17" style="5" customWidth="1"/>
    <col min="2" max="2" width="69.5703125" style="6" customWidth="1"/>
    <col min="3" max="3" width="11.5703125" style="6" customWidth="1"/>
    <col min="4" max="4" width="30.42578125" style="2" customWidth="1"/>
    <col min="5" max="5" width="11.42578125" style="5"/>
    <col min="6" max="16384" width="11.42578125" style="1"/>
  </cols>
  <sheetData>
    <row r="1" spans="1:6" ht="33.75" customHeight="1" x14ac:dyDescent="0.2"/>
    <row r="2" spans="1:6" ht="20.25" x14ac:dyDescent="0.2">
      <c r="A2" s="195" t="s">
        <v>75</v>
      </c>
      <c r="B2" s="195"/>
      <c r="C2" s="195"/>
      <c r="D2" s="195"/>
    </row>
    <row r="3" spans="1:6" ht="20.25" x14ac:dyDescent="0.2">
      <c r="A3" s="93"/>
      <c r="B3" s="93"/>
      <c r="C3" s="93"/>
      <c r="D3" s="93"/>
    </row>
    <row r="4" spans="1:6" s="3" customFormat="1" ht="48" customHeight="1" x14ac:dyDescent="0.2">
      <c r="A4" s="135" t="s">
        <v>61</v>
      </c>
      <c r="B4" s="135"/>
      <c r="C4" s="135"/>
      <c r="D4" s="135"/>
      <c r="E4" s="7"/>
    </row>
    <row r="5" spans="1:6" ht="5.25" customHeight="1" x14ac:dyDescent="0.3">
      <c r="A5" s="64"/>
      <c r="B5" s="64"/>
      <c r="C5" s="89"/>
      <c r="D5" s="64"/>
    </row>
    <row r="6" spans="1:6" ht="24" customHeight="1" x14ac:dyDescent="0.3">
      <c r="A6" s="157" t="s">
        <v>36</v>
      </c>
      <c r="B6" s="157"/>
      <c r="C6" s="157"/>
      <c r="D6" s="157"/>
    </row>
    <row r="7" spans="1:6" ht="18" customHeight="1" thickBot="1" x14ac:dyDescent="0.25">
      <c r="B7" s="8"/>
      <c r="C7" s="8"/>
      <c r="D7" s="65"/>
      <c r="F7" s="2"/>
    </row>
    <row r="8" spans="1:6" s="8" customFormat="1" ht="33.75" customHeight="1" thickBot="1" x14ac:dyDescent="0.25">
      <c r="A8" s="205"/>
      <c r="B8" s="205"/>
      <c r="C8" s="94"/>
      <c r="D8" s="72" t="s">
        <v>32</v>
      </c>
    </row>
    <row r="9" spans="1:6" s="7" customFormat="1" ht="27" customHeight="1" x14ac:dyDescent="0.2">
      <c r="A9" s="192" t="s">
        <v>34</v>
      </c>
      <c r="B9" s="193"/>
      <c r="C9" s="194"/>
      <c r="D9" s="107"/>
    </row>
    <row r="10" spans="1:6" s="8" customFormat="1" ht="123" customHeight="1" thickBot="1" x14ac:dyDescent="0.25">
      <c r="A10" s="189" t="s">
        <v>83</v>
      </c>
      <c r="B10" s="190"/>
      <c r="C10" s="191"/>
      <c r="D10" s="109">
        <v>0</v>
      </c>
    </row>
    <row r="11" spans="1:6" s="7" customFormat="1" ht="29.25" customHeight="1" x14ac:dyDescent="0.2">
      <c r="A11" s="192" t="s">
        <v>35</v>
      </c>
      <c r="B11" s="193"/>
      <c r="C11" s="194"/>
      <c r="D11" s="110"/>
    </row>
    <row r="12" spans="1:6" s="7" customFormat="1" ht="115.5" customHeight="1" thickBot="1" x14ac:dyDescent="0.25">
      <c r="A12" s="202" t="s">
        <v>84</v>
      </c>
      <c r="B12" s="203"/>
      <c r="C12" s="204"/>
      <c r="D12" s="109">
        <v>0</v>
      </c>
    </row>
    <row r="13" spans="1:6" s="7" customFormat="1" ht="40.5" customHeight="1" x14ac:dyDescent="0.2">
      <c r="A13" s="199" t="s">
        <v>33</v>
      </c>
      <c r="B13" s="200"/>
      <c r="C13" s="201"/>
      <c r="D13" s="108"/>
    </row>
    <row r="14" spans="1:6" s="7" customFormat="1" ht="96" customHeight="1" thickBot="1" x14ac:dyDescent="0.25">
      <c r="A14" s="189" t="s">
        <v>85</v>
      </c>
      <c r="B14" s="190"/>
      <c r="C14" s="191"/>
      <c r="D14" s="108">
        <v>0</v>
      </c>
    </row>
    <row r="15" spans="1:6" s="73" customFormat="1" ht="39" customHeight="1" thickBot="1" x14ac:dyDescent="0.25">
      <c r="A15" s="196" t="s">
        <v>37</v>
      </c>
      <c r="B15" s="197"/>
      <c r="C15" s="198"/>
      <c r="D15" s="117">
        <f>D10+D12+D14</f>
        <v>0</v>
      </c>
    </row>
    <row r="16" spans="1:6" s="73" customFormat="1" ht="39" customHeight="1" thickBot="1" x14ac:dyDescent="0.25">
      <c r="A16" s="206" t="s">
        <v>55</v>
      </c>
      <c r="B16" s="207"/>
      <c r="C16" s="111">
        <v>0.2</v>
      </c>
      <c r="D16" s="118">
        <f>D15*C16</f>
        <v>0</v>
      </c>
    </row>
    <row r="17" spans="1:4" s="7" customFormat="1" ht="48.75" customHeight="1" thickBot="1" x14ac:dyDescent="0.25">
      <c r="A17" s="196" t="s">
        <v>57</v>
      </c>
      <c r="B17" s="197"/>
      <c r="C17" s="198"/>
      <c r="D17" s="119">
        <f>SUM(D15:D16)</f>
        <v>0</v>
      </c>
    </row>
    <row r="18" spans="1:4" s="7" customFormat="1" ht="48.75" customHeight="1" thickBot="1" x14ac:dyDescent="0.25">
      <c r="A18" s="114"/>
      <c r="B18" s="114"/>
      <c r="C18" s="114"/>
      <c r="D18" s="115"/>
    </row>
    <row r="19" spans="1:4" s="7" customFormat="1" ht="48.75" customHeight="1" thickBot="1" x14ac:dyDescent="0.25">
      <c r="A19" s="196" t="s">
        <v>58</v>
      </c>
      <c r="B19" s="197"/>
      <c r="C19" s="198"/>
      <c r="D19" s="119">
        <f>D17*12</f>
        <v>0</v>
      </c>
    </row>
    <row r="20" spans="1:4" ht="28.5" customHeight="1" x14ac:dyDescent="0.2">
      <c r="A20" s="113"/>
    </row>
    <row r="21" spans="1:4" ht="30" customHeight="1" x14ac:dyDescent="0.2">
      <c r="A21" s="112" t="s">
        <v>64</v>
      </c>
    </row>
  </sheetData>
  <mergeCells count="14">
    <mergeCell ref="A10:C10"/>
    <mergeCell ref="A9:C9"/>
    <mergeCell ref="A2:D2"/>
    <mergeCell ref="A19:C19"/>
    <mergeCell ref="A17:C17"/>
    <mergeCell ref="A13:C13"/>
    <mergeCell ref="A14:C14"/>
    <mergeCell ref="A12:C12"/>
    <mergeCell ref="A11:C11"/>
    <mergeCell ref="A4:D4"/>
    <mergeCell ref="A6:D6"/>
    <mergeCell ref="A8:B8"/>
    <mergeCell ref="A16:B16"/>
    <mergeCell ref="A15:C15"/>
  </mergeCells>
  <printOptions horizontalCentered="1"/>
  <pageMargins left="0.31496062992125984" right="0.23622047244094491" top="0.68" bottom="0.31496062992125984" header="0.15748031496062992" footer="0.19685039370078741"/>
  <pageSetup paperSize="9" scale="78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A- Bord.prix forf. surfaces  </vt:lpstr>
      <vt:lpstr>B- Bord.prix forf. vitrerie </vt:lpstr>
      <vt:lpstr>C- Bord.prix forf.fournitures</vt:lpstr>
      <vt:lpstr>D Bord.prix forf.concierge</vt:lpstr>
      <vt:lpstr>'A- Bord.prix forf. surfaces  '!Zone_d_impression</vt:lpstr>
      <vt:lpstr>'B- Bord.prix forf. vitrerie '!Zone_d_impression</vt:lpstr>
      <vt:lpstr>'C- Bord.prix forf.fournitures'!Zone_d_impression</vt:lpstr>
      <vt:lpstr>'D Bord.prix forf.concierge'!Zone_d_impression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CAZALIS FABIENNE (CPAM MOSELLE)</cp:lastModifiedBy>
  <cp:lastPrinted>2023-03-07T12:30:47Z</cp:lastPrinted>
  <dcterms:created xsi:type="dcterms:W3CDTF">2011-10-10T08:46:14Z</dcterms:created>
  <dcterms:modified xsi:type="dcterms:W3CDTF">2025-02-10T14:26:58Z</dcterms:modified>
</cp:coreProperties>
</file>