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T:\_Service AMA\3-S4\7-MARCHES REG\SSPB-Intrus Armée SECASIA2025\02-DCE\FTB_DCE_Instrusionarmee\"/>
    </mc:Choice>
  </mc:AlternateContent>
  <xr:revisionPtr revIDLastSave="0" documentId="13_ncr:1_{B4C6058A-3AB9-49F0-BCCA-697C2CC2EB40}" xr6:coauthVersionLast="47" xr6:coauthVersionMax="47" xr10:uidLastSave="{00000000-0000-0000-0000-000000000000}"/>
  <bookViews>
    <workbookView xWindow="-108" yWindow="-108" windowWidth="23256" windowHeight="12576" activeTab="1" xr2:uid="{6415C166-ECED-42EB-BFCB-DF5488644FF3}"/>
  </bookViews>
  <sheets>
    <sheet name="BPF Recyclage" sheetId="1" r:id="rId1"/>
    <sheet name="DQE Recyclage" sheetId="2" r:id="rId2"/>
  </sheets>
  <definedNames>
    <definedName name="_xlnm._FilterDatabase" localSheetId="0" hidden="1">'BPF Recyclage'!$A$12:$I$51</definedName>
    <definedName name="_xlnm._FilterDatabase" localSheetId="1" hidden="1">'DQE Recyclage'!$A$8:$K$47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" l="1"/>
  <c r="F54" i="1"/>
  <c r="H48" i="2"/>
  <c r="C5" i="2"/>
  <c r="J46" i="2" s="1"/>
  <c r="C4" i="2"/>
  <c r="I26" i="2" l="1"/>
  <c r="I29" i="2"/>
  <c r="I27" i="2"/>
  <c r="J40" i="2"/>
  <c r="J38" i="2"/>
  <c r="J37" i="2"/>
  <c r="J34" i="2"/>
  <c r="I24" i="2"/>
  <c r="J30" i="2"/>
  <c r="I22" i="2"/>
  <c r="I43" i="2"/>
  <c r="I19" i="2"/>
  <c r="J18" i="2"/>
  <c r="I20" i="2"/>
  <c r="I42" i="2"/>
  <c r="I13" i="2"/>
  <c r="J17" i="2"/>
  <c r="J23" i="2"/>
  <c r="I41" i="2"/>
  <c r="I12" i="2"/>
  <c r="J16" i="2"/>
  <c r="J36" i="2"/>
  <c r="I44" i="2"/>
  <c r="I39" i="2"/>
  <c r="I11" i="2"/>
  <c r="J15" i="2"/>
  <c r="J35" i="2"/>
  <c r="I21" i="2"/>
  <c r="I33" i="2"/>
  <c r="I10" i="2"/>
  <c r="J14" i="2"/>
  <c r="I32" i="2"/>
  <c r="J9" i="2"/>
  <c r="K28" i="2"/>
  <c r="I31" i="2"/>
  <c r="J47" i="2"/>
  <c r="I25" i="2"/>
  <c r="I45" i="2"/>
  <c r="I30" i="2"/>
  <c r="J48" i="2" l="1"/>
  <c r="I48" i="2"/>
  <c r="K48" i="2"/>
  <c r="I4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DEGUENOU Ashley</author>
  </authors>
  <commentList>
    <comment ref="H8" authorId="0" shapeId="0" xr:uid="{E711527E-457F-43AD-8FE2-91D24CF2E104}">
      <text>
        <r>
          <rPr>
            <sz val="9"/>
            <color indexed="81"/>
            <rFont val="Tahoma"/>
            <family val="2"/>
          </rPr>
          <t>Les quantités sont estimatives</t>
        </r>
      </text>
    </comment>
  </commentList>
</comments>
</file>

<file path=xl/sharedStrings.xml><?xml version="1.0" encoding="utf-8"?>
<sst xmlns="http://schemas.openxmlformats.org/spreadsheetml/2006/main" count="405" uniqueCount="133">
  <si>
    <t xml:space="preserve">Siret </t>
  </si>
  <si>
    <t>Taux TVA</t>
  </si>
  <si>
    <t>Si pas de TVA, le candidat fournit l'attestation d'exonération de la TVA</t>
  </si>
  <si>
    <t>Tous les prix sont forfaitaires, ils incluent l'ensemble des prestations nécessaires à la préparation et à la réalisation des sessions sur site et leurs restitutions telles que décrites au cahier des charges et incluent tous frais administratifs ainsi que ceux relatifs aux déplacements ; frais de restauration, frais d'hébergement, etc.</t>
  </si>
  <si>
    <t>Départements</t>
  </si>
  <si>
    <t>Site</t>
  </si>
  <si>
    <t>Adresse</t>
  </si>
  <si>
    <t>Ville</t>
  </si>
  <si>
    <t xml:space="preserve">Effectif </t>
  </si>
  <si>
    <r>
      <t>ERP</t>
    </r>
    <r>
      <rPr>
        <sz val="12"/>
        <color theme="1"/>
        <rFont val="Verdana"/>
        <family val="2"/>
      </rPr>
      <t xml:space="preserve"> (Oui ou non)</t>
    </r>
  </si>
  <si>
    <t>Date prévisionnelle</t>
  </si>
  <si>
    <t>Prix € HT pour une session</t>
  </si>
  <si>
    <t>Nbre de session prévisionnelle par site sur la base d'1 groupe de 50 personnes</t>
  </si>
  <si>
    <t>Prix € HT pour deux sessions sur une journée</t>
  </si>
  <si>
    <t xml:space="preserve">Prix € HT pour quatre sessions sur deux jours  successifs </t>
  </si>
  <si>
    <t>DINAN</t>
  </si>
  <si>
    <t>2 BOULEVARD DE L'EUROPE</t>
  </si>
  <si>
    <t>oui</t>
  </si>
  <si>
    <t>GUINGAMP</t>
  </si>
  <si>
    <t>6 RUE DU 48EME REGIMENT D'INFANTERIE</t>
  </si>
  <si>
    <t>LAMBALLE</t>
  </si>
  <si>
    <t>5 AVENUE GEORGES CLEMENCEAU</t>
  </si>
  <si>
    <t>LANNION</t>
  </si>
  <si>
    <t>1 RUE DU MUGUET</t>
  </si>
  <si>
    <t>LOUDEAC</t>
  </si>
  <si>
    <t>1 RUE DE LA CHESNAIE</t>
  </si>
  <si>
    <t>ST BRIEUC OUEST/DT22</t>
  </si>
  <si>
    <t>25 RUE DE LA HUNAUDAYE</t>
  </si>
  <si>
    <t>ST BRIEUC</t>
  </si>
  <si>
    <t>ST BRIEUC SUD</t>
  </si>
  <si>
    <t>RUE JEAN GRENIER</t>
  </si>
  <si>
    <t>BREST EUROPE</t>
  </si>
  <si>
    <t>11 RUE DU 8 MAI 1945</t>
  </si>
  <si>
    <t>BREST</t>
  </si>
  <si>
    <t>BREST IROISE</t>
  </si>
  <si>
    <t>530 AVENUE DE TALLINN</t>
  </si>
  <si>
    <t>BREST MARINE/DT29</t>
  </si>
  <si>
    <t>130 RUE ERNEST HEMINGWAY</t>
  </si>
  <si>
    <t>CARHAIX</t>
  </si>
  <si>
    <t>1 RUE DE KERVEN</t>
  </si>
  <si>
    <t>CONCARNEAU</t>
  </si>
  <si>
    <t>17 RUE AIME CESAIRE</t>
  </si>
  <si>
    <t>DOUARNENEZ</t>
  </si>
  <si>
    <t>23 RUE DE L'AUBEPINE</t>
  </si>
  <si>
    <t>LANDERNEAU</t>
  </si>
  <si>
    <t>59 RUE DE BREST</t>
  </si>
  <si>
    <t>MORLAIX</t>
  </si>
  <si>
    <t>10 RUE LOUIS LEJEUNE</t>
  </si>
  <si>
    <t>PONT L'ABBE</t>
  </si>
  <si>
    <t>2 RUE ROGER SIGNOR</t>
  </si>
  <si>
    <t>QUIMPER NORD</t>
  </si>
  <si>
    <t>19 ROUTE DE TY NAY</t>
  </si>
  <si>
    <t>QUIMPER</t>
  </si>
  <si>
    <t>QUIMPER SUD</t>
  </si>
  <si>
    <t>50 RUE DU PRESIDENT SADATE</t>
  </si>
  <si>
    <t>QUIMPERLE</t>
  </si>
  <si>
    <t>11 BIS RUE ERIC TABARLY</t>
  </si>
  <si>
    <t>RENNES DR DUPONT/LEON/DT35</t>
  </si>
  <si>
    <t>36 RUE DE LEON</t>
  </si>
  <si>
    <t>RENNES</t>
  </si>
  <si>
    <t>oui/non</t>
  </si>
  <si>
    <t>COMBOURG</t>
  </si>
  <si>
    <t>4 ALLEE DE LOHON</t>
  </si>
  <si>
    <t>RENNES DPSR</t>
  </si>
  <si>
    <t>1 ALLEE DE LA GUERINIERE</t>
  </si>
  <si>
    <t>non</t>
  </si>
  <si>
    <t>FOUGERES</t>
  </si>
  <si>
    <t>15 RUE HIPPOLYTE REHAULT</t>
  </si>
  <si>
    <t>REDON</t>
  </si>
  <si>
    <t>3 Rue Sillard</t>
  </si>
  <si>
    <t>RENNES CENTRE</t>
  </si>
  <si>
    <t>22 RUE DE REDON</t>
  </si>
  <si>
    <t>RENNES EST</t>
  </si>
  <si>
    <t>22 RUE DU BIGNON</t>
  </si>
  <si>
    <t>RENNES NORD</t>
  </si>
  <si>
    <t>4 RUE RENE DUMONT - ZAC ARMORIQUE</t>
  </si>
  <si>
    <t>RENNES OUEST</t>
  </si>
  <si>
    <t>167 Route de Lorient</t>
  </si>
  <si>
    <t>RENNES SUD</t>
  </si>
  <si>
    <t>2 BIS AVENUE DES PAYS BAS</t>
  </si>
  <si>
    <t>ST MALO</t>
  </si>
  <si>
    <t>RUE AUGUSTIN FRESNEL</t>
  </si>
  <si>
    <t>VITRE</t>
  </si>
  <si>
    <t>9 PLACE DU CHAMP DE FOIRE</t>
  </si>
  <si>
    <t>AURAY</t>
  </si>
  <si>
    <t>7 RUE DE LA LIBERATION</t>
  </si>
  <si>
    <t>LANESTER</t>
  </si>
  <si>
    <t>42 AVENUE FRANCOIS BILLOUX</t>
  </si>
  <si>
    <t>LORIENT MARINE</t>
  </si>
  <si>
    <t>9 RUE FRANCOIS TOULLEC</t>
  </si>
  <si>
    <t>LORIENT</t>
  </si>
  <si>
    <t>LORIENT VILLE</t>
  </si>
  <si>
    <t>2 RUE ALICE COLENO</t>
  </si>
  <si>
    <t>PLOERMEL</t>
  </si>
  <si>
    <t>RUE GEORGES BRASSENS</t>
  </si>
  <si>
    <t>PONTIVY</t>
  </si>
  <si>
    <t>1 RUE KRISTEN NOGUES - ZA DE PORZH ROUZ</t>
  </si>
  <si>
    <t>VANNES EST</t>
  </si>
  <si>
    <t>15 ROUTE DE NANTES</t>
  </si>
  <si>
    <t>SENE</t>
  </si>
  <si>
    <t>VANNES OUEST/DT56</t>
  </si>
  <si>
    <t>2 GIRATOIRE DE KERCHOPINE</t>
  </si>
  <si>
    <t>VANNES</t>
  </si>
  <si>
    <t xml:space="preserve">Autres prestations </t>
  </si>
  <si>
    <t>Prix en € HT</t>
  </si>
  <si>
    <t>Prix en € TTC</t>
  </si>
  <si>
    <t xml:space="preserve">MARCHE D'ANIMATION DES EXERCICES DE REACTION FACE A L'INTRUSION ARMEE POUR LES AGENTS DE FRANCE TRAVAIL BRETAGNE                                                                                                                              </t>
  </si>
  <si>
    <t>Ce bordereau de prix concerne uniquement les sessions de recyclage. Pour les sessions de recyclage, se référer au bordereau de prix des sessions d'initiation</t>
  </si>
  <si>
    <t>Si pas de TVA, le candidat fournit l'attestation de non assujettissement à la TVA</t>
  </si>
  <si>
    <r>
      <t xml:space="preserve">BORDEREAU DES PRIX FORFAITAIRES </t>
    </r>
    <r>
      <rPr>
        <b/>
        <sz val="18"/>
        <color rgb="FFFF0000"/>
        <rFont val="Verdana"/>
        <family val="2"/>
      </rPr>
      <t>RECYCLAGE</t>
    </r>
  </si>
  <si>
    <t>A définir</t>
  </si>
  <si>
    <t>F5</t>
  </si>
  <si>
    <t>F6</t>
  </si>
  <si>
    <t>Prix € HT pour une session de recyclage pour un grand groupe d'environ 70 personnes</t>
  </si>
  <si>
    <t>Prix € HT pour une session de recyclage pour un grand groupe d'environ 100 personnes</t>
  </si>
  <si>
    <t xml:space="preserve">
Fait à……………………., le……………………
Signature du représentant du Titulaire : 
(à revêtir du cachet de la société)</t>
  </si>
  <si>
    <t xml:space="preserve">
Fait à Rennes, le……………………
Signature du ou la représentante de France Travail : </t>
  </si>
  <si>
    <t xml:space="preserve">MARCHE PUBLIC D'ANIMATION DES EXERCICES DE REACTION FACE A L'INTRUSION ARMEE A DESTINATION DES AGENTS DE FRANCE TRAVAIL BRETAGNE                                                                                                                              </t>
  </si>
  <si>
    <t>Le candidat est informé qu'aucune garantie de commande n'est donnée pour l'ensemble des sites mentionnés dans le tableau ci-dessous</t>
  </si>
  <si>
    <t>Ce document reprend les données de l'onglet BPF. Veuillez ne pas le compléter</t>
  </si>
  <si>
    <t>Prix € TTC pour une session</t>
  </si>
  <si>
    <t>Total € TTC des sessions</t>
  </si>
  <si>
    <r>
      <t xml:space="preserve">DQE </t>
    </r>
    <r>
      <rPr>
        <b/>
        <sz val="12"/>
        <color rgb="FFFF0000"/>
        <rFont val="Verdana"/>
        <family val="2"/>
      </rPr>
      <t xml:space="preserve">RECYCLAGE </t>
    </r>
    <r>
      <rPr>
        <b/>
        <sz val="12"/>
        <color theme="0"/>
        <rFont val="Verdana"/>
        <family val="2"/>
      </rPr>
      <t>- Ce document sert uniquement de comparaison des offres</t>
    </r>
  </si>
  <si>
    <t>Quantité</t>
  </si>
  <si>
    <t>½ demi-journée</t>
  </si>
  <si>
    <t>Total € TTC des prestations de recyclage</t>
  </si>
  <si>
    <t>Prix € TTC pour deux sessions sur une journée</t>
  </si>
  <si>
    <t xml:space="preserve">Prix € TTC pour quatre sessions sur deux jours successifs </t>
  </si>
  <si>
    <t xml:space="preserve">Exercices de recyclage (1 session = 1/2 démi-journée) sur la base d'1 groupe de 50 personnes par site </t>
  </si>
  <si>
    <t>1 session = une demi-journée</t>
  </si>
  <si>
    <t>Le candidat complète uniquement et toutes les cellules en couleur bleu</t>
  </si>
  <si>
    <t>Nombre d'animateurs minimum = 2</t>
  </si>
  <si>
    <t>Recyclage (1 session = 1/2 demi-journée)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</si>
</sst>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sz val="10"/>
      <color rgb="FFFF0000"/>
      <name val="Verdana"/>
      <family val="2"/>
    </font>
    <font>
      <b/>
      <sz val="10"/>
      <color theme="1"/>
      <name val="Verdana"/>
      <family val="2"/>
    </font>
    <font>
      <b/>
      <sz val="12"/>
      <color theme="0"/>
      <name val="Verdana"/>
      <family val="2"/>
    </font>
    <font>
      <i/>
      <sz val="10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0"/>
      <color rgb="FFFFFFFF"/>
      <name val="Verdana"/>
      <family val="2"/>
    </font>
    <font>
      <sz val="10"/>
      <color rgb="FFFFFFFF"/>
      <name val="Verdana"/>
      <family val="2"/>
    </font>
    <font>
      <sz val="9"/>
      <color indexed="81"/>
      <name val="Tahoma"/>
      <family val="2"/>
    </font>
    <font>
      <b/>
      <sz val="18"/>
      <color theme="0"/>
      <name val="Verdana"/>
      <family val="2"/>
    </font>
    <font>
      <b/>
      <sz val="18"/>
      <color rgb="FFFF0000"/>
      <name val="Verdana"/>
      <family val="2"/>
    </font>
    <font>
      <b/>
      <sz val="10"/>
      <color rgb="FFFF0000"/>
      <name val="Verdana"/>
      <family val="2"/>
    </font>
    <font>
      <b/>
      <sz val="12"/>
      <color rgb="FFFF0000"/>
      <name val="Verdana"/>
      <family val="2"/>
    </font>
    <font>
      <b/>
      <sz val="9"/>
      <color theme="1"/>
      <name val="Verdana"/>
      <family val="2"/>
    </font>
    <font>
      <b/>
      <sz val="14"/>
      <color rgb="FFFF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5" xfId="0" applyFont="1" applyBorder="1"/>
    <xf numFmtId="0" fontId="3" fillId="3" borderId="5" xfId="0" applyFont="1" applyFill="1" applyBorder="1"/>
    <xf numFmtId="0" fontId="0" fillId="0" borderId="0" xfId="0" applyAlignment="1">
      <alignment horizontal="center"/>
    </xf>
    <xf numFmtId="9" fontId="3" fillId="3" borderId="5" xfId="1" applyFont="1" applyFill="1" applyBorder="1"/>
    <xf numFmtId="0" fontId="2" fillId="0" borderId="0" xfId="0" applyFont="1"/>
    <xf numFmtId="0" fontId="5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0" fillId="0" borderId="15" xfId="0" applyBorder="1"/>
    <xf numFmtId="0" fontId="0" fillId="0" borderId="11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5" fillId="3" borderId="15" xfId="0" applyNumberFormat="1" applyFont="1" applyFill="1" applyBorder="1"/>
    <xf numFmtId="44" fontId="5" fillId="3" borderId="18" xfId="0" applyNumberFormat="1" applyFont="1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44" fontId="5" fillId="3" borderId="5" xfId="0" applyNumberFormat="1" applyFont="1" applyFill="1" applyBorder="1"/>
    <xf numFmtId="44" fontId="5" fillId="3" borderId="21" xfId="0" applyNumberFormat="1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44" fontId="5" fillId="3" borderId="24" xfId="0" applyNumberFormat="1" applyFont="1" applyFill="1" applyBorder="1"/>
    <xf numFmtId="44" fontId="5" fillId="3" borderId="25" xfId="0" applyNumberFormat="1" applyFont="1" applyFill="1" applyBorder="1"/>
    <xf numFmtId="0" fontId="0" fillId="4" borderId="17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0" fillId="4" borderId="17" xfId="0" applyFill="1" applyBorder="1"/>
    <xf numFmtId="44" fontId="5" fillId="3" borderId="17" xfId="0" applyNumberFormat="1" applyFont="1" applyFill="1" applyBorder="1"/>
    <xf numFmtId="44" fontId="5" fillId="3" borderId="26" xfId="0" applyNumberFormat="1" applyFont="1" applyFill="1" applyBorder="1"/>
    <xf numFmtId="44" fontId="5" fillId="3" borderId="27" xfId="0" applyNumberFormat="1" applyFont="1" applyFill="1" applyBorder="1"/>
    <xf numFmtId="44" fontId="5" fillId="3" borderId="31" xfId="0" applyNumberFormat="1" applyFont="1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8" fillId="5" borderId="32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3" fillId="0" borderId="0" xfId="0" applyFont="1"/>
    <xf numFmtId="0" fontId="13" fillId="0" borderId="0" xfId="0" applyFont="1"/>
    <xf numFmtId="0" fontId="0" fillId="0" borderId="5" xfId="0" applyBorder="1" applyAlignment="1">
      <alignment vertical="top" wrapText="1"/>
    </xf>
    <xf numFmtId="164" fontId="0" fillId="7" borderId="33" xfId="0" applyNumberFormat="1" applyFill="1" applyBorder="1"/>
    <xf numFmtId="0" fontId="0" fillId="0" borderId="2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/>
    <xf numFmtId="0" fontId="0" fillId="0" borderId="27" xfId="0" applyBorder="1"/>
    <xf numFmtId="0" fontId="0" fillId="0" borderId="27" xfId="0" applyBorder="1" applyAlignment="1">
      <alignment horizontal="center"/>
    </xf>
    <xf numFmtId="9" fontId="3" fillId="0" borderId="5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4" fontId="5" fillId="0" borderId="15" xfId="0" applyNumberFormat="1" applyFont="1" applyBorder="1"/>
    <xf numFmtId="44" fontId="5" fillId="0" borderId="24" xfId="0" applyNumberFormat="1" applyFont="1" applyBorder="1"/>
    <xf numFmtId="0" fontId="15" fillId="0" borderId="38" xfId="0" applyFont="1" applyBorder="1" applyAlignment="1">
      <alignment wrapText="1"/>
    </xf>
    <xf numFmtId="0" fontId="15" fillId="0" borderId="39" xfId="0" applyFont="1" applyBorder="1" applyAlignment="1">
      <alignment wrapText="1"/>
    </xf>
    <xf numFmtId="44" fontId="0" fillId="4" borderId="5" xfId="0" applyNumberFormat="1" applyFill="1" applyBorder="1"/>
    <xf numFmtId="44" fontId="0" fillId="4" borderId="5" xfId="0" applyNumberFormat="1" applyFill="1" applyBorder="1" applyAlignment="1">
      <alignment horizontal="center"/>
    </xf>
    <xf numFmtId="44" fontId="0" fillId="0" borderId="5" xfId="0" applyNumberFormat="1" applyBorder="1"/>
    <xf numFmtId="44" fontId="0" fillId="0" borderId="22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44" fontId="0" fillId="0" borderId="24" xfId="0" applyNumberFormat="1" applyBorder="1"/>
    <xf numFmtId="44" fontId="0" fillId="0" borderId="24" xfId="0" applyNumberFormat="1" applyBorder="1" applyAlignment="1">
      <alignment horizontal="center"/>
    </xf>
    <xf numFmtId="44" fontId="0" fillId="4" borderId="17" xfId="0" applyNumberFormat="1" applyFill="1" applyBorder="1" applyAlignment="1">
      <alignment horizontal="center"/>
    </xf>
    <xf numFmtId="44" fontId="0" fillId="4" borderId="27" xfId="0" applyNumberFormat="1" applyFill="1" applyBorder="1" applyAlignment="1">
      <alignment horizontal="center"/>
    </xf>
    <xf numFmtId="44" fontId="0" fillId="0" borderId="17" xfId="0" applyNumberFormat="1" applyBorder="1" applyAlignment="1">
      <alignment horizontal="center"/>
    </xf>
    <xf numFmtId="44" fontId="0" fillId="4" borderId="17" xfId="0" applyNumberFormat="1" applyFill="1" applyBorder="1"/>
    <xf numFmtId="44" fontId="0" fillId="4" borderId="15" xfId="0" applyNumberFormat="1" applyFill="1" applyBorder="1" applyAlignment="1">
      <alignment horizontal="center"/>
    </xf>
    <xf numFmtId="44" fontId="0" fillId="0" borderId="27" xfId="0" applyNumberFormat="1" applyBorder="1" applyAlignment="1">
      <alignment horizontal="center"/>
    </xf>
    <xf numFmtId="44" fontId="3" fillId="6" borderId="3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8" fillId="5" borderId="34" xfId="0" applyFont="1" applyFill="1" applyBorder="1" applyAlignment="1">
      <alignment vertical="center" wrapText="1"/>
    </xf>
    <xf numFmtId="44" fontId="3" fillId="6" borderId="34" xfId="0" applyNumberFormat="1" applyFont="1" applyFill="1" applyBorder="1" applyAlignment="1">
      <alignment vertical="center" wrapText="1"/>
    </xf>
    <xf numFmtId="44" fontId="3" fillId="8" borderId="34" xfId="0" applyNumberFormat="1" applyFont="1" applyFill="1" applyBorder="1" applyAlignment="1">
      <alignment vertical="center" wrapText="1"/>
    </xf>
    <xf numFmtId="0" fontId="16" fillId="0" borderId="0" xfId="0" applyFont="1"/>
    <xf numFmtId="0" fontId="0" fillId="8" borderId="0" xfId="0" applyFill="1"/>
    <xf numFmtId="44" fontId="5" fillId="0" borderId="18" xfId="0" applyNumberFormat="1" applyFont="1" applyBorder="1"/>
    <xf numFmtId="44" fontId="0" fillId="4" borderId="21" xfId="0" applyNumberFormat="1" applyFill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21" xfId="0" applyNumberFormat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25" xfId="0" applyNumberFormat="1" applyBorder="1" applyAlignment="1">
      <alignment horizontal="center"/>
    </xf>
    <xf numFmtId="44" fontId="5" fillId="0" borderId="25" xfId="0" applyNumberFormat="1" applyFont="1" applyBorder="1"/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35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3" fillId="0" borderId="2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6" fillId="7" borderId="36" xfId="0" applyFont="1" applyFill="1" applyBorder="1" applyAlignment="1">
      <alignment horizontal="right" vertical="center"/>
    </xf>
    <xf numFmtId="0" fontId="6" fillId="7" borderId="37" xfId="0" applyFont="1" applyFill="1" applyBorder="1" applyAlignment="1">
      <alignment horizontal="right" vertical="center"/>
    </xf>
    <xf numFmtId="0" fontId="6" fillId="7" borderId="16" xfId="0" applyFont="1" applyFill="1" applyBorder="1" applyAlignment="1">
      <alignment horizontal="right" vertical="center"/>
    </xf>
    <xf numFmtId="164" fontId="0" fillId="7" borderId="6" xfId="0" applyNumberFormat="1" applyFill="1" applyBorder="1" applyAlignment="1">
      <alignment horizontal="center"/>
    </xf>
    <xf numFmtId="164" fontId="0" fillId="7" borderId="7" xfId="0" applyNumberForma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0" fontId="3" fillId="0" borderId="4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11B48-B7C2-4814-944E-89B8CF4C9D26}">
  <dimension ref="A1:I57"/>
  <sheetViews>
    <sheetView topLeftCell="A26" zoomScale="60" zoomScaleNormal="60" workbookViewId="0">
      <selection activeCell="D55" sqref="D55"/>
    </sheetView>
  </sheetViews>
  <sheetFormatPr baseColWidth="10" defaultRowHeight="12.6" x14ac:dyDescent="0.2"/>
  <cols>
    <col min="1" max="1" width="12.26953125" customWidth="1"/>
    <col min="2" max="2" width="34.08984375" customWidth="1"/>
    <col min="3" max="3" width="38.26953125" customWidth="1"/>
    <col min="4" max="4" width="12.453125" customWidth="1"/>
    <col min="7" max="7" width="16.54296875" customWidth="1"/>
    <col min="8" max="8" width="17.81640625" customWidth="1"/>
    <col min="9" max="9" width="18.26953125" customWidth="1"/>
  </cols>
  <sheetData>
    <row r="1" spans="1:9" ht="27.45" customHeight="1" x14ac:dyDescent="0.2">
      <c r="A1" s="43" t="s">
        <v>106</v>
      </c>
      <c r="B1" s="44"/>
      <c r="C1" s="44"/>
      <c r="D1" s="44"/>
      <c r="E1" s="44"/>
      <c r="F1" s="44"/>
      <c r="G1" s="74"/>
      <c r="H1" s="74"/>
    </row>
    <row r="2" spans="1:9" ht="32.549999999999997" customHeight="1" thickBot="1" x14ac:dyDescent="0.25">
      <c r="A2" s="97" t="s">
        <v>109</v>
      </c>
      <c r="B2" s="98"/>
      <c r="C2" s="98"/>
      <c r="D2" s="98"/>
      <c r="E2" s="98"/>
      <c r="F2" s="98"/>
      <c r="G2" s="74"/>
      <c r="H2" s="74"/>
    </row>
    <row r="3" spans="1:9" x14ac:dyDescent="0.2">
      <c r="A3" s="45" t="s">
        <v>107</v>
      </c>
    </row>
    <row r="4" spans="1:9" x14ac:dyDescent="0.2">
      <c r="B4" s="1" t="s">
        <v>0</v>
      </c>
      <c r="C4" s="2"/>
    </row>
    <row r="5" spans="1:9" x14ac:dyDescent="0.2">
      <c r="B5" s="1" t="s">
        <v>1</v>
      </c>
      <c r="C5" s="4"/>
      <c r="D5" s="46" t="s">
        <v>108</v>
      </c>
    </row>
    <row r="6" spans="1:9" ht="14.55" customHeight="1" x14ac:dyDescent="0.2">
      <c r="A6" s="99" t="s">
        <v>3</v>
      </c>
      <c r="B6" s="99"/>
      <c r="C6" s="99"/>
      <c r="D6" s="99"/>
    </row>
    <row r="7" spans="1:9" ht="24.9" customHeight="1" x14ac:dyDescent="0.2">
      <c r="A7" s="99"/>
      <c r="B7" s="99"/>
      <c r="C7" s="99"/>
      <c r="D7" s="99"/>
    </row>
    <row r="8" spans="1:9" ht="17.399999999999999" x14ac:dyDescent="0.3">
      <c r="A8" s="78" t="s">
        <v>130</v>
      </c>
      <c r="E8" s="79"/>
    </row>
    <row r="9" spans="1:9" x14ac:dyDescent="0.2">
      <c r="A9" s="5" t="s">
        <v>118</v>
      </c>
    </row>
    <row r="10" spans="1:9" ht="13.2" thickBot="1" x14ac:dyDescent="0.25">
      <c r="A10" s="5" t="s">
        <v>131</v>
      </c>
    </row>
    <row r="11" spans="1:9" ht="36" customHeight="1" thickBot="1" x14ac:dyDescent="0.25">
      <c r="A11" s="6" t="s">
        <v>129</v>
      </c>
      <c r="G11" s="87" t="s">
        <v>128</v>
      </c>
      <c r="H11" s="88"/>
      <c r="I11" s="89"/>
    </row>
    <row r="12" spans="1:9" ht="73.8" customHeight="1" thickBot="1" x14ac:dyDescent="0.25">
      <c r="A12" s="7" t="s">
        <v>4</v>
      </c>
      <c r="B12" s="8" t="s">
        <v>5</v>
      </c>
      <c r="C12" s="8" t="s">
        <v>6</v>
      </c>
      <c r="D12" s="8" t="s">
        <v>7</v>
      </c>
      <c r="E12" s="9" t="s">
        <v>8</v>
      </c>
      <c r="F12" s="9" t="s">
        <v>9</v>
      </c>
      <c r="G12" s="11" t="s">
        <v>11</v>
      </c>
      <c r="H12" s="11" t="s">
        <v>13</v>
      </c>
      <c r="I12" s="12" t="s">
        <v>14</v>
      </c>
    </row>
    <row r="13" spans="1:9" x14ac:dyDescent="0.2">
      <c r="A13" s="95">
        <v>22</v>
      </c>
      <c r="B13" s="13" t="s">
        <v>15</v>
      </c>
      <c r="C13" s="13" t="s">
        <v>16</v>
      </c>
      <c r="D13" s="13" t="s">
        <v>15</v>
      </c>
      <c r="E13" s="13">
        <v>61</v>
      </c>
      <c r="F13" s="13" t="s">
        <v>17</v>
      </c>
      <c r="G13" s="17"/>
      <c r="H13" s="17"/>
      <c r="I13" s="18"/>
    </row>
    <row r="14" spans="1:9" x14ac:dyDescent="0.2">
      <c r="A14" s="93"/>
      <c r="B14" s="19" t="s">
        <v>18</v>
      </c>
      <c r="C14" s="19" t="s">
        <v>19</v>
      </c>
      <c r="D14" s="19" t="s">
        <v>18</v>
      </c>
      <c r="E14" s="19">
        <v>51</v>
      </c>
      <c r="F14" s="19" t="s">
        <v>17</v>
      </c>
      <c r="G14" s="22"/>
      <c r="H14" s="22"/>
      <c r="I14" s="23"/>
    </row>
    <row r="15" spans="1:9" x14ac:dyDescent="0.2">
      <c r="A15" s="93"/>
      <c r="B15" s="24" t="s">
        <v>20</v>
      </c>
      <c r="C15" s="24" t="s">
        <v>21</v>
      </c>
      <c r="D15" s="24" t="s">
        <v>20</v>
      </c>
      <c r="E15" s="24">
        <v>33</v>
      </c>
      <c r="F15" s="24" t="s">
        <v>17</v>
      </c>
      <c r="G15" s="22"/>
      <c r="H15" s="22"/>
      <c r="I15" s="23"/>
    </row>
    <row r="16" spans="1:9" x14ac:dyDescent="0.2">
      <c r="A16" s="93"/>
      <c r="B16" s="19" t="s">
        <v>22</v>
      </c>
      <c r="C16" s="19" t="s">
        <v>23</v>
      </c>
      <c r="D16" s="19" t="s">
        <v>22</v>
      </c>
      <c r="E16" s="19">
        <v>54</v>
      </c>
      <c r="F16" s="19" t="s">
        <v>17</v>
      </c>
      <c r="G16" s="22"/>
      <c r="H16" s="22"/>
      <c r="I16" s="23"/>
    </row>
    <row r="17" spans="1:9" x14ac:dyDescent="0.2">
      <c r="A17" s="93"/>
      <c r="B17" s="24" t="s">
        <v>24</v>
      </c>
      <c r="C17" s="24" t="s">
        <v>25</v>
      </c>
      <c r="D17" s="24" t="s">
        <v>24</v>
      </c>
      <c r="E17" s="24">
        <v>32</v>
      </c>
      <c r="F17" s="24" t="s">
        <v>17</v>
      </c>
      <c r="G17" s="22"/>
      <c r="H17" s="22"/>
      <c r="I17" s="23"/>
    </row>
    <row r="18" spans="1:9" x14ac:dyDescent="0.2">
      <c r="A18" s="93"/>
      <c r="B18" s="19" t="s">
        <v>26</v>
      </c>
      <c r="C18" s="19" t="s">
        <v>27</v>
      </c>
      <c r="D18" s="19" t="s">
        <v>28</v>
      </c>
      <c r="E18" s="19">
        <v>68</v>
      </c>
      <c r="F18" s="19" t="s">
        <v>17</v>
      </c>
      <c r="G18" s="22"/>
      <c r="H18" s="22"/>
      <c r="I18" s="23"/>
    </row>
    <row r="19" spans="1:9" ht="13.2" thickBot="1" x14ac:dyDescent="0.25">
      <c r="A19" s="96"/>
      <c r="B19" s="26" t="s">
        <v>29</v>
      </c>
      <c r="C19" s="26" t="s">
        <v>30</v>
      </c>
      <c r="D19" s="26" t="s">
        <v>28</v>
      </c>
      <c r="E19" s="26">
        <v>61</v>
      </c>
      <c r="F19" s="26" t="s">
        <v>17</v>
      </c>
      <c r="G19" s="28"/>
      <c r="H19" s="28"/>
      <c r="I19" s="29"/>
    </row>
    <row r="20" spans="1:9" x14ac:dyDescent="0.2">
      <c r="A20" s="95">
        <v>29</v>
      </c>
      <c r="B20" s="19" t="s">
        <v>31</v>
      </c>
      <c r="C20" s="19" t="s">
        <v>32</v>
      </c>
      <c r="D20" s="19" t="s">
        <v>33</v>
      </c>
      <c r="E20" s="19">
        <v>64</v>
      </c>
      <c r="F20" s="19" t="s">
        <v>17</v>
      </c>
      <c r="G20" s="17"/>
      <c r="H20" s="17"/>
      <c r="I20" s="18"/>
    </row>
    <row r="21" spans="1:9" x14ac:dyDescent="0.2">
      <c r="A21" s="93"/>
      <c r="B21" s="24" t="s">
        <v>34</v>
      </c>
      <c r="C21" s="24" t="s">
        <v>35</v>
      </c>
      <c r="D21" s="24" t="s">
        <v>33</v>
      </c>
      <c r="E21" s="24">
        <v>65</v>
      </c>
      <c r="F21" s="24" t="s">
        <v>17</v>
      </c>
      <c r="G21" s="22"/>
      <c r="H21" s="22"/>
      <c r="I21" s="23"/>
    </row>
    <row r="22" spans="1:9" x14ac:dyDescent="0.2">
      <c r="A22" s="93"/>
      <c r="B22" s="19" t="s">
        <v>36</v>
      </c>
      <c r="C22" s="19" t="s">
        <v>37</v>
      </c>
      <c r="D22" s="19" t="s">
        <v>33</v>
      </c>
      <c r="E22" s="19">
        <v>76</v>
      </c>
      <c r="F22" s="19" t="s">
        <v>17</v>
      </c>
      <c r="G22" s="22"/>
      <c r="H22" s="22"/>
      <c r="I22" s="23"/>
    </row>
    <row r="23" spans="1:9" x14ac:dyDescent="0.2">
      <c r="A23" s="93"/>
      <c r="B23" s="24" t="s">
        <v>38</v>
      </c>
      <c r="C23" s="24" t="s">
        <v>39</v>
      </c>
      <c r="D23" s="24" t="s">
        <v>38</v>
      </c>
      <c r="E23" s="24">
        <v>42</v>
      </c>
      <c r="F23" s="24" t="s">
        <v>17</v>
      </c>
      <c r="G23" s="22"/>
      <c r="H23" s="22"/>
      <c r="I23" s="23"/>
    </row>
    <row r="24" spans="1:9" x14ac:dyDescent="0.2">
      <c r="A24" s="93"/>
      <c r="B24" s="19" t="s">
        <v>40</v>
      </c>
      <c r="C24" s="19" t="s">
        <v>41</v>
      </c>
      <c r="D24" s="19" t="s">
        <v>40</v>
      </c>
      <c r="E24" s="19">
        <v>35</v>
      </c>
      <c r="F24" s="19" t="s">
        <v>17</v>
      </c>
      <c r="G24" s="22"/>
      <c r="H24" s="22"/>
      <c r="I24" s="23"/>
    </row>
    <row r="25" spans="1:9" x14ac:dyDescent="0.2">
      <c r="A25" s="93"/>
      <c r="B25" s="24" t="s">
        <v>42</v>
      </c>
      <c r="C25" s="24" t="s">
        <v>43</v>
      </c>
      <c r="D25" s="24" t="s">
        <v>42</v>
      </c>
      <c r="E25" s="24">
        <v>50</v>
      </c>
      <c r="F25" s="24" t="s">
        <v>17</v>
      </c>
      <c r="G25" s="22"/>
      <c r="H25" s="22"/>
      <c r="I25" s="23"/>
    </row>
    <row r="26" spans="1:9" x14ac:dyDescent="0.2">
      <c r="A26" s="93"/>
      <c r="B26" s="19" t="s">
        <v>44</v>
      </c>
      <c r="C26" s="19" t="s">
        <v>45</v>
      </c>
      <c r="D26" s="19" t="s">
        <v>44</v>
      </c>
      <c r="E26" s="19">
        <v>39</v>
      </c>
      <c r="F26" s="19" t="s">
        <v>17</v>
      </c>
      <c r="G26" s="22"/>
      <c r="H26" s="22"/>
      <c r="I26" s="23"/>
    </row>
    <row r="27" spans="1:9" x14ac:dyDescent="0.2">
      <c r="A27" s="93"/>
      <c r="B27" s="24" t="s">
        <v>46</v>
      </c>
      <c r="C27" s="24" t="s">
        <v>47</v>
      </c>
      <c r="D27" s="24" t="s">
        <v>46</v>
      </c>
      <c r="E27" s="24">
        <v>75</v>
      </c>
      <c r="F27" s="24" t="s">
        <v>17</v>
      </c>
      <c r="G27" s="22"/>
      <c r="H27" s="22"/>
      <c r="I27" s="23"/>
    </row>
    <row r="28" spans="1:9" x14ac:dyDescent="0.2">
      <c r="A28" s="93"/>
      <c r="B28" s="19" t="s">
        <v>48</v>
      </c>
      <c r="C28" s="19" t="s">
        <v>49</v>
      </c>
      <c r="D28" s="19" t="s">
        <v>48</v>
      </c>
      <c r="E28" s="19">
        <v>35</v>
      </c>
      <c r="F28" s="19" t="s">
        <v>17</v>
      </c>
      <c r="G28" s="22"/>
      <c r="H28" s="22"/>
      <c r="I28" s="23"/>
    </row>
    <row r="29" spans="1:9" x14ac:dyDescent="0.2">
      <c r="A29" s="93"/>
      <c r="B29" s="24" t="s">
        <v>50</v>
      </c>
      <c r="C29" s="24" t="s">
        <v>51</v>
      </c>
      <c r="D29" s="24" t="s">
        <v>52</v>
      </c>
      <c r="E29" s="24">
        <v>42</v>
      </c>
      <c r="F29" s="24" t="s">
        <v>17</v>
      </c>
      <c r="G29" s="22"/>
      <c r="H29" s="22"/>
      <c r="I29" s="23"/>
    </row>
    <row r="30" spans="1:9" x14ac:dyDescent="0.2">
      <c r="A30" s="93"/>
      <c r="B30" s="19" t="s">
        <v>53</v>
      </c>
      <c r="C30" s="19" t="s">
        <v>54</v>
      </c>
      <c r="D30" s="19" t="s">
        <v>52</v>
      </c>
      <c r="E30" s="19">
        <v>43</v>
      </c>
      <c r="F30" s="19" t="s">
        <v>17</v>
      </c>
      <c r="G30" s="22"/>
      <c r="H30" s="22"/>
      <c r="I30" s="23"/>
    </row>
    <row r="31" spans="1:9" ht="13.2" thickBot="1" x14ac:dyDescent="0.25">
      <c r="A31" s="96"/>
      <c r="B31" s="26" t="s">
        <v>55</v>
      </c>
      <c r="C31" s="26" t="s">
        <v>56</v>
      </c>
      <c r="D31" s="26" t="s">
        <v>55</v>
      </c>
      <c r="E31" s="26">
        <v>37</v>
      </c>
      <c r="F31" s="26" t="s">
        <v>17</v>
      </c>
      <c r="G31" s="28"/>
      <c r="H31" s="28"/>
      <c r="I31" s="29"/>
    </row>
    <row r="32" spans="1:9" x14ac:dyDescent="0.2">
      <c r="A32" s="32"/>
      <c r="B32" s="19" t="s">
        <v>57</v>
      </c>
      <c r="C32" s="19" t="s">
        <v>58</v>
      </c>
      <c r="D32" s="19" t="s">
        <v>59</v>
      </c>
      <c r="E32" s="19">
        <v>190</v>
      </c>
      <c r="F32" s="19" t="s">
        <v>60</v>
      </c>
      <c r="G32" s="22"/>
      <c r="H32" s="22"/>
      <c r="I32" s="23"/>
    </row>
    <row r="33" spans="1:9" x14ac:dyDescent="0.2">
      <c r="A33" s="32"/>
      <c r="B33" s="51" t="s">
        <v>61</v>
      </c>
      <c r="C33" s="51" t="s">
        <v>62</v>
      </c>
      <c r="D33" s="51" t="s">
        <v>61</v>
      </c>
      <c r="E33" s="51">
        <v>38</v>
      </c>
      <c r="F33" s="24" t="s">
        <v>17</v>
      </c>
      <c r="G33" s="22"/>
      <c r="H33" s="22"/>
      <c r="I33" s="23"/>
    </row>
    <row r="34" spans="1:9" x14ac:dyDescent="0.2">
      <c r="A34" s="32"/>
      <c r="B34" s="33" t="s">
        <v>63</v>
      </c>
      <c r="C34" s="33" t="s">
        <v>64</v>
      </c>
      <c r="D34" s="33" t="s">
        <v>59</v>
      </c>
      <c r="E34" s="33">
        <v>144</v>
      </c>
      <c r="F34" s="19" t="s">
        <v>65</v>
      </c>
      <c r="G34" s="22"/>
      <c r="H34" s="22"/>
      <c r="I34" s="23"/>
    </row>
    <row r="35" spans="1:9" x14ac:dyDescent="0.2">
      <c r="A35" s="92">
        <v>35</v>
      </c>
      <c r="B35" s="51" t="s">
        <v>66</v>
      </c>
      <c r="C35" s="51" t="s">
        <v>67</v>
      </c>
      <c r="D35" s="51" t="s">
        <v>66</v>
      </c>
      <c r="E35" s="51">
        <v>41</v>
      </c>
      <c r="F35" s="24" t="s">
        <v>17</v>
      </c>
      <c r="G35" s="34"/>
      <c r="H35" s="34"/>
      <c r="I35" s="35"/>
    </row>
    <row r="36" spans="1:9" x14ac:dyDescent="0.2">
      <c r="A36" s="93"/>
      <c r="B36" s="33" t="s">
        <v>68</v>
      </c>
      <c r="C36" s="33" t="s">
        <v>69</v>
      </c>
      <c r="D36" s="33" t="s">
        <v>68</v>
      </c>
      <c r="E36" s="33">
        <v>45</v>
      </c>
      <c r="F36" s="19" t="s">
        <v>17</v>
      </c>
      <c r="G36" s="22"/>
      <c r="H36" s="22"/>
      <c r="I36" s="23"/>
    </row>
    <row r="37" spans="1:9" x14ac:dyDescent="0.2">
      <c r="A37" s="93"/>
      <c r="B37" s="24" t="s">
        <v>70</v>
      </c>
      <c r="C37" s="24" t="s">
        <v>71</v>
      </c>
      <c r="D37" s="24" t="s">
        <v>59</v>
      </c>
      <c r="E37" s="24">
        <v>52</v>
      </c>
      <c r="F37" s="24" t="s">
        <v>17</v>
      </c>
      <c r="G37" s="22"/>
      <c r="H37" s="22"/>
      <c r="I37" s="23"/>
    </row>
    <row r="38" spans="1:9" x14ac:dyDescent="0.2">
      <c r="A38" s="93"/>
      <c r="B38" s="33" t="s">
        <v>72</v>
      </c>
      <c r="C38" s="33" t="s">
        <v>73</v>
      </c>
      <c r="D38" s="33" t="s">
        <v>59</v>
      </c>
      <c r="E38" s="33">
        <v>92</v>
      </c>
      <c r="F38" s="19" t="s">
        <v>17</v>
      </c>
      <c r="G38" s="22"/>
      <c r="H38" s="22"/>
      <c r="I38" s="23"/>
    </row>
    <row r="39" spans="1:9" x14ac:dyDescent="0.2">
      <c r="A39" s="93"/>
      <c r="B39" s="24" t="s">
        <v>74</v>
      </c>
      <c r="C39" s="24" t="s">
        <v>75</v>
      </c>
      <c r="D39" s="24" t="s">
        <v>59</v>
      </c>
      <c r="E39" s="24">
        <v>95</v>
      </c>
      <c r="F39" s="24" t="s">
        <v>17</v>
      </c>
      <c r="G39" s="22"/>
      <c r="H39" s="22"/>
      <c r="I39" s="23"/>
    </row>
    <row r="40" spans="1:9" x14ac:dyDescent="0.2">
      <c r="A40" s="93"/>
      <c r="B40" s="33" t="s">
        <v>76</v>
      </c>
      <c r="C40" s="33" t="s">
        <v>77</v>
      </c>
      <c r="D40" s="33" t="s">
        <v>59</v>
      </c>
      <c r="E40" s="33">
        <v>87</v>
      </c>
      <c r="F40" s="19" t="s">
        <v>17</v>
      </c>
      <c r="G40" s="22"/>
      <c r="H40" s="22"/>
      <c r="I40" s="23"/>
    </row>
    <row r="41" spans="1:9" x14ac:dyDescent="0.2">
      <c r="A41" s="93"/>
      <c r="B41" s="24" t="s">
        <v>78</v>
      </c>
      <c r="C41" s="24" t="s">
        <v>79</v>
      </c>
      <c r="D41" s="24" t="s">
        <v>59</v>
      </c>
      <c r="E41" s="24">
        <v>90</v>
      </c>
      <c r="F41" s="24" t="s">
        <v>17</v>
      </c>
      <c r="G41" s="22"/>
      <c r="H41" s="22"/>
      <c r="I41" s="23"/>
    </row>
    <row r="42" spans="1:9" x14ac:dyDescent="0.2">
      <c r="A42" s="93"/>
      <c r="B42" s="33" t="s">
        <v>80</v>
      </c>
      <c r="C42" s="33" t="s">
        <v>81</v>
      </c>
      <c r="D42" s="33" t="s">
        <v>80</v>
      </c>
      <c r="E42" s="33">
        <v>68</v>
      </c>
      <c r="F42" s="19" t="s">
        <v>17</v>
      </c>
      <c r="G42" s="22"/>
      <c r="H42" s="22"/>
      <c r="I42" s="23"/>
    </row>
    <row r="43" spans="1:9" ht="13.2" thickBot="1" x14ac:dyDescent="0.25">
      <c r="A43" s="94"/>
      <c r="B43" s="52" t="s">
        <v>82</v>
      </c>
      <c r="C43" s="52" t="s">
        <v>83</v>
      </c>
      <c r="D43" s="52" t="s">
        <v>82</v>
      </c>
      <c r="E43" s="26">
        <v>41</v>
      </c>
      <c r="F43" s="26" t="s">
        <v>17</v>
      </c>
      <c r="G43" s="36"/>
      <c r="H43" s="36"/>
      <c r="I43" s="37"/>
    </row>
    <row r="44" spans="1:9" x14ac:dyDescent="0.2">
      <c r="A44" s="95">
        <v>56</v>
      </c>
      <c r="B44" s="38" t="s">
        <v>84</v>
      </c>
      <c r="C44" s="38" t="s">
        <v>85</v>
      </c>
      <c r="D44" s="38" t="s">
        <v>84</v>
      </c>
      <c r="E44" s="33">
        <v>62</v>
      </c>
      <c r="F44" s="33" t="s">
        <v>17</v>
      </c>
      <c r="G44" s="17"/>
      <c r="H44" s="17"/>
      <c r="I44" s="18"/>
    </row>
    <row r="45" spans="1:9" x14ac:dyDescent="0.2">
      <c r="A45" s="93"/>
      <c r="B45" s="24" t="s">
        <v>86</v>
      </c>
      <c r="C45" s="24" t="s">
        <v>87</v>
      </c>
      <c r="D45" s="24" t="s">
        <v>86</v>
      </c>
      <c r="E45" s="24">
        <v>49</v>
      </c>
      <c r="F45" s="24" t="s">
        <v>17</v>
      </c>
      <c r="G45" s="22"/>
      <c r="H45" s="22"/>
      <c r="I45" s="23"/>
    </row>
    <row r="46" spans="1:9" x14ac:dyDescent="0.2">
      <c r="A46" s="93"/>
      <c r="B46" s="19" t="s">
        <v>88</v>
      </c>
      <c r="C46" s="19" t="s">
        <v>89</v>
      </c>
      <c r="D46" s="19" t="s">
        <v>90</v>
      </c>
      <c r="E46" s="19">
        <v>53</v>
      </c>
      <c r="F46" s="19" t="s">
        <v>17</v>
      </c>
      <c r="G46" s="22"/>
      <c r="H46" s="22"/>
      <c r="I46" s="23"/>
    </row>
    <row r="47" spans="1:9" x14ac:dyDescent="0.2">
      <c r="A47" s="93"/>
      <c r="B47" s="24" t="s">
        <v>91</v>
      </c>
      <c r="C47" s="24" t="s">
        <v>92</v>
      </c>
      <c r="D47" s="24" t="s">
        <v>90</v>
      </c>
      <c r="E47" s="24">
        <v>49</v>
      </c>
      <c r="F47" s="24" t="s">
        <v>17</v>
      </c>
      <c r="G47" s="22"/>
      <c r="H47" s="22"/>
      <c r="I47" s="23"/>
    </row>
    <row r="48" spans="1:9" x14ac:dyDescent="0.2">
      <c r="A48" s="93"/>
      <c r="B48" s="19" t="s">
        <v>93</v>
      </c>
      <c r="C48" s="19" t="s">
        <v>94</v>
      </c>
      <c r="D48" s="19" t="s">
        <v>93</v>
      </c>
      <c r="E48" s="19">
        <v>34</v>
      </c>
      <c r="F48" s="19" t="s">
        <v>17</v>
      </c>
      <c r="G48" s="22"/>
      <c r="H48" s="22"/>
      <c r="I48" s="23"/>
    </row>
    <row r="49" spans="1:9" x14ac:dyDescent="0.2">
      <c r="A49" s="93"/>
      <c r="B49" s="24" t="s">
        <v>95</v>
      </c>
      <c r="C49" s="24" t="s">
        <v>96</v>
      </c>
      <c r="D49" s="24" t="s">
        <v>95</v>
      </c>
      <c r="E49" s="24">
        <v>45</v>
      </c>
      <c r="F49" s="24" t="s">
        <v>17</v>
      </c>
      <c r="G49" s="22"/>
      <c r="H49" s="22"/>
      <c r="I49" s="23"/>
    </row>
    <row r="50" spans="1:9" x14ac:dyDescent="0.2">
      <c r="A50" s="93"/>
      <c r="B50" s="19" t="s">
        <v>97</v>
      </c>
      <c r="C50" s="19" t="s">
        <v>98</v>
      </c>
      <c r="D50" s="19" t="s">
        <v>99</v>
      </c>
      <c r="E50" s="19">
        <v>76</v>
      </c>
      <c r="F50" s="19" t="s">
        <v>17</v>
      </c>
      <c r="G50" s="22"/>
      <c r="H50" s="22"/>
      <c r="I50" s="23"/>
    </row>
    <row r="51" spans="1:9" ht="13.2" thickBot="1" x14ac:dyDescent="0.25">
      <c r="A51" s="96"/>
      <c r="B51" s="26" t="s">
        <v>100</v>
      </c>
      <c r="C51" s="26" t="s">
        <v>101</v>
      </c>
      <c r="D51" s="26" t="s">
        <v>102</v>
      </c>
      <c r="E51" s="26">
        <v>83</v>
      </c>
      <c r="F51" s="26" t="s">
        <v>17</v>
      </c>
      <c r="G51" s="28"/>
      <c r="H51" s="28"/>
      <c r="I51" s="29"/>
    </row>
    <row r="53" spans="1:9" ht="27.45" customHeight="1" thickBot="1" x14ac:dyDescent="0.25">
      <c r="C53" s="41" t="s">
        <v>103</v>
      </c>
      <c r="D53" s="41" t="s">
        <v>123</v>
      </c>
      <c r="E53" s="41" t="s">
        <v>104</v>
      </c>
      <c r="F53" s="75" t="s">
        <v>105</v>
      </c>
    </row>
    <row r="54" spans="1:9" ht="45.45" customHeight="1" thickTop="1" thickBot="1" x14ac:dyDescent="0.25">
      <c r="B54" s="21" t="s">
        <v>111</v>
      </c>
      <c r="C54" s="42" t="s">
        <v>113</v>
      </c>
      <c r="D54" s="73" t="s">
        <v>124</v>
      </c>
      <c r="E54" s="77"/>
      <c r="F54" s="76">
        <f t="shared" ref="F54:F55" si="0">E54*($C$5+1)</f>
        <v>0</v>
      </c>
    </row>
    <row r="55" spans="1:9" ht="54.45" customHeight="1" thickTop="1" thickBot="1" x14ac:dyDescent="0.25">
      <c r="B55" s="21" t="s">
        <v>112</v>
      </c>
      <c r="C55" s="42" t="s">
        <v>114</v>
      </c>
      <c r="D55" s="73" t="s">
        <v>124</v>
      </c>
      <c r="E55" s="77"/>
      <c r="F55" s="76">
        <f t="shared" si="0"/>
        <v>0</v>
      </c>
    </row>
    <row r="56" spans="1:9" ht="13.05" customHeight="1" thickTop="1" x14ac:dyDescent="0.2"/>
    <row r="57" spans="1:9" ht="127.95" customHeight="1" x14ac:dyDescent="0.2">
      <c r="A57" s="90" t="s">
        <v>115</v>
      </c>
      <c r="B57" s="91"/>
      <c r="C57" s="47" t="s">
        <v>116</v>
      </c>
      <c r="D57" s="3"/>
      <c r="E57" s="3"/>
      <c r="F57" s="3"/>
    </row>
  </sheetData>
  <autoFilter ref="A12:I51" xr:uid="{844B5CD9-0CEE-4680-BF0B-2259799D1EEB}"/>
  <mergeCells count="8">
    <mergeCell ref="G11:I11"/>
    <mergeCell ref="A57:B57"/>
    <mergeCell ref="A35:A43"/>
    <mergeCell ref="A44:A51"/>
    <mergeCell ref="A2:F2"/>
    <mergeCell ref="A6:D7"/>
    <mergeCell ref="A13:A19"/>
    <mergeCell ref="A20:A31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3EC42-23D7-4EF2-8796-BAF53CB61E09}">
  <dimension ref="A1:K49"/>
  <sheetViews>
    <sheetView tabSelected="1" topLeftCell="A22" zoomScale="71" zoomScaleNormal="71" workbookViewId="0">
      <selection activeCell="A49" sqref="A49:G49"/>
    </sheetView>
  </sheetViews>
  <sheetFormatPr baseColWidth="10" defaultRowHeight="12.6" x14ac:dyDescent="0.2"/>
  <cols>
    <col min="1" max="1" width="12.26953125" customWidth="1"/>
    <col min="2" max="2" width="34.08984375" customWidth="1"/>
    <col min="3" max="3" width="36.7265625" customWidth="1"/>
    <col min="4" max="4" width="12.453125" customWidth="1"/>
    <col min="7" max="7" width="13.08984375" style="3" customWidth="1"/>
    <col min="8" max="8" width="15.90625" customWidth="1"/>
    <col min="9" max="9" width="15" customWidth="1"/>
    <col min="10" max="10" width="15.26953125" customWidth="1"/>
    <col min="11" max="11" width="15" customWidth="1"/>
  </cols>
  <sheetData>
    <row r="1" spans="1:11" ht="27.45" customHeight="1" x14ac:dyDescent="0.2">
      <c r="A1" s="109" t="s">
        <v>117</v>
      </c>
      <c r="B1" s="110"/>
      <c r="C1" s="110"/>
      <c r="D1" s="110"/>
      <c r="E1" s="110"/>
      <c r="F1" s="110"/>
      <c r="G1" s="110"/>
      <c r="H1" s="110"/>
      <c r="I1" s="110"/>
    </row>
    <row r="2" spans="1:11" ht="32.549999999999997" customHeight="1" thickBot="1" x14ac:dyDescent="0.25">
      <c r="A2" s="111" t="s">
        <v>122</v>
      </c>
      <c r="B2" s="112"/>
      <c r="C2" s="112"/>
      <c r="D2" s="112"/>
      <c r="E2" s="112"/>
      <c r="F2" s="112"/>
      <c r="G2" s="112"/>
      <c r="H2" s="112"/>
      <c r="I2" s="112"/>
    </row>
    <row r="4" spans="1:11" x14ac:dyDescent="0.2">
      <c r="B4" s="1" t="s">
        <v>0</v>
      </c>
      <c r="C4" s="55">
        <f>'BPF Recyclage'!C4</f>
        <v>0</v>
      </c>
    </row>
    <row r="5" spans="1:11" x14ac:dyDescent="0.2">
      <c r="B5" s="1" t="s">
        <v>1</v>
      </c>
      <c r="C5" s="54">
        <f>'BPF Recyclage'!C5</f>
        <v>0</v>
      </c>
      <c r="D5" s="5" t="s">
        <v>2</v>
      </c>
    </row>
    <row r="6" spans="1:11" ht="13.2" thickBot="1" x14ac:dyDescent="0.25">
      <c r="A6" s="5" t="s">
        <v>118</v>
      </c>
    </row>
    <row r="7" spans="1:11" ht="19.5" customHeight="1" thickBot="1" x14ac:dyDescent="0.25">
      <c r="A7" s="5" t="s">
        <v>119</v>
      </c>
      <c r="H7" s="113" t="s">
        <v>132</v>
      </c>
      <c r="I7" s="114"/>
      <c r="J7" s="114"/>
      <c r="K7" s="115"/>
    </row>
    <row r="8" spans="1:11" ht="73.8" customHeight="1" thickBot="1" x14ac:dyDescent="0.25">
      <c r="A8" s="7" t="s">
        <v>4</v>
      </c>
      <c r="B8" s="8" t="s">
        <v>5</v>
      </c>
      <c r="C8" s="8" t="s">
        <v>6</v>
      </c>
      <c r="D8" s="8" t="s">
        <v>7</v>
      </c>
      <c r="E8" s="9" t="s">
        <v>8</v>
      </c>
      <c r="F8" s="9" t="s">
        <v>9</v>
      </c>
      <c r="G8" s="10" t="s">
        <v>10</v>
      </c>
      <c r="H8" s="11" t="s">
        <v>12</v>
      </c>
      <c r="I8" s="58" t="s">
        <v>120</v>
      </c>
      <c r="J8" s="59" t="s">
        <v>126</v>
      </c>
      <c r="K8" s="59" t="s">
        <v>127</v>
      </c>
    </row>
    <row r="9" spans="1:11" x14ac:dyDescent="0.2">
      <c r="A9" s="95">
        <v>22</v>
      </c>
      <c r="B9" s="13" t="s">
        <v>15</v>
      </c>
      <c r="C9" s="13" t="s">
        <v>16</v>
      </c>
      <c r="D9" s="13" t="s">
        <v>15</v>
      </c>
      <c r="E9" s="13">
        <v>61</v>
      </c>
      <c r="F9" s="13" t="s">
        <v>17</v>
      </c>
      <c r="G9" s="14" t="s">
        <v>110</v>
      </c>
      <c r="H9" s="16">
        <v>2</v>
      </c>
      <c r="I9" s="56"/>
      <c r="J9" s="56">
        <f>'BPF Recyclage'!H13*($C$5+1)</f>
        <v>0</v>
      </c>
      <c r="K9" s="80"/>
    </row>
    <row r="10" spans="1:11" x14ac:dyDescent="0.2">
      <c r="A10" s="93"/>
      <c r="B10" s="19" t="s">
        <v>18</v>
      </c>
      <c r="C10" s="19" t="s">
        <v>19</v>
      </c>
      <c r="D10" s="19" t="s">
        <v>18</v>
      </c>
      <c r="E10" s="19">
        <v>51</v>
      </c>
      <c r="F10" s="19" t="s">
        <v>17</v>
      </c>
      <c r="G10" s="20" t="s">
        <v>110</v>
      </c>
      <c r="H10" s="20">
        <v>1</v>
      </c>
      <c r="I10" s="60">
        <f>'BPF Recyclage'!G14*($C$5+1)</f>
        <v>0</v>
      </c>
      <c r="J10" s="61"/>
      <c r="K10" s="81"/>
    </row>
    <row r="11" spans="1:11" x14ac:dyDescent="0.2">
      <c r="A11" s="93"/>
      <c r="B11" s="24" t="s">
        <v>20</v>
      </c>
      <c r="C11" s="24" t="s">
        <v>21</v>
      </c>
      <c r="D11" s="24" t="s">
        <v>20</v>
      </c>
      <c r="E11" s="24">
        <v>33</v>
      </c>
      <c r="F11" s="24" t="s">
        <v>17</v>
      </c>
      <c r="G11" s="49" t="s">
        <v>110</v>
      </c>
      <c r="H11" s="25">
        <v>1</v>
      </c>
      <c r="I11" s="62">
        <f>'BPF Recyclage'!G15*($C$5+1)</f>
        <v>0</v>
      </c>
      <c r="J11" s="63"/>
      <c r="K11" s="82"/>
    </row>
    <row r="12" spans="1:11" x14ac:dyDescent="0.2">
      <c r="A12" s="93"/>
      <c r="B12" s="19" t="s">
        <v>22</v>
      </c>
      <c r="C12" s="19" t="s">
        <v>23</v>
      </c>
      <c r="D12" s="19" t="s">
        <v>22</v>
      </c>
      <c r="E12" s="19">
        <v>54</v>
      </c>
      <c r="F12" s="19" t="s">
        <v>17</v>
      </c>
      <c r="G12" s="20" t="s">
        <v>110</v>
      </c>
      <c r="H12" s="20">
        <v>1</v>
      </c>
      <c r="I12" s="60">
        <f>'BPF Recyclage'!G16*($C$5+1)</f>
        <v>0</v>
      </c>
      <c r="J12" s="61"/>
      <c r="K12" s="81"/>
    </row>
    <row r="13" spans="1:11" x14ac:dyDescent="0.2">
      <c r="A13" s="93"/>
      <c r="B13" s="24" t="s">
        <v>24</v>
      </c>
      <c r="C13" s="24" t="s">
        <v>25</v>
      </c>
      <c r="D13" s="24" t="s">
        <v>24</v>
      </c>
      <c r="E13" s="24">
        <v>32</v>
      </c>
      <c r="F13" s="24" t="s">
        <v>17</v>
      </c>
      <c r="G13" s="25" t="s">
        <v>110</v>
      </c>
      <c r="H13" s="21">
        <v>1</v>
      </c>
      <c r="I13" s="62">
        <f>'BPF Recyclage'!G17*($C$5+1)</f>
        <v>0</v>
      </c>
      <c r="J13" s="64"/>
      <c r="K13" s="83"/>
    </row>
    <row r="14" spans="1:11" x14ac:dyDescent="0.2">
      <c r="A14" s="93"/>
      <c r="B14" s="19" t="s">
        <v>26</v>
      </c>
      <c r="C14" s="19" t="s">
        <v>27</v>
      </c>
      <c r="D14" s="19" t="s">
        <v>28</v>
      </c>
      <c r="E14" s="19">
        <v>68</v>
      </c>
      <c r="F14" s="19" t="s">
        <v>17</v>
      </c>
      <c r="G14" s="20" t="s">
        <v>110</v>
      </c>
      <c r="H14" s="20">
        <v>2</v>
      </c>
      <c r="I14" s="60"/>
      <c r="J14" s="61">
        <f>'BPF Recyclage'!H18*($C$5+1)</f>
        <v>0</v>
      </c>
      <c r="K14" s="81"/>
    </row>
    <row r="15" spans="1:11" ht="13.2" thickBot="1" x14ac:dyDescent="0.25">
      <c r="A15" s="96"/>
      <c r="B15" s="26" t="s">
        <v>29</v>
      </c>
      <c r="C15" s="26" t="s">
        <v>30</v>
      </c>
      <c r="D15" s="26" t="s">
        <v>28</v>
      </c>
      <c r="E15" s="26">
        <v>61</v>
      </c>
      <c r="F15" s="26" t="s">
        <v>17</v>
      </c>
      <c r="G15" s="40" t="s">
        <v>110</v>
      </c>
      <c r="H15" s="27">
        <v>2</v>
      </c>
      <c r="I15" s="65"/>
      <c r="J15" s="66">
        <f>'BPF Recyclage'!H19*($C$5+1)</f>
        <v>0</v>
      </c>
      <c r="K15" s="84"/>
    </row>
    <row r="16" spans="1:11" x14ac:dyDescent="0.2">
      <c r="A16" s="95">
        <v>29</v>
      </c>
      <c r="B16" s="19" t="s">
        <v>31</v>
      </c>
      <c r="C16" s="19" t="s">
        <v>32</v>
      </c>
      <c r="D16" s="19" t="s">
        <v>33</v>
      </c>
      <c r="E16" s="19">
        <v>64</v>
      </c>
      <c r="F16" s="19" t="s">
        <v>17</v>
      </c>
      <c r="G16" s="30" t="s">
        <v>110</v>
      </c>
      <c r="H16" s="20">
        <v>2</v>
      </c>
      <c r="I16" s="60"/>
      <c r="J16" s="67">
        <f>'BPF Recyclage'!H20*($C$5+1)</f>
        <v>0</v>
      </c>
      <c r="K16" s="81"/>
    </row>
    <row r="17" spans="1:11" x14ac:dyDescent="0.2">
      <c r="A17" s="93"/>
      <c r="B17" s="24" t="s">
        <v>34</v>
      </c>
      <c r="C17" s="24" t="s">
        <v>35</v>
      </c>
      <c r="D17" s="24" t="s">
        <v>33</v>
      </c>
      <c r="E17" s="24">
        <v>65</v>
      </c>
      <c r="F17" s="24" t="s">
        <v>17</v>
      </c>
      <c r="G17" s="25" t="s">
        <v>110</v>
      </c>
      <c r="H17" s="25">
        <v>2</v>
      </c>
      <c r="I17" s="62"/>
      <c r="J17" s="64">
        <f>'BPF Recyclage'!H21*($C$5+1)</f>
        <v>0</v>
      </c>
      <c r="K17" s="82"/>
    </row>
    <row r="18" spans="1:11" x14ac:dyDescent="0.2">
      <c r="A18" s="93"/>
      <c r="B18" s="19" t="s">
        <v>36</v>
      </c>
      <c r="C18" s="19" t="s">
        <v>37</v>
      </c>
      <c r="D18" s="19" t="s">
        <v>33</v>
      </c>
      <c r="E18" s="19">
        <v>76</v>
      </c>
      <c r="F18" s="19" t="s">
        <v>17</v>
      </c>
      <c r="G18" s="20" t="s">
        <v>110</v>
      </c>
      <c r="H18" s="20">
        <v>2</v>
      </c>
      <c r="I18" s="60"/>
      <c r="J18" s="61">
        <f>'BPF Recyclage'!H22*($C$5+1)</f>
        <v>0</v>
      </c>
      <c r="K18" s="81"/>
    </row>
    <row r="19" spans="1:11" x14ac:dyDescent="0.2">
      <c r="A19" s="93"/>
      <c r="B19" s="24" t="s">
        <v>38</v>
      </c>
      <c r="C19" s="24" t="s">
        <v>39</v>
      </c>
      <c r="D19" s="24" t="s">
        <v>38</v>
      </c>
      <c r="E19" s="24">
        <v>42</v>
      </c>
      <c r="F19" s="24" t="s">
        <v>17</v>
      </c>
      <c r="G19" s="25" t="s">
        <v>110</v>
      </c>
      <c r="H19" s="25">
        <v>1</v>
      </c>
      <c r="I19" s="62">
        <f>'BPF Recyclage'!G23*($C$5+1)</f>
        <v>0</v>
      </c>
      <c r="J19" s="64"/>
      <c r="K19" s="82"/>
    </row>
    <row r="20" spans="1:11" x14ac:dyDescent="0.2">
      <c r="A20" s="93"/>
      <c r="B20" s="19" t="s">
        <v>40</v>
      </c>
      <c r="C20" s="19" t="s">
        <v>41</v>
      </c>
      <c r="D20" s="19" t="s">
        <v>40</v>
      </c>
      <c r="E20" s="19">
        <v>35</v>
      </c>
      <c r="F20" s="19" t="s">
        <v>17</v>
      </c>
      <c r="G20" s="31" t="s">
        <v>110</v>
      </c>
      <c r="H20" s="20">
        <v>1</v>
      </c>
      <c r="I20" s="60">
        <f>'BPF Recyclage'!G24*($C$5+1)</f>
        <v>0</v>
      </c>
      <c r="J20" s="68"/>
      <c r="K20" s="81"/>
    </row>
    <row r="21" spans="1:11" x14ac:dyDescent="0.2">
      <c r="A21" s="93"/>
      <c r="B21" s="24" t="s">
        <v>42</v>
      </c>
      <c r="C21" s="24" t="s">
        <v>43</v>
      </c>
      <c r="D21" s="24" t="s">
        <v>42</v>
      </c>
      <c r="E21" s="24">
        <v>50</v>
      </c>
      <c r="F21" s="24" t="s">
        <v>17</v>
      </c>
      <c r="G21" s="25" t="s">
        <v>110</v>
      </c>
      <c r="H21" s="25">
        <v>1</v>
      </c>
      <c r="I21" s="62">
        <f>'BPF Recyclage'!G25*($C$5+1)</f>
        <v>0</v>
      </c>
      <c r="J21" s="64"/>
      <c r="K21" s="82"/>
    </row>
    <row r="22" spans="1:11" x14ac:dyDescent="0.2">
      <c r="A22" s="93"/>
      <c r="B22" s="19" t="s">
        <v>44</v>
      </c>
      <c r="C22" s="19" t="s">
        <v>45</v>
      </c>
      <c r="D22" s="19" t="s">
        <v>44</v>
      </c>
      <c r="E22" s="19">
        <v>39</v>
      </c>
      <c r="F22" s="19" t="s">
        <v>17</v>
      </c>
      <c r="G22" s="20" t="s">
        <v>110</v>
      </c>
      <c r="H22" s="20">
        <v>1</v>
      </c>
      <c r="I22" s="60">
        <f>'BPF Recyclage'!G26*($C$5+1)</f>
        <v>0</v>
      </c>
      <c r="J22" s="61"/>
      <c r="K22" s="81"/>
    </row>
    <row r="23" spans="1:11" x14ac:dyDescent="0.2">
      <c r="A23" s="93"/>
      <c r="B23" s="24" t="s">
        <v>46</v>
      </c>
      <c r="C23" s="24" t="s">
        <v>47</v>
      </c>
      <c r="D23" s="24" t="s">
        <v>46</v>
      </c>
      <c r="E23" s="24">
        <v>75</v>
      </c>
      <c r="F23" s="24" t="s">
        <v>17</v>
      </c>
      <c r="G23" s="25" t="s">
        <v>110</v>
      </c>
      <c r="H23" s="21">
        <v>2</v>
      </c>
      <c r="I23" s="62"/>
      <c r="J23" s="64">
        <f>'BPF Recyclage'!H27*($C$5+1)</f>
        <v>0</v>
      </c>
      <c r="K23" s="83"/>
    </row>
    <row r="24" spans="1:11" x14ac:dyDescent="0.2">
      <c r="A24" s="93"/>
      <c r="B24" s="19" t="s">
        <v>48</v>
      </c>
      <c r="C24" s="19" t="s">
        <v>49</v>
      </c>
      <c r="D24" s="19" t="s">
        <v>48</v>
      </c>
      <c r="E24" s="19">
        <v>35</v>
      </c>
      <c r="F24" s="19" t="s">
        <v>17</v>
      </c>
      <c r="G24" s="20" t="s">
        <v>110</v>
      </c>
      <c r="H24" s="20">
        <v>1</v>
      </c>
      <c r="I24" s="60">
        <f>'BPF Recyclage'!G28*($C$5+1)</f>
        <v>0</v>
      </c>
      <c r="J24" s="61"/>
      <c r="K24" s="81"/>
    </row>
    <row r="25" spans="1:11" x14ac:dyDescent="0.2">
      <c r="A25" s="93"/>
      <c r="B25" s="24" t="s">
        <v>50</v>
      </c>
      <c r="C25" s="24" t="s">
        <v>51</v>
      </c>
      <c r="D25" s="24" t="s">
        <v>52</v>
      </c>
      <c r="E25" s="24">
        <v>42</v>
      </c>
      <c r="F25" s="24" t="s">
        <v>17</v>
      </c>
      <c r="G25" s="50" t="s">
        <v>110</v>
      </c>
      <c r="H25" s="25">
        <v>1</v>
      </c>
      <c r="I25" s="62">
        <f>'BPF Recyclage'!G29*($C$5+1)</f>
        <v>0</v>
      </c>
      <c r="J25" s="69"/>
      <c r="K25" s="82"/>
    </row>
    <row r="26" spans="1:11" x14ac:dyDescent="0.2">
      <c r="A26" s="93"/>
      <c r="B26" s="19" t="s">
        <v>53</v>
      </c>
      <c r="C26" s="19" t="s">
        <v>54</v>
      </c>
      <c r="D26" s="19" t="s">
        <v>52</v>
      </c>
      <c r="E26" s="19">
        <v>43</v>
      </c>
      <c r="F26" s="19" t="s">
        <v>17</v>
      </c>
      <c r="G26" s="20" t="s">
        <v>110</v>
      </c>
      <c r="H26" s="20">
        <v>1</v>
      </c>
      <c r="I26" s="60">
        <f>'BPF Recyclage'!G30*($C$5+1)</f>
        <v>0</v>
      </c>
      <c r="J26" s="61"/>
      <c r="K26" s="81"/>
    </row>
    <row r="27" spans="1:11" ht="13.2" thickBot="1" x14ac:dyDescent="0.25">
      <c r="A27" s="96"/>
      <c r="B27" s="26" t="s">
        <v>55</v>
      </c>
      <c r="C27" s="26" t="s">
        <v>56</v>
      </c>
      <c r="D27" s="26" t="s">
        <v>55</v>
      </c>
      <c r="E27" s="26">
        <v>37</v>
      </c>
      <c r="F27" s="26" t="s">
        <v>17</v>
      </c>
      <c r="G27" s="40" t="s">
        <v>110</v>
      </c>
      <c r="H27" s="40">
        <v>1</v>
      </c>
      <c r="I27" s="65">
        <f>'BPF Recyclage'!G31*($C$5+1)</f>
        <v>0</v>
      </c>
      <c r="J27" s="66"/>
      <c r="K27" s="85"/>
    </row>
    <row r="28" spans="1:11" x14ac:dyDescent="0.2">
      <c r="A28" s="106">
        <v>35</v>
      </c>
      <c r="B28" s="19" t="s">
        <v>57</v>
      </c>
      <c r="C28" s="19" t="s">
        <v>58</v>
      </c>
      <c r="D28" s="19" t="s">
        <v>59</v>
      </c>
      <c r="E28" s="19">
        <v>190</v>
      </c>
      <c r="F28" s="19" t="s">
        <v>60</v>
      </c>
      <c r="G28" s="30" t="s">
        <v>110</v>
      </c>
      <c r="H28" s="20">
        <v>4</v>
      </c>
      <c r="I28" s="60"/>
      <c r="J28" s="67"/>
      <c r="K28" s="81">
        <f>'BPF Recyclage'!I32*($C$5+1)</f>
        <v>0</v>
      </c>
    </row>
    <row r="29" spans="1:11" x14ac:dyDescent="0.2">
      <c r="A29" s="107"/>
      <c r="B29" s="51" t="s">
        <v>61</v>
      </c>
      <c r="C29" s="51" t="s">
        <v>62</v>
      </c>
      <c r="D29" s="51" t="s">
        <v>61</v>
      </c>
      <c r="E29" s="51">
        <v>38</v>
      </c>
      <c r="F29" s="24" t="s">
        <v>17</v>
      </c>
      <c r="G29" s="25" t="s">
        <v>110</v>
      </c>
      <c r="H29" s="25">
        <v>1</v>
      </c>
      <c r="I29" s="62">
        <f>'BPF Recyclage'!G33*($C$5+1)</f>
        <v>0</v>
      </c>
      <c r="J29" s="64"/>
      <c r="K29" s="82"/>
    </row>
    <row r="30" spans="1:11" x14ac:dyDescent="0.2">
      <c r="A30" s="107"/>
      <c r="B30" s="33" t="s">
        <v>63</v>
      </c>
      <c r="C30" s="33" t="s">
        <v>64</v>
      </c>
      <c r="D30" s="33" t="s">
        <v>59</v>
      </c>
      <c r="E30" s="33">
        <v>144</v>
      </c>
      <c r="F30" s="19" t="s">
        <v>65</v>
      </c>
      <c r="G30" s="20" t="s">
        <v>110</v>
      </c>
      <c r="H30" s="20">
        <v>3</v>
      </c>
      <c r="I30" s="60">
        <f>'BPF Recyclage'!G34*($C$5+1)</f>
        <v>0</v>
      </c>
      <c r="J30" s="61">
        <f>'BPF Recyclage'!H34*($C$5+1)</f>
        <v>0</v>
      </c>
      <c r="K30" s="81"/>
    </row>
    <row r="31" spans="1:11" x14ac:dyDescent="0.2">
      <c r="A31" s="107"/>
      <c r="B31" s="51" t="s">
        <v>66</v>
      </c>
      <c r="C31" s="51" t="s">
        <v>67</v>
      </c>
      <c r="D31" s="51" t="s">
        <v>66</v>
      </c>
      <c r="E31" s="51">
        <v>41</v>
      </c>
      <c r="F31" s="24" t="s">
        <v>17</v>
      </c>
      <c r="G31" s="25" t="s">
        <v>110</v>
      </c>
      <c r="H31" s="25">
        <v>1</v>
      </c>
      <c r="I31" s="62">
        <f>'BPF Recyclage'!G35*($C$5+1)</f>
        <v>0</v>
      </c>
      <c r="J31" s="64"/>
      <c r="K31" s="82"/>
    </row>
    <row r="32" spans="1:11" x14ac:dyDescent="0.2">
      <c r="A32" s="107"/>
      <c r="B32" s="33" t="s">
        <v>68</v>
      </c>
      <c r="C32" s="33" t="s">
        <v>69</v>
      </c>
      <c r="D32" s="33" t="s">
        <v>68</v>
      </c>
      <c r="E32" s="33">
        <v>45</v>
      </c>
      <c r="F32" s="19" t="s">
        <v>17</v>
      </c>
      <c r="G32" s="20" t="s">
        <v>110</v>
      </c>
      <c r="H32" s="20">
        <v>1</v>
      </c>
      <c r="I32" s="60">
        <f>'BPF Recyclage'!G36*($C$5+1)</f>
        <v>0</v>
      </c>
      <c r="J32" s="61"/>
      <c r="K32" s="81"/>
    </row>
    <row r="33" spans="1:11" x14ac:dyDescent="0.2">
      <c r="A33" s="107"/>
      <c r="B33" s="24" t="s">
        <v>70</v>
      </c>
      <c r="C33" s="24" t="s">
        <v>71</v>
      </c>
      <c r="D33" s="24" t="s">
        <v>59</v>
      </c>
      <c r="E33" s="24">
        <v>52</v>
      </c>
      <c r="F33" s="24" t="s">
        <v>17</v>
      </c>
      <c r="G33" s="25" t="s">
        <v>110</v>
      </c>
      <c r="H33" s="21">
        <v>1</v>
      </c>
      <c r="I33" s="62">
        <f>'BPF Recyclage'!G37*($C$5+1)</f>
        <v>0</v>
      </c>
      <c r="J33" s="64"/>
      <c r="K33" s="83"/>
    </row>
    <row r="34" spans="1:11" x14ac:dyDescent="0.2">
      <c r="A34" s="107"/>
      <c r="B34" s="33" t="s">
        <v>72</v>
      </c>
      <c r="C34" s="33" t="s">
        <v>73</v>
      </c>
      <c r="D34" s="33" t="s">
        <v>59</v>
      </c>
      <c r="E34" s="33">
        <v>92</v>
      </c>
      <c r="F34" s="19" t="s">
        <v>17</v>
      </c>
      <c r="G34" s="20" t="s">
        <v>110</v>
      </c>
      <c r="H34" s="20">
        <v>2</v>
      </c>
      <c r="I34" s="60"/>
      <c r="J34" s="61">
        <f>'BPF Recyclage'!H38*($C$5+1)</f>
        <v>0</v>
      </c>
      <c r="K34" s="81"/>
    </row>
    <row r="35" spans="1:11" x14ac:dyDescent="0.2">
      <c r="A35" s="107"/>
      <c r="B35" s="24" t="s">
        <v>74</v>
      </c>
      <c r="C35" s="24" t="s">
        <v>75</v>
      </c>
      <c r="D35" s="24" t="s">
        <v>59</v>
      </c>
      <c r="E35" s="24">
        <v>95</v>
      </c>
      <c r="F35" s="24" t="s">
        <v>17</v>
      </c>
      <c r="G35" s="25" t="s">
        <v>110</v>
      </c>
      <c r="H35" s="21">
        <v>2</v>
      </c>
      <c r="I35" s="62"/>
      <c r="J35" s="64">
        <f>'BPF Recyclage'!H39*($C$5+1)</f>
        <v>0</v>
      </c>
      <c r="K35" s="83"/>
    </row>
    <row r="36" spans="1:11" x14ac:dyDescent="0.2">
      <c r="A36" s="107"/>
      <c r="B36" s="33" t="s">
        <v>76</v>
      </c>
      <c r="C36" s="33" t="s">
        <v>77</v>
      </c>
      <c r="D36" s="33" t="s">
        <v>59</v>
      </c>
      <c r="E36" s="33">
        <v>87</v>
      </c>
      <c r="F36" s="19" t="s">
        <v>17</v>
      </c>
      <c r="G36" s="20" t="s">
        <v>110</v>
      </c>
      <c r="H36" s="20">
        <v>2</v>
      </c>
      <c r="I36" s="60"/>
      <c r="J36" s="61">
        <f>'BPF Recyclage'!H40*($C$5+1)</f>
        <v>0</v>
      </c>
      <c r="K36" s="81"/>
    </row>
    <row r="37" spans="1:11" x14ac:dyDescent="0.2">
      <c r="A37" s="107"/>
      <c r="B37" s="24" t="s">
        <v>78</v>
      </c>
      <c r="C37" s="24" t="s">
        <v>79</v>
      </c>
      <c r="D37" s="24" t="s">
        <v>59</v>
      </c>
      <c r="E37" s="24">
        <v>90</v>
      </c>
      <c r="F37" s="24" t="s">
        <v>17</v>
      </c>
      <c r="G37" s="49" t="s">
        <v>110</v>
      </c>
      <c r="H37" s="25">
        <v>2</v>
      </c>
      <c r="I37" s="62"/>
      <c r="J37" s="63">
        <f>'BPF Recyclage'!H41*($C$5+1)</f>
        <v>0</v>
      </c>
      <c r="K37" s="82"/>
    </row>
    <row r="38" spans="1:11" x14ac:dyDescent="0.2">
      <c r="A38" s="107"/>
      <c r="B38" s="33" t="s">
        <v>80</v>
      </c>
      <c r="C38" s="33" t="s">
        <v>81</v>
      </c>
      <c r="D38" s="33" t="s">
        <v>80</v>
      </c>
      <c r="E38" s="33">
        <v>68</v>
      </c>
      <c r="F38" s="19" t="s">
        <v>17</v>
      </c>
      <c r="G38" s="20" t="s">
        <v>110</v>
      </c>
      <c r="H38" s="20">
        <v>2</v>
      </c>
      <c r="I38" s="60"/>
      <c r="J38" s="61">
        <f>'BPF Recyclage'!H42*($C$5+1)</f>
        <v>0</v>
      </c>
      <c r="K38" s="81"/>
    </row>
    <row r="39" spans="1:11" ht="13.2" thickBot="1" x14ac:dyDescent="0.25">
      <c r="A39" s="108"/>
      <c r="B39" s="52" t="s">
        <v>82</v>
      </c>
      <c r="C39" s="52" t="s">
        <v>83</v>
      </c>
      <c r="D39" s="52" t="s">
        <v>82</v>
      </c>
      <c r="E39" s="26">
        <v>41</v>
      </c>
      <c r="F39" s="26" t="s">
        <v>17</v>
      </c>
      <c r="G39" s="50" t="s">
        <v>110</v>
      </c>
      <c r="H39" s="27">
        <v>1</v>
      </c>
      <c r="I39" s="65">
        <f>'BPF Recyclage'!G43*($C$5+1)</f>
        <v>0</v>
      </c>
      <c r="J39" s="69"/>
      <c r="K39" s="84"/>
    </row>
    <row r="40" spans="1:11" x14ac:dyDescent="0.2">
      <c r="A40" s="95">
        <v>56</v>
      </c>
      <c r="B40" s="38" t="s">
        <v>84</v>
      </c>
      <c r="C40" s="38" t="s">
        <v>85</v>
      </c>
      <c r="D40" s="38" t="s">
        <v>84</v>
      </c>
      <c r="E40" s="33">
        <v>62</v>
      </c>
      <c r="F40" s="33" t="s">
        <v>17</v>
      </c>
      <c r="G40" s="39" t="s">
        <v>110</v>
      </c>
      <c r="H40" s="20">
        <v>2</v>
      </c>
      <c r="I40" s="70"/>
      <c r="J40" s="71">
        <f>'BPF Recyclage'!H44*($C$5+1)</f>
        <v>0</v>
      </c>
      <c r="K40" s="81"/>
    </row>
    <row r="41" spans="1:11" x14ac:dyDescent="0.2">
      <c r="A41" s="93"/>
      <c r="B41" s="24" t="s">
        <v>86</v>
      </c>
      <c r="C41" s="24" t="s">
        <v>87</v>
      </c>
      <c r="D41" s="24" t="s">
        <v>86</v>
      </c>
      <c r="E41" s="24">
        <v>49</v>
      </c>
      <c r="F41" s="24" t="s">
        <v>17</v>
      </c>
      <c r="G41" s="25" t="s">
        <v>110</v>
      </c>
      <c r="H41" s="25">
        <v>1</v>
      </c>
      <c r="I41" s="62">
        <f>'BPF Recyclage'!G45*($C$5+1)</f>
        <v>0</v>
      </c>
      <c r="J41" s="64"/>
      <c r="K41" s="82"/>
    </row>
    <row r="42" spans="1:11" x14ac:dyDescent="0.2">
      <c r="A42" s="93"/>
      <c r="B42" s="19" t="s">
        <v>88</v>
      </c>
      <c r="C42" s="19" t="s">
        <v>89</v>
      </c>
      <c r="D42" s="19" t="s">
        <v>90</v>
      </c>
      <c r="E42" s="19">
        <v>53</v>
      </c>
      <c r="F42" s="19" t="s">
        <v>17</v>
      </c>
      <c r="G42" s="20" t="s">
        <v>110</v>
      </c>
      <c r="H42" s="20">
        <v>1</v>
      </c>
      <c r="I42" s="60">
        <f>'BPF Recyclage'!G46*($C$5+1)</f>
        <v>0</v>
      </c>
      <c r="J42" s="61"/>
      <c r="K42" s="81"/>
    </row>
    <row r="43" spans="1:11" x14ac:dyDescent="0.2">
      <c r="A43" s="93"/>
      <c r="B43" s="24" t="s">
        <v>91</v>
      </c>
      <c r="C43" s="24" t="s">
        <v>92</v>
      </c>
      <c r="D43" s="24" t="s">
        <v>90</v>
      </c>
      <c r="E43" s="24">
        <v>49</v>
      </c>
      <c r="F43" s="24" t="s">
        <v>17</v>
      </c>
      <c r="G43" s="25" t="s">
        <v>110</v>
      </c>
      <c r="H43" s="25">
        <v>1</v>
      </c>
      <c r="I43" s="62">
        <f>'BPF Recyclage'!G47*($C$5+1)</f>
        <v>0</v>
      </c>
      <c r="J43" s="64"/>
      <c r="K43" s="82"/>
    </row>
    <row r="44" spans="1:11" x14ac:dyDescent="0.2">
      <c r="A44" s="93"/>
      <c r="B44" s="19" t="s">
        <v>93</v>
      </c>
      <c r="C44" s="19" t="s">
        <v>94</v>
      </c>
      <c r="D44" s="19" t="s">
        <v>93</v>
      </c>
      <c r="E44" s="19">
        <v>34</v>
      </c>
      <c r="F44" s="19" t="s">
        <v>17</v>
      </c>
      <c r="G44" s="20" t="s">
        <v>110</v>
      </c>
      <c r="H44" s="20">
        <v>1</v>
      </c>
      <c r="I44" s="60">
        <f>'BPF Recyclage'!G48*($C$5+1)</f>
        <v>0</v>
      </c>
      <c r="J44" s="61"/>
      <c r="K44" s="81"/>
    </row>
    <row r="45" spans="1:11" x14ac:dyDescent="0.2">
      <c r="A45" s="93"/>
      <c r="B45" s="24" t="s">
        <v>95</v>
      </c>
      <c r="C45" s="24" t="s">
        <v>96</v>
      </c>
      <c r="D45" s="24" t="s">
        <v>95</v>
      </c>
      <c r="E45" s="24">
        <v>45</v>
      </c>
      <c r="F45" s="24" t="s">
        <v>17</v>
      </c>
      <c r="G45" s="53" t="s">
        <v>110</v>
      </c>
      <c r="H45" s="25">
        <v>1</v>
      </c>
      <c r="I45" s="62">
        <f>'BPF Recyclage'!G49*($C$5+1)</f>
        <v>0</v>
      </c>
      <c r="J45" s="72"/>
      <c r="K45" s="82"/>
    </row>
    <row r="46" spans="1:11" x14ac:dyDescent="0.2">
      <c r="A46" s="93"/>
      <c r="B46" s="19" t="s">
        <v>97</v>
      </c>
      <c r="C46" s="19" t="s">
        <v>98</v>
      </c>
      <c r="D46" s="19" t="s">
        <v>99</v>
      </c>
      <c r="E46" s="19">
        <v>76</v>
      </c>
      <c r="F46" s="19" t="s">
        <v>17</v>
      </c>
      <c r="G46" s="20" t="s">
        <v>110</v>
      </c>
      <c r="H46" s="20">
        <v>2</v>
      </c>
      <c r="I46" s="60"/>
      <c r="J46" s="61">
        <f>'BPF Recyclage'!H50*($C$5+1)</f>
        <v>0</v>
      </c>
      <c r="K46" s="81"/>
    </row>
    <row r="47" spans="1:11" ht="13.2" thickBot="1" x14ac:dyDescent="0.25">
      <c r="A47" s="96"/>
      <c r="B47" s="26" t="s">
        <v>100</v>
      </c>
      <c r="C47" s="26" t="s">
        <v>101</v>
      </c>
      <c r="D47" s="26" t="s">
        <v>102</v>
      </c>
      <c r="E47" s="26">
        <v>83</v>
      </c>
      <c r="F47" s="26" t="s">
        <v>17</v>
      </c>
      <c r="G47" s="40" t="s">
        <v>110</v>
      </c>
      <c r="H47" s="27">
        <v>2</v>
      </c>
      <c r="I47" s="57"/>
      <c r="J47" s="57">
        <f>'BPF Recyclage'!H51*($C$5+1)</f>
        <v>0</v>
      </c>
      <c r="K47" s="86"/>
    </row>
    <row r="48" spans="1:11" ht="24.6" customHeight="1" thickBot="1" x14ac:dyDescent="0.25">
      <c r="A48" s="100" t="s">
        <v>121</v>
      </c>
      <c r="B48" s="101"/>
      <c r="C48" s="101"/>
      <c r="D48" s="101"/>
      <c r="E48" s="101"/>
      <c r="F48" s="101"/>
      <c r="G48" s="102"/>
      <c r="H48" s="15">
        <f>SUM(H9:H47)</f>
        <v>59</v>
      </c>
      <c r="I48" s="48">
        <f>SUM(I9:I47)</f>
        <v>0</v>
      </c>
      <c r="J48" s="48">
        <f>SUM(J9:J47)</f>
        <v>0</v>
      </c>
      <c r="K48" s="48">
        <f>SUM(K9:K47)</f>
        <v>0</v>
      </c>
    </row>
    <row r="49" spans="1:11" ht="16.8" thickBot="1" x14ac:dyDescent="0.25">
      <c r="A49" s="100" t="s">
        <v>125</v>
      </c>
      <c r="B49" s="101"/>
      <c r="C49" s="101"/>
      <c r="D49" s="101"/>
      <c r="E49" s="101"/>
      <c r="F49" s="101"/>
      <c r="G49" s="102"/>
      <c r="I49" s="103">
        <f>I48+J48+K48</f>
        <v>0</v>
      </c>
      <c r="J49" s="104"/>
      <c r="K49" s="105"/>
    </row>
  </sheetData>
  <autoFilter ref="A8:K47" xr:uid="{844B5CD9-0CEE-4680-BF0B-2259799D1EEB}"/>
  <mergeCells count="10">
    <mergeCell ref="A49:G49"/>
    <mergeCell ref="I49:K49"/>
    <mergeCell ref="A28:A39"/>
    <mergeCell ref="A40:A47"/>
    <mergeCell ref="A1:I1"/>
    <mergeCell ref="A2:I2"/>
    <mergeCell ref="A48:G48"/>
    <mergeCell ref="H7:K7"/>
    <mergeCell ref="A9:A15"/>
    <mergeCell ref="A16:A27"/>
  </mergeCells>
  <pageMargins left="0.7" right="0.7" top="0.75" bottom="0.75" header="0.3" footer="0.3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BPF Recyclage</vt:lpstr>
      <vt:lpstr>DQE Recyclage</vt:lpstr>
    </vt:vector>
  </TitlesOfParts>
  <Company>France Travail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DEGUENOU Ashley</dc:creator>
  <cp:lastModifiedBy>DEGUENOU Ashley</cp:lastModifiedBy>
  <cp:lastPrinted>2025-02-10T15:54:47Z</cp:lastPrinted>
  <dcterms:created xsi:type="dcterms:W3CDTF">2025-02-10T10:15:26Z</dcterms:created>
  <dcterms:modified xsi:type="dcterms:W3CDTF">2025-02-12T07:43:37Z</dcterms:modified>
</cp:coreProperties>
</file>