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T:\_Service AMA\3-S4\7-MARCHES REG\SSPB-Intrus Armée SECASIA2025\02-DCE\FTB_DCE_Instrusionarmee\"/>
    </mc:Choice>
  </mc:AlternateContent>
  <xr:revisionPtr revIDLastSave="0" documentId="13_ncr:1_{A26D72CE-A52B-4C35-B0DC-FC83E794CDCC}" xr6:coauthVersionLast="47" xr6:coauthVersionMax="47" xr10:uidLastSave="{00000000-0000-0000-0000-000000000000}"/>
  <bookViews>
    <workbookView xWindow="-19310" yWindow="-110" windowWidth="18300" windowHeight="12220" xr2:uid="{B0BD2298-0859-4412-A29C-CDCAB7DBBDFE}"/>
  </bookViews>
  <sheets>
    <sheet name="BPF initiation" sheetId="5" r:id="rId1"/>
    <sheet name="DQE initation" sheetId="9" r:id="rId2"/>
  </sheets>
  <definedNames>
    <definedName name="_xlnm._FilterDatabase" localSheetId="0" hidden="1">'BPF initiation'!$A$12:$I$37</definedName>
    <definedName name="_xlnm._FilterDatabase" localSheetId="1" hidden="1">'DQE initation'!$A$9:$J$34</definedName>
    <definedName name="_xlnm.Print_Area" localSheetId="0">'BPF initiation'!$A$1:$J$46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2" i="5" l="1"/>
  <c r="E40" i="9" s="1"/>
  <c r="F43" i="5"/>
  <c r="F44" i="5"/>
  <c r="F41" i="5"/>
  <c r="E39" i="9" s="1"/>
  <c r="H35" i="9"/>
  <c r="D40" i="9"/>
  <c r="D39" i="9"/>
  <c r="C4" i="9"/>
  <c r="C5" i="9"/>
  <c r="J16" i="9" s="1"/>
  <c r="J15" i="9" l="1"/>
  <c r="J30" i="9"/>
  <c r="K24" i="9"/>
  <c r="I13" i="9"/>
  <c r="J32" i="9"/>
  <c r="J12" i="9"/>
  <c r="J10" i="9"/>
  <c r="K18" i="9"/>
  <c r="I22" i="9"/>
  <c r="J11" i="9"/>
  <c r="J34" i="9"/>
  <c r="J14" i="9"/>
  <c r="K29" i="9"/>
  <c r="K28" i="9"/>
  <c r="K35" i="9" s="1"/>
  <c r="I20" i="9"/>
  <c r="J33" i="9"/>
  <c r="I31" i="9"/>
  <c r="J23" i="9"/>
  <c r="J24" i="9"/>
  <c r="J27" i="9"/>
  <c r="J26" i="9"/>
  <c r="J21" i="9"/>
  <c r="J19" i="9"/>
  <c r="J17" i="9"/>
  <c r="I25" i="9"/>
  <c r="I35" i="9" l="1"/>
  <c r="J35" i="9"/>
  <c r="I36" i="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DEGUENOU Ashley</author>
  </authors>
  <commentList>
    <comment ref="J23" authorId="0" shapeId="0" xr:uid="{CB76BA06-8BA9-4239-936C-86922EDE5BF5}">
      <text>
        <r>
          <rPr>
            <b/>
            <sz val="9"/>
            <color indexed="81"/>
            <rFont val="Tahoma"/>
            <family val="2"/>
          </rPr>
          <t>Sur la base de jours consécutifs : 6 sessions seront commandées 3 fois deux jours consécutifs (6=3*2)</t>
        </r>
      </text>
    </comment>
    <comment ref="J24" authorId="0" shapeId="0" xr:uid="{8542ACEC-9C2E-4288-BD73-5115300D93B1}">
      <text>
        <r>
          <rPr>
            <b/>
            <sz val="9"/>
            <color indexed="81"/>
            <rFont val="Tahoma"/>
            <family val="2"/>
          </rPr>
          <t>sur la base de 5 jours consécutifs (commandes de 2 jours de sessions + 3 jours de sessions)</t>
        </r>
      </text>
    </comment>
  </commentList>
</comments>
</file>

<file path=xl/sharedStrings.xml><?xml version="1.0" encoding="utf-8"?>
<sst xmlns="http://schemas.openxmlformats.org/spreadsheetml/2006/main" count="291" uniqueCount="108">
  <si>
    <t>Site</t>
  </si>
  <si>
    <t>Adresse</t>
  </si>
  <si>
    <t>Ville</t>
  </si>
  <si>
    <t>DINAN</t>
  </si>
  <si>
    <t>2 BOULEVARD DE L'EUROPE</t>
  </si>
  <si>
    <t>GUINGAMP</t>
  </si>
  <si>
    <t>6 RUE DU 48EME REGIMENT D'INFANTERIE</t>
  </si>
  <si>
    <t>LOUDEAC</t>
  </si>
  <si>
    <t>1 RUE DE LA CHESNAIE</t>
  </si>
  <si>
    <t>ST BRIEUC SUD</t>
  </si>
  <si>
    <t>RUE JEAN GRENIER</t>
  </si>
  <si>
    <t>ST BRIEUC</t>
  </si>
  <si>
    <t>25 RUE DE LA HUNAUDAYE</t>
  </si>
  <si>
    <t>LANNION</t>
  </si>
  <si>
    <t>1 RUE DU MUGUET</t>
  </si>
  <si>
    <t>130 RUE ERNEST HEMINGWAY</t>
  </si>
  <si>
    <t>BREST</t>
  </si>
  <si>
    <t>BREST IROISE</t>
  </si>
  <si>
    <t>530 AVENUE DE TALLINN</t>
  </si>
  <si>
    <t>BREST EUROPE</t>
  </si>
  <si>
    <t>11 RUE DU 8 MAI 1945</t>
  </si>
  <si>
    <t>LANDERNEAU</t>
  </si>
  <si>
    <t>59 RUE DE BREST</t>
  </si>
  <si>
    <t>DOUARNENEZ</t>
  </si>
  <si>
    <t>23 RUE DE L'AUBEPINE</t>
  </si>
  <si>
    <t>MORLAIX</t>
  </si>
  <si>
    <t>10 RUE LOUIS LEJEUNE</t>
  </si>
  <si>
    <t>PONT L'ABBE</t>
  </si>
  <si>
    <t>2 RUE ROGER SIGNOR</t>
  </si>
  <si>
    <t>REDON</t>
  </si>
  <si>
    <t>3 Rue Sillard</t>
  </si>
  <si>
    <t>FOUGERES</t>
  </si>
  <si>
    <t>15 RUE HIPPOLYTE REHAULT</t>
  </si>
  <si>
    <t>ST MALO</t>
  </si>
  <si>
    <t>RUE AUGUSTIN FRESNEL</t>
  </si>
  <si>
    <t>VITRE</t>
  </si>
  <si>
    <t>9 PLACE DU CHAMP DE FOIRE</t>
  </si>
  <si>
    <t>36 RUE DE LEON</t>
  </si>
  <si>
    <t>RENNES</t>
  </si>
  <si>
    <t>RENNES NORD</t>
  </si>
  <si>
    <t>4 RUE RENE DUMONT - ZAC ARMORIQUE</t>
  </si>
  <si>
    <t>RENNES CENTRE</t>
  </si>
  <si>
    <t>22 RUE DE REDON</t>
  </si>
  <si>
    <t>RENNES OUEST</t>
  </si>
  <si>
    <t>167 Route de Lorient</t>
  </si>
  <si>
    <t>RENNES DPSR</t>
  </si>
  <si>
    <t>1 ALLEE DE LA GUERINIERE</t>
  </si>
  <si>
    <t>AURAY</t>
  </si>
  <si>
    <t>7 RUE DE LA LIBERATION</t>
  </si>
  <si>
    <t>VANNES EST</t>
  </si>
  <si>
    <t>15 ROUTE DE NANTES</t>
  </si>
  <si>
    <t>SENE</t>
  </si>
  <si>
    <t>2 GIRATOIRE DE KERCHOPINE</t>
  </si>
  <si>
    <t>VANNES</t>
  </si>
  <si>
    <t>Prix € HT pour une session</t>
  </si>
  <si>
    <t>Départements</t>
  </si>
  <si>
    <t xml:space="preserve">Siret </t>
  </si>
  <si>
    <t xml:space="preserve">Autres prestations </t>
  </si>
  <si>
    <t>Taux TVA</t>
  </si>
  <si>
    <t>Prix en € HT</t>
  </si>
  <si>
    <t>Prix en € TTC</t>
  </si>
  <si>
    <t xml:space="preserve">Effectif </t>
  </si>
  <si>
    <t>Tous les prix sont forfaitaires, ils incluent l'ensemble des prestations nécessaires à la préparation et à la réalisation des sessions sur site et leurs restitutions telles que décrites au cahier des charges et incluent tous frais administratifs ainsi que ceux relatifs aux déplacements ; frais de restauration, frais d'hébergement, etc.</t>
  </si>
  <si>
    <t>Prix € HT pour trois sessions en  trois jours successifs</t>
  </si>
  <si>
    <t>Prix € HT pour deux sessions en deux jours successifs</t>
  </si>
  <si>
    <t>oui</t>
  </si>
  <si>
    <t>ST BRIEUC OUEST/DT22</t>
  </si>
  <si>
    <t>BREST MARINE/DT29</t>
  </si>
  <si>
    <t>non</t>
  </si>
  <si>
    <t>RENNES DR DUPONT/LEON/DT35</t>
  </si>
  <si>
    <t>VANNES OUEST/DT56</t>
  </si>
  <si>
    <t>oui/non</t>
  </si>
  <si>
    <t>2025/2026</t>
  </si>
  <si>
    <t>Le candidat est informé qu'aucune garantie de commande n'est donnée pour l'ensemble des sites mentionnés dans le tableau ci-dessous</t>
  </si>
  <si>
    <t xml:space="preserve">
Fait à……………………., le……………………
Signature du représentant du Titulaire : 
(à revêtir du cachet de la société)</t>
  </si>
  <si>
    <t>Si pas de TVA, le candidat fournit l'attestation de non assujettissement à la TVA</t>
  </si>
  <si>
    <t>F1</t>
  </si>
  <si>
    <t>F2</t>
  </si>
  <si>
    <t>F3</t>
  </si>
  <si>
    <t>F4</t>
  </si>
  <si>
    <t xml:space="preserve">MARCHE PUBLIC D'ANIMATION DES EXERCICES DE REACTION FACE A L'INTRUSION ARMEE A DESTINATION DES AGENTS DE FRANCE TRAVAIL BRETAGNE                                                                                                                              </t>
  </si>
  <si>
    <t>Date prévisionnelle (Initiation)</t>
  </si>
  <si>
    <r>
      <t>ERP</t>
    </r>
    <r>
      <rPr>
        <sz val="11"/>
        <color theme="1"/>
        <rFont val="Verdana"/>
        <family val="2"/>
      </rPr>
      <t xml:space="preserve"> (Oui ou non)</t>
    </r>
  </si>
  <si>
    <r>
      <t>ERP</t>
    </r>
    <r>
      <rPr>
        <sz val="10"/>
        <color theme="1"/>
        <rFont val="Verdana"/>
        <family val="2"/>
      </rPr>
      <t xml:space="preserve"> (Oui ou non)</t>
    </r>
  </si>
  <si>
    <t xml:space="preserve">
Fait à Rennes, le……………………
Signature du ou la représentante de France Travail : </t>
  </si>
  <si>
    <t>Nbre de session prévisionnelle par site sur la base d'1 groupe d'environ 30 à 40 personnes</t>
  </si>
  <si>
    <t>Nombre d'animateurs minimum = 2</t>
  </si>
  <si>
    <t>Prix € TTC pour une session</t>
  </si>
  <si>
    <r>
      <t xml:space="preserve">BORDEREAU DES PRIX FORFAITAIRES </t>
    </r>
    <r>
      <rPr>
        <b/>
        <sz val="18"/>
        <color rgb="FFFF0000"/>
        <rFont val="Verdana"/>
        <family val="2"/>
      </rPr>
      <t>INITIATION</t>
    </r>
  </si>
  <si>
    <r>
      <t xml:space="preserve">DQE </t>
    </r>
    <r>
      <rPr>
        <b/>
        <sz val="12"/>
        <color rgb="FFFF0000"/>
        <rFont val="Verdana"/>
        <family val="2"/>
      </rPr>
      <t xml:space="preserve">INITIATION </t>
    </r>
    <r>
      <rPr>
        <b/>
        <sz val="12"/>
        <color theme="0"/>
        <rFont val="Verdana"/>
        <family val="2"/>
      </rPr>
      <t>- Ce document sert uniquement de comparaison des offres</t>
    </r>
  </si>
  <si>
    <t xml:space="preserve">MARCHE D'ANIMATION DES EXERCICES DE REACTION FACE A L'INTRUSION ARMEE POUR LES AGENTS DE FRANCE TRAVAIL BRETAGNE                                                                                                                              </t>
  </si>
  <si>
    <t>Ce bordereau de prix concerne uniquement les sessions d'initiations. Pour les sessions de recyclage, se référer au bordereau de prix recyclage</t>
  </si>
  <si>
    <t>Ce document reprend les données de l'onglet BPF. Veuillez ne pas le compléter</t>
  </si>
  <si>
    <t>1 session = 1 journée</t>
  </si>
  <si>
    <t>Exercices d'initiation (1 session = 1 journée) sur la base d'1 groupe d'environ 30 à 40 personnes par site</t>
  </si>
  <si>
    <t>Prix € TTC pour deux sessions en deux jours successifs</t>
  </si>
  <si>
    <t>Prix € TTC pour trois sessions en  trois jours successifs</t>
  </si>
  <si>
    <t>Total général € TTC des sessions</t>
  </si>
  <si>
    <t>Quantité</t>
  </si>
  <si>
    <t>½ demi-journée</t>
  </si>
  <si>
    <t>Appropriation en présentiel à la DR Bretagne 36 rue de Léon, Rennes</t>
  </si>
  <si>
    <t xml:space="preserve">Une journée </t>
  </si>
  <si>
    <t>Une session d'initiation  pour un grand groupe d'environ 70 personnes</t>
  </si>
  <si>
    <t>Une session d'initiation pour un grand groupe d'environ 100 personnes</t>
  </si>
  <si>
    <t>Le candidat complète uniquement et toutes les cellules en couleur bleu</t>
  </si>
  <si>
    <t>Initiation (1 session = 1 journée)</t>
  </si>
  <si>
    <t>Observation d'une session d'initiation animée par France Travail Bretagne, dans une agence bretonne.</t>
  </si>
  <si>
    <t>Total général € TTC prestations d'initiation + F1 + F2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</si>
</sst>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20" x14ac:knownFonts="1">
    <font>
      <sz val="10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10"/>
      <color rgb="FFFFFFFF"/>
      <name val="Verdana"/>
      <family val="2"/>
    </font>
    <font>
      <sz val="10"/>
      <color rgb="FFFFFFFF"/>
      <name val="Verdana"/>
      <family val="2"/>
    </font>
    <font>
      <sz val="11"/>
      <color theme="1"/>
      <name val="Aptos Narrow"/>
      <family val="2"/>
      <scheme val="minor"/>
    </font>
    <font>
      <i/>
      <sz val="10"/>
      <color theme="1"/>
      <name val="Verdana"/>
      <family val="2"/>
    </font>
    <font>
      <b/>
      <sz val="12"/>
      <color theme="0"/>
      <name val="Verdana"/>
      <family val="2"/>
    </font>
    <font>
      <sz val="11"/>
      <color theme="1"/>
      <name val="Verdana"/>
      <family val="2"/>
    </font>
    <font>
      <sz val="10"/>
      <color rgb="FFFF0000"/>
      <name val="Verdana"/>
      <family val="2"/>
    </font>
    <font>
      <b/>
      <sz val="12"/>
      <color theme="1"/>
      <name val="Verdana"/>
      <family val="2"/>
    </font>
    <font>
      <sz val="8"/>
      <name val="Verdana"/>
      <family val="2"/>
    </font>
    <font>
      <b/>
      <sz val="10"/>
      <color rgb="FFFF0000"/>
      <name val="Verdana"/>
      <family val="2"/>
    </font>
    <font>
      <b/>
      <sz val="11"/>
      <color theme="1"/>
      <name val="Verdana"/>
      <family val="2"/>
    </font>
    <font>
      <b/>
      <sz val="9"/>
      <color theme="1"/>
      <name val="Verdana"/>
      <family val="2"/>
    </font>
    <font>
      <b/>
      <sz val="18"/>
      <color theme="0"/>
      <name val="Verdana"/>
      <family val="2"/>
    </font>
    <font>
      <b/>
      <sz val="18"/>
      <color rgb="FFFF0000"/>
      <name val="Verdana"/>
      <family val="2"/>
    </font>
    <font>
      <b/>
      <sz val="12"/>
      <color rgb="FFFF0000"/>
      <name val="Verdana"/>
      <family val="2"/>
    </font>
    <font>
      <b/>
      <sz val="14"/>
      <color rgb="FFFF0000"/>
      <name val="Verdana"/>
      <family val="2"/>
    </font>
    <font>
      <b/>
      <sz val="9"/>
      <color indexed="81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rgb="FF365F9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46">
    <border>
      <left/>
      <right/>
      <top/>
      <bottom/>
      <diagonal/>
    </border>
    <border>
      <left/>
      <right style="thick">
        <color rgb="FFFFFFFF"/>
      </right>
      <top/>
      <bottom style="thick">
        <color rgb="FFFFFF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rgb="FFFFFFFF"/>
      </left>
      <right/>
      <top/>
      <bottom/>
      <diagonal/>
    </border>
    <border>
      <left style="thick">
        <color rgb="FFFFFFFF"/>
      </left>
      <right/>
      <top/>
      <bottom style="thick">
        <color rgb="FFFFFFFF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9" fontId="1" fillId="0" borderId="0" applyFont="0" applyFill="0" applyBorder="0" applyAlignment="0" applyProtection="0"/>
  </cellStyleXfs>
  <cellXfs count="136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15" xfId="0" applyBorder="1"/>
    <xf numFmtId="0" fontId="0" fillId="0" borderId="7" xfId="0" applyBorder="1"/>
    <xf numFmtId="0" fontId="0" fillId="0" borderId="12" xfId="0" applyBorder="1"/>
    <xf numFmtId="0" fontId="4" fillId="2" borderId="1" xfId="0" applyFont="1" applyFill="1" applyBorder="1" applyAlignment="1">
      <alignment horizontal="left" vertical="center" wrapText="1"/>
    </xf>
    <xf numFmtId="164" fontId="6" fillId="3" borderId="7" xfId="0" applyNumberFormat="1" applyFont="1" applyFill="1" applyBorder="1"/>
    <xf numFmtId="164" fontId="6" fillId="3" borderId="8" xfId="0" applyNumberFormat="1" applyFont="1" applyFill="1" applyBorder="1"/>
    <xf numFmtId="164" fontId="6" fillId="3" borderId="2" xfId="0" applyNumberFormat="1" applyFont="1" applyFill="1" applyBorder="1"/>
    <xf numFmtId="164" fontId="6" fillId="3" borderId="10" xfId="0" applyNumberFormat="1" applyFont="1" applyFill="1" applyBorder="1"/>
    <xf numFmtId="164" fontId="6" fillId="3" borderId="12" xfId="0" applyNumberFormat="1" applyFont="1" applyFill="1" applyBorder="1"/>
    <xf numFmtId="164" fontId="6" fillId="3" borderId="13" xfId="0" applyNumberFormat="1" applyFont="1" applyFill="1" applyBorder="1"/>
    <xf numFmtId="164" fontId="6" fillId="3" borderId="15" xfId="0" applyNumberFormat="1" applyFont="1" applyFill="1" applyBorder="1"/>
    <xf numFmtId="164" fontId="6" fillId="3" borderId="16" xfId="0" applyNumberFormat="1" applyFont="1" applyFill="1" applyBorder="1"/>
    <xf numFmtId="0" fontId="9" fillId="0" borderId="0" xfId="0" applyFont="1"/>
    <xf numFmtId="0" fontId="6" fillId="0" borderId="0" xfId="0" applyFont="1"/>
    <xf numFmtId="0" fontId="2" fillId="0" borderId="2" xfId="0" applyFont="1" applyBorder="1"/>
    <xf numFmtId="0" fontId="0" fillId="5" borderId="2" xfId="0" applyFill="1" applyBorder="1"/>
    <xf numFmtId="0" fontId="0" fillId="5" borderId="12" xfId="0" applyFill="1" applyBorder="1"/>
    <xf numFmtId="0" fontId="0" fillId="5" borderId="15" xfId="0" applyFill="1" applyBorder="1"/>
    <xf numFmtId="0" fontId="0" fillId="5" borderId="17" xfId="0" applyFill="1" applyBorder="1"/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5" borderId="27" xfId="0" applyFill="1" applyBorder="1" applyAlignment="1">
      <alignment horizontal="center" vertical="center"/>
    </xf>
    <xf numFmtId="0" fontId="0" fillId="0" borderId="27" xfId="0" applyBorder="1" applyAlignment="1">
      <alignment horizontal="center"/>
    </xf>
    <xf numFmtId="0" fontId="0" fillId="5" borderId="28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12" xfId="0" applyFill="1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2" xfId="0" applyBorder="1" applyAlignment="1">
      <alignment horizontal="center"/>
    </xf>
    <xf numFmtId="0" fontId="12" fillId="0" borderId="0" xfId="0" applyFont="1"/>
    <xf numFmtId="0" fontId="7" fillId="4" borderId="22" xfId="0" applyFont="1" applyFill="1" applyBorder="1" applyAlignment="1">
      <alignment vertical="center"/>
    </xf>
    <xf numFmtId="0" fontId="7" fillId="4" borderId="23" xfId="0" applyFont="1" applyFill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5" borderId="27" xfId="0" applyFill="1" applyBorder="1"/>
    <xf numFmtId="0" fontId="0" fillId="0" borderId="27" xfId="0" applyBorder="1"/>
    <xf numFmtId="0" fontId="0" fillId="5" borderId="28" xfId="0" applyFill="1" applyBorder="1"/>
    <xf numFmtId="0" fontId="0" fillId="5" borderId="34" xfId="0" applyFill="1" applyBorder="1"/>
    <xf numFmtId="0" fontId="0" fillId="0" borderId="36" xfId="0" applyBorder="1" applyAlignment="1">
      <alignment horizontal="center"/>
    </xf>
    <xf numFmtId="0" fontId="14" fillId="0" borderId="4" xfId="0" applyFont="1" applyBorder="1" applyAlignment="1">
      <alignment wrapText="1"/>
    </xf>
    <xf numFmtId="0" fontId="14" fillId="0" borderId="5" xfId="0" applyFont="1" applyBorder="1" applyAlignment="1">
      <alignment wrapText="1"/>
    </xf>
    <xf numFmtId="0" fontId="13" fillId="0" borderId="4" xfId="0" applyFont="1" applyBorder="1" applyAlignment="1">
      <alignment vertical="center"/>
    </xf>
    <xf numFmtId="0" fontId="13" fillId="0" borderId="25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2" fillId="0" borderId="25" xfId="0" applyFont="1" applyBorder="1" applyAlignment="1">
      <alignment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9" fontId="2" fillId="0" borderId="2" xfId="2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9" fontId="2" fillId="3" borderId="2" xfId="2" applyFont="1" applyFill="1" applyBorder="1" applyAlignment="1">
      <alignment horizontal="center" vertical="center"/>
    </xf>
    <xf numFmtId="0" fontId="0" fillId="0" borderId="2" xfId="0" applyBorder="1" applyAlignment="1">
      <alignment vertical="top" wrapText="1"/>
    </xf>
    <xf numFmtId="0" fontId="2" fillId="0" borderId="2" xfId="0" applyFont="1" applyBorder="1" applyAlignment="1">
      <alignment horizontal="right"/>
    </xf>
    <xf numFmtId="164" fontId="0" fillId="6" borderId="35" xfId="0" applyNumberFormat="1" applyFill="1" applyBorder="1"/>
    <xf numFmtId="164" fontId="6" fillId="0" borderId="12" xfId="0" applyNumberFormat="1" applyFont="1" applyBorder="1"/>
    <xf numFmtId="164" fontId="6" fillId="0" borderId="33" xfId="0" applyNumberFormat="1" applyFont="1" applyBorder="1"/>
    <xf numFmtId="0" fontId="2" fillId="0" borderId="0" xfId="0" applyFont="1"/>
    <xf numFmtId="9" fontId="2" fillId="0" borderId="0" xfId="2" applyFont="1" applyFill="1" applyBorder="1" applyAlignment="1">
      <alignment horizontal="center" vertical="center"/>
    </xf>
    <xf numFmtId="0" fontId="14" fillId="0" borderId="40" xfId="0" applyFont="1" applyBorder="1" applyAlignment="1">
      <alignment wrapText="1"/>
    </xf>
    <xf numFmtId="0" fontId="14" fillId="0" borderId="33" xfId="0" applyFont="1" applyBorder="1" applyAlignment="1">
      <alignment wrapText="1"/>
    </xf>
    <xf numFmtId="0" fontId="2" fillId="0" borderId="0" xfId="0" applyFont="1" applyAlignment="1">
      <alignment horizontal="center" vertical="center"/>
    </xf>
    <xf numFmtId="164" fontId="6" fillId="0" borderId="0" xfId="0" applyNumberFormat="1" applyFont="1"/>
    <xf numFmtId="0" fontId="18" fillId="0" borderId="0" xfId="0" applyFont="1"/>
    <xf numFmtId="44" fontId="6" fillId="0" borderId="7" xfId="0" applyNumberFormat="1" applyFont="1" applyBorder="1"/>
    <xf numFmtId="44" fontId="0" fillId="5" borderId="2" xfId="0" applyNumberFormat="1" applyFill="1" applyBorder="1"/>
    <xf numFmtId="44" fontId="0" fillId="5" borderId="2" xfId="0" applyNumberFormat="1" applyFill="1" applyBorder="1" applyAlignment="1">
      <alignment horizontal="center"/>
    </xf>
    <xf numFmtId="44" fontId="0" fillId="0" borderId="2" xfId="0" applyNumberFormat="1" applyBorder="1"/>
    <xf numFmtId="44" fontId="0" fillId="0" borderId="2" xfId="0" applyNumberFormat="1" applyBorder="1" applyAlignment="1">
      <alignment horizontal="center"/>
    </xf>
    <xf numFmtId="44" fontId="0" fillId="0" borderId="12" xfId="0" applyNumberFormat="1" applyBorder="1"/>
    <xf numFmtId="44" fontId="0" fillId="0" borderId="15" xfId="0" applyNumberFormat="1" applyBorder="1"/>
    <xf numFmtId="44" fontId="0" fillId="0" borderId="25" xfId="0" applyNumberFormat="1" applyBorder="1" applyAlignment="1">
      <alignment horizontal="center"/>
    </xf>
    <xf numFmtId="44" fontId="0" fillId="0" borderId="12" xfId="0" applyNumberFormat="1" applyBorder="1" applyAlignment="1">
      <alignment horizontal="center"/>
    </xf>
    <xf numFmtId="44" fontId="0" fillId="5" borderId="12" xfId="0" applyNumberFormat="1" applyFill="1" applyBorder="1"/>
    <xf numFmtId="44" fontId="0" fillId="5" borderId="15" xfId="0" applyNumberFormat="1" applyFill="1" applyBorder="1" applyAlignment="1">
      <alignment horizontal="center"/>
    </xf>
    <xf numFmtId="44" fontId="0" fillId="0" borderId="7" xfId="0" applyNumberFormat="1" applyBorder="1"/>
    <xf numFmtId="44" fontId="0" fillId="0" borderId="7" xfId="0" applyNumberFormat="1" applyBorder="1" applyAlignment="1">
      <alignment horizontal="center"/>
    </xf>
    <xf numFmtId="44" fontId="2" fillId="8" borderId="1" xfId="0" applyNumberFormat="1" applyFont="1" applyFill="1" applyBorder="1" applyAlignment="1">
      <alignment horizontal="center" vertical="center" wrapText="1"/>
    </xf>
    <xf numFmtId="44" fontId="2" fillId="3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 wrapText="1"/>
    </xf>
    <xf numFmtId="0" fontId="0" fillId="9" borderId="0" xfId="0" applyFill="1"/>
    <xf numFmtId="0" fontId="3" fillId="2" borderId="37" xfId="0" applyFont="1" applyFill="1" applyBorder="1" applyAlignment="1">
      <alignment vertical="center" wrapText="1"/>
    </xf>
    <xf numFmtId="44" fontId="2" fillId="7" borderId="1" xfId="0" applyNumberFormat="1" applyFont="1" applyFill="1" applyBorder="1" applyAlignment="1">
      <alignment vertical="center" wrapText="1"/>
    </xf>
    <xf numFmtId="0" fontId="7" fillId="4" borderId="0" xfId="0" applyFont="1" applyFill="1" applyAlignment="1">
      <alignment vertical="center"/>
    </xf>
    <xf numFmtId="44" fontId="6" fillId="0" borderId="8" xfId="0" applyNumberFormat="1" applyFont="1" applyBorder="1"/>
    <xf numFmtId="44" fontId="0" fillId="5" borderId="43" xfId="0" applyNumberFormat="1" applyFill="1" applyBorder="1" applyAlignment="1">
      <alignment horizontal="center" vertical="center"/>
    </xf>
    <xf numFmtId="44" fontId="0" fillId="0" borderId="43" xfId="0" applyNumberFormat="1" applyBorder="1" applyAlignment="1">
      <alignment horizontal="center" vertical="center"/>
    </xf>
    <xf numFmtId="44" fontId="0" fillId="0" borderId="10" xfId="0" applyNumberFormat="1" applyBorder="1" applyAlignment="1">
      <alignment horizontal="center" vertical="center"/>
    </xf>
    <xf numFmtId="44" fontId="0" fillId="0" borderId="16" xfId="0" applyNumberFormat="1" applyBorder="1" applyAlignment="1">
      <alignment horizontal="center" vertical="center"/>
    </xf>
    <xf numFmtId="44" fontId="0" fillId="0" borderId="43" xfId="0" applyNumberFormat="1" applyBorder="1" applyAlignment="1">
      <alignment horizontal="center"/>
    </xf>
    <xf numFmtId="44" fontId="0" fillId="0" borderId="44" xfId="0" applyNumberFormat="1" applyBorder="1" applyAlignment="1">
      <alignment horizontal="center"/>
    </xf>
    <xf numFmtId="44" fontId="0" fillId="5" borderId="45" xfId="0" applyNumberFormat="1" applyFill="1" applyBorder="1" applyAlignment="1">
      <alignment horizontal="center" vertical="center"/>
    </xf>
    <xf numFmtId="44" fontId="0" fillId="5" borderId="10" xfId="0" applyNumberFormat="1" applyFill="1" applyBorder="1" applyAlignment="1">
      <alignment horizontal="center" vertical="center"/>
    </xf>
    <xf numFmtId="44" fontId="0" fillId="5" borderId="13" xfId="0" applyNumberFormat="1" applyFill="1" applyBorder="1" applyAlignment="1">
      <alignment horizontal="center" vertical="center"/>
    </xf>
    <xf numFmtId="164" fontId="6" fillId="0" borderId="41" xfId="0" applyNumberFormat="1" applyFont="1" applyBorder="1"/>
    <xf numFmtId="0" fontId="14" fillId="0" borderId="19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0" fillId="0" borderId="31" xfId="0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15" fillId="4" borderId="24" xfId="0" applyFont="1" applyFill="1" applyBorder="1" applyAlignment="1">
      <alignment horizontal="center" vertical="center"/>
    </xf>
    <xf numFmtId="0" fontId="15" fillId="4" borderId="18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44" fontId="2" fillId="8" borderId="38" xfId="0" applyNumberFormat="1" applyFont="1" applyFill="1" applyBorder="1" applyAlignment="1">
      <alignment horizontal="center" vertical="center" wrapText="1"/>
    </xf>
    <xf numFmtId="44" fontId="2" fillId="8" borderId="1" xfId="0" applyNumberFormat="1" applyFont="1" applyFill="1" applyBorder="1" applyAlignment="1">
      <alignment horizontal="center" vertical="center" wrapText="1"/>
    </xf>
    <xf numFmtId="0" fontId="7" fillId="4" borderId="24" xfId="0" applyFont="1" applyFill="1" applyBorder="1" applyAlignment="1">
      <alignment horizontal="center" vertical="center"/>
    </xf>
    <xf numFmtId="0" fontId="7" fillId="4" borderId="18" xfId="0" applyFont="1" applyFill="1" applyBorder="1" applyAlignment="1">
      <alignment horizontal="center" vertical="center"/>
    </xf>
    <xf numFmtId="0" fontId="7" fillId="4" borderId="22" xfId="0" applyFont="1" applyFill="1" applyBorder="1" applyAlignment="1">
      <alignment horizontal="center" vertical="center" wrapText="1"/>
    </xf>
    <xf numFmtId="0" fontId="7" fillId="4" borderId="23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10" fillId="6" borderId="32" xfId="0" applyFont="1" applyFill="1" applyBorder="1" applyAlignment="1">
      <alignment horizontal="right" vertical="center"/>
    </xf>
    <xf numFmtId="0" fontId="10" fillId="6" borderId="39" xfId="0" applyFont="1" applyFill="1" applyBorder="1" applyAlignment="1">
      <alignment horizontal="right" vertical="center"/>
    </xf>
    <xf numFmtId="0" fontId="10" fillId="6" borderId="26" xfId="0" applyFont="1" applyFill="1" applyBorder="1" applyAlignment="1">
      <alignment horizontal="right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164" fontId="0" fillId="6" borderId="19" xfId="0" applyNumberFormat="1" applyFill="1" applyBorder="1" applyAlignment="1">
      <alignment horizontal="center"/>
    </xf>
    <xf numFmtId="164" fontId="0" fillId="6" borderId="20" xfId="0" applyNumberFormat="1" applyFill="1" applyBorder="1" applyAlignment="1">
      <alignment horizontal="center"/>
    </xf>
    <xf numFmtId="164" fontId="0" fillId="6" borderId="21" xfId="0" applyNumberFormat="1" applyFill="1" applyBorder="1" applyAlignment="1">
      <alignment horizontal="center"/>
    </xf>
  </cellXfs>
  <cellStyles count="3">
    <cellStyle name="Normal" xfId="0" builtinId="0"/>
    <cellStyle name="Normal 2" xfId="1" xr:uid="{9D5ED662-7257-4BAD-85BD-F8A0AB4EEEF1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64A6F8-AF37-42BE-84C6-325470B8FB40}">
  <dimension ref="A1:I46"/>
  <sheetViews>
    <sheetView tabSelected="1" view="pageBreakPreview" topLeftCell="A12" zoomScale="60" zoomScaleNormal="80" workbookViewId="0">
      <selection activeCell="C41" sqref="C41"/>
    </sheetView>
  </sheetViews>
  <sheetFormatPr baseColWidth="10" defaultRowHeight="12.6" x14ac:dyDescent="0.2"/>
  <cols>
    <col min="1" max="1" width="12.26953125" customWidth="1"/>
    <col min="2" max="2" width="26.1796875" customWidth="1"/>
    <col min="3" max="3" width="36.7265625" customWidth="1"/>
    <col min="4" max="4" width="12.453125" customWidth="1"/>
    <col min="5" max="5" width="11.36328125" customWidth="1"/>
    <col min="6" max="6" width="10.7265625" customWidth="1"/>
    <col min="7" max="7" width="15" customWidth="1"/>
    <col min="8" max="8" width="15.26953125" customWidth="1"/>
    <col min="9" max="9" width="15" customWidth="1"/>
  </cols>
  <sheetData>
    <row r="1" spans="1:9" ht="27.45" customHeight="1" x14ac:dyDescent="0.2">
      <c r="A1" s="39" t="s">
        <v>90</v>
      </c>
      <c r="B1" s="40"/>
      <c r="C1" s="40"/>
      <c r="D1" s="40"/>
      <c r="E1" s="40"/>
      <c r="F1" s="40"/>
      <c r="G1" s="91"/>
      <c r="H1" s="91"/>
    </row>
    <row r="2" spans="1:9" ht="32.549999999999997" customHeight="1" thickBot="1" x14ac:dyDescent="0.25">
      <c r="A2" s="108" t="s">
        <v>88</v>
      </c>
      <c r="B2" s="109"/>
      <c r="C2" s="109"/>
      <c r="D2" s="109"/>
      <c r="E2" s="109"/>
      <c r="F2" s="109"/>
      <c r="G2" s="91"/>
      <c r="H2" s="91"/>
    </row>
    <row r="3" spans="1:9" ht="16.05" customHeight="1" x14ac:dyDescent="0.2">
      <c r="A3" s="65" t="s">
        <v>91</v>
      </c>
    </row>
    <row r="4" spans="1:9" ht="13.8" customHeight="1" x14ac:dyDescent="0.2">
      <c r="B4" s="61" t="s">
        <v>56</v>
      </c>
      <c r="C4" s="58"/>
    </row>
    <row r="5" spans="1:9" x14ac:dyDescent="0.2">
      <c r="B5" s="61" t="s">
        <v>58</v>
      </c>
      <c r="C5" s="59"/>
      <c r="D5" s="38" t="s">
        <v>75</v>
      </c>
    </row>
    <row r="6" spans="1:9" ht="18.600000000000001" customHeight="1" x14ac:dyDescent="0.2">
      <c r="A6" s="113" t="s">
        <v>62</v>
      </c>
      <c r="B6" s="113"/>
      <c r="C6" s="113"/>
      <c r="D6" s="113"/>
    </row>
    <row r="7" spans="1:9" ht="24.9" customHeight="1" x14ac:dyDescent="0.2">
      <c r="A7" s="113"/>
      <c r="B7" s="113"/>
      <c r="C7" s="113"/>
      <c r="D7" s="113"/>
    </row>
    <row r="8" spans="1:9" ht="17.399999999999999" x14ac:dyDescent="0.3">
      <c r="A8" s="71" t="s">
        <v>104</v>
      </c>
      <c r="F8" s="88"/>
    </row>
    <row r="9" spans="1:9" x14ac:dyDescent="0.2">
      <c r="A9" s="15" t="s">
        <v>73</v>
      </c>
    </row>
    <row r="10" spans="1:9" ht="13.2" thickBot="1" x14ac:dyDescent="0.25">
      <c r="A10" s="15" t="s">
        <v>86</v>
      </c>
    </row>
    <row r="11" spans="1:9" ht="31.05" customHeight="1" thickBot="1" x14ac:dyDescent="0.25">
      <c r="A11" s="16" t="s">
        <v>93</v>
      </c>
      <c r="G11" s="103" t="s">
        <v>94</v>
      </c>
      <c r="H11" s="104"/>
      <c r="I11" s="105"/>
    </row>
    <row r="12" spans="1:9" ht="60.6" customHeight="1" thickBot="1" x14ac:dyDescent="0.25">
      <c r="A12" s="42" t="s">
        <v>55</v>
      </c>
      <c r="B12" s="51" t="s">
        <v>0</v>
      </c>
      <c r="C12" s="51" t="s">
        <v>1</v>
      </c>
      <c r="D12" s="51" t="s">
        <v>2</v>
      </c>
      <c r="E12" s="52" t="s">
        <v>61</v>
      </c>
      <c r="F12" s="52" t="s">
        <v>82</v>
      </c>
      <c r="G12" s="49" t="s">
        <v>54</v>
      </c>
      <c r="H12" s="49" t="s">
        <v>64</v>
      </c>
      <c r="I12" s="50" t="s">
        <v>63</v>
      </c>
    </row>
    <row r="13" spans="1:9" x14ac:dyDescent="0.2">
      <c r="A13" s="114">
        <v>22</v>
      </c>
      <c r="B13" s="4" t="s">
        <v>3</v>
      </c>
      <c r="C13" s="4" t="s">
        <v>4</v>
      </c>
      <c r="D13" s="4" t="s">
        <v>3</v>
      </c>
      <c r="E13" s="4">
        <v>61</v>
      </c>
      <c r="F13" s="4" t="s">
        <v>65</v>
      </c>
      <c r="G13" s="13"/>
      <c r="H13" s="7"/>
      <c r="I13" s="8"/>
    </row>
    <row r="14" spans="1:9" x14ac:dyDescent="0.2">
      <c r="A14" s="111"/>
      <c r="B14" s="18" t="s">
        <v>5</v>
      </c>
      <c r="C14" s="18" t="s">
        <v>6</v>
      </c>
      <c r="D14" s="18" t="s">
        <v>5</v>
      </c>
      <c r="E14" s="18">
        <v>51</v>
      </c>
      <c r="F14" s="18" t="s">
        <v>65</v>
      </c>
      <c r="G14" s="9"/>
      <c r="H14" s="9"/>
      <c r="I14" s="10"/>
    </row>
    <row r="15" spans="1:9" x14ac:dyDescent="0.2">
      <c r="A15" s="111"/>
      <c r="B15" s="2" t="s">
        <v>13</v>
      </c>
      <c r="C15" s="2" t="s">
        <v>14</v>
      </c>
      <c r="D15" s="2" t="s">
        <v>13</v>
      </c>
      <c r="E15" s="2">
        <v>54</v>
      </c>
      <c r="F15" s="2" t="s">
        <v>65</v>
      </c>
      <c r="G15" s="9"/>
      <c r="H15" s="9"/>
      <c r="I15" s="10"/>
    </row>
    <row r="16" spans="1:9" x14ac:dyDescent="0.2">
      <c r="A16" s="111"/>
      <c r="B16" s="18" t="s">
        <v>7</v>
      </c>
      <c r="C16" s="18" t="s">
        <v>8</v>
      </c>
      <c r="D16" s="18" t="s">
        <v>7</v>
      </c>
      <c r="E16" s="18">
        <v>32</v>
      </c>
      <c r="F16" s="18" t="s">
        <v>65</v>
      </c>
      <c r="G16" s="9"/>
      <c r="H16" s="9"/>
      <c r="I16" s="10"/>
    </row>
    <row r="17" spans="1:9" x14ac:dyDescent="0.2">
      <c r="A17" s="111"/>
      <c r="B17" s="2" t="s">
        <v>66</v>
      </c>
      <c r="C17" s="2" t="s">
        <v>12</v>
      </c>
      <c r="D17" s="2" t="s">
        <v>11</v>
      </c>
      <c r="E17" s="2">
        <v>68</v>
      </c>
      <c r="F17" s="2" t="s">
        <v>65</v>
      </c>
      <c r="G17" s="9"/>
      <c r="H17" s="9"/>
      <c r="I17" s="10"/>
    </row>
    <row r="18" spans="1:9" ht="13.2" thickBot="1" x14ac:dyDescent="0.25">
      <c r="A18" s="112"/>
      <c r="B18" s="47" t="s">
        <v>9</v>
      </c>
      <c r="C18" s="21" t="s">
        <v>10</v>
      </c>
      <c r="D18" s="21" t="s">
        <v>11</v>
      </c>
      <c r="E18" s="19">
        <v>61</v>
      </c>
      <c r="F18" s="19" t="s">
        <v>65</v>
      </c>
      <c r="G18" s="11"/>
      <c r="H18" s="11"/>
      <c r="I18" s="12"/>
    </row>
    <row r="19" spans="1:9" x14ac:dyDescent="0.2">
      <c r="A19" s="114">
        <v>29</v>
      </c>
      <c r="B19" s="4" t="s">
        <v>19</v>
      </c>
      <c r="C19" s="4" t="s">
        <v>20</v>
      </c>
      <c r="D19" s="4" t="s">
        <v>16</v>
      </c>
      <c r="E19" s="3">
        <v>64</v>
      </c>
      <c r="F19" s="3" t="s">
        <v>65</v>
      </c>
      <c r="G19" s="13"/>
      <c r="H19" s="13"/>
      <c r="I19" s="14"/>
    </row>
    <row r="20" spans="1:9" x14ac:dyDescent="0.2">
      <c r="A20" s="111"/>
      <c r="B20" s="18" t="s">
        <v>17</v>
      </c>
      <c r="C20" s="18" t="s">
        <v>18</v>
      </c>
      <c r="D20" s="18" t="s">
        <v>16</v>
      </c>
      <c r="E20" s="18">
        <v>65</v>
      </c>
      <c r="F20" s="18" t="s">
        <v>65</v>
      </c>
      <c r="G20" s="9"/>
      <c r="H20" s="9"/>
      <c r="I20" s="10"/>
    </row>
    <row r="21" spans="1:9" x14ac:dyDescent="0.2">
      <c r="A21" s="111"/>
      <c r="B21" s="2" t="s">
        <v>67</v>
      </c>
      <c r="C21" s="2" t="s">
        <v>15</v>
      </c>
      <c r="D21" s="2" t="s">
        <v>16</v>
      </c>
      <c r="E21" s="2">
        <v>76</v>
      </c>
      <c r="F21" s="2" t="s">
        <v>65</v>
      </c>
      <c r="G21" s="9"/>
      <c r="H21" s="9"/>
      <c r="I21" s="10"/>
    </row>
    <row r="22" spans="1:9" x14ac:dyDescent="0.2">
      <c r="A22" s="111"/>
      <c r="B22" s="18" t="s">
        <v>23</v>
      </c>
      <c r="C22" s="18" t="s">
        <v>24</v>
      </c>
      <c r="D22" s="18" t="s">
        <v>23</v>
      </c>
      <c r="E22" s="18">
        <v>50</v>
      </c>
      <c r="F22" s="18" t="s">
        <v>65</v>
      </c>
      <c r="G22" s="9"/>
      <c r="H22" s="9"/>
      <c r="I22" s="10"/>
    </row>
    <row r="23" spans="1:9" x14ac:dyDescent="0.2">
      <c r="A23" s="111"/>
      <c r="B23" s="2" t="s">
        <v>21</v>
      </c>
      <c r="C23" s="2" t="s">
        <v>22</v>
      </c>
      <c r="D23" s="2" t="s">
        <v>21</v>
      </c>
      <c r="E23" s="2">
        <v>39</v>
      </c>
      <c r="F23" s="2" t="s">
        <v>65</v>
      </c>
      <c r="G23" s="9"/>
      <c r="H23" s="9"/>
      <c r="I23" s="10"/>
    </row>
    <row r="24" spans="1:9" x14ac:dyDescent="0.2">
      <c r="A24" s="111"/>
      <c r="B24" s="18" t="s">
        <v>25</v>
      </c>
      <c r="C24" s="18" t="s">
        <v>26</v>
      </c>
      <c r="D24" s="18" t="s">
        <v>25</v>
      </c>
      <c r="E24" s="18">
        <v>75</v>
      </c>
      <c r="F24" s="18" t="s">
        <v>65</v>
      </c>
      <c r="G24" s="9"/>
      <c r="H24" s="9"/>
      <c r="I24" s="10"/>
    </row>
    <row r="25" spans="1:9" ht="13.2" thickBot="1" x14ac:dyDescent="0.25">
      <c r="A25" s="111"/>
      <c r="B25" s="5" t="s">
        <v>27</v>
      </c>
      <c r="C25" s="5" t="s">
        <v>28</v>
      </c>
      <c r="D25" s="5" t="s">
        <v>27</v>
      </c>
      <c r="E25" s="5">
        <v>35</v>
      </c>
      <c r="F25" s="5" t="s">
        <v>65</v>
      </c>
      <c r="G25" s="11"/>
      <c r="H25" s="11"/>
      <c r="I25" s="12"/>
    </row>
    <row r="26" spans="1:9" ht="13.2" thickBot="1" x14ac:dyDescent="0.25">
      <c r="A26" s="115">
        <v>35</v>
      </c>
      <c r="B26" s="44" t="s">
        <v>69</v>
      </c>
      <c r="C26" s="18" t="s">
        <v>37</v>
      </c>
      <c r="D26" s="18" t="s">
        <v>38</v>
      </c>
      <c r="E26" s="18">
        <v>190</v>
      </c>
      <c r="F26" s="18" t="s">
        <v>71</v>
      </c>
      <c r="G26" s="9"/>
      <c r="H26" s="9"/>
      <c r="I26" s="10"/>
    </row>
    <row r="27" spans="1:9" x14ac:dyDescent="0.2">
      <c r="A27" s="116"/>
      <c r="B27" s="45" t="s">
        <v>45</v>
      </c>
      <c r="C27" s="2" t="s">
        <v>46</v>
      </c>
      <c r="D27" s="2" t="s">
        <v>38</v>
      </c>
      <c r="E27" s="2">
        <v>144</v>
      </c>
      <c r="F27" s="2" t="s">
        <v>68</v>
      </c>
      <c r="G27" s="9"/>
      <c r="H27" s="9"/>
      <c r="I27" s="10"/>
    </row>
    <row r="28" spans="1:9" x14ac:dyDescent="0.2">
      <c r="A28" s="117"/>
      <c r="B28" s="46" t="s">
        <v>31</v>
      </c>
      <c r="C28" s="20" t="s">
        <v>32</v>
      </c>
      <c r="D28" s="20" t="s">
        <v>31</v>
      </c>
      <c r="E28" s="20">
        <v>41</v>
      </c>
      <c r="F28" s="18" t="s">
        <v>65</v>
      </c>
      <c r="G28" s="9"/>
      <c r="H28" s="9"/>
      <c r="I28" s="10"/>
    </row>
    <row r="29" spans="1:9" x14ac:dyDescent="0.2">
      <c r="A29" s="117"/>
      <c r="B29" s="45" t="s">
        <v>29</v>
      </c>
      <c r="C29" s="2" t="s">
        <v>30</v>
      </c>
      <c r="D29" s="2" t="s">
        <v>29</v>
      </c>
      <c r="E29" s="2">
        <v>45</v>
      </c>
      <c r="F29" s="2" t="s">
        <v>65</v>
      </c>
      <c r="G29" s="9"/>
      <c r="H29" s="9"/>
      <c r="I29" s="10"/>
    </row>
    <row r="30" spans="1:9" ht="13.2" thickBot="1" x14ac:dyDescent="0.25">
      <c r="A30" s="118"/>
      <c r="B30" s="44" t="s">
        <v>41</v>
      </c>
      <c r="C30" s="18" t="s">
        <v>42</v>
      </c>
      <c r="D30" s="18" t="s">
        <v>38</v>
      </c>
      <c r="E30" s="18">
        <v>52</v>
      </c>
      <c r="F30" s="18" t="s">
        <v>65</v>
      </c>
      <c r="G30" s="9"/>
      <c r="H30" s="9"/>
      <c r="I30" s="10"/>
    </row>
    <row r="31" spans="1:9" x14ac:dyDescent="0.2">
      <c r="A31" s="116"/>
      <c r="B31" s="45" t="s">
        <v>39</v>
      </c>
      <c r="C31" s="2" t="s">
        <v>40</v>
      </c>
      <c r="D31" s="2" t="s">
        <v>38</v>
      </c>
      <c r="E31" s="2">
        <v>95</v>
      </c>
      <c r="F31" s="2" t="s">
        <v>65</v>
      </c>
      <c r="G31" s="9"/>
      <c r="H31" s="9"/>
      <c r="I31" s="10"/>
    </row>
    <row r="32" spans="1:9" ht="13.2" thickBot="1" x14ac:dyDescent="0.25">
      <c r="A32" s="118"/>
      <c r="B32" s="46" t="s">
        <v>43</v>
      </c>
      <c r="C32" s="20" t="s">
        <v>44</v>
      </c>
      <c r="D32" s="20" t="s">
        <v>38</v>
      </c>
      <c r="E32" s="20">
        <v>87</v>
      </c>
      <c r="F32" s="18" t="s">
        <v>65</v>
      </c>
      <c r="G32" s="9"/>
      <c r="H32" s="9"/>
      <c r="I32" s="10"/>
    </row>
    <row r="33" spans="1:9" x14ac:dyDescent="0.2">
      <c r="A33" s="116"/>
      <c r="B33" s="45" t="s">
        <v>33</v>
      </c>
      <c r="C33" s="2" t="s">
        <v>34</v>
      </c>
      <c r="D33" s="2" t="s">
        <v>33</v>
      </c>
      <c r="E33" s="2">
        <v>68</v>
      </c>
      <c r="F33" s="2" t="s">
        <v>65</v>
      </c>
      <c r="G33" s="9"/>
      <c r="H33" s="9"/>
      <c r="I33" s="10"/>
    </row>
    <row r="34" spans="1:9" ht="13.2" thickBot="1" x14ac:dyDescent="0.25">
      <c r="A34" s="118"/>
      <c r="B34" s="47" t="s">
        <v>35</v>
      </c>
      <c r="C34" s="21" t="s">
        <v>36</v>
      </c>
      <c r="D34" s="21" t="s">
        <v>35</v>
      </c>
      <c r="E34" s="19">
        <v>41</v>
      </c>
      <c r="F34" s="19" t="s">
        <v>65</v>
      </c>
      <c r="G34" s="11"/>
      <c r="H34" s="11"/>
      <c r="I34" s="12"/>
    </row>
    <row r="35" spans="1:9" x14ac:dyDescent="0.2">
      <c r="A35" s="110">
        <v>56</v>
      </c>
      <c r="B35" s="4" t="s">
        <v>47</v>
      </c>
      <c r="C35" s="4" t="s">
        <v>48</v>
      </c>
      <c r="D35" s="4" t="s">
        <v>47</v>
      </c>
      <c r="E35" s="3">
        <v>62</v>
      </c>
      <c r="F35" s="3" t="s">
        <v>65</v>
      </c>
      <c r="G35" s="13"/>
      <c r="H35" s="13"/>
      <c r="I35" s="14"/>
    </row>
    <row r="36" spans="1:9" x14ac:dyDescent="0.2">
      <c r="A36" s="111"/>
      <c r="B36" s="20" t="s">
        <v>49</v>
      </c>
      <c r="C36" s="20" t="s">
        <v>50</v>
      </c>
      <c r="D36" s="20" t="s">
        <v>51</v>
      </c>
      <c r="E36" s="20">
        <v>76</v>
      </c>
      <c r="F36" s="18" t="s">
        <v>65</v>
      </c>
      <c r="G36" s="9"/>
      <c r="H36" s="9"/>
      <c r="I36" s="10"/>
    </row>
    <row r="37" spans="1:9" ht="13.2" thickBot="1" x14ac:dyDescent="0.25">
      <c r="A37" s="112"/>
      <c r="B37" s="5" t="s">
        <v>70</v>
      </c>
      <c r="C37" s="5" t="s">
        <v>52</v>
      </c>
      <c r="D37" s="5" t="s">
        <v>53</v>
      </c>
      <c r="E37" s="5">
        <v>83</v>
      </c>
      <c r="F37" s="5" t="s">
        <v>65</v>
      </c>
      <c r="G37" s="11"/>
      <c r="H37" s="11"/>
      <c r="I37" s="12"/>
    </row>
    <row r="38" spans="1:9" x14ac:dyDescent="0.2">
      <c r="A38" s="69"/>
      <c r="G38" s="70"/>
    </row>
    <row r="40" spans="1:9" ht="25.8" customHeight="1" thickBot="1" x14ac:dyDescent="0.25">
      <c r="C40" s="1" t="s">
        <v>57</v>
      </c>
      <c r="D40" s="1" t="s">
        <v>98</v>
      </c>
      <c r="E40" s="1" t="s">
        <v>59</v>
      </c>
      <c r="F40" s="89" t="s">
        <v>60</v>
      </c>
    </row>
    <row r="41" spans="1:9" ht="40.5" customHeight="1" thickTop="1" thickBot="1" x14ac:dyDescent="0.25">
      <c r="B41" s="27" t="s">
        <v>76</v>
      </c>
      <c r="C41" s="6" t="s">
        <v>100</v>
      </c>
      <c r="D41" s="87" t="s">
        <v>99</v>
      </c>
      <c r="E41" s="86"/>
      <c r="F41" s="90">
        <f>E41*($C$5+1)</f>
        <v>0</v>
      </c>
    </row>
    <row r="42" spans="1:9" ht="45.6" customHeight="1" thickTop="1" thickBot="1" x14ac:dyDescent="0.25">
      <c r="B42" s="27" t="s">
        <v>77</v>
      </c>
      <c r="C42" s="6" t="s">
        <v>106</v>
      </c>
      <c r="D42" s="87" t="s">
        <v>101</v>
      </c>
      <c r="E42" s="86"/>
      <c r="F42" s="90">
        <f t="shared" ref="F42:F44" si="0">E42*($C$5+1)</f>
        <v>0</v>
      </c>
    </row>
    <row r="43" spans="1:9" ht="36.6" customHeight="1" thickTop="1" thickBot="1" x14ac:dyDescent="0.25">
      <c r="B43" s="27" t="s">
        <v>78</v>
      </c>
      <c r="C43" s="6" t="s">
        <v>102</v>
      </c>
      <c r="D43" s="87" t="s">
        <v>101</v>
      </c>
      <c r="E43" s="86"/>
      <c r="F43" s="90">
        <f t="shared" si="0"/>
        <v>0</v>
      </c>
    </row>
    <row r="44" spans="1:9" ht="33" customHeight="1" thickTop="1" thickBot="1" x14ac:dyDescent="0.25">
      <c r="B44" s="27" t="s">
        <v>79</v>
      </c>
      <c r="C44" s="6" t="s">
        <v>103</v>
      </c>
      <c r="D44" s="87" t="s">
        <v>101</v>
      </c>
      <c r="E44" s="86"/>
      <c r="F44" s="90">
        <f t="shared" si="0"/>
        <v>0</v>
      </c>
    </row>
    <row r="45" spans="1:9" ht="13.2" thickTop="1" x14ac:dyDescent="0.2"/>
    <row r="46" spans="1:9" ht="127.95" customHeight="1" x14ac:dyDescent="0.2">
      <c r="A46" s="106" t="s">
        <v>74</v>
      </c>
      <c r="B46" s="107"/>
      <c r="C46" s="60" t="s">
        <v>84</v>
      </c>
      <c r="D46" s="31"/>
      <c r="E46" s="31"/>
      <c r="F46" s="31"/>
    </row>
  </sheetData>
  <autoFilter ref="A12:I37" xr:uid="{844B5CD9-0CEE-4680-BF0B-2259799D1EEB}"/>
  <mergeCells count="8">
    <mergeCell ref="G11:I11"/>
    <mergeCell ref="A46:B46"/>
    <mergeCell ref="A2:F2"/>
    <mergeCell ref="A35:A37"/>
    <mergeCell ref="A6:D7"/>
    <mergeCell ref="A13:A18"/>
    <mergeCell ref="A19:A25"/>
    <mergeCell ref="A26:A34"/>
  </mergeCells>
  <pageMargins left="0.7" right="0.7" top="0.75" bottom="0.75" header="0.3" footer="0.3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EAAAF-9D00-444F-A4C6-BA2F4F03756E}">
  <dimension ref="A1:K41"/>
  <sheetViews>
    <sheetView topLeftCell="A18" zoomScale="70" zoomScaleNormal="70" workbookViewId="0">
      <selection activeCell="P31" sqref="P31"/>
    </sheetView>
  </sheetViews>
  <sheetFormatPr baseColWidth="10" defaultRowHeight="12.6" x14ac:dyDescent="0.2"/>
  <cols>
    <col min="1" max="1" width="12.26953125" customWidth="1"/>
    <col min="2" max="2" width="34.08984375" customWidth="1"/>
    <col min="3" max="3" width="36.7265625" customWidth="1"/>
    <col min="4" max="4" width="12.453125" customWidth="1"/>
    <col min="5" max="5" width="8.26953125" customWidth="1"/>
    <col min="6" max="6" width="8.81640625" customWidth="1"/>
    <col min="7" max="7" width="15.7265625" style="31" customWidth="1"/>
    <col min="8" max="8" width="16" customWidth="1"/>
    <col min="9" max="9" width="15" customWidth="1"/>
    <col min="10" max="11" width="15.26953125" customWidth="1"/>
  </cols>
  <sheetData>
    <row r="1" spans="1:11" ht="27.45" customHeight="1" x14ac:dyDescent="0.2">
      <c r="A1" s="123" t="s">
        <v>80</v>
      </c>
      <c r="B1" s="124"/>
      <c r="C1" s="124"/>
      <c r="D1" s="124"/>
      <c r="E1" s="124"/>
      <c r="F1" s="124"/>
      <c r="G1" s="124"/>
      <c r="H1" s="124"/>
      <c r="I1" s="124"/>
    </row>
    <row r="2" spans="1:11" ht="32.549999999999997" customHeight="1" thickBot="1" x14ac:dyDescent="0.25">
      <c r="A2" s="121" t="s">
        <v>89</v>
      </c>
      <c r="B2" s="122"/>
      <c r="C2" s="122"/>
      <c r="D2" s="122"/>
      <c r="E2" s="122"/>
      <c r="F2" s="122"/>
      <c r="G2" s="122"/>
      <c r="H2" s="122"/>
      <c r="I2" s="122"/>
    </row>
    <row r="4" spans="1:11" x14ac:dyDescent="0.2">
      <c r="B4" s="17" t="s">
        <v>56</v>
      </c>
      <c r="C4" s="56">
        <f>'BPF initiation'!C4</f>
        <v>0</v>
      </c>
    </row>
    <row r="5" spans="1:11" x14ac:dyDescent="0.2">
      <c r="B5" s="17" t="s">
        <v>58</v>
      </c>
      <c r="C5" s="57">
        <f>'BPF initiation'!C5</f>
        <v>0</v>
      </c>
      <c r="D5" s="38"/>
    </row>
    <row r="6" spans="1:11" x14ac:dyDescent="0.2">
      <c r="A6" s="15" t="s">
        <v>73</v>
      </c>
      <c r="B6" s="65"/>
      <c r="C6" s="66"/>
      <c r="D6" s="38"/>
    </row>
    <row r="7" spans="1:11" ht="13.2" thickBot="1" x14ac:dyDescent="0.25">
      <c r="A7" s="15" t="s">
        <v>92</v>
      </c>
    </row>
    <row r="8" spans="1:11" ht="19.5" customHeight="1" thickBot="1" x14ac:dyDescent="0.25">
      <c r="A8" s="16"/>
      <c r="H8" s="130" t="s">
        <v>105</v>
      </c>
      <c r="I8" s="131"/>
      <c r="J8" s="131"/>
      <c r="K8" s="132"/>
    </row>
    <row r="9" spans="1:11" ht="57" customHeight="1" thickBot="1" x14ac:dyDescent="0.25">
      <c r="A9" s="41" t="s">
        <v>55</v>
      </c>
      <c r="B9" s="53" t="s">
        <v>0</v>
      </c>
      <c r="C9" s="53" t="s">
        <v>1</v>
      </c>
      <c r="D9" s="53" t="s">
        <v>2</v>
      </c>
      <c r="E9" s="54" t="s">
        <v>61</v>
      </c>
      <c r="F9" s="54" t="s">
        <v>83</v>
      </c>
      <c r="G9" s="55" t="s">
        <v>81</v>
      </c>
      <c r="H9" s="67" t="s">
        <v>85</v>
      </c>
      <c r="I9" s="68" t="s">
        <v>87</v>
      </c>
      <c r="J9" s="49" t="s">
        <v>95</v>
      </c>
      <c r="K9" s="50" t="s">
        <v>96</v>
      </c>
    </row>
    <row r="10" spans="1:11" x14ac:dyDescent="0.2">
      <c r="A10" s="114">
        <v>22</v>
      </c>
      <c r="B10" s="4" t="s">
        <v>3</v>
      </c>
      <c r="C10" s="4" t="s">
        <v>4</v>
      </c>
      <c r="D10" s="4" t="s">
        <v>3</v>
      </c>
      <c r="E10" s="4">
        <v>61</v>
      </c>
      <c r="F10" s="4" t="s">
        <v>65</v>
      </c>
      <c r="G10" s="35" t="s">
        <v>72</v>
      </c>
      <c r="H10" s="22">
        <v>2</v>
      </c>
      <c r="I10" s="72"/>
      <c r="J10" s="72">
        <f>'BPF initiation'!H13*($C$5+1)</f>
        <v>0</v>
      </c>
      <c r="K10" s="92"/>
    </row>
    <row r="11" spans="1:11" x14ac:dyDescent="0.2">
      <c r="A11" s="111"/>
      <c r="B11" s="18" t="s">
        <v>5</v>
      </c>
      <c r="C11" s="18" t="s">
        <v>6</v>
      </c>
      <c r="D11" s="18" t="s">
        <v>5</v>
      </c>
      <c r="E11" s="18">
        <v>51</v>
      </c>
      <c r="F11" s="18" t="s">
        <v>65</v>
      </c>
      <c r="G11" s="32" t="s">
        <v>72</v>
      </c>
      <c r="H11" s="24">
        <v>2</v>
      </c>
      <c r="I11" s="73"/>
      <c r="J11" s="74">
        <f>'BPF initiation'!H14*($C$5+1)</f>
        <v>0</v>
      </c>
      <c r="K11" s="93"/>
    </row>
    <row r="12" spans="1:11" x14ac:dyDescent="0.2">
      <c r="A12" s="111"/>
      <c r="B12" s="2" t="s">
        <v>13</v>
      </c>
      <c r="C12" s="2" t="s">
        <v>14</v>
      </c>
      <c r="D12" s="2" t="s">
        <v>13</v>
      </c>
      <c r="E12" s="2">
        <v>54</v>
      </c>
      <c r="F12" s="2" t="s">
        <v>65</v>
      </c>
      <c r="G12" s="36" t="s">
        <v>72</v>
      </c>
      <c r="H12" s="23">
        <v>2</v>
      </c>
      <c r="I12" s="75"/>
      <c r="J12" s="76">
        <f>'BPF initiation'!H15*($C$5+1)</f>
        <v>0</v>
      </c>
      <c r="K12" s="94"/>
    </row>
    <row r="13" spans="1:11" x14ac:dyDescent="0.2">
      <c r="A13" s="111"/>
      <c r="B13" s="18" t="s">
        <v>7</v>
      </c>
      <c r="C13" s="18" t="s">
        <v>8</v>
      </c>
      <c r="D13" s="18" t="s">
        <v>7</v>
      </c>
      <c r="E13" s="18">
        <v>32</v>
      </c>
      <c r="F13" s="18" t="s">
        <v>65</v>
      </c>
      <c r="G13" s="32" t="s">
        <v>72</v>
      </c>
      <c r="H13" s="24">
        <v>1</v>
      </c>
      <c r="I13" s="73">
        <f>'BPF initiation'!G16*($C$5+1)</f>
        <v>0</v>
      </c>
      <c r="J13" s="74"/>
      <c r="K13" s="93"/>
    </row>
    <row r="14" spans="1:11" x14ac:dyDescent="0.2">
      <c r="A14" s="111"/>
      <c r="B14" s="2" t="s">
        <v>66</v>
      </c>
      <c r="C14" s="2" t="s">
        <v>12</v>
      </c>
      <c r="D14" s="2" t="s">
        <v>11</v>
      </c>
      <c r="E14" s="2">
        <v>68</v>
      </c>
      <c r="F14" s="2" t="s">
        <v>65</v>
      </c>
      <c r="G14" s="36" t="s">
        <v>72</v>
      </c>
      <c r="H14" s="27">
        <v>2</v>
      </c>
      <c r="I14" s="75"/>
      <c r="J14" s="76">
        <f>'BPF initiation'!H17*($C$5+1)</f>
        <v>0</v>
      </c>
      <c r="K14" s="95"/>
    </row>
    <row r="15" spans="1:11" ht="13.2" thickBot="1" x14ac:dyDescent="0.25">
      <c r="A15" s="112"/>
      <c r="B15" s="47" t="s">
        <v>9</v>
      </c>
      <c r="C15" s="21" t="s">
        <v>10</v>
      </c>
      <c r="D15" s="21" t="s">
        <v>11</v>
      </c>
      <c r="E15" s="19">
        <v>61</v>
      </c>
      <c r="F15" s="19" t="s">
        <v>65</v>
      </c>
      <c r="G15" s="33" t="s">
        <v>72</v>
      </c>
      <c r="H15" s="34">
        <v>2</v>
      </c>
      <c r="I15" s="81"/>
      <c r="J15" s="82">
        <f>'BPF initiation'!H18*($C$5+1)</f>
        <v>0</v>
      </c>
      <c r="K15" s="101"/>
    </row>
    <row r="16" spans="1:11" x14ac:dyDescent="0.2">
      <c r="A16" s="114">
        <v>29</v>
      </c>
      <c r="B16" s="4" t="s">
        <v>19</v>
      </c>
      <c r="C16" s="4" t="s">
        <v>20</v>
      </c>
      <c r="D16" s="4" t="s">
        <v>16</v>
      </c>
      <c r="E16" s="3">
        <v>64</v>
      </c>
      <c r="F16" s="3" t="s">
        <v>65</v>
      </c>
      <c r="G16" s="35" t="s">
        <v>72</v>
      </c>
      <c r="H16" s="28">
        <v>2</v>
      </c>
      <c r="I16" s="78"/>
      <c r="J16" s="79">
        <f>'BPF initiation'!H19*($C$5+1)</f>
        <v>0</v>
      </c>
      <c r="K16" s="96"/>
    </row>
    <row r="17" spans="1:11" x14ac:dyDescent="0.2">
      <c r="A17" s="111"/>
      <c r="B17" s="18" t="s">
        <v>17</v>
      </c>
      <c r="C17" s="18" t="s">
        <v>18</v>
      </c>
      <c r="D17" s="18" t="s">
        <v>16</v>
      </c>
      <c r="E17" s="18">
        <v>65</v>
      </c>
      <c r="F17" s="18" t="s">
        <v>65</v>
      </c>
      <c r="G17" s="32" t="s">
        <v>72</v>
      </c>
      <c r="H17" s="24">
        <v>2</v>
      </c>
      <c r="I17" s="73"/>
      <c r="J17" s="74">
        <f>'BPF initiation'!H20*($C$5+1)</f>
        <v>0</v>
      </c>
      <c r="K17" s="93"/>
    </row>
    <row r="18" spans="1:11" x14ac:dyDescent="0.2">
      <c r="A18" s="111"/>
      <c r="B18" s="2" t="s">
        <v>67</v>
      </c>
      <c r="C18" s="2" t="s">
        <v>15</v>
      </c>
      <c r="D18" s="2" t="s">
        <v>16</v>
      </c>
      <c r="E18" s="2">
        <v>76</v>
      </c>
      <c r="F18" s="2" t="s">
        <v>65</v>
      </c>
      <c r="G18" s="36" t="s">
        <v>72</v>
      </c>
      <c r="H18" s="25">
        <v>3</v>
      </c>
      <c r="I18" s="75"/>
      <c r="J18" s="76"/>
      <c r="K18" s="97">
        <f>'BPF initiation'!I21*($C$5+1)</f>
        <v>0</v>
      </c>
    </row>
    <row r="19" spans="1:11" x14ac:dyDescent="0.2">
      <c r="A19" s="111"/>
      <c r="B19" s="18" t="s">
        <v>23</v>
      </c>
      <c r="C19" s="18" t="s">
        <v>24</v>
      </c>
      <c r="D19" s="18" t="s">
        <v>23</v>
      </c>
      <c r="E19" s="18">
        <v>50</v>
      </c>
      <c r="F19" s="18" t="s">
        <v>65</v>
      </c>
      <c r="G19" s="32" t="s">
        <v>72</v>
      </c>
      <c r="H19" s="24">
        <v>2</v>
      </c>
      <c r="I19" s="73"/>
      <c r="J19" s="74">
        <f>'BPF initiation'!H22*($C$5+1)</f>
        <v>0</v>
      </c>
      <c r="K19" s="93"/>
    </row>
    <row r="20" spans="1:11" x14ac:dyDescent="0.2">
      <c r="A20" s="111"/>
      <c r="B20" s="2" t="s">
        <v>21</v>
      </c>
      <c r="C20" s="2" t="s">
        <v>22</v>
      </c>
      <c r="D20" s="2" t="s">
        <v>21</v>
      </c>
      <c r="E20" s="2">
        <v>39</v>
      </c>
      <c r="F20" s="2" t="s">
        <v>65</v>
      </c>
      <c r="G20" s="36" t="s">
        <v>72</v>
      </c>
      <c r="H20" s="25">
        <v>1</v>
      </c>
      <c r="I20" s="75">
        <f>'BPF initiation'!G23*($C$5+1)</f>
        <v>0</v>
      </c>
      <c r="J20" s="76"/>
      <c r="K20" s="97"/>
    </row>
    <row r="21" spans="1:11" x14ac:dyDescent="0.2">
      <c r="A21" s="111"/>
      <c r="B21" s="18" t="s">
        <v>25</v>
      </c>
      <c r="C21" s="18" t="s">
        <v>26</v>
      </c>
      <c r="D21" s="18" t="s">
        <v>25</v>
      </c>
      <c r="E21" s="18">
        <v>75</v>
      </c>
      <c r="F21" s="18" t="s">
        <v>65</v>
      </c>
      <c r="G21" s="32" t="s">
        <v>72</v>
      </c>
      <c r="H21" s="24">
        <v>2</v>
      </c>
      <c r="I21" s="73"/>
      <c r="J21" s="74">
        <f>'BPF initiation'!H24*($C$5+1)</f>
        <v>0</v>
      </c>
      <c r="K21" s="93"/>
    </row>
    <row r="22" spans="1:11" ht="13.2" thickBot="1" x14ac:dyDescent="0.25">
      <c r="A22" s="111"/>
      <c r="B22" s="5" t="s">
        <v>27</v>
      </c>
      <c r="C22" s="5" t="s">
        <v>28</v>
      </c>
      <c r="D22" s="5" t="s">
        <v>27</v>
      </c>
      <c r="E22" s="5">
        <v>35</v>
      </c>
      <c r="F22" s="5" t="s">
        <v>65</v>
      </c>
      <c r="G22" s="37" t="s">
        <v>72</v>
      </c>
      <c r="H22" s="48">
        <v>1</v>
      </c>
      <c r="I22" s="77">
        <f>'BPF initiation'!G25*($C$5+1)</f>
        <v>0</v>
      </c>
      <c r="J22" s="80"/>
      <c r="K22" s="98"/>
    </row>
    <row r="23" spans="1:11" ht="13.2" thickBot="1" x14ac:dyDescent="0.25">
      <c r="A23" s="115">
        <v>35</v>
      </c>
      <c r="B23" s="44" t="s">
        <v>69</v>
      </c>
      <c r="C23" s="18" t="s">
        <v>37</v>
      </c>
      <c r="D23" s="18" t="s">
        <v>38</v>
      </c>
      <c r="E23" s="18">
        <v>190</v>
      </c>
      <c r="F23" s="18" t="s">
        <v>71</v>
      </c>
      <c r="G23" s="32" t="s">
        <v>72</v>
      </c>
      <c r="H23" s="24">
        <v>6</v>
      </c>
      <c r="I23" s="73"/>
      <c r="J23" s="74">
        <f>('BPF initiation'!H26*($C$5+1))*3</f>
        <v>0</v>
      </c>
      <c r="K23" s="93"/>
    </row>
    <row r="24" spans="1:11" x14ac:dyDescent="0.2">
      <c r="A24" s="116"/>
      <c r="B24" s="45" t="s">
        <v>45</v>
      </c>
      <c r="C24" s="2" t="s">
        <v>46</v>
      </c>
      <c r="D24" s="2" t="s">
        <v>38</v>
      </c>
      <c r="E24" s="2">
        <v>144</v>
      </c>
      <c r="F24" s="2" t="s">
        <v>68</v>
      </c>
      <c r="G24" s="36" t="s">
        <v>72</v>
      </c>
      <c r="H24" s="23">
        <v>5</v>
      </c>
      <c r="I24" s="75"/>
      <c r="J24" s="76">
        <f>'BPF initiation'!H27*($C$5+1)</f>
        <v>0</v>
      </c>
      <c r="K24" s="94">
        <f>'BPF initiation'!I27*($C$5+1)</f>
        <v>0</v>
      </c>
    </row>
    <row r="25" spans="1:11" x14ac:dyDescent="0.2">
      <c r="A25" s="117"/>
      <c r="B25" s="46" t="s">
        <v>31</v>
      </c>
      <c r="C25" s="20" t="s">
        <v>32</v>
      </c>
      <c r="D25" s="20" t="s">
        <v>31</v>
      </c>
      <c r="E25" s="20">
        <v>41</v>
      </c>
      <c r="F25" s="18" t="s">
        <v>65</v>
      </c>
      <c r="G25" s="32" t="s">
        <v>72</v>
      </c>
      <c r="H25" s="26">
        <v>1</v>
      </c>
      <c r="I25" s="73">
        <f>'BPF initiation'!G28*($C$5+1)</f>
        <v>0</v>
      </c>
      <c r="J25" s="74"/>
      <c r="K25" s="99"/>
    </row>
    <row r="26" spans="1:11" x14ac:dyDescent="0.2">
      <c r="A26" s="117"/>
      <c r="B26" s="45" t="s">
        <v>29</v>
      </c>
      <c r="C26" s="2" t="s">
        <v>30</v>
      </c>
      <c r="D26" s="2" t="s">
        <v>29</v>
      </c>
      <c r="E26" s="2">
        <v>45</v>
      </c>
      <c r="F26" s="2" t="s">
        <v>65</v>
      </c>
      <c r="G26" s="36" t="s">
        <v>72</v>
      </c>
      <c r="H26" s="27">
        <v>2</v>
      </c>
      <c r="I26" s="75"/>
      <c r="J26" s="76">
        <f>'BPF initiation'!H29*($C$5+1)</f>
        <v>0</v>
      </c>
      <c r="K26" s="95"/>
    </row>
    <row r="27" spans="1:11" ht="13.2" thickBot="1" x14ac:dyDescent="0.25">
      <c r="A27" s="118"/>
      <c r="B27" s="44" t="s">
        <v>41</v>
      </c>
      <c r="C27" s="18" t="s">
        <v>42</v>
      </c>
      <c r="D27" s="18" t="s">
        <v>38</v>
      </c>
      <c r="E27" s="18">
        <v>52</v>
      </c>
      <c r="F27" s="18" t="s">
        <v>65</v>
      </c>
      <c r="G27" s="32" t="s">
        <v>72</v>
      </c>
      <c r="H27" s="30">
        <v>2</v>
      </c>
      <c r="I27" s="73"/>
      <c r="J27" s="74">
        <f>'BPF initiation'!H30*($C$5+1)</f>
        <v>0</v>
      </c>
      <c r="K27" s="100"/>
    </row>
    <row r="28" spans="1:11" x14ac:dyDescent="0.2">
      <c r="A28" s="116"/>
      <c r="B28" s="45" t="s">
        <v>39</v>
      </c>
      <c r="C28" s="2" t="s">
        <v>40</v>
      </c>
      <c r="D28" s="2" t="s">
        <v>38</v>
      </c>
      <c r="E28" s="2">
        <v>95</v>
      </c>
      <c r="F28" s="2" t="s">
        <v>65</v>
      </c>
      <c r="G28" s="36" t="s">
        <v>72</v>
      </c>
      <c r="H28" s="23">
        <v>3</v>
      </c>
      <c r="I28" s="75"/>
      <c r="J28" s="76"/>
      <c r="K28" s="94">
        <f>'BPF initiation'!I31*($C$5+1)</f>
        <v>0</v>
      </c>
    </row>
    <row r="29" spans="1:11" ht="13.2" thickBot="1" x14ac:dyDescent="0.25">
      <c r="A29" s="118"/>
      <c r="B29" s="46" t="s">
        <v>43</v>
      </c>
      <c r="C29" s="20" t="s">
        <v>44</v>
      </c>
      <c r="D29" s="20" t="s">
        <v>38</v>
      </c>
      <c r="E29" s="20">
        <v>87</v>
      </c>
      <c r="F29" s="18" t="s">
        <v>65</v>
      </c>
      <c r="G29" s="32" t="s">
        <v>72</v>
      </c>
      <c r="H29" s="26">
        <v>3</v>
      </c>
      <c r="I29" s="73"/>
      <c r="J29" s="74"/>
      <c r="K29" s="99">
        <f>'BPF initiation'!I32*($C$5+1)</f>
        <v>0</v>
      </c>
    </row>
    <row r="30" spans="1:11" x14ac:dyDescent="0.2">
      <c r="A30" s="116"/>
      <c r="B30" s="45" t="s">
        <v>33</v>
      </c>
      <c r="C30" s="2" t="s">
        <v>34</v>
      </c>
      <c r="D30" s="2" t="s">
        <v>33</v>
      </c>
      <c r="E30" s="2">
        <v>68</v>
      </c>
      <c r="F30" s="2" t="s">
        <v>65</v>
      </c>
      <c r="G30" s="36" t="s">
        <v>72</v>
      </c>
      <c r="H30" s="27">
        <v>2</v>
      </c>
      <c r="I30" s="75"/>
      <c r="J30" s="76">
        <f>'BPF initiation'!H33*($C$5+1)</f>
        <v>0</v>
      </c>
      <c r="K30" s="95"/>
    </row>
    <row r="31" spans="1:11" ht="13.2" thickBot="1" x14ac:dyDescent="0.25">
      <c r="A31" s="118"/>
      <c r="B31" s="47" t="s">
        <v>35</v>
      </c>
      <c r="C31" s="21" t="s">
        <v>36</v>
      </c>
      <c r="D31" s="21" t="s">
        <v>35</v>
      </c>
      <c r="E31" s="19">
        <v>41</v>
      </c>
      <c r="F31" s="19" t="s">
        <v>65</v>
      </c>
      <c r="G31" s="33" t="s">
        <v>72</v>
      </c>
      <c r="H31" s="34">
        <v>1</v>
      </c>
      <c r="I31" s="81">
        <f>'BPF initiation'!G34*($C$5+1)</f>
        <v>0</v>
      </c>
      <c r="J31" s="82"/>
      <c r="K31" s="101"/>
    </row>
    <row r="32" spans="1:11" x14ac:dyDescent="0.2">
      <c r="A32" s="114">
        <v>56</v>
      </c>
      <c r="B32" s="4" t="s">
        <v>47</v>
      </c>
      <c r="C32" s="4" t="s">
        <v>48</v>
      </c>
      <c r="D32" s="4" t="s">
        <v>47</v>
      </c>
      <c r="E32" s="4">
        <v>62</v>
      </c>
      <c r="F32" s="4" t="s">
        <v>65</v>
      </c>
      <c r="G32" s="43" t="s">
        <v>72</v>
      </c>
      <c r="H32" s="28">
        <v>2</v>
      </c>
      <c r="I32" s="83"/>
      <c r="J32" s="84">
        <f>'BPF initiation'!H35*($C$5+1)</f>
        <v>0</v>
      </c>
      <c r="K32" s="96"/>
    </row>
    <row r="33" spans="1:11" x14ac:dyDescent="0.2">
      <c r="A33" s="111"/>
      <c r="B33" s="20" t="s">
        <v>49</v>
      </c>
      <c r="C33" s="20" t="s">
        <v>50</v>
      </c>
      <c r="D33" s="20" t="s">
        <v>51</v>
      </c>
      <c r="E33" s="20">
        <v>76</v>
      </c>
      <c r="F33" s="18" t="s">
        <v>65</v>
      </c>
      <c r="G33" s="32" t="s">
        <v>72</v>
      </c>
      <c r="H33" s="26">
        <v>2</v>
      </c>
      <c r="I33" s="73"/>
      <c r="J33" s="74">
        <f>'BPF initiation'!H36*($C$5+1)</f>
        <v>0</v>
      </c>
      <c r="K33" s="99"/>
    </row>
    <row r="34" spans="1:11" ht="13.2" thickBot="1" x14ac:dyDescent="0.25">
      <c r="A34" s="112"/>
      <c r="B34" s="5" t="s">
        <v>70</v>
      </c>
      <c r="C34" s="5" t="s">
        <v>52</v>
      </c>
      <c r="D34" s="5" t="s">
        <v>53</v>
      </c>
      <c r="E34" s="5">
        <v>83</v>
      </c>
      <c r="F34" s="5" t="s">
        <v>65</v>
      </c>
      <c r="G34" s="37" t="s">
        <v>72</v>
      </c>
      <c r="H34" s="29">
        <v>2</v>
      </c>
      <c r="I34" s="64"/>
      <c r="J34" s="63">
        <f>'BPF initiation'!H37*($C$5+1)</f>
        <v>0</v>
      </c>
      <c r="K34" s="102"/>
    </row>
    <row r="35" spans="1:11" ht="24.6" customHeight="1" thickBot="1" x14ac:dyDescent="0.25">
      <c r="A35" s="127" t="s">
        <v>97</v>
      </c>
      <c r="B35" s="128"/>
      <c r="C35" s="128"/>
      <c r="D35" s="128"/>
      <c r="E35" s="128"/>
      <c r="F35" s="128"/>
      <c r="G35" s="129"/>
      <c r="H35" s="28">
        <f>SUM(H10:H34)</f>
        <v>55</v>
      </c>
      <c r="I35" s="62">
        <f>SUM(I10:I34)</f>
        <v>0</v>
      </c>
      <c r="J35" s="62">
        <f>SUM(J10:J34)</f>
        <v>0</v>
      </c>
      <c r="K35" s="62">
        <f>SUM(K10:K34)</f>
        <v>0</v>
      </c>
    </row>
    <row r="36" spans="1:11" ht="16.8" thickBot="1" x14ac:dyDescent="0.25">
      <c r="A36" s="127" t="s">
        <v>107</v>
      </c>
      <c r="B36" s="128"/>
      <c r="C36" s="128"/>
      <c r="D36" s="128"/>
      <c r="E36" s="128"/>
      <c r="F36" s="128"/>
      <c r="G36" s="129"/>
      <c r="I36" s="133">
        <f>I35+J35+K35+E39+E40</f>
        <v>0</v>
      </c>
      <c r="J36" s="134"/>
      <c r="K36" s="135"/>
    </row>
    <row r="37" spans="1:11" x14ac:dyDescent="0.2">
      <c r="I37" s="15"/>
    </row>
    <row r="38" spans="1:11" ht="13.95" customHeight="1" thickBot="1" x14ac:dyDescent="0.25">
      <c r="C38" s="1" t="s">
        <v>57</v>
      </c>
      <c r="D38" s="1" t="s">
        <v>59</v>
      </c>
      <c r="E38" s="125" t="s">
        <v>60</v>
      </c>
      <c r="F38" s="126"/>
    </row>
    <row r="39" spans="1:11" ht="47.4" customHeight="1" thickTop="1" thickBot="1" x14ac:dyDescent="0.25">
      <c r="B39" s="27" t="s">
        <v>76</v>
      </c>
      <c r="C39" s="6" t="s">
        <v>100</v>
      </c>
      <c r="D39" s="85" t="str">
        <f>'BPF initiation'!D41</f>
        <v>½ demi-journée</v>
      </c>
      <c r="E39" s="119">
        <f>'BPF initiation'!F41</f>
        <v>0</v>
      </c>
      <c r="F39" s="120"/>
    </row>
    <row r="40" spans="1:11" ht="53.4" customHeight="1" thickTop="1" thickBot="1" x14ac:dyDescent="0.25">
      <c r="B40" s="27" t="s">
        <v>77</v>
      </c>
      <c r="C40" s="6" t="s">
        <v>106</v>
      </c>
      <c r="D40" s="85" t="str">
        <f>'BPF initiation'!D42</f>
        <v xml:space="preserve">Une journée </v>
      </c>
      <c r="E40" s="119">
        <f>'BPF initiation'!F42</f>
        <v>0</v>
      </c>
      <c r="F40" s="120"/>
    </row>
    <row r="41" spans="1:11" ht="20.399999999999999" customHeight="1" thickTop="1" x14ac:dyDescent="0.2"/>
  </sheetData>
  <autoFilter ref="A9:J34" xr:uid="{844B5CD9-0CEE-4680-BF0B-2259799D1EEB}"/>
  <mergeCells count="13">
    <mergeCell ref="E40:F40"/>
    <mergeCell ref="A2:I2"/>
    <mergeCell ref="A1:I1"/>
    <mergeCell ref="E38:F38"/>
    <mergeCell ref="E39:F39"/>
    <mergeCell ref="A35:G35"/>
    <mergeCell ref="A36:G36"/>
    <mergeCell ref="H8:K8"/>
    <mergeCell ref="A10:A15"/>
    <mergeCell ref="A16:A22"/>
    <mergeCell ref="A23:A31"/>
    <mergeCell ref="A32:A34"/>
    <mergeCell ref="I36:K36"/>
  </mergeCells>
  <phoneticPr fontId="11" type="noConversion"/>
  <pageMargins left="0.7" right="0.7" top="0.75" bottom="0.75" header="0.3" footer="0.3"/>
  <pageSetup paperSize="9" scale="4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BPF initiation</vt:lpstr>
      <vt:lpstr>DQE initation</vt:lpstr>
      <vt:lpstr>'BPF initiation'!Zone_d_impression</vt:lpstr>
    </vt:vector>
  </TitlesOfParts>
  <Company>Pole Emploi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DEGUENOU Ashley</dc:creator>
  <cp:lastModifiedBy>DEGUENOU Ashley</cp:lastModifiedBy>
  <cp:lastPrinted>2025-02-10T15:51:15Z</cp:lastPrinted>
  <dcterms:created xsi:type="dcterms:W3CDTF">2024-12-26T10:50:31Z</dcterms:created>
  <dcterms:modified xsi:type="dcterms:W3CDTF">2025-02-12T07:43:39Z</dcterms:modified>
</cp:coreProperties>
</file>