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scz-mlyowf02v\LNM_LYO_ESID\DI\COMMUN\SAES\zz_AMO PROGRAMMISTE\"/>
    </mc:Choice>
  </mc:AlternateContent>
  <bookViews>
    <workbookView xWindow="0" yWindow="0" windowWidth="2160" windowHeight="0" activeTab="1"/>
  </bookViews>
  <sheets>
    <sheet name="A REMPLIR PAR AMO" sheetId="5" r:id="rId1"/>
    <sheet name="A REMPLIR PAR CO" sheetId="1" r:id="rId2"/>
    <sheet name="DATA" sheetId="2" state="hidden" r:id="rId3"/>
    <sheet name="CO - Mise en page" sheetId="3" state="hidden" r:id="rId4"/>
  </sheets>
  <definedNames>
    <definedName name="ABF" localSheetId="0">DATA!#REF!</definedName>
    <definedName name="ABF">DATA!#REF!</definedName>
    <definedName name="Cf.CX" localSheetId="0">DATA!#REF!</definedName>
    <definedName name="Cf.CX">DATA!#REF!</definedName>
    <definedName name="Cf.CX.nb" localSheetId="0">DATA!#REF!</definedName>
    <definedName name="Cf.CX.nb">DATA!#REF!</definedName>
    <definedName name="Cf.CX.x" localSheetId="0">DATA!#REF!</definedName>
    <definedName name="Cf.CX.x">DATA!#REF!</definedName>
    <definedName name="Cf.NT" localSheetId="0">DATA!#REF!</definedName>
    <definedName name="Cf.NT">DATA!#REF!</definedName>
    <definedName name="Cf.SP">DATA!$N$4:$N$6</definedName>
    <definedName name="Env" localSheetId="0">DATA!#REF!</definedName>
    <definedName name="Env">DATA!#REF!</definedName>
    <definedName name="ERP" localSheetId="0">DATA!#REF!</definedName>
    <definedName name="ERP">DATA!#REF!</definedName>
    <definedName name="ICPE">DATA!$C$5:$C$6</definedName>
    <definedName name="Pol" localSheetId="0">DATA!#REF!</definedName>
    <definedName name="Pol">DATA!#REF!</definedName>
    <definedName name="_xlnm.Print_Area" localSheetId="0">'A REMPLIR PAR AMO'!$A$1:$F$31</definedName>
    <definedName name="_xlnm.Print_Area" localSheetId="1">'A REMPLIR PAR CO'!$A$1:$F$28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 l="1"/>
  <c r="E35" i="3" l="1"/>
  <c r="D4" i="3"/>
  <c r="D5" i="3"/>
  <c r="E32" i="3" l="1"/>
  <c r="E31" i="3"/>
  <c r="E26" i="3"/>
  <c r="E27" i="3"/>
  <c r="E28" i="3"/>
  <c r="E25" i="3"/>
  <c r="E21" i="3"/>
  <c r="E22" i="3"/>
  <c r="E18" i="3"/>
  <c r="E17" i="3"/>
  <c r="E16" i="3"/>
  <c r="E13" i="3"/>
  <c r="E12" i="3"/>
  <c r="E11" i="3"/>
  <c r="D8" i="3" l="1"/>
  <c r="D7" i="3"/>
  <c r="D6" i="3"/>
  <c r="N5" i="2" l="1"/>
  <c r="N6" i="2"/>
  <c r="N7" i="2"/>
  <c r="N8" i="2"/>
  <c r="N9" i="2"/>
  <c r="N10" i="2"/>
  <c r="N11" i="2"/>
  <c r="N12" i="2"/>
  <c r="N13" i="2"/>
  <c r="N14" i="2"/>
  <c r="N15" i="2"/>
  <c r="N16" i="2"/>
  <c r="N17" i="2"/>
  <c r="N4" i="2"/>
  <c r="L5" i="2"/>
  <c r="L6" i="2"/>
  <c r="L7" i="2"/>
  <c r="L8" i="2"/>
  <c r="L9" i="2"/>
  <c r="L10" i="2"/>
  <c r="L11" i="2"/>
  <c r="L12" i="2"/>
  <c r="L13" i="2"/>
  <c r="L14" i="2"/>
  <c r="L15" i="2"/>
  <c r="L16" i="2"/>
  <c r="L17" i="2"/>
  <c r="L4" i="2"/>
  <c r="L21" i="2" l="1"/>
  <c r="N21" i="2" s="1"/>
  <c r="L24" i="2"/>
  <c r="N24" i="2" s="1"/>
  <c r="L25" i="2"/>
  <c r="N25" i="2" s="1"/>
  <c r="L22" i="2"/>
  <c r="N22" i="2" s="1"/>
  <c r="L23" i="2"/>
  <c r="N23" i="2" s="1"/>
  <c r="N26" i="2" l="1"/>
  <c r="C27" i="1" l="1"/>
  <c r="E34" i="3"/>
</calcChain>
</file>

<file path=xl/sharedStrings.xml><?xml version="1.0" encoding="utf-8"?>
<sst xmlns="http://schemas.openxmlformats.org/spreadsheetml/2006/main" count="205" uniqueCount="90">
  <si>
    <t>Valeur</t>
  </si>
  <si>
    <t>Orthographe</t>
  </si>
  <si>
    <t>Respect charte graphique</t>
  </si>
  <si>
    <t>Sobriété présentation</t>
  </si>
  <si>
    <t>Appréciation</t>
  </si>
  <si>
    <t>Satisfaisant</t>
  </si>
  <si>
    <t>Insuffisant</t>
  </si>
  <si>
    <t>Très insuffisant</t>
  </si>
  <si>
    <t>Très satisfaisant</t>
  </si>
  <si>
    <t>Suffisant</t>
  </si>
  <si>
    <t>Formalisme</t>
  </si>
  <si>
    <t>Réactivité</t>
  </si>
  <si>
    <t>Force de proposition</t>
  </si>
  <si>
    <t>Prise en compte des éléments</t>
  </si>
  <si>
    <t>Respect des échéances</t>
  </si>
  <si>
    <t>Relation</t>
  </si>
  <si>
    <t>Qualité relationnelle</t>
  </si>
  <si>
    <t>Autonomie</t>
  </si>
  <si>
    <t>Contenu</t>
  </si>
  <si>
    <t>Pertinence des informations</t>
  </si>
  <si>
    <t>Exhaustivité des informations</t>
  </si>
  <si>
    <t>Esprit de synthèse</t>
  </si>
  <si>
    <t>Justification des contraintes</t>
  </si>
  <si>
    <t>Facturation</t>
  </si>
  <si>
    <t>Délai</t>
  </si>
  <si>
    <t>Suivi</t>
  </si>
  <si>
    <t>FORMALISME</t>
  </si>
  <si>
    <t>RÉACTIVITÉ</t>
  </si>
  <si>
    <t>RELATION</t>
  </si>
  <si>
    <t>CONTENU</t>
  </si>
  <si>
    <t>FACTURATION</t>
  </si>
  <si>
    <t>%</t>
  </si>
  <si>
    <t>Note selon pourcentage</t>
  </si>
  <si>
    <t>Critères</t>
  </si>
  <si>
    <t>Note du CO</t>
  </si>
  <si>
    <t>Dimensions</t>
  </si>
  <si>
    <t>Notes des critères par le conducteur d'opération</t>
  </si>
  <si>
    <t>Notes des dimensions selon ratio</t>
  </si>
  <si>
    <t>Somme des critères</t>
  </si>
  <si>
    <t>Dimensions et critères</t>
  </si>
  <si>
    <t>APPRECIATION GLOBALE</t>
  </si>
  <si>
    <t>Total</t>
  </si>
  <si>
    <t>Numéro bon de commande</t>
  </si>
  <si>
    <t>Numéro COSI</t>
  </si>
  <si>
    <t>Conducteur d'opération</t>
  </si>
  <si>
    <t>Pôle de conduite</t>
  </si>
  <si>
    <t>MESURE DE LA QUALITÉ</t>
  </si>
  <si>
    <t>Notification du bon de commande</t>
  </si>
  <si>
    <t>Date de notification</t>
  </si>
  <si>
    <t>Accord cadre programmiste - ESID LYON</t>
  </si>
  <si>
    <t>Niveau d'appréciation :</t>
  </si>
  <si>
    <t>Informations liées à l'opération :</t>
  </si>
  <si>
    <t>PCO LYON</t>
  </si>
  <si>
    <t>PCO MONTPELLIER</t>
  </si>
  <si>
    <t>PCO MARSEILLE</t>
  </si>
  <si>
    <t>PCO DRAGUIGNAN</t>
  </si>
  <si>
    <t>PCO TOULOUSE</t>
  </si>
  <si>
    <t>21LV516</t>
  </si>
  <si>
    <t>Comment remplir ce document ?</t>
  </si>
  <si>
    <t>A quoi ça sert ?</t>
  </si>
  <si>
    <t>Ce document permet d'identifier les lacunes et de les traiter dans une réfléxion partagée lors des réunions de suivi de l'accord-cadre.</t>
  </si>
  <si>
    <r>
      <rPr>
        <b/>
        <sz val="10"/>
        <color theme="1"/>
        <rFont val="Marianne"/>
        <family val="3"/>
      </rPr>
      <t>Veuillez renseigner les cases non colorées/grisées.</t>
    </r>
    <r>
      <rPr>
        <sz val="10"/>
        <color theme="1"/>
        <rFont val="Marianne"/>
        <family val="3"/>
      </rPr>
      <t xml:space="preserve">
Le calcul ce fait </t>
    </r>
    <r>
      <rPr>
        <b/>
        <sz val="10"/>
        <color theme="1"/>
        <rFont val="Marianne"/>
        <family val="3"/>
      </rPr>
      <t>automatiquement</t>
    </r>
    <r>
      <rPr>
        <sz val="10"/>
        <color theme="1"/>
        <rFont val="Marianne"/>
        <family val="3"/>
      </rPr>
      <t xml:space="preserve"> à l'aide des datas renseignées.
A titre informatif, le ratio des appréciations attribuées par catégorie est visible dans le schéma ci-dessous, il est également disponible dans le CCTP de l'accord-cadre. </t>
    </r>
  </si>
  <si>
    <t>COMMENTAIRE</t>
  </si>
  <si>
    <t>COMMENTAIRE DU CO</t>
  </si>
  <si>
    <t>MESURE DE LA QUALITÉ - MOA</t>
  </si>
  <si>
    <t>MESURE DE LA QUALITÉ - AMO</t>
  </si>
  <si>
    <t>Chargé d'affaire</t>
  </si>
  <si>
    <t>Exhaustivité des données</t>
  </si>
  <si>
    <t>Valeur de l'appréciation - CO</t>
  </si>
  <si>
    <t>Appréciation - AMO</t>
  </si>
  <si>
    <t>Exhaustivité du besoin</t>
  </si>
  <si>
    <t>Limite</t>
  </si>
  <si>
    <t>Accès aux informations du site</t>
  </si>
  <si>
    <t>Autres...</t>
  </si>
  <si>
    <t>Conditions d'accès aux site</t>
  </si>
  <si>
    <t>Qualité - Réunion de lancement</t>
  </si>
  <si>
    <t>Pertinence - Réunions supplémentaires</t>
  </si>
  <si>
    <t>Non apprécié</t>
  </si>
  <si>
    <t>Adéquation du coefficient d'opération</t>
  </si>
  <si>
    <t>Délai de réponses</t>
  </si>
  <si>
    <t>RÉUNIONS</t>
  </si>
  <si>
    <t>INFORMATIONS - DONNÉES</t>
  </si>
  <si>
    <t>DÉLAI DE RÉDACTION</t>
  </si>
  <si>
    <t>Rapport de compilation des données</t>
  </si>
  <si>
    <t>Support de présentation de la revue de PRG</t>
  </si>
  <si>
    <t>Programme (PRG) et ses annexes</t>
  </si>
  <si>
    <t>PRG final</t>
  </si>
  <si>
    <t>PRG consultation</t>
  </si>
  <si>
    <r>
      <rPr>
        <b/>
        <sz val="10"/>
        <color theme="1"/>
        <rFont val="Marianne"/>
        <family val="3"/>
      </rPr>
      <t>Veuillez renseigner les cases non colorées/grisées.</t>
    </r>
    <r>
      <rPr>
        <sz val="10"/>
        <color theme="1"/>
        <rFont val="Marianne"/>
        <family val="3"/>
      </rPr>
      <t xml:space="preserve">
Cette liste de domaines étudiés est non exhaustive. Il est possible d'ajouter des cases en remplacant "Autres..." par une catégorie choisie, ou d'insérer une ligne au besoin. 
Le code tricolore est automatique. Il permettra de faire ressortir par domaines étudiés les avis du Titulaire. </t>
    </r>
  </si>
  <si>
    <t>COMMENTAIRE DU CHARGÉ D'AFFAIRES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</si>
</sst>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5"/>
      <color theme="3"/>
      <name val="Calibri"/>
      <family val="2"/>
      <scheme val="minor"/>
    </font>
    <font>
      <b/>
      <sz val="11"/>
      <color theme="3"/>
      <name val="Calibri"/>
      <family val="2"/>
      <scheme val="minor"/>
    </font>
    <font>
      <sz val="11"/>
      <color theme="1"/>
      <name val="Calibri"/>
      <family val="2"/>
      <scheme val="minor"/>
    </font>
    <font>
      <sz val="11"/>
      <color theme="1"/>
      <name val="Marianne"/>
      <family val="3"/>
    </font>
    <font>
      <b/>
      <sz val="16"/>
      <color theme="0"/>
      <name val="Marianne"/>
      <family val="3"/>
    </font>
    <font>
      <sz val="11"/>
      <color theme="1"/>
      <name val="Marianne Light"/>
      <family val="3"/>
    </font>
    <font>
      <sz val="12"/>
      <color theme="1"/>
      <name val="Marianne"/>
      <family val="3"/>
    </font>
    <font>
      <b/>
      <sz val="12"/>
      <color theme="0"/>
      <name val="Marianne"/>
      <family val="3"/>
    </font>
    <font>
      <b/>
      <sz val="14"/>
      <color theme="0"/>
      <name val="Marianne"/>
      <family val="3"/>
    </font>
    <font>
      <sz val="10"/>
      <color theme="1"/>
      <name val="Marianne"/>
      <family val="3"/>
    </font>
    <font>
      <sz val="9"/>
      <color theme="1"/>
      <name val="Marianne"/>
      <family val="3"/>
    </font>
    <font>
      <sz val="14"/>
      <color theme="1"/>
      <name val="Marianne"/>
      <family val="3"/>
    </font>
    <font>
      <sz val="14"/>
      <color theme="0"/>
      <name val="Marianne"/>
      <family val="3"/>
    </font>
    <font>
      <sz val="12"/>
      <name val="Marianne"/>
      <family val="3"/>
    </font>
    <font>
      <b/>
      <sz val="11"/>
      <name val="Marianne"/>
      <family val="3"/>
    </font>
    <font>
      <b/>
      <sz val="11"/>
      <color theme="1"/>
      <name val="Marianne"/>
      <family val="3"/>
    </font>
    <font>
      <b/>
      <sz val="12"/>
      <color theme="1"/>
      <name val="Marianne"/>
      <family val="3"/>
    </font>
    <font>
      <b/>
      <sz val="12"/>
      <name val="Marianne"/>
      <family val="3"/>
    </font>
    <font>
      <sz val="10"/>
      <color theme="1"/>
      <name val="Marianne Light"/>
      <family val="3"/>
    </font>
    <font>
      <i/>
      <sz val="11"/>
      <color theme="1"/>
      <name val="Marianne"/>
      <family val="3"/>
    </font>
    <font>
      <b/>
      <sz val="10"/>
      <color theme="1"/>
      <name val="Marianne"/>
      <family val="3"/>
    </font>
    <font>
      <sz val="11"/>
      <name val="Marianne"/>
      <family val="3"/>
    </font>
    <font>
      <sz val="10"/>
      <color theme="1"/>
      <name val="Calibri"/>
      <family val="2"/>
      <scheme val="minor"/>
    </font>
  </fonts>
  <fills count="15">
    <fill>
      <patternFill patternType="none"/>
    </fill>
    <fill>
      <patternFill patternType="gray125"/>
    </fill>
    <fill>
      <patternFill patternType="solid">
        <fgColor theme="2" tint="-9.9978637043366805E-2"/>
        <bgColor indexed="64"/>
      </patternFill>
    </fill>
    <fill>
      <patternFill patternType="solid">
        <fgColor theme="2" tint="-0.749992370372631"/>
        <bgColor indexed="64"/>
      </patternFill>
    </fill>
    <fill>
      <patternFill patternType="solid">
        <fgColor theme="2" tint="-0.49998474074526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s>
  <borders count="18">
    <border>
      <left/>
      <right/>
      <top/>
      <bottom/>
      <diagonal/>
    </border>
    <border>
      <left/>
      <right/>
      <top/>
      <bottom style="thick">
        <color theme="4"/>
      </bottom>
      <diagonal/>
    </border>
    <border>
      <left/>
      <right/>
      <top/>
      <bottom style="medium">
        <color theme="4" tint="0.39997558519241921"/>
      </bottom>
      <diagonal/>
    </border>
    <border>
      <left style="medium">
        <color theme="0"/>
      </left>
      <right style="medium">
        <color theme="0"/>
      </right>
      <top style="medium">
        <color theme="0"/>
      </top>
      <bottom style="medium">
        <color theme="0"/>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2" tint="-0.249977111117893"/>
      </left>
      <right/>
      <top/>
      <bottom/>
      <diagonal/>
    </border>
    <border>
      <left/>
      <right style="medium">
        <color theme="0"/>
      </right>
      <top/>
      <bottom/>
      <diagonal/>
    </border>
    <border>
      <left style="medium">
        <color theme="0"/>
      </left>
      <right style="medium">
        <color theme="0"/>
      </right>
      <top/>
      <bottom style="medium">
        <color theme="0"/>
      </bottom>
      <diagonal/>
    </border>
    <border>
      <left style="thin">
        <color theme="2" tint="-0.249977111117893"/>
      </left>
      <right style="thin">
        <color theme="2" tint="-0.249977111117893"/>
      </right>
      <top style="thin">
        <color theme="2" tint="-0.249977111117893"/>
      </top>
      <bottom/>
      <diagonal/>
    </border>
    <border>
      <left style="thin">
        <color theme="2" tint="-0.249977111117893"/>
      </left>
      <right/>
      <top style="thin">
        <color theme="2" tint="-0.249977111117893"/>
      </top>
      <bottom/>
      <diagonal/>
    </border>
    <border>
      <left/>
      <right/>
      <top style="thin">
        <color theme="2" tint="-0.249977111117893"/>
      </top>
      <bottom/>
      <diagonal/>
    </border>
    <border>
      <left/>
      <right style="thin">
        <color theme="2" tint="-0.249977111117893"/>
      </right>
      <top style="thin">
        <color theme="2" tint="-0.249977111117893"/>
      </top>
      <bottom/>
      <diagonal/>
    </border>
    <border>
      <left style="thin">
        <color theme="2" tint="-0.499984740745262"/>
      </left>
      <right style="thin">
        <color theme="2" tint="-0.499984740745262"/>
      </right>
      <top style="thin">
        <color theme="2" tint="-0.499984740745262"/>
      </top>
      <bottom style="thin">
        <color theme="2" tint="-0.499984740745262"/>
      </bottom>
      <diagonal/>
    </border>
  </borders>
  <cellStyleXfs count="4">
    <xf numFmtId="0" fontId="0" fillId="0" borderId="0"/>
    <xf numFmtId="0" fontId="1" fillId="0" borderId="1" applyNumberFormat="0" applyFill="0" applyAlignment="0" applyProtection="0"/>
    <xf numFmtId="0" fontId="2" fillId="0" borderId="2" applyNumberFormat="0" applyFill="0" applyAlignment="0" applyProtection="0"/>
    <xf numFmtId="9" fontId="3" fillId="0" borderId="0" applyFont="0" applyFill="0" applyBorder="0" applyAlignment="0" applyProtection="0"/>
  </cellStyleXfs>
  <cellXfs count="71">
    <xf numFmtId="0" fontId="0" fillId="0" borderId="0" xfId="0"/>
    <xf numFmtId="0" fontId="0" fillId="0" borderId="0" xfId="0" applyAlignment="1">
      <alignment horizontal="center"/>
    </xf>
    <xf numFmtId="0" fontId="4" fillId="0" borderId="0" xfId="0" applyFont="1"/>
    <xf numFmtId="0" fontId="4" fillId="0" borderId="0" xfId="0" applyFont="1" applyAlignment="1">
      <alignment horizontal="right"/>
    </xf>
    <xf numFmtId="0" fontId="4" fillId="0" borderId="0" xfId="0" applyFont="1" applyAlignment="1">
      <alignment horizontal="center"/>
    </xf>
    <xf numFmtId="0" fontId="6" fillId="0" borderId="0" xfId="0" applyFont="1" applyAlignment="1">
      <alignment horizontal="center"/>
    </xf>
    <xf numFmtId="9" fontId="6" fillId="0" borderId="0" xfId="3" applyFont="1" applyAlignment="1">
      <alignment horizontal="center"/>
    </xf>
    <xf numFmtId="0" fontId="4" fillId="0" borderId="0" xfId="0" applyNumberFormat="1" applyFont="1"/>
    <xf numFmtId="0" fontId="10" fillId="0" borderId="0" xfId="0" applyFont="1"/>
    <xf numFmtId="0" fontId="10" fillId="0" borderId="0" xfId="0" applyFont="1" applyAlignment="1">
      <alignment horizontal="center"/>
    </xf>
    <xf numFmtId="0" fontId="11" fillId="0" borderId="0" xfId="0" applyFont="1" applyAlignment="1">
      <alignment horizontal="left" vertical="center" wrapText="1"/>
    </xf>
    <xf numFmtId="0" fontId="6" fillId="0" borderId="0" xfId="0" applyNumberFormat="1" applyFont="1" applyAlignment="1">
      <alignment horizontal="center"/>
    </xf>
    <xf numFmtId="0" fontId="0" fillId="8" borderId="3" xfId="0" applyFill="1" applyBorder="1"/>
    <xf numFmtId="0" fontId="0" fillId="9" borderId="3" xfId="0" applyFill="1" applyBorder="1"/>
    <xf numFmtId="0" fontId="0" fillId="7" borderId="3" xfId="0" applyFill="1" applyBorder="1"/>
    <xf numFmtId="0" fontId="0" fillId="6" borderId="3" xfId="0" applyFill="1" applyBorder="1"/>
    <xf numFmtId="0" fontId="4" fillId="0" borderId="0" xfId="0" applyFont="1" applyBorder="1" applyAlignment="1">
      <alignment horizontal="right"/>
    </xf>
    <xf numFmtId="0" fontId="6" fillId="0" borderId="0" xfId="0" applyFont="1" applyBorder="1" applyAlignment="1">
      <alignment horizontal="center"/>
    </xf>
    <xf numFmtId="0" fontId="4" fillId="0" borderId="0" xfId="0" applyFont="1" applyBorder="1" applyAlignment="1">
      <alignment horizontal="center"/>
    </xf>
    <xf numFmtId="0" fontId="0" fillId="5" borderId="12" xfId="0" applyFill="1" applyBorder="1"/>
    <xf numFmtId="0" fontId="8" fillId="4" borderId="0" xfId="0" applyFont="1" applyFill="1" applyAlignment="1"/>
    <xf numFmtId="0" fontId="4" fillId="0" borderId="0" xfId="0" applyFont="1" applyBorder="1"/>
    <xf numFmtId="0" fontId="4" fillId="0" borderId="0" xfId="0" applyFont="1" applyAlignment="1">
      <alignment wrapText="1"/>
    </xf>
    <xf numFmtId="0" fontId="18" fillId="2" borderId="0" xfId="1" applyFont="1" applyFill="1" applyBorder="1" applyAlignment="1">
      <alignment vertical="center"/>
    </xf>
    <xf numFmtId="0" fontId="23" fillId="0" borderId="0" xfId="0" applyFont="1"/>
    <xf numFmtId="0" fontId="6" fillId="0" borderId="0" xfId="0" applyFont="1" applyAlignment="1">
      <alignment horizontal="center" vertical="center"/>
    </xf>
    <xf numFmtId="0" fontId="4" fillId="0" borderId="0" xfId="0" applyFont="1" applyAlignment="1">
      <alignment vertical="center"/>
    </xf>
    <xf numFmtId="0" fontId="10" fillId="0" borderId="8" xfId="0" applyFont="1" applyFill="1" applyBorder="1"/>
    <xf numFmtId="0" fontId="10" fillId="0" borderId="9" xfId="0" applyFont="1" applyFill="1" applyBorder="1"/>
    <xf numFmtId="0" fontId="19" fillId="0" borderId="0" xfId="0" applyFont="1" applyFill="1"/>
    <xf numFmtId="0" fontId="10" fillId="11" borderId="0" xfId="0" applyFont="1" applyFill="1" applyAlignment="1">
      <alignment horizontal="justify" vertical="center" wrapText="1"/>
    </xf>
    <xf numFmtId="0" fontId="9" fillId="4" borderId="0" xfId="0" applyFont="1" applyFill="1" applyAlignment="1">
      <alignment horizontal="center"/>
    </xf>
    <xf numFmtId="0" fontId="8" fillId="4" borderId="0" xfId="0" applyFont="1" applyFill="1" applyAlignment="1">
      <alignment horizontal="center"/>
    </xf>
    <xf numFmtId="0" fontId="6" fillId="0" borderId="4" xfId="0" applyFont="1" applyBorder="1" applyAlignment="1">
      <alignment horizontal="left" indent="1"/>
    </xf>
    <xf numFmtId="0" fontId="4" fillId="0" borderId="4" xfId="0" applyFont="1" applyBorder="1" applyAlignment="1">
      <alignment horizontal="right"/>
    </xf>
    <xf numFmtId="0" fontId="16" fillId="0" borderId="4" xfId="0" applyFont="1" applyBorder="1" applyAlignment="1">
      <alignment horizontal="left"/>
    </xf>
    <xf numFmtId="0" fontId="16" fillId="0" borderId="5" xfId="0" applyFont="1" applyBorder="1" applyAlignment="1">
      <alignment horizontal="left"/>
    </xf>
    <xf numFmtId="0" fontId="6" fillId="0" borderId="0" xfId="0" applyFont="1" applyBorder="1" applyAlignment="1">
      <alignment horizontal="right"/>
    </xf>
    <xf numFmtId="0" fontId="15" fillId="0" borderId="13" xfId="1" applyFont="1" applyFill="1" applyBorder="1" applyAlignment="1">
      <alignment horizontal="left" vertical="center"/>
    </xf>
    <xf numFmtId="0" fontId="15" fillId="0" borderId="5" xfId="1" applyFont="1" applyFill="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xf>
    <xf numFmtId="0" fontId="6" fillId="0" borderId="4" xfId="0" applyFont="1" applyBorder="1" applyAlignment="1">
      <alignment horizontal="center"/>
    </xf>
    <xf numFmtId="0" fontId="13" fillId="3" borderId="4" xfId="1" applyFont="1" applyFill="1" applyBorder="1" applyAlignment="1">
      <alignment horizontal="center"/>
    </xf>
    <xf numFmtId="0" fontId="12" fillId="4" borderId="4" xfId="1" applyFont="1" applyFill="1" applyBorder="1" applyAlignment="1">
      <alignment horizontal="center" vertical="center"/>
    </xf>
    <xf numFmtId="0" fontId="14" fillId="2" borderId="4" xfId="1" applyFont="1" applyFill="1" applyBorder="1" applyAlignment="1">
      <alignment horizontal="left"/>
    </xf>
    <xf numFmtId="0" fontId="7" fillId="4" borderId="5" xfId="1" applyFont="1" applyFill="1" applyBorder="1" applyAlignment="1">
      <alignment horizontal="center"/>
    </xf>
    <xf numFmtId="0" fontId="7" fillId="4" borderId="6" xfId="1" applyFont="1" applyFill="1" applyBorder="1" applyAlignment="1">
      <alignment horizontal="center"/>
    </xf>
    <xf numFmtId="0" fontId="7" fillId="4" borderId="7" xfId="1" applyFont="1" applyFill="1" applyBorder="1" applyAlignment="1">
      <alignment horizontal="center"/>
    </xf>
    <xf numFmtId="0" fontId="22" fillId="10" borderId="14" xfId="1" applyFont="1" applyFill="1" applyBorder="1" applyAlignment="1">
      <alignment horizontal="right" vertical="center"/>
    </xf>
    <xf numFmtId="0" fontId="22" fillId="10" borderId="15" xfId="1" applyFont="1" applyFill="1" applyBorder="1" applyAlignment="1">
      <alignment horizontal="right" vertical="center"/>
    </xf>
    <xf numFmtId="0" fontId="22" fillId="10" borderId="16" xfId="1" applyFont="1" applyFill="1" applyBorder="1" applyAlignment="1">
      <alignment horizontal="right" vertical="center"/>
    </xf>
    <xf numFmtId="0" fontId="5" fillId="3" borderId="0" xfId="1" applyFont="1" applyFill="1" applyBorder="1" applyAlignment="1">
      <alignment horizontal="center" vertical="center"/>
    </xf>
    <xf numFmtId="0" fontId="14" fillId="2" borderId="0" xfId="1" applyFont="1" applyFill="1" applyBorder="1" applyAlignment="1">
      <alignment horizontal="center" vertical="center"/>
    </xf>
    <xf numFmtId="0" fontId="13" fillId="12" borderId="17" xfId="1" applyFont="1" applyFill="1" applyBorder="1" applyAlignment="1">
      <alignment horizontal="center" vertical="center"/>
    </xf>
    <xf numFmtId="0" fontId="14" fillId="14" borderId="17" xfId="1" applyFont="1" applyFill="1" applyBorder="1" applyAlignment="1">
      <alignment horizontal="right" vertical="center"/>
    </xf>
    <xf numFmtId="0" fontId="6" fillId="0" borderId="17" xfId="0" applyFont="1" applyBorder="1" applyAlignment="1">
      <alignment horizontal="left" vertical="center"/>
    </xf>
    <xf numFmtId="14" fontId="6" fillId="0" borderId="17" xfId="0" applyNumberFormat="1" applyFont="1" applyBorder="1" applyAlignment="1">
      <alignment horizontal="left" vertical="center"/>
    </xf>
    <xf numFmtId="0" fontId="7" fillId="13" borderId="17" xfId="2" applyFont="1" applyFill="1" applyBorder="1" applyAlignment="1">
      <alignment horizontal="center"/>
    </xf>
    <xf numFmtId="0" fontId="4" fillId="14" borderId="17" xfId="0" applyFont="1" applyFill="1" applyBorder="1" applyAlignment="1">
      <alignment horizontal="right"/>
    </xf>
    <xf numFmtId="0" fontId="6" fillId="0" borderId="17" xfId="0" applyFont="1" applyBorder="1" applyAlignment="1">
      <alignment horizontal="center" vertical="center"/>
    </xf>
    <xf numFmtId="0" fontId="20" fillId="14" borderId="17" xfId="0" applyFont="1" applyFill="1" applyBorder="1" applyAlignment="1">
      <alignment horizontal="right"/>
    </xf>
    <xf numFmtId="0" fontId="13" fillId="12" borderId="17" xfId="1" applyFont="1" applyFill="1" applyBorder="1" applyAlignment="1">
      <alignment horizontal="right"/>
    </xf>
    <xf numFmtId="0" fontId="17" fillId="0" borderId="17" xfId="0" applyFont="1" applyBorder="1" applyAlignment="1">
      <alignment horizontal="center" vertical="center"/>
    </xf>
    <xf numFmtId="0" fontId="6" fillId="0" borderId="17" xfId="0" applyFont="1" applyBorder="1" applyAlignment="1">
      <alignment horizontal="center"/>
    </xf>
    <xf numFmtId="0" fontId="17" fillId="13" borderId="17" xfId="2" applyFont="1" applyFill="1" applyBorder="1" applyAlignment="1">
      <alignment horizontal="center"/>
    </xf>
    <xf numFmtId="0" fontId="12" fillId="4" borderId="17" xfId="1" applyFont="1" applyFill="1" applyBorder="1" applyAlignment="1">
      <alignment horizontal="center"/>
    </xf>
    <xf numFmtId="0" fontId="18" fillId="13" borderId="17" xfId="1" applyFont="1" applyFill="1" applyBorder="1" applyAlignment="1">
      <alignment vertical="center"/>
    </xf>
    <xf numFmtId="0" fontId="19" fillId="0" borderId="17" xfId="0" applyFont="1" applyBorder="1" applyAlignment="1">
      <alignment horizontal="left" vertical="top" wrapText="1"/>
    </xf>
    <xf numFmtId="0" fontId="6" fillId="0" borderId="17" xfId="0" applyFont="1" applyBorder="1" applyAlignment="1">
      <alignment horizontal="left" indent="1"/>
    </xf>
    <xf numFmtId="14" fontId="6" fillId="0" borderId="17" xfId="0" applyNumberFormat="1" applyFont="1" applyBorder="1" applyAlignment="1">
      <alignment horizontal="left" indent="1"/>
    </xf>
  </cellXfs>
  <cellStyles count="4">
    <cellStyle name="Normal" xfId="0" builtinId="0"/>
    <cellStyle name="Pourcentage" xfId="3" builtinId="5"/>
    <cellStyle name="Titre 1" xfId="1" builtinId="16"/>
    <cellStyle name="Titre 3" xfId="2" builtinId="18"/>
  </cellStyles>
  <dxfs count="92">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ont>
        <b val="0"/>
        <i val="0"/>
        <strike val="0"/>
        <condense val="0"/>
        <extend val="0"/>
        <outline val="0"/>
        <shadow val="0"/>
        <u val="none"/>
        <vertAlign val="baseline"/>
        <sz val="10"/>
        <color theme="1"/>
        <name val="Marianne"/>
        <scheme val="none"/>
      </font>
      <fill>
        <patternFill patternType="none">
          <fgColor indexed="64"/>
          <bgColor auto="1"/>
        </patternFill>
      </fill>
      <border diagonalUp="0" diagonalDown="0" outline="0">
        <left/>
        <right style="thin">
          <color theme="0"/>
        </right>
        <top style="thin">
          <color theme="0"/>
        </top>
        <bottom style="thin">
          <color theme="0"/>
        </bottom>
      </border>
    </dxf>
    <dxf>
      <font>
        <b val="0"/>
        <i val="0"/>
        <strike val="0"/>
        <condense val="0"/>
        <extend val="0"/>
        <outline val="0"/>
        <shadow val="0"/>
        <u val="none"/>
        <vertAlign val="baseline"/>
        <sz val="10"/>
        <color theme="1"/>
        <name val="Marianne"/>
        <scheme val="none"/>
      </font>
      <fill>
        <patternFill patternType="none">
          <fgColor indexed="64"/>
          <bgColor auto="1"/>
        </patternFill>
      </fill>
    </dxf>
    <dxf>
      <font>
        <b/>
        <i val="0"/>
        <strike val="0"/>
        <condense val="0"/>
        <extend val="0"/>
        <outline val="0"/>
        <shadow val="0"/>
        <u val="none"/>
        <vertAlign val="baseline"/>
        <sz val="12"/>
        <color theme="0"/>
        <name val="Marianne"/>
        <scheme val="none"/>
      </font>
      <fill>
        <patternFill patternType="solid">
          <fgColor indexed="64"/>
          <bgColor theme="2" tint="-0.499984740745262"/>
        </patternFill>
      </fill>
      <alignment horizontal="general" vertical="bottom" textRotation="0" wrapText="0" indent="0" justifyLastLine="0" shrinkToFit="0" readingOrder="0"/>
    </dxf>
    <dxf>
      <font>
        <strike val="0"/>
        <outline val="0"/>
        <shadow val="0"/>
        <u val="none"/>
        <vertAlign val="baseline"/>
        <sz val="10"/>
        <color theme="1"/>
        <name val="Marianne Light"/>
        <scheme val="none"/>
      </font>
      <fill>
        <patternFill patternType="none">
          <fgColor indexed="64"/>
          <bgColor auto="1"/>
        </patternFill>
      </fill>
    </dxf>
    <dxf>
      <font>
        <strike val="0"/>
        <outline val="0"/>
        <shadow val="0"/>
        <u val="none"/>
        <vertAlign val="baseline"/>
        <sz val="10"/>
        <color theme="1"/>
        <name val="Marianne Light"/>
        <scheme val="none"/>
      </font>
      <fill>
        <patternFill patternType="none">
          <fgColor indexed="64"/>
          <bgColor auto="1"/>
        </patternFill>
      </fill>
    </dxf>
    <dxf>
      <font>
        <b/>
        <i val="0"/>
        <strike val="0"/>
        <condense val="0"/>
        <extend val="0"/>
        <outline val="0"/>
        <shadow val="0"/>
        <u val="none"/>
        <vertAlign val="baseline"/>
        <sz val="12"/>
        <color theme="0"/>
        <name val="Marianne"/>
        <scheme val="none"/>
      </font>
      <fill>
        <patternFill patternType="solid">
          <fgColor indexed="64"/>
          <bgColor theme="2" tint="-0.499984740745262"/>
        </patternFill>
      </fill>
      <alignment horizontal="general" vertical="bottom" textRotation="0" wrapText="0" indent="0" justifyLastLine="0" shrinkToFit="0" readingOrder="0"/>
    </dxf>
    <dxf>
      <font>
        <strike val="0"/>
        <outline val="0"/>
        <shadow val="0"/>
        <u val="none"/>
        <vertAlign val="baseline"/>
        <sz val="9"/>
        <color theme="1"/>
        <name val="Marianne"/>
        <scheme val="none"/>
      </font>
      <alignment horizontal="left" vertical="center" textRotation="0" wrapText="1" indent="0" justifyLastLine="0" shrinkToFit="0" readingOrder="0"/>
    </dxf>
    <dxf>
      <font>
        <b val="0"/>
        <i val="0"/>
        <strike val="0"/>
        <condense val="0"/>
        <extend val="0"/>
        <outline val="0"/>
        <shadow val="0"/>
        <u val="none"/>
        <vertAlign val="baseline"/>
        <sz val="9"/>
        <color theme="1"/>
        <name val="Marianne"/>
        <scheme val="none"/>
      </font>
      <alignment horizontal="left" vertical="center" textRotation="0" wrapText="1" indent="0" justifyLastLine="0" shrinkToFit="0" readingOrder="0"/>
    </dxf>
    <dxf>
      <font>
        <strike val="0"/>
        <outline val="0"/>
        <shadow val="0"/>
        <u val="none"/>
        <vertAlign val="baseline"/>
        <sz val="9"/>
        <color theme="1"/>
        <name val="Marianne"/>
        <scheme val="none"/>
      </font>
      <alignment horizontal="left" vertical="center" textRotation="0" wrapText="1" indent="0" justifyLastLine="0" shrinkToFit="0" readingOrder="0"/>
    </dxf>
    <dxf>
      <font>
        <strike val="0"/>
        <outline val="0"/>
        <shadow val="0"/>
        <u val="none"/>
        <vertAlign val="baseline"/>
        <sz val="9"/>
        <color theme="1"/>
        <name val="Marianne"/>
        <scheme val="none"/>
      </font>
      <alignment horizontal="left" vertical="center" textRotation="0" wrapText="1" indent="0" justifyLastLine="0" shrinkToFit="0" readingOrder="0"/>
    </dxf>
    <dxf>
      <font>
        <strike val="0"/>
        <outline val="0"/>
        <shadow val="0"/>
        <u val="none"/>
        <vertAlign val="baseline"/>
        <sz val="9"/>
        <color theme="1"/>
        <name val="Marianne"/>
        <scheme val="none"/>
      </font>
      <alignment horizontal="left" vertical="center" textRotation="0" wrapText="1" indent="0" justifyLastLine="0" shrinkToFit="0" readingOrder="0"/>
    </dxf>
    <dxf>
      <font>
        <strike val="0"/>
        <outline val="0"/>
        <shadow val="0"/>
        <u val="none"/>
        <vertAlign val="baseline"/>
        <sz val="9"/>
        <color theme="1"/>
        <name val="Marianne"/>
        <scheme val="none"/>
      </font>
      <alignment horizontal="left" vertical="center" textRotation="0" wrapText="1" indent="0" justifyLastLine="0" shrinkToFit="0" readingOrder="0"/>
    </dxf>
    <dxf>
      <font>
        <strike val="0"/>
        <outline val="0"/>
        <shadow val="0"/>
        <u val="none"/>
        <vertAlign val="baseline"/>
        <sz val="9"/>
        <color theme="1"/>
        <name val="Marianne"/>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Marianne"/>
        <scheme val="none"/>
      </font>
      <alignment horizontal="center" vertical="bottom" textRotation="0" wrapText="0" indent="0" justifyLastLine="0" shrinkToFit="0" readingOrder="0"/>
    </dxf>
    <dxf>
      <font>
        <strike val="0"/>
        <outline val="0"/>
        <shadow val="0"/>
        <u val="none"/>
        <vertAlign val="baseline"/>
        <sz val="11"/>
        <color theme="1"/>
        <name val="Marianne"/>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Marianne Light"/>
        <scheme val="none"/>
      </font>
      <numFmt numFmtId="0" formatCode="General"/>
      <alignment horizontal="center" vertical="bottom" textRotation="0" wrapText="0" indent="0" justifyLastLine="0" shrinkToFit="0" readingOrder="0"/>
    </dxf>
    <dxf>
      <font>
        <i val="0"/>
        <strike val="0"/>
        <outline val="0"/>
        <shadow val="0"/>
        <u val="none"/>
        <vertAlign val="baseline"/>
        <sz val="11"/>
        <color theme="1"/>
        <name val="Marianne Light"/>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Marianne"/>
        <scheme val="none"/>
      </font>
    </dxf>
    <dxf>
      <font>
        <b val="0"/>
        <i val="0"/>
        <strike val="0"/>
        <condense val="0"/>
        <extend val="0"/>
        <outline val="0"/>
        <shadow val="0"/>
        <u val="none"/>
        <vertAlign val="baseline"/>
        <sz val="11"/>
        <color theme="1"/>
        <name val="Marianne"/>
        <scheme val="none"/>
      </font>
      <numFmt numFmtId="0" formatCode="General"/>
    </dxf>
    <dxf>
      <font>
        <b val="0"/>
        <i val="0"/>
        <strike val="0"/>
        <condense val="0"/>
        <extend val="0"/>
        <outline val="0"/>
        <shadow val="0"/>
        <u val="none"/>
        <vertAlign val="baseline"/>
        <sz val="11"/>
        <color theme="1"/>
        <name val="Marianne"/>
        <scheme val="none"/>
      </font>
    </dxf>
    <dxf>
      <font>
        <strike val="0"/>
        <outline val="0"/>
        <shadow val="0"/>
        <u val="none"/>
        <vertAlign val="baseline"/>
        <sz val="11"/>
        <color theme="1"/>
        <name val="Marianne"/>
        <scheme val="none"/>
      </font>
    </dxf>
    <dxf>
      <font>
        <strike val="0"/>
        <outline val="0"/>
        <shadow val="0"/>
        <u val="none"/>
        <vertAlign val="baseline"/>
        <sz val="11"/>
        <color theme="1"/>
        <name val="Marianne"/>
        <scheme val="none"/>
      </font>
    </dxf>
    <dxf>
      <font>
        <strike val="0"/>
        <outline val="0"/>
        <shadow val="0"/>
        <u val="none"/>
        <vertAlign val="baseline"/>
        <sz val="11"/>
        <color theme="1"/>
        <name val="Marianne"/>
        <scheme val="none"/>
      </font>
    </dxf>
    <dxf>
      <font>
        <strike val="0"/>
        <outline val="0"/>
        <shadow val="0"/>
        <u val="none"/>
        <vertAlign val="baseline"/>
        <sz val="11"/>
        <color theme="1"/>
        <name val="Marianne"/>
        <scheme val="none"/>
      </font>
      <alignment horizontal="center" vertical="bottom" textRotation="0" wrapText="0" indent="0" justifyLastLine="0" shrinkToFit="0" readingOrder="0"/>
    </dxf>
    <dxf>
      <font>
        <i val="0"/>
        <strike val="0"/>
        <outline val="0"/>
        <shadow val="0"/>
        <u val="none"/>
        <vertAlign val="baseline"/>
        <sz val="11"/>
        <color theme="1"/>
        <name val="Marianne Light"/>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Marianne"/>
        <scheme val="none"/>
      </font>
      <numFmt numFmtId="0" formatCode="General"/>
    </dxf>
    <dxf>
      <font>
        <strike val="0"/>
        <outline val="0"/>
        <shadow val="0"/>
        <u val="none"/>
        <vertAlign val="baseline"/>
        <sz val="11"/>
        <color theme="1"/>
        <name val="Marianne"/>
        <scheme val="none"/>
      </font>
    </dxf>
    <dxf>
      <font>
        <strike val="0"/>
        <outline val="0"/>
        <shadow val="0"/>
        <u val="none"/>
        <vertAlign val="baseline"/>
        <sz val="11"/>
        <color theme="1"/>
        <name val="Marianne"/>
        <scheme val="none"/>
      </font>
    </dxf>
    <dxf>
      <font>
        <strike val="0"/>
        <outline val="0"/>
        <shadow val="0"/>
        <u val="none"/>
        <vertAlign val="baseline"/>
        <sz val="11"/>
        <color theme="1"/>
        <name val="Marianne"/>
        <scheme val="none"/>
      </font>
    </dxf>
    <dxf>
      <font>
        <strike val="0"/>
        <outline val="0"/>
        <shadow val="0"/>
        <u val="none"/>
        <vertAlign val="baseline"/>
        <sz val="10"/>
        <color theme="1"/>
        <name val="Marianne"/>
        <scheme val="none"/>
      </font>
      <alignment horizontal="center" vertical="bottom" textRotation="0" wrapText="0" indent="0" justifyLastLine="0" shrinkToFit="0" readingOrder="0"/>
    </dxf>
    <dxf>
      <font>
        <strike val="0"/>
        <outline val="0"/>
        <shadow val="0"/>
        <u val="none"/>
        <vertAlign val="baseline"/>
        <sz val="10"/>
        <color theme="1"/>
        <name val="Marianne"/>
        <scheme val="none"/>
      </font>
    </dxf>
    <dxf>
      <font>
        <strike val="0"/>
        <outline val="0"/>
        <shadow val="0"/>
        <u val="none"/>
        <vertAlign val="baseline"/>
        <sz val="10"/>
        <color theme="1"/>
        <name val="Marianne"/>
        <scheme val="none"/>
      </font>
    </dxf>
    <dxf>
      <font>
        <strike val="0"/>
        <outline val="0"/>
        <shadow val="0"/>
        <u val="none"/>
        <vertAlign val="baseline"/>
        <sz val="10"/>
        <color theme="1"/>
        <name val="Marianne"/>
        <scheme val="none"/>
      </font>
    </dxf>
    <dxf>
      <fill>
        <patternFill>
          <bgColor theme="9" tint="0.59996337778862885"/>
        </patternFill>
      </fill>
    </dxf>
    <dxf>
      <fill>
        <patternFill>
          <bgColor theme="7" tint="0.59996337778862885"/>
        </patternFill>
      </fill>
    </dxf>
    <dxf>
      <fill>
        <patternFill>
          <bgColor theme="5" tint="0.59996337778862885"/>
        </patternFill>
      </fill>
    </dxf>
    <dxf>
      <fill>
        <patternFill>
          <bgColor theme="5" tint="0.39994506668294322"/>
        </patternFill>
      </fill>
    </dxf>
    <dxf>
      <fill>
        <patternFill>
          <bgColor theme="9" tint="0.39994506668294322"/>
        </patternFill>
      </fill>
    </dxf>
    <dxf>
      <fill>
        <patternFill>
          <bgColor theme="7" tint="0.79998168889431442"/>
        </patternFill>
      </fill>
    </dxf>
    <dxf>
      <fill>
        <patternFill>
          <bgColor theme="5" tint="0.59996337778862885"/>
        </patternFill>
      </fill>
    </dxf>
    <dxf>
      <fill>
        <patternFill patternType="lightDown">
          <fgColor theme="2" tint="-0.24994659260841701"/>
          <bgColor theme="6" tint="0.79995117038483843"/>
        </patternFill>
      </fill>
    </dxf>
    <dxf>
      <fill>
        <patternFill>
          <bgColor theme="9" tint="0.79998168889431442"/>
        </patternFill>
      </fill>
    </dxf>
    <dxf>
      <fill>
        <patternFill>
          <bgColor theme="7" tint="0.79998168889431442"/>
        </patternFill>
      </fill>
    </dxf>
    <dxf>
      <fill>
        <patternFill>
          <bgColor theme="5" tint="0.59996337778862885"/>
        </patternFill>
      </fill>
    </dxf>
    <dxf>
      <fill>
        <patternFill patternType="lightDown">
          <fgColor theme="2" tint="-0.24994659260841701"/>
          <bgColor theme="6" tint="0.79995117038483843"/>
        </patternFill>
      </fill>
    </dxf>
    <dxf>
      <fill>
        <patternFill>
          <bgColor theme="9" tint="0.79998168889431442"/>
        </patternFill>
      </fill>
    </dxf>
    <dxf>
      <fill>
        <patternFill>
          <bgColor theme="7" tint="0.79998168889431442"/>
        </patternFill>
      </fill>
    </dxf>
    <dxf>
      <fill>
        <patternFill>
          <bgColor theme="5" tint="0.59996337778862885"/>
        </patternFill>
      </fill>
    </dxf>
    <dxf>
      <fill>
        <patternFill patternType="lightDown">
          <fgColor theme="2" tint="-0.24994659260841701"/>
          <bgColor theme="6" tint="0.79995117038483843"/>
        </patternFill>
      </fill>
    </dxf>
    <dxf>
      <fill>
        <patternFill>
          <bgColor theme="9" tint="0.79998168889431442"/>
        </patternFill>
      </fill>
    </dxf>
    <dxf>
      <fill>
        <patternFill>
          <bgColor theme="7" tint="0.79998168889431442"/>
        </patternFill>
      </fill>
    </dxf>
    <dxf>
      <fill>
        <patternFill>
          <bgColor theme="5" tint="0.59996337778862885"/>
        </patternFill>
      </fill>
    </dxf>
    <dxf>
      <fill>
        <patternFill patternType="lightDown">
          <fgColor theme="2" tint="-0.24994659260841701"/>
          <bgColor theme="6" tint="0.79995117038483843"/>
        </patternFill>
      </fill>
    </dxf>
    <dxf>
      <fill>
        <patternFill>
          <bgColor theme="9" tint="0.79998168889431442"/>
        </patternFill>
      </fill>
    </dxf>
    <dxf>
      <fill>
        <patternFill>
          <bgColor theme="7" tint="0.59996337778862885"/>
        </patternFill>
      </fill>
    </dxf>
    <dxf>
      <fill>
        <patternFill>
          <bgColor theme="5" tint="0.39994506668294322"/>
        </patternFill>
      </fill>
    </dxf>
    <dxf>
      <fill>
        <patternFill patternType="lightDown">
          <fgColor theme="2" tint="-0.24994659260841701"/>
          <bgColor theme="6" tint="0.79995117038483843"/>
        </patternFill>
      </fill>
    </dxf>
    <dxf>
      <fill>
        <patternFill>
          <bgColor theme="9" tint="0.59996337778862885"/>
        </patternFill>
      </fill>
    </dxf>
    <dxf>
      <fill>
        <patternFill>
          <bgColor theme="7" tint="0.79998168889431442"/>
        </patternFill>
      </fill>
    </dxf>
    <dxf>
      <fill>
        <patternFill>
          <bgColor theme="5" tint="0.59996337778862885"/>
        </patternFill>
      </fill>
    </dxf>
    <dxf>
      <fill>
        <patternFill patternType="lightDown">
          <fgColor theme="2" tint="-0.24994659260841701"/>
          <bgColor theme="6" tint="0.79995117038483843"/>
        </patternFill>
      </fill>
    </dxf>
    <dxf>
      <fill>
        <patternFill>
          <bgColor theme="9" tint="0.79998168889431442"/>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0.24382393059531254"/>
          <c:y val="9.6432533789081662E-2"/>
          <c:w val="0.51148936170212767"/>
          <c:h val="0.85248226950354611"/>
        </c:manualLayout>
      </c:layout>
      <c:radarChart>
        <c:radarStyle val="marker"/>
        <c:varyColors val="0"/>
        <c:ser>
          <c:idx val="0"/>
          <c:order val="0"/>
          <c:tx>
            <c:strRef>
              <c:f>DATA!$L$20</c:f>
              <c:strCache>
                <c:ptCount val="1"/>
                <c:pt idx="0">
                  <c:v>Somme des critères</c:v>
                </c:pt>
              </c:strCache>
            </c:strRef>
          </c:tx>
          <c:spPr>
            <a:ln w="15875" cap="rnd">
              <a:solidFill>
                <a:schemeClr val="accent5"/>
              </a:solidFill>
              <a:round/>
            </a:ln>
            <a:effectLst/>
          </c:spPr>
          <c:marker>
            <c:symbol val="none"/>
          </c:marker>
          <c:cat>
            <c:strRef>
              <c:f>DATA!$K$21:$K$25</c:f>
              <c:strCache>
                <c:ptCount val="5"/>
                <c:pt idx="0">
                  <c:v>Formalisme</c:v>
                </c:pt>
                <c:pt idx="1">
                  <c:v>Réactivité</c:v>
                </c:pt>
                <c:pt idx="2">
                  <c:v>Relation</c:v>
                </c:pt>
                <c:pt idx="3">
                  <c:v>Contenu</c:v>
                </c:pt>
                <c:pt idx="4">
                  <c:v>Facturation</c:v>
                </c:pt>
              </c:strCache>
            </c:strRef>
          </c:cat>
          <c:val>
            <c:numRef>
              <c:f>DATA!$L$21:$L$25</c:f>
              <c:numCache>
                <c:formatCode>General</c:formatCode>
                <c:ptCount val="5"/>
                <c:pt idx="0">
                  <c:v>0.8</c:v>
                </c:pt>
                <c:pt idx="1">
                  <c:v>0.76</c:v>
                </c:pt>
                <c:pt idx="2">
                  <c:v>0.8</c:v>
                </c:pt>
                <c:pt idx="3">
                  <c:v>0.2</c:v>
                </c:pt>
                <c:pt idx="4">
                  <c:v>0.8</c:v>
                </c:pt>
              </c:numCache>
            </c:numRef>
          </c:val>
          <c:extLst>
            <c:ext xmlns:c16="http://schemas.microsoft.com/office/drawing/2014/chart" uri="{C3380CC4-5D6E-409C-BE32-E72D297353CC}">
              <c16:uniqueId val="{00000000-6AB2-43BD-BDF6-66E2D8888E49}"/>
            </c:ext>
          </c:extLst>
        </c:ser>
        <c:dLbls>
          <c:showLegendKey val="0"/>
          <c:showVal val="0"/>
          <c:showCatName val="0"/>
          <c:showSerName val="0"/>
          <c:showPercent val="0"/>
          <c:showBubbleSize val="0"/>
        </c:dLbls>
        <c:axId val="537210432"/>
        <c:axId val="537210760"/>
      </c:radarChart>
      <c:catAx>
        <c:axId val="5372104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50000"/>
                    <a:lumOff val="50000"/>
                  </a:schemeClr>
                </a:solidFill>
                <a:latin typeface="Marianne Light" panose="02000000000000000000" pitchFamily="50" charset="0"/>
                <a:ea typeface="+mn-ea"/>
                <a:cs typeface="+mn-cs"/>
              </a:defRPr>
            </a:pPr>
            <a:endParaRPr lang="fr-FR"/>
          </a:p>
        </c:txPr>
        <c:crossAx val="537210760"/>
        <c:crosses val="autoZero"/>
        <c:auto val="1"/>
        <c:lblAlgn val="ctr"/>
        <c:lblOffset val="100"/>
        <c:noMultiLvlLbl val="0"/>
      </c:catAx>
      <c:valAx>
        <c:axId val="5372107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Marianne Light" panose="02000000000000000000" pitchFamily="50" charset="0"/>
                <a:ea typeface="+mn-ea"/>
                <a:cs typeface="+mn-cs"/>
              </a:defRPr>
            </a:pPr>
            <a:endParaRPr lang="fr-FR"/>
          </a:p>
        </c:txPr>
        <c:crossAx val="537210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arianne" panose="02000000000000000000" pitchFamily="50"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84066</xdr:colOff>
      <xdr:row>9</xdr:row>
      <xdr:rowOff>144949</xdr:rowOff>
    </xdr:from>
    <xdr:to>
      <xdr:col>4</xdr:col>
      <xdr:colOff>5204435</xdr:colOff>
      <xdr:row>24</xdr:row>
      <xdr:rowOff>66263</xdr:rowOff>
    </xdr:to>
    <xdr:pic>
      <xdr:nvPicPr>
        <xdr:cNvPr id="2" name="Image 1"/>
        <xdr:cNvPicPr>
          <a:picLocks noChangeAspect="1"/>
        </xdr:cNvPicPr>
      </xdr:nvPicPr>
      <xdr:blipFill rotWithShape="1">
        <a:blip xmlns:r="http://schemas.openxmlformats.org/officeDocument/2006/relationships" r:embed="rId1"/>
        <a:srcRect l="3492" t="4028" r="1664" b="882"/>
        <a:stretch/>
      </xdr:blipFill>
      <xdr:spPr>
        <a:xfrm>
          <a:off x="5161305" y="2157623"/>
          <a:ext cx="5302587" cy="33006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171451</xdr:colOff>
      <xdr:row>35</xdr:row>
      <xdr:rowOff>42086</xdr:rowOff>
    </xdr:from>
    <xdr:to>
      <xdr:col>7</xdr:col>
      <xdr:colOff>571501</xdr:colOff>
      <xdr:row>50</xdr:row>
      <xdr:rowOff>171450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3" name="Complémentaires" displayName="Complémentaires" ref="B3:C8" totalsRowShown="0" headerRowDxfId="62" dataDxfId="61">
  <autoFilter ref="B3:C8"/>
  <tableColumns count="2">
    <tableColumn id="1" name="Appréciation" dataDxfId="60"/>
    <tableColumn id="2" name="Valeur" dataDxfId="59"/>
  </tableColumns>
  <tableStyleInfo name="TableStyleMedium11" showFirstColumn="0" showLastColumn="0" showRowStripes="1" showColumnStripes="0"/>
</table>
</file>

<file path=xl/tables/table2.xml><?xml version="1.0" encoding="utf-8"?>
<table xmlns="http://schemas.openxmlformats.org/spreadsheetml/2006/main" id="2" name="Tableau2" displayName="Tableau2" ref="K3:N17" totalsRowShown="0" headerRowDxfId="58" dataDxfId="57">
  <autoFilter ref="K3:N17"/>
  <tableColumns count="4">
    <tableColumn id="2" name="Critères" dataDxfId="56"/>
    <tableColumn id="4" name="Note du CO" dataDxfId="55">
      <calculatedColumnFormula>(VLOOKUP(VLOOKUP(K4,'A REMPLIR PAR CO'!B2:C25,2,FALSE),Complémentaires[#All],2,FALSE))</calculatedColumnFormula>
    </tableColumn>
    <tableColumn id="1" name="%" dataDxfId="54" dataCellStyle="Pourcentage"/>
    <tableColumn id="3" name="Note selon pourcentage" dataDxfId="53">
      <calculatedColumnFormula>(VLOOKUP(VLOOKUP(K4,'A REMPLIR PAR CO'!B2:C25,2,FALSE),Complémentaires[#All],2,FALSE))*M4</calculatedColumnFormula>
    </tableColumn>
  </tableColumns>
  <tableStyleInfo name="TableStyleMedium11" showFirstColumn="0" showLastColumn="0" showRowStripes="1" showColumnStripes="0"/>
</table>
</file>

<file path=xl/tables/table3.xml><?xml version="1.0" encoding="utf-8"?>
<table xmlns="http://schemas.openxmlformats.org/spreadsheetml/2006/main" id="4" name="Tableau25" displayName="Tableau25" ref="K20:N26" totalsRowCount="1" headerRowDxfId="52" dataDxfId="51">
  <autoFilter ref="K20:N25"/>
  <tableColumns count="4">
    <tableColumn id="6" name="Dimensions" totalsRowLabel="Total" dataDxfId="50" totalsRowDxfId="49"/>
    <tableColumn id="7" name="Somme des critères" dataDxfId="48" totalsRowDxfId="47">
      <calculatedColumnFormula>SUM(IF(ISBLANK(HLOOKUP(K21,Tableau5[#All],2,FALSE)),0,VLOOKUP(HLOOKUP(K21,Tableau5[#All],2,FALSE),Tableau2[#All],4,FALSE)),IF(ISBLANK(HLOOKUP(K21,Tableau5[#All],3,FALSE)),0,VLOOKUP(HLOOKUP(K21,Tableau5[#All],3,FALSE),Tableau2[#All],4,FALSE)),IF(ISBLANK(HLOOKUP(K21,Tableau5[#All],4,FALSE)),0,VLOOKUP(HLOOKUP(K21,Tableau5[#All],4,FALSE),Tableau2[#All],4,FALSE)),IF(ISBLANK(HLOOKUP(K21,Tableau5[#All],5,FALSE)),0,VLOOKUP(HLOOKUP(K21,Tableau5[#All],5,FALSE),Tableau2[#All],4,FALSE)))</calculatedColumnFormula>
    </tableColumn>
    <tableColumn id="1" name="%" dataDxfId="46" totalsRowDxfId="45" dataCellStyle="Pourcentage"/>
    <tableColumn id="3" name="Note selon pourcentage" totalsRowFunction="sum" dataDxfId="44" totalsRowDxfId="43">
      <calculatedColumnFormula>Tableau25[[#This Row],[Somme des critères]]*Tableau25[[#This Row],[%]]</calculatedColumnFormula>
    </tableColumn>
  </tableColumns>
  <tableStyleInfo name="TableStyleMedium11" showFirstColumn="0" showLastColumn="0" showRowStripes="1" showColumnStripes="0"/>
</table>
</file>

<file path=xl/tables/table4.xml><?xml version="1.0" encoding="utf-8"?>
<table xmlns="http://schemas.openxmlformats.org/spreadsheetml/2006/main" id="5" name="Tableau5" displayName="Tableau5" ref="E3:I7" totalsRowShown="0" headerRowDxfId="42" dataDxfId="41">
  <autoFilter ref="E3:I7"/>
  <tableColumns count="5">
    <tableColumn id="1" name="Formalisme" dataDxfId="40"/>
    <tableColumn id="2" name="Réactivité" dataDxfId="39"/>
    <tableColumn id="3" name="Relation" dataDxfId="38"/>
    <tableColumn id="4" name="Contenu" dataDxfId="37"/>
    <tableColumn id="5" name="Facturation" dataDxfId="36"/>
  </tableColumns>
  <tableStyleInfo name="TableStyleMedium11" showFirstColumn="0" showLastColumn="0" showRowStripes="1" showColumnStripes="0"/>
</table>
</file>

<file path=xl/tables/table5.xml><?xml version="1.0" encoding="utf-8"?>
<table xmlns="http://schemas.openxmlformats.org/spreadsheetml/2006/main" id="1" name="Tableau1" displayName="Tableau1" ref="B10:B15" totalsRowShown="0" headerRowDxfId="35" dataDxfId="34">
  <autoFilter ref="B10:B15"/>
  <sortState ref="B11:B15">
    <sortCondition ref="B11"/>
  </sortState>
  <tableColumns count="1">
    <tableColumn id="1" name="Pôle de conduite" dataDxfId="33"/>
  </tableColumns>
  <tableStyleInfo name="TableStyleMedium11" showFirstColumn="0" showLastColumn="0" showRowStripes="1" showColumnStripes="0"/>
</table>
</file>

<file path=xl/tables/table6.xml><?xml version="1.0" encoding="utf-8"?>
<table xmlns="http://schemas.openxmlformats.org/spreadsheetml/2006/main" id="6" name="Tableau6" displayName="Tableau6" ref="B17:B21" totalsRowShown="0" headerRowDxfId="32" dataDxfId="31">
  <autoFilter ref="B17:B21"/>
  <tableColumns count="1">
    <tableColumn id="1" name="Appréciation - AMO" dataDxfId="30"/>
  </tableColumns>
  <tableStyleInfo name="TableStyleMedium11"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view="pageBreakPreview" zoomScale="115" zoomScaleNormal="100" zoomScaleSheetLayoutView="115" workbookViewId="0">
      <selection activeCell="C3" sqref="C3"/>
    </sheetView>
  </sheetViews>
  <sheetFormatPr baseColWidth="10" defaultRowHeight="18" x14ac:dyDescent="0.35"/>
  <cols>
    <col min="1" max="1" width="2.28515625" style="2" customWidth="1"/>
    <col min="2" max="2" width="49.42578125" style="3" customWidth="1"/>
    <col min="3" max="3" width="27.85546875" style="25" customWidth="1"/>
    <col min="4" max="4" width="2.7109375" style="2" customWidth="1"/>
    <col min="5" max="5" width="102.28515625" style="2" customWidth="1"/>
    <col min="6" max="6" width="2.28515625" style="2" customWidth="1"/>
    <col min="7" max="16384" width="11.42578125" style="2"/>
  </cols>
  <sheetData>
    <row r="1" spans="1:8" ht="11.25" customHeight="1" x14ac:dyDescent="0.35"/>
    <row r="2" spans="1:8" ht="19.5" customHeight="1" x14ac:dyDescent="0.35">
      <c r="A2" s="21"/>
      <c r="B2" s="54" t="s">
        <v>65</v>
      </c>
      <c r="C2" s="54"/>
      <c r="D2" s="21"/>
      <c r="E2" s="23" t="s">
        <v>58</v>
      </c>
    </row>
    <row r="3" spans="1:8" ht="18" customHeight="1" x14ac:dyDescent="0.35">
      <c r="B3" s="55" t="s">
        <v>42</v>
      </c>
      <c r="C3" s="56" t="s">
        <v>57</v>
      </c>
      <c r="E3" s="30" t="s">
        <v>88</v>
      </c>
      <c r="F3" s="22"/>
      <c r="G3" s="22"/>
      <c r="H3" s="22"/>
    </row>
    <row r="4" spans="1:8" ht="18" customHeight="1" x14ac:dyDescent="0.35">
      <c r="B4" s="55" t="s">
        <v>47</v>
      </c>
      <c r="C4" s="57">
        <v>38492</v>
      </c>
      <c r="E4" s="30"/>
      <c r="F4" s="22"/>
      <c r="G4" s="22"/>
      <c r="H4" s="22"/>
    </row>
    <row r="5" spans="1:8" ht="18" customHeight="1" x14ac:dyDescent="0.35">
      <c r="B5" s="55" t="s">
        <v>66</v>
      </c>
      <c r="C5" s="56"/>
      <c r="E5" s="30"/>
      <c r="F5" s="22"/>
      <c r="G5" s="22"/>
      <c r="H5" s="22"/>
    </row>
    <row r="6" spans="1:8" ht="18" customHeight="1" x14ac:dyDescent="0.35">
      <c r="B6" s="55" t="s">
        <v>45</v>
      </c>
      <c r="C6" s="56" t="s">
        <v>54</v>
      </c>
      <c r="E6" s="30"/>
      <c r="F6" s="22"/>
      <c r="G6" s="22"/>
      <c r="H6" s="22"/>
    </row>
    <row r="7" spans="1:8" ht="18" customHeight="1" x14ac:dyDescent="0.35">
      <c r="B7" s="58" t="s">
        <v>81</v>
      </c>
      <c r="C7" s="58"/>
      <c r="E7" s="23" t="s">
        <v>59</v>
      </c>
      <c r="F7" s="22"/>
      <c r="G7" s="22"/>
      <c r="H7" s="22"/>
    </row>
    <row r="8" spans="1:8" ht="17.25" customHeight="1" x14ac:dyDescent="0.35">
      <c r="B8" s="59" t="s">
        <v>78</v>
      </c>
      <c r="C8" s="60" t="s">
        <v>71</v>
      </c>
      <c r="E8" s="30" t="s">
        <v>60</v>
      </c>
      <c r="F8" s="22"/>
      <c r="G8" s="22"/>
      <c r="H8" s="22"/>
    </row>
    <row r="9" spans="1:8" ht="17.25" customHeight="1" x14ac:dyDescent="0.35">
      <c r="B9" s="59" t="s">
        <v>67</v>
      </c>
      <c r="C9" s="60" t="s">
        <v>77</v>
      </c>
      <c r="E9" s="30"/>
    </row>
    <row r="10" spans="1:8" ht="17.25" customHeight="1" x14ac:dyDescent="0.35">
      <c r="B10" s="59" t="s">
        <v>70</v>
      </c>
      <c r="C10" s="60" t="s">
        <v>71</v>
      </c>
    </row>
    <row r="11" spans="1:8" ht="17.25" customHeight="1" x14ac:dyDescent="0.35">
      <c r="B11" s="59" t="s">
        <v>72</v>
      </c>
      <c r="C11" s="60" t="s">
        <v>6</v>
      </c>
    </row>
    <row r="12" spans="1:8" ht="19.5" customHeight="1" x14ac:dyDescent="0.35">
      <c r="B12" s="61" t="s">
        <v>73</v>
      </c>
      <c r="C12" s="60" t="s">
        <v>77</v>
      </c>
    </row>
    <row r="13" spans="1:8" ht="17.25" customHeight="1" x14ac:dyDescent="0.35">
      <c r="B13" s="58" t="s">
        <v>80</v>
      </c>
      <c r="C13" s="58"/>
    </row>
    <row r="14" spans="1:8" ht="17.25" customHeight="1" x14ac:dyDescent="0.35">
      <c r="B14" s="59" t="s">
        <v>74</v>
      </c>
      <c r="C14" s="60" t="s">
        <v>5</v>
      </c>
    </row>
    <row r="15" spans="1:8" ht="17.25" customHeight="1" x14ac:dyDescent="0.35">
      <c r="B15" s="59" t="s">
        <v>75</v>
      </c>
      <c r="C15" s="60" t="s">
        <v>6</v>
      </c>
    </row>
    <row r="16" spans="1:8" ht="19.5" customHeight="1" x14ac:dyDescent="0.35">
      <c r="B16" s="59" t="s">
        <v>76</v>
      </c>
      <c r="C16" s="60" t="s">
        <v>71</v>
      </c>
    </row>
    <row r="17" spans="1:5" ht="17.25" customHeight="1" x14ac:dyDescent="0.35">
      <c r="B17" s="61" t="s">
        <v>73</v>
      </c>
      <c r="C17" s="60" t="s">
        <v>5</v>
      </c>
    </row>
    <row r="18" spans="1:5" ht="17.25" customHeight="1" x14ac:dyDescent="0.35">
      <c r="B18" s="58" t="s">
        <v>28</v>
      </c>
      <c r="C18" s="58"/>
    </row>
    <row r="19" spans="1:5" ht="19.5" customHeight="1" x14ac:dyDescent="0.35">
      <c r="B19" s="59" t="s">
        <v>16</v>
      </c>
      <c r="C19" s="60" t="s">
        <v>5</v>
      </c>
    </row>
    <row r="20" spans="1:5" ht="17.25" customHeight="1" x14ac:dyDescent="0.35">
      <c r="B20" s="59" t="s">
        <v>79</v>
      </c>
      <c r="C20" s="60" t="s">
        <v>5</v>
      </c>
    </row>
    <row r="21" spans="1:5" ht="17.25" customHeight="1" x14ac:dyDescent="0.35">
      <c r="B21" s="58" t="s">
        <v>82</v>
      </c>
      <c r="C21" s="58"/>
    </row>
    <row r="22" spans="1:5" ht="17.25" customHeight="1" x14ac:dyDescent="0.35">
      <c r="B22" s="59" t="s">
        <v>83</v>
      </c>
      <c r="C22" s="60" t="s">
        <v>5</v>
      </c>
    </row>
    <row r="23" spans="1:5" x14ac:dyDescent="0.35">
      <c r="B23" s="59" t="s">
        <v>85</v>
      </c>
      <c r="C23" s="60" t="s">
        <v>5</v>
      </c>
    </row>
    <row r="24" spans="1:5" ht="19.5" customHeight="1" x14ac:dyDescent="0.35">
      <c r="B24" s="59" t="s">
        <v>84</v>
      </c>
      <c r="C24" s="60" t="s">
        <v>5</v>
      </c>
    </row>
    <row r="25" spans="1:5" x14ac:dyDescent="0.35">
      <c r="B25" s="59" t="s">
        <v>86</v>
      </c>
      <c r="C25" s="60" t="s">
        <v>5</v>
      </c>
    </row>
    <row r="26" spans="1:5" x14ac:dyDescent="0.35">
      <c r="B26" s="59" t="s">
        <v>87</v>
      </c>
      <c r="C26" s="60" t="s">
        <v>5</v>
      </c>
    </row>
    <row r="27" spans="1:5" ht="17.25" customHeight="1" x14ac:dyDescent="0.35">
      <c r="B27" s="58" t="s">
        <v>30</v>
      </c>
      <c r="C27" s="58"/>
    </row>
    <row r="28" spans="1:5" x14ac:dyDescent="0.35">
      <c r="B28" s="59" t="s">
        <v>24</v>
      </c>
      <c r="C28" s="60" t="s">
        <v>5</v>
      </c>
    </row>
    <row r="29" spans="1:5" ht="18.75" x14ac:dyDescent="0.35">
      <c r="B29" s="59" t="s">
        <v>25</v>
      </c>
      <c r="C29" s="60" t="s">
        <v>5</v>
      </c>
      <c r="E29" s="67" t="s">
        <v>89</v>
      </c>
    </row>
    <row r="30" spans="1:5" ht="21.75" x14ac:dyDescent="0.4">
      <c r="B30" s="62" t="s">
        <v>40</v>
      </c>
      <c r="C30" s="63" t="s">
        <v>5</v>
      </c>
      <c r="E30" s="68"/>
    </row>
    <row r="31" spans="1:5" x14ac:dyDescent="0.35">
      <c r="A31" s="3"/>
      <c r="B31" s="2"/>
      <c r="C31" s="26"/>
    </row>
    <row r="32" spans="1:5" x14ac:dyDescent="0.35">
      <c r="A32" s="3"/>
    </row>
    <row r="33" spans="1:1" x14ac:dyDescent="0.35">
      <c r="A33" s="3"/>
    </row>
  </sheetData>
  <sheetProtection selectLockedCells="1" selectUnlockedCells="1"/>
  <mergeCells count="8">
    <mergeCell ref="B21:C21"/>
    <mergeCell ref="B27:C27"/>
    <mergeCell ref="B13:C13"/>
    <mergeCell ref="B2:C2"/>
    <mergeCell ref="E3:E6"/>
    <mergeCell ref="B7:C7"/>
    <mergeCell ref="E8:E9"/>
    <mergeCell ref="B18:C18"/>
  </mergeCells>
  <conditionalFormatting sqref="C8:C12">
    <cfRule type="cellIs" dxfId="91" priority="40" operator="equal">
      <formula>"Satisfaisant"</formula>
    </cfRule>
  </conditionalFormatting>
  <conditionalFormatting sqref="C8:C12">
    <cfRule type="cellIs" dxfId="90" priority="37" operator="equal">
      <formula>"Non apprécié"</formula>
    </cfRule>
    <cfRule type="cellIs" dxfId="89" priority="38" operator="equal">
      <formula>"Insuffisant"</formula>
    </cfRule>
    <cfRule type="cellIs" dxfId="88" priority="39" operator="equal">
      <formula>"Limite"</formula>
    </cfRule>
  </conditionalFormatting>
  <conditionalFormatting sqref="C30">
    <cfRule type="cellIs" dxfId="87" priority="20" operator="equal">
      <formula>"Satisfaisant"</formula>
    </cfRule>
  </conditionalFormatting>
  <conditionalFormatting sqref="C30">
    <cfRule type="cellIs" dxfId="86" priority="17" operator="equal">
      <formula>"Non apprécié"</formula>
    </cfRule>
    <cfRule type="cellIs" dxfId="85" priority="18" operator="equal">
      <formula>"Insuffisant"</formula>
    </cfRule>
    <cfRule type="cellIs" dxfId="84" priority="19" operator="equal">
      <formula>"Limite"</formula>
    </cfRule>
  </conditionalFormatting>
  <conditionalFormatting sqref="C14:C17">
    <cfRule type="cellIs" dxfId="83" priority="16" operator="equal">
      <formula>"Satisfaisant"</formula>
    </cfRule>
  </conditionalFormatting>
  <conditionalFormatting sqref="C14:C17">
    <cfRule type="cellIs" dxfId="82" priority="13" operator="equal">
      <formula>"Non apprécié"</formula>
    </cfRule>
    <cfRule type="cellIs" dxfId="81" priority="14" operator="equal">
      <formula>"Insuffisant"</formula>
    </cfRule>
    <cfRule type="cellIs" dxfId="80" priority="15" operator="equal">
      <formula>"Limite"</formula>
    </cfRule>
  </conditionalFormatting>
  <conditionalFormatting sqref="C19:C20">
    <cfRule type="cellIs" dxfId="79" priority="12" operator="equal">
      <formula>"Satisfaisant"</formula>
    </cfRule>
  </conditionalFormatting>
  <conditionalFormatting sqref="C19:C20">
    <cfRule type="cellIs" dxfId="78" priority="9" operator="equal">
      <formula>"Non apprécié"</formula>
    </cfRule>
    <cfRule type="cellIs" dxfId="77" priority="10" operator="equal">
      <formula>"Insuffisant"</formula>
    </cfRule>
    <cfRule type="cellIs" dxfId="76" priority="11" operator="equal">
      <formula>"Limite"</formula>
    </cfRule>
  </conditionalFormatting>
  <conditionalFormatting sqref="C22:C26">
    <cfRule type="cellIs" dxfId="75" priority="8" operator="equal">
      <formula>"Satisfaisant"</formula>
    </cfRule>
  </conditionalFormatting>
  <conditionalFormatting sqref="C22:C26">
    <cfRule type="cellIs" dxfId="74" priority="5" operator="equal">
      <formula>"Non apprécié"</formula>
    </cfRule>
    <cfRule type="cellIs" dxfId="73" priority="6" operator="equal">
      <formula>"Insuffisant"</formula>
    </cfRule>
    <cfRule type="cellIs" dxfId="72" priority="7" operator="equal">
      <formula>"Limite"</formula>
    </cfRule>
  </conditionalFormatting>
  <conditionalFormatting sqref="C28:C29">
    <cfRule type="cellIs" dxfId="71" priority="4" operator="equal">
      <formula>"Satisfaisant"</formula>
    </cfRule>
  </conditionalFormatting>
  <conditionalFormatting sqref="C28:C29">
    <cfRule type="cellIs" dxfId="70" priority="1" operator="equal">
      <formula>"Non apprécié"</formula>
    </cfRule>
    <cfRule type="cellIs" dxfId="69" priority="2" operator="equal">
      <formula>"Insuffisant"</formula>
    </cfRule>
    <cfRule type="cellIs" dxfId="68" priority="3" operator="equal">
      <formula>"Limite"</formula>
    </cfRule>
  </conditionalFormatting>
  <pageMargins left="0.7" right="0.7" top="0.75" bottom="0.75" header="0.3" footer="0.3"/>
  <pageSetup paperSize="8" orientation="landscape"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DATA!$B$11:$B$15</xm:f>
          </x14:formula1>
          <xm:sqref>C6</xm:sqref>
        </x14:dataValidation>
        <x14:dataValidation type="list" allowBlank="1" showInputMessage="1" showErrorMessage="1">
          <x14:formula1>
            <xm:f>DATA!$B$18:$B$21</xm:f>
          </x14:formula1>
          <xm:sqref>C19:C20 C8:C12 C22:C26 C14:C17 C28:C30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tabSelected="1" view="pageBreakPreview" zoomScale="115" zoomScaleNormal="100" zoomScaleSheetLayoutView="115" workbookViewId="0">
      <selection activeCell="C9" sqref="C9"/>
    </sheetView>
  </sheetViews>
  <sheetFormatPr baseColWidth="10" defaultRowHeight="18" x14ac:dyDescent="0.35"/>
  <cols>
    <col min="1" max="1" width="2.28515625" style="2" customWidth="1"/>
    <col min="2" max="2" width="46.140625" style="3" customWidth="1"/>
    <col min="3" max="3" width="27.85546875" style="5" customWidth="1"/>
    <col min="4" max="4" width="2.7109375" style="2" customWidth="1"/>
    <col min="5" max="5" width="102.28515625" style="2" customWidth="1"/>
    <col min="6" max="6" width="2.28515625" style="2" customWidth="1"/>
    <col min="7" max="16384" width="11.42578125" style="2"/>
  </cols>
  <sheetData>
    <row r="1" spans="1:8" ht="11.25" customHeight="1" x14ac:dyDescent="0.35"/>
    <row r="2" spans="1:8" ht="19.5" customHeight="1" x14ac:dyDescent="0.35">
      <c r="A2" s="21"/>
      <c r="B2" s="54" t="s">
        <v>64</v>
      </c>
      <c r="C2" s="54"/>
      <c r="D2" s="21"/>
      <c r="E2" s="23" t="s">
        <v>58</v>
      </c>
    </row>
    <row r="3" spans="1:8" ht="18" customHeight="1" x14ac:dyDescent="0.35">
      <c r="B3" s="55" t="s">
        <v>42</v>
      </c>
      <c r="C3" s="69" t="str">
        <f>'A REMPLIR PAR AMO'!C3</f>
        <v>21LV516</v>
      </c>
      <c r="E3" s="30" t="s">
        <v>61</v>
      </c>
      <c r="F3" s="22"/>
      <c r="G3" s="22"/>
      <c r="H3" s="22"/>
    </row>
    <row r="4" spans="1:8" ht="18" customHeight="1" x14ac:dyDescent="0.35">
      <c r="B4" s="55" t="s">
        <v>47</v>
      </c>
      <c r="C4" s="70">
        <v>38492</v>
      </c>
      <c r="E4" s="30"/>
      <c r="F4" s="22"/>
      <c r="G4" s="22"/>
      <c r="H4" s="22"/>
    </row>
    <row r="5" spans="1:8" ht="18" customHeight="1" x14ac:dyDescent="0.35">
      <c r="B5" s="55" t="s">
        <v>45</v>
      </c>
      <c r="C5" s="69" t="s">
        <v>54</v>
      </c>
      <c r="E5" s="30"/>
      <c r="F5" s="22"/>
      <c r="G5" s="22"/>
      <c r="H5" s="22"/>
    </row>
    <row r="6" spans="1:8" ht="18" customHeight="1" x14ac:dyDescent="0.35">
      <c r="B6" s="55" t="s">
        <v>44</v>
      </c>
      <c r="C6" s="69"/>
      <c r="E6" s="30"/>
      <c r="F6" s="22"/>
      <c r="G6" s="22"/>
      <c r="H6" s="22"/>
    </row>
    <row r="7" spans="1:8" ht="18" customHeight="1" x14ac:dyDescent="0.35">
      <c r="B7" s="55" t="s">
        <v>43</v>
      </c>
      <c r="C7" s="69"/>
      <c r="E7" s="23" t="s">
        <v>59</v>
      </c>
      <c r="F7" s="22"/>
      <c r="G7" s="22"/>
      <c r="H7" s="22"/>
    </row>
    <row r="8" spans="1:8" ht="19.5" customHeight="1" x14ac:dyDescent="0.35">
      <c r="B8" s="65" t="s">
        <v>26</v>
      </c>
      <c r="C8" s="65"/>
      <c r="E8" s="30" t="s">
        <v>60</v>
      </c>
      <c r="F8" s="22"/>
      <c r="G8" s="22"/>
      <c r="H8" s="22"/>
    </row>
    <row r="9" spans="1:8" ht="17.25" customHeight="1" x14ac:dyDescent="0.35">
      <c r="B9" s="59" t="s">
        <v>1</v>
      </c>
      <c r="C9" s="64" t="s">
        <v>5</v>
      </c>
      <c r="E9" s="30"/>
    </row>
    <row r="10" spans="1:8" ht="17.25" customHeight="1" x14ac:dyDescent="0.35">
      <c r="B10" s="59" t="s">
        <v>2</v>
      </c>
      <c r="C10" s="64" t="s">
        <v>5</v>
      </c>
    </row>
    <row r="11" spans="1:8" ht="17.25" customHeight="1" x14ac:dyDescent="0.35">
      <c r="B11" s="59" t="s">
        <v>3</v>
      </c>
      <c r="C11" s="64" t="s">
        <v>5</v>
      </c>
    </row>
    <row r="12" spans="1:8" ht="19.5" customHeight="1" x14ac:dyDescent="0.35">
      <c r="B12" s="65" t="s">
        <v>27</v>
      </c>
      <c r="C12" s="65"/>
    </row>
    <row r="13" spans="1:8" ht="17.25" customHeight="1" x14ac:dyDescent="0.35">
      <c r="B13" s="59" t="s">
        <v>13</v>
      </c>
      <c r="C13" s="64" t="s">
        <v>5</v>
      </c>
    </row>
    <row r="14" spans="1:8" ht="17.25" customHeight="1" x14ac:dyDescent="0.35">
      <c r="B14" s="59" t="s">
        <v>12</v>
      </c>
      <c r="C14" s="64" t="s">
        <v>5</v>
      </c>
    </row>
    <row r="15" spans="1:8" ht="17.25" customHeight="1" x14ac:dyDescent="0.35">
      <c r="B15" s="59" t="s">
        <v>14</v>
      </c>
      <c r="C15" s="64" t="s">
        <v>5</v>
      </c>
    </row>
    <row r="16" spans="1:8" ht="19.5" customHeight="1" x14ac:dyDescent="0.35">
      <c r="B16" s="65" t="s">
        <v>28</v>
      </c>
      <c r="C16" s="65"/>
    </row>
    <row r="17" spans="1:5" ht="17.25" customHeight="1" x14ac:dyDescent="0.35">
      <c r="B17" s="59" t="s">
        <v>16</v>
      </c>
      <c r="C17" s="64" t="s">
        <v>5</v>
      </c>
    </row>
    <row r="18" spans="1:5" ht="17.25" customHeight="1" x14ac:dyDescent="0.35">
      <c r="B18" s="59" t="s">
        <v>17</v>
      </c>
      <c r="C18" s="64" t="s">
        <v>5</v>
      </c>
    </row>
    <row r="19" spans="1:5" ht="19.5" customHeight="1" x14ac:dyDescent="0.35">
      <c r="B19" s="65" t="s">
        <v>29</v>
      </c>
      <c r="C19" s="65"/>
    </row>
    <row r="20" spans="1:5" ht="17.25" customHeight="1" x14ac:dyDescent="0.35">
      <c r="B20" s="59" t="s">
        <v>19</v>
      </c>
      <c r="C20" s="64" t="s">
        <v>7</v>
      </c>
    </row>
    <row r="21" spans="1:5" ht="17.25" customHeight="1" x14ac:dyDescent="0.35">
      <c r="B21" s="59" t="s">
        <v>20</v>
      </c>
      <c r="C21" s="64" t="s">
        <v>7</v>
      </c>
    </row>
    <row r="22" spans="1:5" ht="17.25" customHeight="1" x14ac:dyDescent="0.35">
      <c r="B22" s="59" t="s">
        <v>21</v>
      </c>
      <c r="C22" s="64" t="s">
        <v>7</v>
      </c>
    </row>
    <row r="23" spans="1:5" x14ac:dyDescent="0.35">
      <c r="B23" s="59" t="s">
        <v>22</v>
      </c>
      <c r="C23" s="64" t="s">
        <v>7</v>
      </c>
    </row>
    <row r="24" spans="1:5" ht="19.5" customHeight="1" x14ac:dyDescent="0.35">
      <c r="B24" s="65" t="s">
        <v>30</v>
      </c>
      <c r="C24" s="65"/>
    </row>
    <row r="25" spans="1:5" x14ac:dyDescent="0.35">
      <c r="B25" s="59" t="s">
        <v>24</v>
      </c>
      <c r="C25" s="64" t="s">
        <v>5</v>
      </c>
    </row>
    <row r="26" spans="1:5" ht="18.75" x14ac:dyDescent="0.35">
      <c r="B26" s="59" t="s">
        <v>25</v>
      </c>
      <c r="C26" s="64" t="s">
        <v>5</v>
      </c>
      <c r="E26" s="67" t="s">
        <v>63</v>
      </c>
    </row>
    <row r="27" spans="1:5" ht="24.75" customHeight="1" x14ac:dyDescent="0.4">
      <c r="B27" s="62" t="s">
        <v>40</v>
      </c>
      <c r="C27" s="66" t="str">
        <f>IF(Tableau25[[#Totals],[Note selon pourcentage]]&gt;0.8,"Très satisfaisant",IF(Tableau25[[#Totals],[Note selon pourcentage]]&lt;0.2,"Très insuffisant",IF(Tableau25[[#Totals],[Note selon pourcentage]]&lt;0.4,"Insuffisant",IF(Tableau25[[#Totals],[Note selon pourcentage]]&lt;0.6,"Suffisant","Satisfaisant"))))</f>
        <v>Suffisant</v>
      </c>
      <c r="E27" s="68"/>
    </row>
    <row r="28" spans="1:5" x14ac:dyDescent="0.35">
      <c r="B28" s="2"/>
      <c r="C28" s="2"/>
    </row>
    <row r="32" spans="1:5" x14ac:dyDescent="0.35">
      <c r="A32" s="3"/>
    </row>
    <row r="33" spans="1:1" x14ac:dyDescent="0.35">
      <c r="A33" s="3"/>
    </row>
    <row r="34" spans="1:1" x14ac:dyDescent="0.35">
      <c r="A34" s="3"/>
    </row>
  </sheetData>
  <sheetProtection selectLockedCells="1" selectUnlockedCells="1"/>
  <mergeCells count="8">
    <mergeCell ref="E3:E6"/>
    <mergeCell ref="E8:E9"/>
    <mergeCell ref="B24:C24"/>
    <mergeCell ref="B2:C2"/>
    <mergeCell ref="B8:C8"/>
    <mergeCell ref="B12:C12"/>
    <mergeCell ref="B16:C16"/>
    <mergeCell ref="B19:C19"/>
  </mergeCells>
  <dataValidations count="1">
    <dataValidation allowBlank="1" showInputMessage="1" showErrorMessage="1" prompt="Cette saisie est automatique" sqref="C27"/>
  </dataValidations>
  <pageMargins left="0.7" right="0.7" top="0.75" bottom="0.75" header="0.3" footer="0.3"/>
  <pageSetup paperSize="8" orientation="landscape" verticalDpi="0" r:id="rId1"/>
  <drawing r:id="rId2"/>
  <extLst>
    <ext xmlns:x14="http://schemas.microsoft.com/office/spreadsheetml/2009/9/main" uri="{78C0D931-6437-407d-A8EE-F0AAD7539E65}">
      <x14:conditionalFormattings>
        <x14:conditionalFormatting xmlns:xm="http://schemas.microsoft.com/office/excel/2006/main">
          <x14:cfRule type="expression" priority="2" stopIfTrue="1" id="{F2D2A8B8-5078-43F9-8FF8-D7E9EE688EEC}">
            <xm:f>DATA!$N$26&gt;0.8</xm:f>
            <x14:dxf>
              <fill>
                <patternFill>
                  <bgColor theme="9" tint="0.39994506668294322"/>
                </patternFill>
              </fill>
            </x14:dxf>
          </x14:cfRule>
          <x14:cfRule type="expression" priority="3" stopIfTrue="1" id="{7B603746-7213-46AB-9BF4-0E7B359349FA}">
            <xm:f>DATA!$N$26&lt;=0.2</xm:f>
            <x14:dxf>
              <fill>
                <patternFill>
                  <bgColor theme="5" tint="0.39994506668294322"/>
                </patternFill>
              </fill>
            </x14:dxf>
          </x14:cfRule>
          <x14:cfRule type="expression" priority="4" stopIfTrue="1" id="{4947A20A-0DE2-455D-A99D-B32E023FEC6A}">
            <xm:f>DATA!$N$26&lt;0.4</xm:f>
            <x14:dxf>
              <fill>
                <patternFill>
                  <bgColor theme="5" tint="0.59996337778862885"/>
                </patternFill>
              </fill>
            </x14:dxf>
          </x14:cfRule>
          <x14:cfRule type="expression" priority="5" stopIfTrue="1" id="{6799E899-645D-4E63-BE7B-FAEC299DEBF0}">
            <xm:f>DATA!$N$26&lt;0.6</xm:f>
            <x14:dxf>
              <fill>
                <patternFill>
                  <bgColor theme="7" tint="0.59996337778862885"/>
                </patternFill>
              </fill>
            </x14:dxf>
          </x14:cfRule>
          <x14:cfRule type="expression" priority="6" id="{418EE39D-631A-4150-9CCB-B88D3F9642EB}">
            <xm:f>DATA!$N$26&lt;0.8</xm:f>
            <x14:dxf>
              <fill>
                <patternFill>
                  <bgColor theme="9" tint="0.59996337778862885"/>
                </patternFill>
              </fill>
            </x14:dxf>
          </x14:cfRule>
          <xm:sqref>C27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DATA!$B$4:$B$8</xm:f>
          </x14:formula1>
          <xm:sqref>C17:C18 C13:C15 C20:C23 C25:C26 C9:C11</xm:sqref>
        </x14:dataValidation>
        <x14:dataValidation type="list" allowBlank="1" showInputMessage="1" showErrorMessage="1">
          <x14:formula1>
            <xm:f>DATA!$B$11:$B$15</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workbookViewId="0">
      <selection activeCell="E24" sqref="E24:H24"/>
    </sheetView>
  </sheetViews>
  <sheetFormatPr baseColWidth="10" defaultRowHeight="18" x14ac:dyDescent="0.35"/>
  <cols>
    <col min="1" max="1" width="2" customWidth="1"/>
    <col min="2" max="2" width="24.85546875" customWidth="1"/>
    <col min="3" max="3" width="9" customWidth="1"/>
    <col min="4" max="4" width="5.7109375" customWidth="1"/>
    <col min="5" max="5" width="22.7109375" bestFit="1" customWidth="1"/>
    <col min="6" max="6" width="25.7109375" bestFit="1" customWidth="1"/>
    <col min="7" max="7" width="18.42578125" customWidth="1"/>
    <col min="8" max="8" width="25.28515625" bestFit="1" customWidth="1"/>
    <col min="9" max="9" width="18.42578125" customWidth="1"/>
    <col min="10" max="10" width="5.7109375" customWidth="1"/>
    <col min="11" max="11" width="37.28515625" customWidth="1"/>
    <col min="12" max="12" width="14.140625" customWidth="1"/>
    <col min="13" max="13" width="9" customWidth="1"/>
    <col min="14" max="14" width="26.85546875" style="5" customWidth="1"/>
    <col min="15" max="15" width="3.140625" style="1" customWidth="1"/>
    <col min="16" max="16" width="22.85546875" customWidth="1"/>
    <col min="17" max="17" width="23.7109375" customWidth="1"/>
    <col min="18" max="18" width="7.7109375" customWidth="1"/>
    <col min="19" max="19" width="6.5703125" customWidth="1"/>
    <col min="20" max="20" width="32.5703125" customWidth="1"/>
  </cols>
  <sheetData>
    <row r="1" spans="2:15" ht="7.5" customHeight="1" x14ac:dyDescent="0.35"/>
    <row r="2" spans="2:15" ht="19.5" customHeight="1" x14ac:dyDescent="0.4">
      <c r="B2" s="32" t="s">
        <v>68</v>
      </c>
      <c r="C2" s="32"/>
      <c r="E2" s="31" t="s">
        <v>39</v>
      </c>
      <c r="F2" s="31"/>
      <c r="G2" s="31"/>
      <c r="H2" s="31"/>
      <c r="I2" s="31"/>
      <c r="K2" s="31" t="s">
        <v>36</v>
      </c>
      <c r="L2" s="31"/>
      <c r="M2" s="31"/>
      <c r="N2" s="31"/>
      <c r="O2"/>
    </row>
    <row r="3" spans="2:15" x14ac:dyDescent="0.35">
      <c r="B3" s="8" t="s">
        <v>4</v>
      </c>
      <c r="C3" s="8" t="s">
        <v>0</v>
      </c>
      <c r="E3" s="10" t="s">
        <v>10</v>
      </c>
      <c r="F3" s="10" t="s">
        <v>11</v>
      </c>
      <c r="G3" s="10" t="s">
        <v>15</v>
      </c>
      <c r="H3" s="10" t="s">
        <v>18</v>
      </c>
      <c r="I3" s="10" t="s">
        <v>23</v>
      </c>
      <c r="K3" s="2" t="s">
        <v>33</v>
      </c>
      <c r="L3" s="2" t="s">
        <v>34</v>
      </c>
      <c r="M3" s="5" t="s">
        <v>31</v>
      </c>
      <c r="N3" s="4" t="s">
        <v>32</v>
      </c>
      <c r="O3"/>
    </row>
    <row r="4" spans="2:15" ht="16.5" customHeight="1" x14ac:dyDescent="0.35">
      <c r="B4" s="8" t="s">
        <v>7</v>
      </c>
      <c r="C4" s="9">
        <v>0.2</v>
      </c>
      <c r="E4" s="10" t="s">
        <v>1</v>
      </c>
      <c r="F4" s="10" t="s">
        <v>13</v>
      </c>
      <c r="G4" s="10" t="s">
        <v>16</v>
      </c>
      <c r="H4" s="10" t="s">
        <v>19</v>
      </c>
      <c r="I4" s="10" t="s">
        <v>24</v>
      </c>
      <c r="K4" s="2" t="s">
        <v>1</v>
      </c>
      <c r="L4" s="2">
        <f>(VLOOKUP(VLOOKUP(K4,'A REMPLIR PAR CO'!B2:C25,2,FALSE),Complémentaires[#All],2,FALSE))</f>
        <v>0.8</v>
      </c>
      <c r="M4" s="6">
        <v>0.3</v>
      </c>
      <c r="N4" s="4">
        <f>(VLOOKUP(VLOOKUP(K4,'A REMPLIR PAR CO'!B2:C25,2,FALSE),Complémentaires[#All],2,FALSE))*M4</f>
        <v>0.24</v>
      </c>
      <c r="O4"/>
    </row>
    <row r="5" spans="2:15" ht="16.5" customHeight="1" x14ac:dyDescent="0.35">
      <c r="B5" s="8" t="s">
        <v>6</v>
      </c>
      <c r="C5" s="9">
        <v>0.4</v>
      </c>
      <c r="E5" s="10" t="s">
        <v>2</v>
      </c>
      <c r="F5" s="10" t="s">
        <v>12</v>
      </c>
      <c r="G5" s="10" t="s">
        <v>17</v>
      </c>
      <c r="H5" s="10" t="s">
        <v>20</v>
      </c>
      <c r="I5" s="10" t="s">
        <v>25</v>
      </c>
      <c r="K5" s="2" t="s">
        <v>2</v>
      </c>
      <c r="L5" s="2">
        <f>(VLOOKUP(VLOOKUP(K5,'A REMPLIR PAR CO'!B8:C26,2,FALSE),Complémentaires[#All],2,FALSE))</f>
        <v>0.8</v>
      </c>
      <c r="M5" s="6">
        <v>0.3</v>
      </c>
      <c r="N5" s="4">
        <f>(VLOOKUP(VLOOKUP(K5,'A REMPLIR PAR CO'!B8:C26,2,FALSE),Complémentaires[#All],2,FALSE))*M5</f>
        <v>0.24</v>
      </c>
      <c r="O5"/>
    </row>
    <row r="6" spans="2:15" ht="16.5" customHeight="1" x14ac:dyDescent="0.35">
      <c r="B6" s="8" t="s">
        <v>9</v>
      </c>
      <c r="C6" s="9">
        <v>0.6</v>
      </c>
      <c r="E6" s="10" t="s">
        <v>3</v>
      </c>
      <c r="F6" s="10" t="s">
        <v>14</v>
      </c>
      <c r="G6" s="10"/>
      <c r="H6" s="10" t="s">
        <v>21</v>
      </c>
      <c r="I6" s="10"/>
      <c r="K6" s="2" t="s">
        <v>3</v>
      </c>
      <c r="L6" s="2">
        <f>(VLOOKUP(VLOOKUP(K6,'A REMPLIR PAR CO'!B9:C27,2,FALSE),Complémentaires[#All],2,FALSE))</f>
        <v>0.8</v>
      </c>
      <c r="M6" s="6">
        <v>0.4</v>
      </c>
      <c r="N6" s="4">
        <f>(VLOOKUP(VLOOKUP(K6,'A REMPLIR PAR CO'!B9:C27,2,FALSE),Complémentaires[#All],2,FALSE))*M6</f>
        <v>0.32000000000000006</v>
      </c>
      <c r="O6"/>
    </row>
    <row r="7" spans="2:15" ht="16.5" customHeight="1" x14ac:dyDescent="0.35">
      <c r="B7" s="8" t="s">
        <v>5</v>
      </c>
      <c r="C7" s="9">
        <v>0.8</v>
      </c>
      <c r="E7" s="10"/>
      <c r="F7" s="10"/>
      <c r="G7" s="10"/>
      <c r="H7" s="10" t="s">
        <v>22</v>
      </c>
      <c r="I7" s="10"/>
      <c r="K7" s="2" t="s">
        <v>13</v>
      </c>
      <c r="L7" s="2">
        <f>(VLOOKUP(VLOOKUP(K7,'A REMPLIR PAR CO'!B10:C28,2,FALSE),Complémentaires[#All],2,FALSE))</f>
        <v>0.8</v>
      </c>
      <c r="M7" s="6">
        <v>0.25</v>
      </c>
      <c r="N7" s="4">
        <f>(VLOOKUP(VLOOKUP(K7,'A REMPLIR PAR CO'!B10:C28,2,FALSE),Complémentaires[#All],2,FALSE))*M7</f>
        <v>0.2</v>
      </c>
      <c r="O7"/>
    </row>
    <row r="8" spans="2:15" ht="16.5" customHeight="1" x14ac:dyDescent="0.35">
      <c r="B8" s="8" t="s">
        <v>8</v>
      </c>
      <c r="C8" s="9">
        <v>1</v>
      </c>
      <c r="K8" s="2" t="s">
        <v>12</v>
      </c>
      <c r="L8" s="2">
        <f>(VLOOKUP(VLOOKUP(K8,'A REMPLIR PAR CO'!B11:C29,2,FALSE),Complémentaires[#All],2,FALSE))</f>
        <v>0.8</v>
      </c>
      <c r="M8" s="6">
        <v>0.3</v>
      </c>
      <c r="N8" s="4">
        <f>(VLOOKUP(VLOOKUP(K8,'A REMPLIR PAR CO'!B11:C29,2,FALSE),Complémentaires[#All],2,FALSE))*M8</f>
        <v>0.24</v>
      </c>
      <c r="O8"/>
    </row>
    <row r="9" spans="2:15" ht="16.5" customHeight="1" x14ac:dyDescent="0.35">
      <c r="K9" s="2" t="s">
        <v>14</v>
      </c>
      <c r="L9" s="2">
        <f>(VLOOKUP(VLOOKUP(K9,'A REMPLIR PAR CO'!B12:C30,2,FALSE),Complémentaires[#All],2,FALSE))</f>
        <v>0.8</v>
      </c>
      <c r="M9" s="6">
        <v>0.4</v>
      </c>
      <c r="N9" s="4">
        <f>(VLOOKUP(VLOOKUP(K9,'A REMPLIR PAR CO'!B12:C30,2,FALSE),Complémentaires[#All],2,FALSE))*M9</f>
        <v>0.32000000000000006</v>
      </c>
      <c r="O9"/>
    </row>
    <row r="10" spans="2:15" ht="16.5" customHeight="1" x14ac:dyDescent="0.35">
      <c r="B10" s="20" t="s">
        <v>45</v>
      </c>
      <c r="K10" s="2" t="s">
        <v>16</v>
      </c>
      <c r="L10" s="2">
        <f>(VLOOKUP(VLOOKUP(K10,'A REMPLIR PAR CO'!B13:C31,2,FALSE),Complémentaires[#All],2,FALSE))</f>
        <v>0.8</v>
      </c>
      <c r="M10" s="6">
        <v>0.5</v>
      </c>
      <c r="N10" s="4">
        <f>(VLOOKUP(VLOOKUP(K10,'A REMPLIR PAR CO'!B13:C31,2,FALSE),Complémentaires[#All],2,FALSE))*M10</f>
        <v>0.4</v>
      </c>
      <c r="O10"/>
    </row>
    <row r="11" spans="2:15" ht="16.5" customHeight="1" x14ac:dyDescent="0.35">
      <c r="B11" s="29" t="s">
        <v>55</v>
      </c>
      <c r="K11" s="2" t="s">
        <v>17</v>
      </c>
      <c r="L11" s="2">
        <f>(VLOOKUP(VLOOKUP(K11,'A REMPLIR PAR CO'!B14:C32,2,FALSE),Complémentaires[#All],2,FALSE))</f>
        <v>0.8</v>
      </c>
      <c r="M11" s="6">
        <v>0.5</v>
      </c>
      <c r="N11" s="4">
        <f>(VLOOKUP(VLOOKUP(K11,'A REMPLIR PAR CO'!B14:C32,2,FALSE),Complémentaires[#All],2,FALSE))*M11</f>
        <v>0.4</v>
      </c>
      <c r="O11"/>
    </row>
    <row r="12" spans="2:15" ht="16.5" customHeight="1" x14ac:dyDescent="0.35">
      <c r="B12" s="29" t="s">
        <v>52</v>
      </c>
      <c r="K12" s="2" t="s">
        <v>19</v>
      </c>
      <c r="L12" s="2">
        <f>(VLOOKUP(VLOOKUP(K12,'A REMPLIR PAR CO'!B15:C33,2,FALSE),Complémentaires[#All],2,FALSE))</f>
        <v>0.2</v>
      </c>
      <c r="M12" s="6">
        <v>0.4</v>
      </c>
      <c r="N12" s="4">
        <f>(VLOOKUP(VLOOKUP(K12,'A REMPLIR PAR CO'!B15:C33,2,FALSE),Complémentaires[#All],2,FALSE))*M12</f>
        <v>8.0000000000000016E-2</v>
      </c>
      <c r="O12"/>
    </row>
    <row r="13" spans="2:15" ht="16.5" customHeight="1" x14ac:dyDescent="0.35">
      <c r="B13" s="29" t="s">
        <v>54</v>
      </c>
      <c r="K13" s="2" t="s">
        <v>20</v>
      </c>
      <c r="L13" s="2">
        <f>(VLOOKUP(VLOOKUP(K13,'A REMPLIR PAR CO'!B16:C34,2,FALSE),Complémentaires[#All],2,FALSE))</f>
        <v>0.2</v>
      </c>
      <c r="M13" s="6">
        <v>0.3</v>
      </c>
      <c r="N13" s="4">
        <f>(VLOOKUP(VLOOKUP(K13,'A REMPLIR PAR CO'!B16:C34,2,FALSE),Complémentaires[#All],2,FALSE))*M13</f>
        <v>0.06</v>
      </c>
      <c r="O13"/>
    </row>
    <row r="14" spans="2:15" ht="16.5" customHeight="1" x14ac:dyDescent="0.35">
      <c r="B14" s="29" t="s">
        <v>53</v>
      </c>
      <c r="K14" s="2" t="s">
        <v>21</v>
      </c>
      <c r="L14" s="2">
        <f>(VLOOKUP(VLOOKUP(K14,'A REMPLIR PAR CO'!B17:C35,2,FALSE),Complémentaires[#All],2,FALSE))</f>
        <v>0.2</v>
      </c>
      <c r="M14" s="6">
        <v>0.15</v>
      </c>
      <c r="N14" s="4">
        <f>(VLOOKUP(VLOOKUP(K14,'A REMPLIR PAR CO'!B17:C35,2,FALSE),Complémentaires[#All],2,FALSE))*M14</f>
        <v>0.03</v>
      </c>
      <c r="O14"/>
    </row>
    <row r="15" spans="2:15" ht="16.5" customHeight="1" x14ac:dyDescent="0.35">
      <c r="B15" s="29" t="s">
        <v>56</v>
      </c>
      <c r="K15" s="2" t="s">
        <v>22</v>
      </c>
      <c r="L15" s="2">
        <f>(VLOOKUP(VLOOKUP(K15,'A REMPLIR PAR CO'!B18:C36,2,FALSE),Complémentaires[#All],2,FALSE))</f>
        <v>0.2</v>
      </c>
      <c r="M15" s="6">
        <v>0.15</v>
      </c>
      <c r="N15" s="4">
        <f>(VLOOKUP(VLOOKUP(K15,'A REMPLIR PAR CO'!B18:C36,2,FALSE),Complémentaires[#All],2,FALSE))*M15</f>
        <v>0.03</v>
      </c>
      <c r="O15"/>
    </row>
    <row r="16" spans="2:15" ht="16.5" customHeight="1" x14ac:dyDescent="0.35">
      <c r="K16" s="2" t="s">
        <v>24</v>
      </c>
      <c r="L16" s="2">
        <f>(VLOOKUP(VLOOKUP(K16,'A REMPLIR PAR CO'!B19:C37,2,FALSE),Complémentaires[#All],2,FALSE))</f>
        <v>0.8</v>
      </c>
      <c r="M16" s="6">
        <v>0.5</v>
      </c>
      <c r="N16" s="4">
        <f>(VLOOKUP(VLOOKUP(K16,'A REMPLIR PAR CO'!B19:C37,2,FALSE),Complémentaires[#All],2,FALSE))*M16</f>
        <v>0.4</v>
      </c>
      <c r="O16"/>
    </row>
    <row r="17" spans="2:15" ht="16.5" customHeight="1" x14ac:dyDescent="0.35">
      <c r="B17" s="20" t="s">
        <v>69</v>
      </c>
      <c r="K17" s="2" t="s">
        <v>25</v>
      </c>
      <c r="L17" s="2">
        <f>(VLOOKUP(VLOOKUP(K17,'A REMPLIR PAR CO'!B20:C38,2,FALSE),Complémentaires[#All],2,FALSE))</f>
        <v>0.8</v>
      </c>
      <c r="M17" s="6">
        <v>0.5</v>
      </c>
      <c r="N17" s="4">
        <f>(VLOOKUP(VLOOKUP(K17,'A REMPLIR PAR CO'!B20:C38,2,FALSE),Complémentaires[#All],2,FALSE))*M17</f>
        <v>0.4</v>
      </c>
      <c r="O17"/>
    </row>
    <row r="18" spans="2:15" ht="16.5" customHeight="1" x14ac:dyDescent="0.35">
      <c r="B18" s="27" t="s">
        <v>5</v>
      </c>
      <c r="K18" s="2"/>
      <c r="L18" s="2"/>
      <c r="M18" s="7"/>
      <c r="N18" s="6"/>
      <c r="O18" s="4"/>
    </row>
    <row r="19" spans="2:15" ht="19.5" customHeight="1" x14ac:dyDescent="0.4">
      <c r="B19" s="27" t="s">
        <v>71</v>
      </c>
      <c r="K19" s="31" t="s">
        <v>37</v>
      </c>
      <c r="L19" s="31"/>
      <c r="M19" s="31"/>
      <c r="N19" s="31"/>
      <c r="O19"/>
    </row>
    <row r="20" spans="2:15" ht="16.5" customHeight="1" x14ac:dyDescent="0.35">
      <c r="B20" s="27" t="s">
        <v>6</v>
      </c>
      <c r="K20" s="2" t="s">
        <v>35</v>
      </c>
      <c r="L20" s="2" t="s">
        <v>38</v>
      </c>
      <c r="M20" s="5" t="s">
        <v>31</v>
      </c>
      <c r="N20" s="4" t="s">
        <v>32</v>
      </c>
    </row>
    <row r="21" spans="2:15" ht="16.5" customHeight="1" x14ac:dyDescent="0.35">
      <c r="B21" s="28" t="s">
        <v>77</v>
      </c>
      <c r="K21" s="2" t="s">
        <v>10</v>
      </c>
      <c r="L21" s="2">
        <f>SUM(IF(ISBLANK(HLOOKUP(K21,Tableau5[#All],2,FALSE)),0,VLOOKUP(HLOOKUP(K21,Tableau5[#All],2,FALSE),Tableau2[#All],4,FALSE)),IF(ISBLANK(HLOOKUP(K21,Tableau5[#All],3,FALSE)),0,VLOOKUP(HLOOKUP(K21,Tableau5[#All],3,FALSE),Tableau2[#All],4,FALSE)),IF(ISBLANK(HLOOKUP(K21,Tableau5[#All],4,FALSE)),0,VLOOKUP(HLOOKUP(K21,Tableau5[#All],4,FALSE),Tableau2[#All],4,FALSE)),IF(ISBLANK(HLOOKUP(K21,Tableau5[#All],5,FALSE)),0,VLOOKUP(HLOOKUP(K21,Tableau5[#All],5,FALSE),Tableau2[#All],4,FALSE)))</f>
        <v>0.8</v>
      </c>
      <c r="M21" s="6">
        <v>0.1</v>
      </c>
      <c r="N21" s="4">
        <f>Tableau25[[#This Row],[Somme des critères]]*Tableau25[[#This Row],[%]]</f>
        <v>8.0000000000000016E-2</v>
      </c>
    </row>
    <row r="22" spans="2:15" ht="16.5" customHeight="1" x14ac:dyDescent="0.35">
      <c r="K22" s="2" t="s">
        <v>11</v>
      </c>
      <c r="L22" s="2">
        <f>SUM(IF(ISBLANK(HLOOKUP(K22,Tableau5[#All],2,FALSE)),0,VLOOKUP(HLOOKUP(K22,Tableau5[#All],2,FALSE),Tableau2[#All],4,FALSE)),IF(ISBLANK(HLOOKUP(K22,Tableau5[#All],3,FALSE)),0,VLOOKUP(HLOOKUP(K22,Tableau5[#All],3,FALSE),Tableau2[#All],4,FALSE)),IF(ISBLANK(HLOOKUP(K22,Tableau5[#All],4,FALSE)),0,VLOOKUP(HLOOKUP(K22,Tableau5[#All],4,FALSE),Tableau2[#All],4,FALSE)),IF(ISBLANK(HLOOKUP(K22,Tableau5[#All],5,FALSE)),0,VLOOKUP(HLOOKUP(K22,Tableau5[#All],5,FALSE),Tableau2[#All],4,FALSE)))</f>
        <v>0.76</v>
      </c>
      <c r="M22" s="6">
        <v>0.15</v>
      </c>
      <c r="N22" s="4">
        <f>Tableau25[[#This Row],[Somme des critères]]*Tableau25[[#This Row],[%]]</f>
        <v>0.11399999999999999</v>
      </c>
    </row>
    <row r="23" spans="2:15" x14ac:dyDescent="0.35">
      <c r="K23" s="2" t="s">
        <v>15</v>
      </c>
      <c r="L23" s="2">
        <f>SUM(IF(ISBLANK(HLOOKUP(K23,Tableau5[#All],2,FALSE)),0,VLOOKUP(HLOOKUP(K23,Tableau5[#All],2,FALSE),Tableau2[#All],4,FALSE)),IF(ISBLANK(HLOOKUP(K23,Tableau5[#All],3,FALSE)),0,VLOOKUP(HLOOKUP(K23,Tableau5[#All],3,FALSE),Tableau2[#All],4,FALSE)),IF(ISBLANK(HLOOKUP(K23,Tableau5[#All],4,FALSE)),0,VLOOKUP(HLOOKUP(K23,Tableau5[#All],4,FALSE),Tableau2[#All],4,FALSE)),IF(ISBLANK(HLOOKUP(K23,Tableau5[#All],5,FALSE)),0,VLOOKUP(HLOOKUP(K23,Tableau5[#All],5,FALSE),Tableau2[#All],4,FALSE)))</f>
        <v>0.8</v>
      </c>
      <c r="M23" s="6">
        <v>0.15</v>
      </c>
      <c r="N23" s="4">
        <f>Tableau25[[#This Row],[Somme des critères]]*Tableau25[[#This Row],[%]]</f>
        <v>0.12</v>
      </c>
    </row>
    <row r="24" spans="2:15" x14ac:dyDescent="0.35">
      <c r="K24" s="2" t="s">
        <v>18</v>
      </c>
      <c r="L24" s="2">
        <f>SUM(IF(ISBLANK(HLOOKUP(K24,Tableau5[#All],2,FALSE)),0,VLOOKUP(HLOOKUP(K24,Tableau5[#All],2,FALSE),Tableau2[#All],4,FALSE)),IF(ISBLANK(HLOOKUP(K24,Tableau5[#All],3,FALSE)),0,VLOOKUP(HLOOKUP(K24,Tableau5[#All],3,FALSE),Tableau2[#All],4,FALSE)),IF(ISBLANK(HLOOKUP(K24,Tableau5[#All],4,FALSE)),0,VLOOKUP(HLOOKUP(K24,Tableau5[#All],4,FALSE),Tableau2[#All],4,FALSE)),IF(ISBLANK(HLOOKUP(K24,Tableau5[#All],5,FALSE)),0,VLOOKUP(HLOOKUP(K24,Tableau5[#All],5,FALSE),Tableau2[#All],4,FALSE)))</f>
        <v>0.2</v>
      </c>
      <c r="M24" s="6">
        <v>0.5</v>
      </c>
      <c r="N24" s="4">
        <f>Tableau25[[#This Row],[Somme des critères]]*Tableau25[[#This Row],[%]]</f>
        <v>0.1</v>
      </c>
    </row>
    <row r="25" spans="2:15" x14ac:dyDescent="0.35">
      <c r="K25" s="2" t="s">
        <v>23</v>
      </c>
      <c r="L25" s="2">
        <f>SUM(IF(ISBLANK(HLOOKUP(K25,Tableau5[#All],2,FALSE)),0,VLOOKUP(HLOOKUP(K25,Tableau5[#All],2,FALSE),Tableau2[#All],4,FALSE)),IF(ISBLANK(HLOOKUP(K25,Tableau5[#All],3,FALSE)),0,VLOOKUP(HLOOKUP(K25,Tableau5[#All],3,FALSE),Tableau2[#All],4,FALSE)),IF(ISBLANK(HLOOKUP(K25,Tableau5[#All],4,FALSE)),0,VLOOKUP(HLOOKUP(K25,Tableau5[#All],4,FALSE),Tableau2[#All],4,FALSE)),IF(ISBLANK(HLOOKUP(K25,Tableau5[#All],5,FALSE)),0,VLOOKUP(HLOOKUP(K25,Tableau5[#All],5,FALSE),Tableau2[#All],4,FALSE)))</f>
        <v>0.8</v>
      </c>
      <c r="M25" s="6">
        <v>0.1</v>
      </c>
      <c r="N25" s="4">
        <f>Tableau25[[#This Row],[Somme des critères]]*Tableau25[[#This Row],[%]]</f>
        <v>8.0000000000000016E-2</v>
      </c>
    </row>
    <row r="26" spans="2:15" x14ac:dyDescent="0.35">
      <c r="K26" s="2" t="s">
        <v>41</v>
      </c>
      <c r="L26" s="2"/>
      <c r="M26" s="11"/>
      <c r="N26" s="4">
        <f>SUBTOTAL(109,Tableau25[Note selon pourcentage])</f>
        <v>0.49400000000000005</v>
      </c>
      <c r="O26"/>
    </row>
    <row r="27" spans="2:15" x14ac:dyDescent="0.35">
      <c r="O27"/>
    </row>
    <row r="28" spans="2:15" x14ac:dyDescent="0.35">
      <c r="O28"/>
    </row>
    <row r="29" spans="2:15" x14ac:dyDescent="0.35">
      <c r="O29"/>
    </row>
    <row r="30" spans="2:15" x14ac:dyDescent="0.35">
      <c r="O30"/>
    </row>
    <row r="31" spans="2:15" x14ac:dyDescent="0.35">
      <c r="O31"/>
    </row>
    <row r="32" spans="2:15" x14ac:dyDescent="0.35">
      <c r="O32"/>
    </row>
    <row r="33" spans="15:15" x14ac:dyDescent="0.35">
      <c r="O33"/>
    </row>
    <row r="34" spans="15:15" x14ac:dyDescent="0.35">
      <c r="O34"/>
    </row>
  </sheetData>
  <mergeCells count="4">
    <mergeCell ref="E2:I2"/>
    <mergeCell ref="K2:N2"/>
    <mergeCell ref="K19:N19"/>
    <mergeCell ref="B2:C2"/>
  </mergeCells>
  <pageMargins left="0.7" right="0.7" top="0.75" bottom="0.75" header="0.3" footer="0.3"/>
  <pageSetup paperSize="9" orientation="portrait" verticalDpi="0" r:id="rId1"/>
  <tableParts count="6">
    <tablePart r:id="rId2"/>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view="pageLayout" zoomScaleNormal="100" workbookViewId="0">
      <selection activeCell="E24" sqref="E24:H24"/>
    </sheetView>
  </sheetViews>
  <sheetFormatPr baseColWidth="10" defaultRowHeight="15" x14ac:dyDescent="0.25"/>
  <cols>
    <col min="1" max="8" width="10.85546875" customWidth="1"/>
  </cols>
  <sheetData>
    <row r="1" spans="1:8" ht="18" customHeight="1" x14ac:dyDescent="0.25">
      <c r="A1" s="52" t="s">
        <v>46</v>
      </c>
      <c r="B1" s="52"/>
      <c r="C1" s="52"/>
      <c r="D1" s="52"/>
      <c r="E1" s="52"/>
      <c r="F1" s="52"/>
      <c r="G1" s="52"/>
      <c r="H1" s="52"/>
    </row>
    <row r="2" spans="1:8" ht="18" customHeight="1" x14ac:dyDescent="0.25">
      <c r="A2" s="53" t="s">
        <v>49</v>
      </c>
      <c r="B2" s="53"/>
      <c r="C2" s="53"/>
      <c r="D2" s="53"/>
      <c r="E2" s="53"/>
      <c r="F2" s="53"/>
      <c r="G2" s="53"/>
      <c r="H2" s="53"/>
    </row>
    <row r="3" spans="1:8" ht="15" customHeight="1" x14ac:dyDescent="0.35">
      <c r="A3" s="35" t="s">
        <v>51</v>
      </c>
      <c r="B3" s="35"/>
      <c r="C3" s="35"/>
      <c r="D3" s="35"/>
      <c r="E3" s="36"/>
      <c r="F3" s="38" t="s">
        <v>50</v>
      </c>
      <c r="G3" s="38"/>
      <c r="H3" s="39"/>
    </row>
    <row r="4" spans="1:8" ht="15.75" customHeight="1" thickBot="1" x14ac:dyDescent="0.4">
      <c r="A4" s="34" t="s">
        <v>42</v>
      </c>
      <c r="B4" s="34"/>
      <c r="C4" s="34"/>
      <c r="D4" s="33" t="str">
        <f>'A REMPLIR PAR CO'!C3</f>
        <v>21LV516</v>
      </c>
      <c r="E4" s="33"/>
      <c r="F4" s="40" t="s">
        <v>8</v>
      </c>
      <c r="G4" s="41"/>
      <c r="H4" s="19"/>
    </row>
    <row r="5" spans="1:8" ht="15.75" customHeight="1" thickBot="1" x14ac:dyDescent="0.3">
      <c r="A5" s="34" t="s">
        <v>48</v>
      </c>
      <c r="B5" s="34"/>
      <c r="C5" s="34"/>
      <c r="D5" s="33">
        <f>'A REMPLIR PAR CO'!C4</f>
        <v>38492</v>
      </c>
      <c r="E5" s="33"/>
      <c r="F5" s="37" t="s">
        <v>5</v>
      </c>
      <c r="G5" s="37"/>
      <c r="H5" s="12"/>
    </row>
    <row r="6" spans="1:8" ht="15.75" customHeight="1" thickBot="1" x14ac:dyDescent="0.4">
      <c r="A6" s="34" t="s">
        <v>45</v>
      </c>
      <c r="B6" s="34"/>
      <c r="C6" s="34"/>
      <c r="D6" s="33" t="str">
        <f>'A REMPLIR PAR CO'!C5</f>
        <v>PCO MARSEILLE</v>
      </c>
      <c r="E6" s="33"/>
      <c r="F6" s="37" t="s">
        <v>9</v>
      </c>
      <c r="G6" s="37"/>
      <c r="H6" s="13"/>
    </row>
    <row r="7" spans="1:8" ht="15.75" customHeight="1" thickBot="1" x14ac:dyDescent="0.4">
      <c r="A7" s="34" t="s">
        <v>44</v>
      </c>
      <c r="B7" s="34"/>
      <c r="C7" s="34"/>
      <c r="D7" s="33">
        <f>'A REMPLIR PAR CO'!C6</f>
        <v>0</v>
      </c>
      <c r="E7" s="33"/>
      <c r="F7" s="37" t="s">
        <v>6</v>
      </c>
      <c r="G7" s="37"/>
      <c r="H7" s="14"/>
    </row>
    <row r="8" spans="1:8" ht="15.75" customHeight="1" thickBot="1" x14ac:dyDescent="0.4">
      <c r="A8" s="34" t="s">
        <v>43</v>
      </c>
      <c r="B8" s="34"/>
      <c r="C8" s="34"/>
      <c r="D8" s="33">
        <f>'A REMPLIR PAR CO'!C7</f>
        <v>0</v>
      </c>
      <c r="E8" s="33"/>
      <c r="F8" s="37" t="s">
        <v>7</v>
      </c>
      <c r="G8" s="37"/>
      <c r="H8" s="15"/>
    </row>
    <row r="9" spans="1:8" ht="5.25" customHeight="1" x14ac:dyDescent="0.25"/>
    <row r="10" spans="1:8" ht="18" customHeight="1" x14ac:dyDescent="0.25">
      <c r="A10" s="45" t="s">
        <v>26</v>
      </c>
      <c r="B10" s="45"/>
      <c r="C10" s="45"/>
      <c r="D10" s="45"/>
      <c r="E10" s="46"/>
      <c r="F10" s="47"/>
      <c r="G10" s="47"/>
      <c r="H10" s="48"/>
    </row>
    <row r="11" spans="1:8" ht="15.75" customHeight="1" x14ac:dyDescent="0.25">
      <c r="A11" s="34" t="s">
        <v>1</v>
      </c>
      <c r="B11" s="34"/>
      <c r="C11" s="34"/>
      <c r="D11" s="34"/>
      <c r="E11" s="42" t="str">
        <f>'A REMPLIR PAR CO'!C9</f>
        <v>Satisfaisant</v>
      </c>
      <c r="F11" s="42"/>
      <c r="G11" s="42"/>
      <c r="H11" s="42"/>
    </row>
    <row r="12" spans="1:8" ht="15.75" customHeight="1" x14ac:dyDescent="0.25">
      <c r="A12" s="34" t="s">
        <v>2</v>
      </c>
      <c r="B12" s="34"/>
      <c r="C12" s="34"/>
      <c r="D12" s="34"/>
      <c r="E12" s="42" t="str">
        <f>'A REMPLIR PAR CO'!C10</f>
        <v>Satisfaisant</v>
      </c>
      <c r="F12" s="42"/>
      <c r="G12" s="42"/>
      <c r="H12" s="42"/>
    </row>
    <row r="13" spans="1:8" ht="15.75" customHeight="1" x14ac:dyDescent="0.35">
      <c r="A13" s="34" t="s">
        <v>3</v>
      </c>
      <c r="B13" s="34"/>
      <c r="C13" s="34"/>
      <c r="D13" s="34"/>
      <c r="E13" s="42" t="str">
        <f>'A REMPLIR PAR CO'!C11</f>
        <v>Satisfaisant</v>
      </c>
      <c r="F13" s="42"/>
      <c r="G13" s="42"/>
      <c r="H13" s="42"/>
    </row>
    <row r="14" spans="1:8" ht="5.25" customHeight="1" x14ac:dyDescent="0.25">
      <c r="A14" s="16"/>
      <c r="B14" s="16"/>
      <c r="C14" s="16"/>
      <c r="D14" s="16"/>
      <c r="E14" s="17"/>
      <c r="F14" s="17"/>
      <c r="G14" s="17"/>
      <c r="H14" s="17"/>
    </row>
    <row r="15" spans="1:8" ht="18" customHeight="1" x14ac:dyDescent="0.35">
      <c r="A15" s="45" t="s">
        <v>27</v>
      </c>
      <c r="B15" s="45"/>
      <c r="C15" s="45"/>
      <c r="D15" s="45"/>
      <c r="E15" s="46"/>
      <c r="F15" s="47"/>
      <c r="G15" s="47"/>
      <c r="H15" s="48"/>
    </row>
    <row r="16" spans="1:8" ht="15.75" customHeight="1" x14ac:dyDescent="0.35">
      <c r="A16" s="34" t="s">
        <v>13</v>
      </c>
      <c r="B16" s="34"/>
      <c r="C16" s="34"/>
      <c r="D16" s="34"/>
      <c r="E16" s="42" t="str">
        <f>'A REMPLIR PAR CO'!C13</f>
        <v>Satisfaisant</v>
      </c>
      <c r="F16" s="42"/>
      <c r="G16" s="42"/>
      <c r="H16" s="42"/>
    </row>
    <row r="17" spans="1:8" ht="15.75" customHeight="1" x14ac:dyDescent="0.25">
      <c r="A17" s="34" t="s">
        <v>12</v>
      </c>
      <c r="B17" s="34"/>
      <c r="C17" s="34"/>
      <c r="D17" s="34"/>
      <c r="E17" s="42" t="str">
        <f>'A REMPLIR PAR CO'!C14</f>
        <v>Satisfaisant</v>
      </c>
      <c r="F17" s="42"/>
      <c r="G17" s="42"/>
      <c r="H17" s="42"/>
    </row>
    <row r="18" spans="1:8" ht="15.75" customHeight="1" x14ac:dyDescent="0.35">
      <c r="A18" s="34" t="s">
        <v>14</v>
      </c>
      <c r="B18" s="34"/>
      <c r="C18" s="34"/>
      <c r="D18" s="34"/>
      <c r="E18" s="42" t="str">
        <f>'A REMPLIR PAR CO'!C15</f>
        <v>Satisfaisant</v>
      </c>
      <c r="F18" s="42"/>
      <c r="G18" s="42"/>
      <c r="H18" s="42"/>
    </row>
    <row r="19" spans="1:8" ht="5.25" customHeight="1" x14ac:dyDescent="0.25">
      <c r="A19" s="16"/>
      <c r="B19" s="16"/>
      <c r="C19" s="16"/>
      <c r="D19" s="16"/>
      <c r="E19" s="17"/>
      <c r="F19" s="17"/>
      <c r="G19" s="17"/>
      <c r="H19" s="17"/>
    </row>
    <row r="20" spans="1:8" ht="18" customHeight="1" x14ac:dyDescent="0.25">
      <c r="A20" s="45" t="s">
        <v>28</v>
      </c>
      <c r="B20" s="45"/>
      <c r="C20" s="45"/>
      <c r="D20" s="45"/>
      <c r="E20" s="46"/>
      <c r="F20" s="47"/>
      <c r="G20" s="47"/>
      <c r="H20" s="48"/>
    </row>
    <row r="21" spans="1:8" ht="15.75" customHeight="1" x14ac:dyDescent="0.35">
      <c r="A21" s="34" t="s">
        <v>16</v>
      </c>
      <c r="B21" s="34"/>
      <c r="C21" s="34"/>
      <c r="D21" s="34"/>
      <c r="E21" s="42" t="str">
        <f>'A REMPLIR PAR CO'!C17</f>
        <v>Satisfaisant</v>
      </c>
      <c r="F21" s="42"/>
      <c r="G21" s="42"/>
      <c r="H21" s="42"/>
    </row>
    <row r="22" spans="1:8" ht="15.75" customHeight="1" x14ac:dyDescent="0.25">
      <c r="A22" s="34" t="s">
        <v>17</v>
      </c>
      <c r="B22" s="34"/>
      <c r="C22" s="34"/>
      <c r="D22" s="34"/>
      <c r="E22" s="42" t="str">
        <f>'A REMPLIR PAR CO'!C18</f>
        <v>Satisfaisant</v>
      </c>
      <c r="F22" s="42"/>
      <c r="G22" s="42"/>
      <c r="H22" s="42"/>
    </row>
    <row r="23" spans="1:8" ht="5.25" customHeight="1" x14ac:dyDescent="0.25">
      <c r="A23" s="18"/>
      <c r="B23" s="18"/>
      <c r="C23" s="18"/>
      <c r="D23" s="18"/>
      <c r="E23" s="17"/>
      <c r="F23" s="17"/>
      <c r="G23" s="17"/>
      <c r="H23" s="17"/>
    </row>
    <row r="24" spans="1:8" ht="18" customHeight="1" x14ac:dyDescent="0.25">
      <c r="A24" s="45" t="s">
        <v>29</v>
      </c>
      <c r="B24" s="45"/>
      <c r="C24" s="45"/>
      <c r="D24" s="45"/>
      <c r="E24" s="46"/>
      <c r="F24" s="47"/>
      <c r="G24" s="47"/>
      <c r="H24" s="48"/>
    </row>
    <row r="25" spans="1:8" ht="15.75" customHeight="1" x14ac:dyDescent="0.25">
      <c r="A25" s="34" t="s">
        <v>19</v>
      </c>
      <c r="B25" s="34"/>
      <c r="C25" s="34"/>
      <c r="D25" s="34"/>
      <c r="E25" s="42" t="str">
        <f>'A REMPLIR PAR CO'!C20</f>
        <v>Très insuffisant</v>
      </c>
      <c r="F25" s="42"/>
      <c r="G25" s="42"/>
      <c r="H25" s="42"/>
    </row>
    <row r="26" spans="1:8" ht="15.75" customHeight="1" x14ac:dyDescent="0.35">
      <c r="A26" s="34" t="s">
        <v>20</v>
      </c>
      <c r="B26" s="34"/>
      <c r="C26" s="34"/>
      <c r="D26" s="34"/>
      <c r="E26" s="42" t="str">
        <f>'A REMPLIR PAR CO'!C21</f>
        <v>Très insuffisant</v>
      </c>
      <c r="F26" s="42"/>
      <c r="G26" s="42"/>
      <c r="H26" s="42"/>
    </row>
    <row r="27" spans="1:8" ht="15.75" customHeight="1" x14ac:dyDescent="0.35">
      <c r="A27" s="34" t="s">
        <v>21</v>
      </c>
      <c r="B27" s="34"/>
      <c r="C27" s="34"/>
      <c r="D27" s="34"/>
      <c r="E27" s="42" t="str">
        <f>'A REMPLIR PAR CO'!C22</f>
        <v>Très insuffisant</v>
      </c>
      <c r="F27" s="42"/>
      <c r="G27" s="42"/>
      <c r="H27" s="42"/>
    </row>
    <row r="28" spans="1:8" ht="15.75" customHeight="1" x14ac:dyDescent="0.25">
      <c r="A28" s="34" t="s">
        <v>22</v>
      </c>
      <c r="B28" s="34"/>
      <c r="C28" s="34"/>
      <c r="D28" s="34"/>
      <c r="E28" s="42" t="str">
        <f>'A REMPLIR PAR CO'!C23</f>
        <v>Très insuffisant</v>
      </c>
      <c r="F28" s="42"/>
      <c r="G28" s="42"/>
      <c r="H28" s="42"/>
    </row>
    <row r="29" spans="1:8" ht="5.25" customHeight="1" x14ac:dyDescent="0.25">
      <c r="A29" s="18"/>
      <c r="B29" s="18"/>
      <c r="C29" s="18"/>
      <c r="D29" s="18"/>
      <c r="E29" s="17"/>
      <c r="F29" s="17"/>
      <c r="G29" s="17"/>
      <c r="H29" s="17"/>
    </row>
    <row r="30" spans="1:8" ht="18" customHeight="1" x14ac:dyDescent="0.25">
      <c r="A30" s="45" t="s">
        <v>30</v>
      </c>
      <c r="B30" s="45"/>
      <c r="C30" s="45"/>
      <c r="D30" s="45"/>
      <c r="E30" s="46"/>
      <c r="F30" s="47"/>
      <c r="G30" s="47"/>
      <c r="H30" s="48"/>
    </row>
    <row r="31" spans="1:8" ht="15.75" customHeight="1" x14ac:dyDescent="0.35">
      <c r="A31" s="34" t="s">
        <v>24</v>
      </c>
      <c r="B31" s="34"/>
      <c r="C31" s="34"/>
      <c r="D31" s="34"/>
      <c r="E31" s="42" t="str">
        <f>'A REMPLIR PAR CO'!C25</f>
        <v>Satisfaisant</v>
      </c>
      <c r="F31" s="42"/>
      <c r="G31" s="42"/>
      <c r="H31" s="42"/>
    </row>
    <row r="32" spans="1:8" ht="15.75" customHeight="1" x14ac:dyDescent="0.25">
      <c r="A32" s="34" t="s">
        <v>25</v>
      </c>
      <c r="B32" s="34"/>
      <c r="C32" s="34"/>
      <c r="D32" s="34"/>
      <c r="E32" s="42" t="str">
        <f>'A REMPLIR PAR CO'!C26</f>
        <v>Satisfaisant</v>
      </c>
      <c r="F32" s="42"/>
      <c r="G32" s="42"/>
      <c r="H32" s="42"/>
    </row>
    <row r="33" spans="1:9" ht="5.25" customHeight="1" x14ac:dyDescent="0.25">
      <c r="A33" s="18"/>
      <c r="B33" s="18"/>
      <c r="C33" s="18"/>
      <c r="D33" s="18"/>
      <c r="E33" s="17"/>
      <c r="F33" s="17"/>
      <c r="G33" s="17"/>
      <c r="H33" s="17"/>
    </row>
    <row r="34" spans="1:9" ht="18.75" customHeight="1" x14ac:dyDescent="0.3">
      <c r="A34" s="43" t="s">
        <v>40</v>
      </c>
      <c r="B34" s="43"/>
      <c r="C34" s="43"/>
      <c r="D34" s="43"/>
      <c r="E34" s="44" t="str">
        <f>IF(Tableau25[[#Totals],[Note selon pourcentage]]&gt;0.8,"Très satisfaisant",IF(Tableau25[[#Totals],[Note selon pourcentage]]&lt;0.2,"Très insuffisant",IF(Tableau25[[#Totals],[Note selon pourcentage]]&lt;0.4,"Insuffisant",IF(Tableau25[[#Totals],[Note selon pourcentage]]&lt;0.6,"Suffisant","Satisfaisant"))))</f>
        <v>Suffisant</v>
      </c>
      <c r="F34" s="44"/>
      <c r="G34" s="44"/>
      <c r="H34" s="44"/>
    </row>
    <row r="35" spans="1:9" s="24" customFormat="1" ht="18" customHeight="1" x14ac:dyDescent="0.25">
      <c r="A35" s="49" t="s">
        <v>62</v>
      </c>
      <c r="B35" s="50"/>
      <c r="C35" s="50"/>
      <c r="D35" s="51"/>
      <c r="E35" s="42" t="str">
        <f>IF('A REMPLIR PAR CO'!E27="","Sans objet",'A REMPLIR PAR CO'!E27)</f>
        <v>Sans objet</v>
      </c>
      <c r="F35" s="42"/>
      <c r="G35" s="42"/>
      <c r="H35" s="42"/>
      <c r="I35"/>
    </row>
    <row r="36" spans="1:9" ht="15.75" customHeight="1" x14ac:dyDescent="0.25"/>
  </sheetData>
  <mergeCells count="61">
    <mergeCell ref="A35:D35"/>
    <mergeCell ref="E35:H35"/>
    <mergeCell ref="D5:E5"/>
    <mergeCell ref="A1:H1"/>
    <mergeCell ref="F5:G5"/>
    <mergeCell ref="A2:H2"/>
    <mergeCell ref="A4:C4"/>
    <mergeCell ref="D4:E4"/>
    <mergeCell ref="A15:D15"/>
    <mergeCell ref="A10:D10"/>
    <mergeCell ref="E15:H15"/>
    <mergeCell ref="E20:H20"/>
    <mergeCell ref="E10:H10"/>
    <mergeCell ref="A11:D11"/>
    <mergeCell ref="E11:H11"/>
    <mergeCell ref="A12:D12"/>
    <mergeCell ref="A13:D13"/>
    <mergeCell ref="E12:H12"/>
    <mergeCell ref="E13:H13"/>
    <mergeCell ref="A16:D16"/>
    <mergeCell ref="A17:D17"/>
    <mergeCell ref="E16:H16"/>
    <mergeCell ref="E17:H17"/>
    <mergeCell ref="A34:D34"/>
    <mergeCell ref="E34:H34"/>
    <mergeCell ref="A30:D30"/>
    <mergeCell ref="A24:D24"/>
    <mergeCell ref="A20:D20"/>
    <mergeCell ref="E24:H24"/>
    <mergeCell ref="E30:H30"/>
    <mergeCell ref="A31:D31"/>
    <mergeCell ref="A32:D32"/>
    <mergeCell ref="E31:H31"/>
    <mergeCell ref="E32:H32"/>
    <mergeCell ref="A25:D25"/>
    <mergeCell ref="A26:D26"/>
    <mergeCell ref="A27:D27"/>
    <mergeCell ref="A28:D28"/>
    <mergeCell ref="E25:H25"/>
    <mergeCell ref="E26:H26"/>
    <mergeCell ref="E27:H27"/>
    <mergeCell ref="E28:H28"/>
    <mergeCell ref="E18:H18"/>
    <mergeCell ref="A21:D21"/>
    <mergeCell ref="A22:D22"/>
    <mergeCell ref="E21:H21"/>
    <mergeCell ref="E22:H22"/>
    <mergeCell ref="A18:D18"/>
    <mergeCell ref="F8:G8"/>
    <mergeCell ref="F3:H3"/>
    <mergeCell ref="F4:G4"/>
    <mergeCell ref="F6:G6"/>
    <mergeCell ref="F7:G7"/>
    <mergeCell ref="D6:E6"/>
    <mergeCell ref="D7:E7"/>
    <mergeCell ref="A8:C8"/>
    <mergeCell ref="D8:E8"/>
    <mergeCell ref="A3:E3"/>
    <mergeCell ref="A6:C6"/>
    <mergeCell ref="A7:C7"/>
    <mergeCell ref="A5:C5"/>
  </mergeCell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71" stopIfTrue="1" id="{1D51F5C5-A760-490E-9C94-1200CE9E065D}">
            <xm:f>DATA!$N$26&gt;0.8</xm:f>
            <x14:dxf>
              <fill>
                <patternFill>
                  <bgColor theme="9" tint="0.39994506668294322"/>
                </patternFill>
              </fill>
            </x14:dxf>
          </x14:cfRule>
          <x14:cfRule type="expression" priority="72" stopIfTrue="1" id="{3907903C-F357-4599-8375-83772431D100}">
            <xm:f>DATA!$N$26&lt;=0.2</xm:f>
            <x14:dxf>
              <fill>
                <patternFill>
                  <bgColor theme="5" tint="0.39994506668294322"/>
                </patternFill>
              </fill>
            </x14:dxf>
          </x14:cfRule>
          <x14:cfRule type="expression" priority="73" stopIfTrue="1" id="{7A1056C6-CB04-4B7E-A2C1-F4CFE710A54E}">
            <xm:f>DATA!$N$26&lt;0.4</xm:f>
            <x14:dxf>
              <fill>
                <patternFill>
                  <bgColor theme="5" tint="0.59996337778862885"/>
                </patternFill>
              </fill>
            </x14:dxf>
          </x14:cfRule>
          <x14:cfRule type="expression" priority="74" stopIfTrue="1" id="{9ACF2B8F-E3AF-45B6-8262-AD73D5C2074D}">
            <xm:f>DATA!$N$26&lt;0.6</xm:f>
            <x14:dxf>
              <fill>
                <patternFill>
                  <bgColor theme="7" tint="0.59996337778862885"/>
                </patternFill>
              </fill>
            </x14:dxf>
          </x14:cfRule>
          <x14:cfRule type="expression" priority="75" id="{B8E45202-8448-45BA-B0E7-95C982D6C1D3}">
            <xm:f>DATA!$N$26&lt;0.8</xm:f>
            <x14:dxf>
              <fill>
                <patternFill>
                  <bgColor theme="9" tint="0.59996337778862885"/>
                </patternFill>
              </fill>
            </x14:dxf>
          </x14:cfRule>
          <xm:sqref>E34</xm:sqref>
        </x14:conditionalFormatting>
        <x14:conditionalFormatting xmlns:xm="http://schemas.microsoft.com/office/excel/2006/main">
          <x14:cfRule type="expression" priority="21" stopIfTrue="1" id="{B188F099-A184-42BF-91C8-6ADB3B084974}">
            <xm:f>DATA!$L$21&gt;=0.8</xm:f>
            <x14:dxf>
              <fill>
                <patternFill>
                  <bgColor theme="9" tint="0.39994506668294322"/>
                </patternFill>
              </fill>
            </x14:dxf>
          </x14:cfRule>
          <x14:cfRule type="expression" priority="22" stopIfTrue="1" id="{362D5D5F-D1FB-489D-BA05-540CD9E901B8}">
            <xm:f>DATA!$L$21&lt;=0.2</xm:f>
            <x14:dxf>
              <fill>
                <patternFill>
                  <bgColor theme="5" tint="0.39994506668294322"/>
                </patternFill>
              </fill>
            </x14:dxf>
          </x14:cfRule>
          <x14:cfRule type="expression" priority="23" stopIfTrue="1" id="{C2126412-BAD0-44A3-AA59-0A6754803B56}">
            <xm:f>DATA!$L$21&lt;0.4</xm:f>
            <x14:dxf>
              <fill>
                <patternFill>
                  <bgColor theme="5" tint="0.59996337778862885"/>
                </patternFill>
              </fill>
            </x14:dxf>
          </x14:cfRule>
          <x14:cfRule type="expression" priority="24" stopIfTrue="1" id="{AAAA53EB-943E-4465-AC0A-ADB5B4BB2533}">
            <xm:f>DATA!$L$21&lt;0.6</xm:f>
            <x14:dxf>
              <fill>
                <patternFill>
                  <bgColor theme="7" tint="0.59996337778862885"/>
                </patternFill>
              </fill>
            </x14:dxf>
          </x14:cfRule>
          <x14:cfRule type="expression" priority="25" id="{B207FD36-7578-4C81-AC5D-BAFC98AF5D96}">
            <xm:f>DATA!$L$21&lt;0.8</xm:f>
            <x14:dxf>
              <fill>
                <patternFill>
                  <bgColor theme="9" tint="0.59996337778862885"/>
                </patternFill>
              </fill>
            </x14:dxf>
          </x14:cfRule>
          <xm:sqref>E10</xm:sqref>
        </x14:conditionalFormatting>
        <x14:conditionalFormatting xmlns:xm="http://schemas.microsoft.com/office/excel/2006/main">
          <x14:cfRule type="expression" priority="16" stopIfTrue="1" id="{FBB2FC49-BA64-4D5A-B7A8-CDB910B6AD07}">
            <xm:f>DATA!$L$22&gt;=0.8</xm:f>
            <x14:dxf>
              <fill>
                <patternFill>
                  <bgColor theme="9" tint="0.39994506668294322"/>
                </patternFill>
              </fill>
            </x14:dxf>
          </x14:cfRule>
          <x14:cfRule type="expression" priority="17" stopIfTrue="1" id="{68838520-1E1F-4F84-AF71-41EE7563E2C0}">
            <xm:f>DATA!$L$22&lt;=0.2</xm:f>
            <x14:dxf>
              <fill>
                <patternFill>
                  <bgColor theme="5" tint="0.39994506668294322"/>
                </patternFill>
              </fill>
            </x14:dxf>
          </x14:cfRule>
          <x14:cfRule type="expression" priority="18" stopIfTrue="1" id="{5AE1BCE2-801E-47EC-BF78-F8A3EB813ABD}">
            <xm:f>DATA!$L$22&lt;0.4</xm:f>
            <x14:dxf>
              <fill>
                <patternFill>
                  <bgColor theme="5" tint="0.59996337778862885"/>
                </patternFill>
              </fill>
            </x14:dxf>
          </x14:cfRule>
          <x14:cfRule type="expression" priority="19" stopIfTrue="1" id="{A9A358B9-FBD4-4FC7-B52A-8D4153C6F71C}">
            <xm:f>DATA!$L$22&lt;0.6</xm:f>
            <x14:dxf>
              <fill>
                <patternFill>
                  <bgColor theme="7" tint="0.59996337778862885"/>
                </patternFill>
              </fill>
            </x14:dxf>
          </x14:cfRule>
          <x14:cfRule type="expression" priority="20" id="{02AAB3D7-6E1B-4430-968F-411623295DE0}">
            <xm:f>DATA!$L$22&lt;0.8</xm:f>
            <x14:dxf>
              <fill>
                <patternFill>
                  <bgColor theme="9" tint="0.59996337778862885"/>
                </patternFill>
              </fill>
            </x14:dxf>
          </x14:cfRule>
          <xm:sqref>E15</xm:sqref>
        </x14:conditionalFormatting>
        <x14:conditionalFormatting xmlns:xm="http://schemas.microsoft.com/office/excel/2006/main">
          <x14:cfRule type="expression" priority="11" stopIfTrue="1" id="{A63F3ABC-075F-4AA0-8F64-9E1BADDE8253}">
            <xm:f>DATA!$L$23&gt;=0.8</xm:f>
            <x14:dxf>
              <fill>
                <patternFill>
                  <bgColor theme="9" tint="0.39994506668294322"/>
                </patternFill>
              </fill>
            </x14:dxf>
          </x14:cfRule>
          <x14:cfRule type="expression" priority="12" stopIfTrue="1" id="{0F166230-5452-496B-8332-1D37D5193188}">
            <xm:f>DATA!$L$23&lt;=0.2</xm:f>
            <x14:dxf>
              <fill>
                <patternFill>
                  <bgColor theme="5" tint="0.39994506668294322"/>
                </patternFill>
              </fill>
            </x14:dxf>
          </x14:cfRule>
          <x14:cfRule type="expression" priority="13" stopIfTrue="1" id="{D90E0FE8-3BBC-4651-B7F5-BB68B5764AF2}">
            <xm:f>DATA!$L$23&lt;0.4</xm:f>
            <x14:dxf>
              <fill>
                <patternFill>
                  <bgColor theme="5" tint="0.59996337778862885"/>
                </patternFill>
              </fill>
            </x14:dxf>
          </x14:cfRule>
          <x14:cfRule type="expression" priority="14" stopIfTrue="1" id="{AADA4AC1-33F1-49EB-BAC1-0035F9EE8F3B}">
            <xm:f>DATA!$L$23&lt;0.6</xm:f>
            <x14:dxf>
              <fill>
                <patternFill>
                  <bgColor theme="7" tint="0.59996337778862885"/>
                </patternFill>
              </fill>
            </x14:dxf>
          </x14:cfRule>
          <x14:cfRule type="expression" priority="15" id="{19FCD0B9-A008-4710-8031-433FAB3131F7}">
            <xm:f>DATA!$L$23&lt;0.8</xm:f>
            <x14:dxf>
              <fill>
                <patternFill>
                  <bgColor theme="9" tint="0.59996337778862885"/>
                </patternFill>
              </fill>
            </x14:dxf>
          </x14:cfRule>
          <xm:sqref>E20</xm:sqref>
        </x14:conditionalFormatting>
        <x14:conditionalFormatting xmlns:xm="http://schemas.microsoft.com/office/excel/2006/main">
          <x14:cfRule type="expression" priority="6" stopIfTrue="1" id="{77F58BD6-AF83-4B2F-9AF5-62472FA80CB0}">
            <xm:f>DATA!$L$24&gt;=0.8</xm:f>
            <x14:dxf>
              <fill>
                <patternFill>
                  <bgColor theme="9" tint="0.39994506668294322"/>
                </patternFill>
              </fill>
            </x14:dxf>
          </x14:cfRule>
          <x14:cfRule type="expression" priority="7" stopIfTrue="1" id="{D0D36D0F-C5F9-4F1F-8EC9-302AA808DB41}">
            <xm:f>DATA!$L$24&lt;=0.2</xm:f>
            <x14:dxf>
              <fill>
                <patternFill>
                  <bgColor theme="5" tint="0.39994506668294322"/>
                </patternFill>
              </fill>
            </x14:dxf>
          </x14:cfRule>
          <x14:cfRule type="expression" priority="8" stopIfTrue="1" id="{80066669-A055-4403-84FD-529C89B193E7}">
            <xm:f>DATA!$L$24&lt;0.4</xm:f>
            <x14:dxf>
              <fill>
                <patternFill>
                  <bgColor theme="5" tint="0.59996337778862885"/>
                </patternFill>
              </fill>
            </x14:dxf>
          </x14:cfRule>
          <x14:cfRule type="expression" priority="9" stopIfTrue="1" id="{63C3A447-0EB1-4638-886E-23CC3ACCD5BD}">
            <xm:f>DATA!$L$24&lt;0.6</xm:f>
            <x14:dxf>
              <fill>
                <patternFill>
                  <bgColor theme="7" tint="0.59996337778862885"/>
                </patternFill>
              </fill>
            </x14:dxf>
          </x14:cfRule>
          <x14:cfRule type="expression" priority="10" id="{E676138F-E9AD-43A8-9C7A-9070D1541FD2}">
            <xm:f>DATA!$L$24&lt;0.8</xm:f>
            <x14:dxf>
              <fill>
                <patternFill>
                  <bgColor theme="9" tint="0.59996337778862885"/>
                </patternFill>
              </fill>
            </x14:dxf>
          </x14:cfRule>
          <xm:sqref>E24</xm:sqref>
        </x14:conditionalFormatting>
        <x14:conditionalFormatting xmlns:xm="http://schemas.microsoft.com/office/excel/2006/main">
          <x14:cfRule type="expression" priority="1" stopIfTrue="1" id="{E81E9167-7FBF-4CE4-AE0E-6652E8668A52}">
            <xm:f>DATA!$L$25&gt;=0.8</xm:f>
            <x14:dxf>
              <fill>
                <patternFill>
                  <bgColor theme="9" tint="0.39994506668294322"/>
                </patternFill>
              </fill>
            </x14:dxf>
          </x14:cfRule>
          <x14:cfRule type="expression" priority="2" stopIfTrue="1" id="{9AF54FBF-9FA7-4AF6-BB43-D867030E43F6}">
            <xm:f>DATA!$L$25&lt;=0.2</xm:f>
            <x14:dxf>
              <fill>
                <patternFill>
                  <bgColor theme="5" tint="0.39994506668294322"/>
                </patternFill>
              </fill>
            </x14:dxf>
          </x14:cfRule>
          <x14:cfRule type="expression" priority="3" stopIfTrue="1" id="{7A4915F1-B9EF-4451-B28B-E16CD1815927}">
            <xm:f>DATA!$L$25&lt;0.4</xm:f>
            <x14:dxf>
              <fill>
                <patternFill>
                  <bgColor theme="5" tint="0.59996337778862885"/>
                </patternFill>
              </fill>
            </x14:dxf>
          </x14:cfRule>
          <x14:cfRule type="expression" priority="4" stopIfTrue="1" id="{896C4906-2953-4C57-AAB2-0DA98AA12DDB}">
            <xm:f>DATA!$L$25&lt;0.6</xm:f>
            <x14:dxf>
              <fill>
                <patternFill>
                  <bgColor theme="7" tint="0.59996337778862885"/>
                </patternFill>
              </fill>
            </x14:dxf>
          </x14:cfRule>
          <x14:cfRule type="expression" priority="5" id="{EE5C0FE1-9734-4C5E-B31E-00D68BF36AA1}">
            <xm:f>DATA!$L$25&lt;0.8</xm:f>
            <x14:dxf>
              <fill>
                <patternFill>
                  <bgColor theme="9" tint="0.59996337778862885"/>
                </patternFill>
              </fill>
            </x14:dxf>
          </x14:cfRule>
          <xm:sqref>E30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A REMPLIR PAR AMO</vt:lpstr>
      <vt:lpstr>A REMPLIR PAR CO</vt:lpstr>
      <vt:lpstr>DATA</vt:lpstr>
      <vt:lpstr>CO - Mise en page</vt:lpstr>
      <vt:lpstr>Cf.SP</vt:lpstr>
      <vt:lpstr>ICPE</vt:lpstr>
      <vt:lpstr>'A REMPLIR PAR AMO'!Zone_d_impression</vt:lpstr>
      <vt:lpstr>'A REMPLIR PAR CO'!Zone_d_impression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ALBISTUR Vincent INGE CIVI DEFE</dc:creator>
  <cp:lastModifiedBy>BERNARD Justine IMI</cp:lastModifiedBy>
  <cp:lastPrinted>2024-05-02T08:55:55Z</cp:lastPrinted>
  <dcterms:created xsi:type="dcterms:W3CDTF">2024-04-09T09:19:55Z</dcterms:created>
  <dcterms:modified xsi:type="dcterms:W3CDTF">2024-05-02T13:59:37Z</dcterms:modified>
</cp:coreProperties>
</file>