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PILNH\DirectionAchats\2-PMG\1. Dossiers Achats\AFFRANCHISSEMENT\Massification courrier 2025-2029\02-DCE- Massification PA-XXXX\"/>
    </mc:Choice>
  </mc:AlternateContent>
  <bookViews>
    <workbookView xWindow="0" yWindow="0" windowWidth="19200" windowHeight="7050" tabRatio="747" activeTab="12"/>
  </bookViews>
  <sheets>
    <sheet name="JANV 1" sheetId="7" r:id="rId1"/>
    <sheet name="FEV 1" sheetId="9" r:id="rId2"/>
    <sheet name="MARS 1" sheetId="11" r:id="rId3"/>
    <sheet name="AVRIL 1" sheetId="13" r:id="rId4"/>
    <sheet name="MAI 1" sheetId="15" r:id="rId5"/>
    <sheet name="JUIN 1" sheetId="17" r:id="rId6"/>
    <sheet name="JUILL 1" sheetId="19" r:id="rId7"/>
    <sheet name="AOUT 1" sheetId="21" r:id="rId8"/>
    <sheet name="SEPT 1" sheetId="23" r:id="rId9"/>
    <sheet name="OCT 1" sheetId="25" r:id="rId10"/>
    <sheet name="NOV 1" sheetId="27" r:id="rId11"/>
    <sheet name="DEC 1" sheetId="29" r:id="rId12"/>
    <sheet name="BILAN" sheetId="31" r:id="rId13"/>
  </sheets>
  <definedNames>
    <definedName name="_xlnm.Print_Area" localSheetId="7">'AOUT 1'!$A$1:$R$36</definedName>
    <definedName name="_xlnm.Print_Area" localSheetId="3">'AVRIL 1'!$A$1:$R$36</definedName>
    <definedName name="_xlnm.Print_Area" localSheetId="12">BILAN!$A$1:$R$35</definedName>
    <definedName name="_xlnm.Print_Area" localSheetId="11">'DEC 1'!$A$1:$R$36</definedName>
    <definedName name="_xlnm.Print_Area" localSheetId="1">'FEV 1'!$A$1:$R$36</definedName>
    <definedName name="_xlnm.Print_Area" localSheetId="0">'JANV 1'!$A$1:$R$36</definedName>
    <definedName name="_xlnm.Print_Area" localSheetId="6">'JUILL 1'!$A$1:$R$36</definedName>
    <definedName name="_xlnm.Print_Area" localSheetId="5">'JUIN 1'!$A$1:$R$36</definedName>
    <definedName name="_xlnm.Print_Area" localSheetId="4">'MAI 1'!$A$1:$R$36</definedName>
    <definedName name="_xlnm.Print_Area" localSheetId="2">'MARS 1'!$A$1:$R$36</definedName>
    <definedName name="_xlnm.Print_Area" localSheetId="10">'NOV 1'!$A$1:$R$36</definedName>
    <definedName name="_xlnm.Print_Area" localSheetId="9">'OCT 1'!$A$1:$R$36</definedName>
    <definedName name="_xlnm.Print_Area" localSheetId="8">'SEPT 1'!$A$1:$R$36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6" i="31" l="1"/>
  <c r="R15" i="31"/>
  <c r="D7" i="31" l="1"/>
  <c r="R6" i="7" l="1"/>
  <c r="R23" i="7"/>
  <c r="H8" i="31" l="1"/>
  <c r="H9" i="31"/>
  <c r="H10" i="31"/>
  <c r="H11" i="31"/>
  <c r="H12" i="31"/>
  <c r="H13" i="31"/>
  <c r="H14" i="31"/>
  <c r="H15" i="31"/>
  <c r="H16" i="31"/>
  <c r="H17" i="31"/>
  <c r="H18" i="31"/>
  <c r="H19" i="31"/>
  <c r="H20" i="31"/>
  <c r="H21" i="31"/>
  <c r="H22" i="31"/>
  <c r="H23" i="31"/>
  <c r="H24" i="31"/>
  <c r="H25" i="31"/>
  <c r="H26" i="31"/>
  <c r="H27" i="31"/>
  <c r="H28" i="31"/>
  <c r="H29" i="31"/>
  <c r="H30" i="31"/>
  <c r="H7" i="31"/>
  <c r="N8" i="31"/>
  <c r="O8" i="31"/>
  <c r="P8" i="31"/>
  <c r="N9" i="31"/>
  <c r="O9" i="31"/>
  <c r="P9" i="31"/>
  <c r="N10" i="31"/>
  <c r="O10" i="31"/>
  <c r="P10" i="31"/>
  <c r="N11" i="31"/>
  <c r="O11" i="31"/>
  <c r="P11" i="31"/>
  <c r="N12" i="31"/>
  <c r="O12" i="31"/>
  <c r="P12" i="31"/>
  <c r="N13" i="31"/>
  <c r="O13" i="31"/>
  <c r="P13" i="31"/>
  <c r="N14" i="31"/>
  <c r="O14" i="31"/>
  <c r="R14" i="31" s="1"/>
  <c r="P14" i="31"/>
  <c r="N17" i="31"/>
  <c r="O17" i="31"/>
  <c r="P17" i="31"/>
  <c r="R17" i="31" s="1"/>
  <c r="N18" i="31"/>
  <c r="O18" i="31"/>
  <c r="P18" i="31"/>
  <c r="N19" i="31"/>
  <c r="Q19" i="31" s="1"/>
  <c r="O19" i="31"/>
  <c r="P19" i="31"/>
  <c r="N20" i="31"/>
  <c r="O20" i="31"/>
  <c r="P20" i="31"/>
  <c r="N21" i="31"/>
  <c r="O21" i="31"/>
  <c r="P21" i="31"/>
  <c r="N22" i="31"/>
  <c r="O22" i="31"/>
  <c r="P22" i="31"/>
  <c r="N23" i="31"/>
  <c r="R23" i="31" s="1"/>
  <c r="O23" i="31"/>
  <c r="P23" i="31"/>
  <c r="O7" i="31"/>
  <c r="P7" i="31"/>
  <c r="N7" i="31"/>
  <c r="D8" i="31"/>
  <c r="E8" i="31"/>
  <c r="F8" i="31"/>
  <c r="D9" i="31"/>
  <c r="E9" i="31"/>
  <c r="F9" i="31"/>
  <c r="D10" i="31"/>
  <c r="I10" i="31" s="1"/>
  <c r="J10" i="31" s="1"/>
  <c r="E10" i="31"/>
  <c r="F10" i="31"/>
  <c r="D11" i="31"/>
  <c r="E11" i="31"/>
  <c r="I11" i="31" s="1"/>
  <c r="J11" i="31" s="1"/>
  <c r="F11" i="31"/>
  <c r="D12" i="31"/>
  <c r="E12" i="31"/>
  <c r="F12" i="31"/>
  <c r="D13" i="31"/>
  <c r="E13" i="31"/>
  <c r="F13" i="31"/>
  <c r="I13" i="31" s="1"/>
  <c r="D14" i="31"/>
  <c r="I14" i="31" s="1"/>
  <c r="E14" i="31"/>
  <c r="F14" i="31"/>
  <c r="D15" i="31"/>
  <c r="E15" i="31"/>
  <c r="F15" i="31"/>
  <c r="D16" i="31"/>
  <c r="E16" i="31"/>
  <c r="F16" i="31"/>
  <c r="D17" i="31"/>
  <c r="E17" i="31"/>
  <c r="F17" i="31"/>
  <c r="D18" i="31"/>
  <c r="E18" i="31"/>
  <c r="F18" i="31"/>
  <c r="D19" i="31"/>
  <c r="E19" i="31"/>
  <c r="F19" i="31"/>
  <c r="D20" i="31"/>
  <c r="E20" i="31"/>
  <c r="F20" i="31"/>
  <c r="D21" i="31"/>
  <c r="E21" i="31"/>
  <c r="F21" i="31"/>
  <c r="D22" i="31"/>
  <c r="E22" i="31"/>
  <c r="F22" i="31"/>
  <c r="D23" i="31"/>
  <c r="E23" i="31"/>
  <c r="F23" i="31"/>
  <c r="D24" i="31"/>
  <c r="E24" i="31"/>
  <c r="F24" i="31"/>
  <c r="D25" i="31"/>
  <c r="E25" i="31"/>
  <c r="F25" i="31"/>
  <c r="D26" i="31"/>
  <c r="E26" i="31"/>
  <c r="F26" i="31"/>
  <c r="D27" i="31"/>
  <c r="E27" i="31"/>
  <c r="F27" i="31"/>
  <c r="D28" i="31"/>
  <c r="E28" i="31"/>
  <c r="F28" i="31"/>
  <c r="D29" i="31"/>
  <c r="E29" i="31"/>
  <c r="F29" i="31"/>
  <c r="D30" i="31"/>
  <c r="E30" i="31"/>
  <c r="F30" i="31"/>
  <c r="E7" i="31"/>
  <c r="F7" i="31"/>
  <c r="R22" i="31"/>
  <c r="R21" i="31"/>
  <c r="R20" i="31"/>
  <c r="R19" i="31"/>
  <c r="R18" i="31"/>
  <c r="I29" i="31" l="1"/>
  <c r="R12" i="31"/>
  <c r="I16" i="31"/>
  <c r="J16" i="31" s="1"/>
  <c r="R11" i="31"/>
  <c r="R9" i="31"/>
  <c r="I28" i="31"/>
  <c r="I24" i="31"/>
  <c r="J24" i="31" s="1"/>
  <c r="I20" i="31"/>
  <c r="J20" i="31" s="1"/>
  <c r="I23" i="31"/>
  <c r="J23" i="31" s="1"/>
  <c r="R8" i="31"/>
  <c r="Q17" i="31"/>
  <c r="I25" i="31"/>
  <c r="J25" i="31" s="1"/>
  <c r="I17" i="31"/>
  <c r="I36" i="31"/>
  <c r="I21" i="31"/>
  <c r="J21" i="31" s="1"/>
  <c r="I30" i="31"/>
  <c r="I26" i="31"/>
  <c r="I22" i="31"/>
  <c r="J22" i="31" s="1"/>
  <c r="I19" i="31"/>
  <c r="J19" i="31" s="1"/>
  <c r="I18" i="31"/>
  <c r="J18" i="31" s="1"/>
  <c r="I15" i="31"/>
  <c r="J15" i="31" s="1"/>
  <c r="I12" i="31"/>
  <c r="J12" i="31" s="1"/>
  <c r="J34" i="31" s="1"/>
  <c r="I9" i="31"/>
  <c r="J9" i="31" s="1"/>
  <c r="I8" i="31"/>
  <c r="J8" i="31" s="1"/>
  <c r="Q21" i="31"/>
  <c r="R13" i="31"/>
  <c r="Q10" i="31"/>
  <c r="I27" i="31"/>
  <c r="Q23" i="31"/>
  <c r="Q22" i="31"/>
  <c r="Q20" i="31"/>
  <c r="Q18" i="31"/>
  <c r="Q14" i="31"/>
  <c r="Q11" i="31"/>
  <c r="R10" i="31"/>
  <c r="Q8" i="31"/>
  <c r="J14" i="31"/>
  <c r="Q13" i="31"/>
  <c r="Q9" i="31"/>
  <c r="Q12" i="31"/>
  <c r="R7" i="31"/>
  <c r="Q7" i="31"/>
  <c r="I7" i="31"/>
  <c r="J7" i="31" s="1"/>
  <c r="J13" i="31"/>
  <c r="J17" i="31"/>
  <c r="I35" i="31"/>
  <c r="I34" i="31" l="1"/>
  <c r="Q24" i="31"/>
  <c r="R24" i="31"/>
  <c r="J35" i="31"/>
  <c r="J36" i="31"/>
  <c r="I32" i="31"/>
  <c r="J32" i="31"/>
  <c r="I37" i="31"/>
  <c r="I31" i="31"/>
  <c r="I33" i="31"/>
  <c r="J33" i="31"/>
  <c r="J37" i="31"/>
  <c r="J31" i="31"/>
  <c r="R25" i="31" l="1"/>
  <c r="J26" i="29"/>
  <c r="J25" i="29"/>
  <c r="J24" i="29"/>
  <c r="J23" i="29"/>
  <c r="R22" i="29"/>
  <c r="J22" i="29"/>
  <c r="R21" i="29"/>
  <c r="J21" i="29"/>
  <c r="R20" i="29"/>
  <c r="J20" i="29"/>
  <c r="R19" i="29"/>
  <c r="J19" i="29"/>
  <c r="R18" i="29"/>
  <c r="J18" i="29"/>
  <c r="R17" i="29"/>
  <c r="J17" i="29"/>
  <c r="R16" i="29"/>
  <c r="J16" i="29"/>
  <c r="R15" i="29"/>
  <c r="J15" i="29"/>
  <c r="R14" i="29"/>
  <c r="J14" i="29"/>
  <c r="R13" i="29"/>
  <c r="R12" i="29"/>
  <c r="J12" i="29"/>
  <c r="R11" i="29"/>
  <c r="J11" i="29"/>
  <c r="R10" i="29"/>
  <c r="R9" i="29"/>
  <c r="J9" i="29"/>
  <c r="R8" i="29"/>
  <c r="J8" i="29"/>
  <c r="R7" i="29"/>
  <c r="J7" i="29"/>
  <c r="R6" i="29"/>
  <c r="Q23" i="29"/>
  <c r="J6" i="29"/>
  <c r="R23" i="29" l="1"/>
  <c r="J13" i="29"/>
  <c r="I32" i="29"/>
  <c r="R24" i="29" s="1"/>
  <c r="J32" i="29" l="1"/>
  <c r="J26" i="27" l="1"/>
  <c r="J25" i="27"/>
  <c r="J24" i="27"/>
  <c r="J23" i="27"/>
  <c r="R22" i="27"/>
  <c r="J22" i="27"/>
  <c r="R21" i="27"/>
  <c r="J21" i="27"/>
  <c r="R20" i="27"/>
  <c r="J20" i="27"/>
  <c r="R19" i="27"/>
  <c r="J19" i="27"/>
  <c r="R18" i="27"/>
  <c r="J18" i="27"/>
  <c r="R17" i="27"/>
  <c r="J17" i="27"/>
  <c r="R16" i="27"/>
  <c r="J16" i="27"/>
  <c r="R15" i="27"/>
  <c r="J15" i="27"/>
  <c r="R14" i="27"/>
  <c r="J14" i="27"/>
  <c r="R13" i="27"/>
  <c r="J13" i="27"/>
  <c r="R12" i="27"/>
  <c r="J12" i="27"/>
  <c r="R11" i="27"/>
  <c r="J11" i="27"/>
  <c r="R10" i="27"/>
  <c r="R9" i="27"/>
  <c r="J9" i="27"/>
  <c r="R8" i="27"/>
  <c r="Q23" i="27"/>
  <c r="J8" i="27"/>
  <c r="R7" i="27"/>
  <c r="J7" i="27"/>
  <c r="R6" i="27"/>
  <c r="J6" i="27"/>
  <c r="R23" i="27" l="1"/>
  <c r="J10" i="27"/>
  <c r="I32" i="27"/>
  <c r="R24" i="27" s="1"/>
  <c r="J32" i="27" l="1"/>
  <c r="J26" i="25"/>
  <c r="J25" i="25"/>
  <c r="J24" i="25"/>
  <c r="J23" i="25"/>
  <c r="R22" i="25"/>
  <c r="J22" i="25"/>
  <c r="R21" i="25"/>
  <c r="J21" i="25"/>
  <c r="R20" i="25"/>
  <c r="J20" i="25"/>
  <c r="R19" i="25"/>
  <c r="J19" i="25"/>
  <c r="R18" i="25"/>
  <c r="R17" i="25"/>
  <c r="J17" i="25"/>
  <c r="R16" i="25"/>
  <c r="J16" i="25"/>
  <c r="R15" i="25"/>
  <c r="J15" i="25"/>
  <c r="R14" i="25"/>
  <c r="J14" i="25"/>
  <c r="R13" i="25"/>
  <c r="J13" i="25"/>
  <c r="R12" i="25"/>
  <c r="J12" i="25"/>
  <c r="R11" i="25"/>
  <c r="J11" i="25"/>
  <c r="R10" i="25"/>
  <c r="R9" i="25"/>
  <c r="J9" i="25"/>
  <c r="R8" i="25"/>
  <c r="R23" i="25" s="1"/>
  <c r="Q23" i="25"/>
  <c r="J8" i="25"/>
  <c r="R7" i="25"/>
  <c r="J7" i="25"/>
  <c r="R6" i="25"/>
  <c r="I32" i="25" l="1"/>
  <c r="R24" i="25" s="1"/>
  <c r="J6" i="25"/>
  <c r="J18" i="25"/>
  <c r="J10" i="25"/>
  <c r="J32" i="25" l="1"/>
  <c r="J26" i="23" l="1"/>
  <c r="J25" i="23"/>
  <c r="J24" i="23"/>
  <c r="J23" i="23"/>
  <c r="R22" i="23"/>
  <c r="J22" i="23"/>
  <c r="R21" i="23"/>
  <c r="J21" i="23"/>
  <c r="R20" i="23"/>
  <c r="J20" i="23"/>
  <c r="R19" i="23"/>
  <c r="J19" i="23"/>
  <c r="R18" i="23"/>
  <c r="J18" i="23"/>
  <c r="R17" i="23"/>
  <c r="J17" i="23"/>
  <c r="R16" i="23"/>
  <c r="J16" i="23"/>
  <c r="R15" i="23"/>
  <c r="J15" i="23"/>
  <c r="R14" i="23"/>
  <c r="J14" i="23"/>
  <c r="R13" i="23"/>
  <c r="J13" i="23"/>
  <c r="R12" i="23"/>
  <c r="R11" i="23"/>
  <c r="J11" i="23"/>
  <c r="R10" i="23"/>
  <c r="R9" i="23"/>
  <c r="J9" i="23"/>
  <c r="R8" i="23"/>
  <c r="J8" i="23"/>
  <c r="R7" i="23"/>
  <c r="J7" i="23"/>
  <c r="R6" i="23"/>
  <c r="Q23" i="23"/>
  <c r="J6" i="23"/>
  <c r="R23" i="23" l="1"/>
  <c r="J10" i="23"/>
  <c r="I32" i="23"/>
  <c r="R24" i="23" s="1"/>
  <c r="J12" i="23"/>
  <c r="J32" i="23" l="1"/>
  <c r="J26" i="21" l="1"/>
  <c r="J25" i="21"/>
  <c r="J24" i="21"/>
  <c r="J23" i="21"/>
  <c r="R22" i="21"/>
  <c r="J22" i="21"/>
  <c r="R21" i="21"/>
  <c r="J21" i="21"/>
  <c r="R20" i="21"/>
  <c r="J20" i="21"/>
  <c r="R19" i="21"/>
  <c r="J19" i="21"/>
  <c r="R18" i="21"/>
  <c r="J18" i="21"/>
  <c r="R17" i="21"/>
  <c r="J17" i="21"/>
  <c r="R16" i="21"/>
  <c r="R15" i="21"/>
  <c r="J15" i="21"/>
  <c r="R14" i="21"/>
  <c r="J14" i="21"/>
  <c r="R13" i="21"/>
  <c r="R12" i="21"/>
  <c r="J12" i="21"/>
  <c r="R11" i="21"/>
  <c r="J11" i="21"/>
  <c r="R10" i="21"/>
  <c r="R9" i="21"/>
  <c r="J9" i="21"/>
  <c r="R8" i="21"/>
  <c r="J8" i="21"/>
  <c r="R7" i="21"/>
  <c r="Q23" i="21"/>
  <c r="J7" i="21"/>
  <c r="R6" i="21"/>
  <c r="J6" i="21"/>
  <c r="R23" i="21" l="1"/>
  <c r="J10" i="21"/>
  <c r="J13" i="21"/>
  <c r="J16" i="21"/>
  <c r="I32" i="21"/>
  <c r="R24" i="21" s="1"/>
  <c r="J32" i="21" l="1"/>
  <c r="J26" i="19" l="1"/>
  <c r="J25" i="19"/>
  <c r="J24" i="19"/>
  <c r="J23" i="19"/>
  <c r="R22" i="19"/>
  <c r="J22" i="19"/>
  <c r="R21" i="19"/>
  <c r="J21" i="19"/>
  <c r="R20" i="19"/>
  <c r="J20" i="19"/>
  <c r="R19" i="19"/>
  <c r="J19" i="19"/>
  <c r="R18" i="19"/>
  <c r="J18" i="19"/>
  <c r="R17" i="19"/>
  <c r="J17" i="19"/>
  <c r="R16" i="19"/>
  <c r="J16" i="19"/>
  <c r="R15" i="19"/>
  <c r="J15" i="19"/>
  <c r="R14" i="19"/>
  <c r="J14" i="19"/>
  <c r="R13" i="19"/>
  <c r="R12" i="19"/>
  <c r="J12" i="19"/>
  <c r="R11" i="19"/>
  <c r="J11" i="19"/>
  <c r="R10" i="19"/>
  <c r="R9" i="19"/>
  <c r="J9" i="19"/>
  <c r="R8" i="19"/>
  <c r="J8" i="19"/>
  <c r="R7" i="19"/>
  <c r="J7" i="19"/>
  <c r="R6" i="19"/>
  <c r="Q23" i="19"/>
  <c r="J6" i="19"/>
  <c r="R23" i="19" l="1"/>
  <c r="J10" i="19"/>
  <c r="J13" i="19"/>
  <c r="I32" i="19"/>
  <c r="R24" i="19" s="1"/>
  <c r="J32" i="19" l="1"/>
  <c r="J26" i="17" l="1"/>
  <c r="J25" i="17"/>
  <c r="J24" i="17"/>
  <c r="J23" i="17"/>
  <c r="R22" i="17"/>
  <c r="J22" i="17"/>
  <c r="R21" i="17"/>
  <c r="J21" i="17"/>
  <c r="R20" i="17"/>
  <c r="J20" i="17"/>
  <c r="R19" i="17"/>
  <c r="J19" i="17"/>
  <c r="R18" i="17"/>
  <c r="R17" i="17"/>
  <c r="J17" i="17"/>
  <c r="R16" i="17"/>
  <c r="J16" i="17"/>
  <c r="R15" i="17"/>
  <c r="J15" i="17"/>
  <c r="R14" i="17"/>
  <c r="J14" i="17"/>
  <c r="R13" i="17"/>
  <c r="J13" i="17"/>
  <c r="R12" i="17"/>
  <c r="J12" i="17"/>
  <c r="R11" i="17"/>
  <c r="J11" i="17"/>
  <c r="R10" i="17"/>
  <c r="R9" i="17"/>
  <c r="J9" i="17"/>
  <c r="R8" i="17"/>
  <c r="Q23" i="17"/>
  <c r="J8" i="17"/>
  <c r="R7" i="17"/>
  <c r="J7" i="17"/>
  <c r="R6" i="17"/>
  <c r="R23" i="17" l="1"/>
  <c r="I32" i="17"/>
  <c r="R24" i="17" s="1"/>
  <c r="J6" i="17"/>
  <c r="J18" i="17"/>
  <c r="J10" i="17"/>
  <c r="J32" i="17" l="1"/>
  <c r="J26" i="15" l="1"/>
  <c r="J25" i="15"/>
  <c r="J24" i="15"/>
  <c r="J23" i="15"/>
  <c r="R22" i="15"/>
  <c r="J22" i="15"/>
  <c r="R21" i="15"/>
  <c r="J21" i="15"/>
  <c r="R20" i="15"/>
  <c r="J20" i="15"/>
  <c r="R19" i="15"/>
  <c r="J19" i="15"/>
  <c r="R18" i="15"/>
  <c r="J18" i="15"/>
  <c r="R17" i="15"/>
  <c r="J17" i="15"/>
  <c r="R16" i="15"/>
  <c r="R15" i="15"/>
  <c r="J15" i="15"/>
  <c r="R14" i="15"/>
  <c r="J14" i="15"/>
  <c r="R13" i="15"/>
  <c r="R12" i="15"/>
  <c r="J12" i="15"/>
  <c r="R11" i="15"/>
  <c r="J11" i="15"/>
  <c r="R10" i="15"/>
  <c r="J10" i="15"/>
  <c r="R9" i="15"/>
  <c r="J9" i="15"/>
  <c r="R8" i="15"/>
  <c r="J8" i="15"/>
  <c r="R7" i="15"/>
  <c r="Q23" i="15"/>
  <c r="R6" i="15"/>
  <c r="J6" i="15"/>
  <c r="R23" i="15" l="1"/>
  <c r="J7" i="15"/>
  <c r="J13" i="15"/>
  <c r="J32" i="15" s="1"/>
  <c r="J16" i="15"/>
  <c r="I32" i="15"/>
  <c r="R24" i="15" s="1"/>
  <c r="J26" i="13" l="1"/>
  <c r="J25" i="13"/>
  <c r="J24" i="13"/>
  <c r="J23" i="13"/>
  <c r="R22" i="13"/>
  <c r="J22" i="13"/>
  <c r="R21" i="13"/>
  <c r="J21" i="13"/>
  <c r="R20" i="13"/>
  <c r="J20" i="13"/>
  <c r="R19" i="13"/>
  <c r="J19" i="13"/>
  <c r="R18" i="13"/>
  <c r="J18" i="13"/>
  <c r="R17" i="13"/>
  <c r="J17" i="13"/>
  <c r="R16" i="13"/>
  <c r="R15" i="13"/>
  <c r="J15" i="13"/>
  <c r="R14" i="13"/>
  <c r="J14" i="13"/>
  <c r="R13" i="13"/>
  <c r="R12" i="13"/>
  <c r="J12" i="13"/>
  <c r="R11" i="13"/>
  <c r="J11" i="13"/>
  <c r="R10" i="13"/>
  <c r="R9" i="13"/>
  <c r="J9" i="13"/>
  <c r="R8" i="13"/>
  <c r="J8" i="13"/>
  <c r="R7" i="13"/>
  <c r="Q23" i="13"/>
  <c r="J7" i="13"/>
  <c r="R6" i="13"/>
  <c r="J6" i="13"/>
  <c r="R23" i="13" l="1"/>
  <c r="J10" i="13"/>
  <c r="J13" i="13"/>
  <c r="J16" i="13"/>
  <c r="I32" i="13"/>
  <c r="R24" i="13" s="1"/>
  <c r="J32" i="13" l="1"/>
  <c r="J26" i="11"/>
  <c r="J25" i="11"/>
  <c r="J24" i="11"/>
  <c r="J23" i="11"/>
  <c r="R22" i="11"/>
  <c r="J22" i="11"/>
  <c r="R21" i="11"/>
  <c r="J21" i="11"/>
  <c r="R20" i="11"/>
  <c r="J20" i="11"/>
  <c r="R19" i="11"/>
  <c r="J19" i="11"/>
  <c r="R18" i="11"/>
  <c r="J18" i="11"/>
  <c r="R17" i="11"/>
  <c r="J17" i="11"/>
  <c r="R16" i="11"/>
  <c r="J16" i="11"/>
  <c r="R15" i="11"/>
  <c r="J15" i="11"/>
  <c r="R14" i="11"/>
  <c r="J14" i="11"/>
  <c r="R13" i="11"/>
  <c r="R12" i="11"/>
  <c r="J12" i="11"/>
  <c r="R11" i="11"/>
  <c r="J11" i="11"/>
  <c r="R10" i="11"/>
  <c r="J10" i="11"/>
  <c r="R9" i="11"/>
  <c r="J9" i="11"/>
  <c r="R8" i="11"/>
  <c r="J8" i="11"/>
  <c r="R7" i="11"/>
  <c r="Q23" i="11"/>
  <c r="J7" i="11"/>
  <c r="R6" i="11"/>
  <c r="J6" i="11"/>
  <c r="R23" i="11" l="1"/>
  <c r="J13" i="11"/>
  <c r="I32" i="11"/>
  <c r="R24" i="11" s="1"/>
  <c r="J32" i="11" l="1"/>
  <c r="I32" i="9"/>
  <c r="J26" i="9"/>
  <c r="J25" i="9"/>
  <c r="J24" i="9"/>
  <c r="J23" i="9"/>
  <c r="R22" i="9"/>
  <c r="J22" i="9"/>
  <c r="R21" i="9"/>
  <c r="J21" i="9"/>
  <c r="R20" i="9"/>
  <c r="J20" i="9"/>
  <c r="R19" i="9"/>
  <c r="J19" i="9"/>
  <c r="R18" i="9"/>
  <c r="J18" i="9"/>
  <c r="R17" i="9"/>
  <c r="J17" i="9"/>
  <c r="R16" i="9"/>
  <c r="J16" i="9"/>
  <c r="R15" i="9"/>
  <c r="J15" i="9"/>
  <c r="R14" i="9"/>
  <c r="J14" i="9"/>
  <c r="R13" i="9"/>
  <c r="R12" i="9"/>
  <c r="J12" i="9"/>
  <c r="R11" i="9"/>
  <c r="J11" i="9"/>
  <c r="R10" i="9"/>
  <c r="J10" i="9"/>
  <c r="R9" i="9"/>
  <c r="J9" i="9"/>
  <c r="R8" i="9"/>
  <c r="J8" i="9"/>
  <c r="R7" i="9"/>
  <c r="J7" i="9"/>
  <c r="R6" i="9"/>
  <c r="Q23" i="9"/>
  <c r="J6" i="9"/>
  <c r="R24" i="9" l="1"/>
  <c r="R23" i="9"/>
  <c r="J13" i="9"/>
  <c r="J32" i="9" l="1"/>
  <c r="J27" i="7"/>
  <c r="R17" i="7" s="1"/>
  <c r="J26" i="7"/>
  <c r="J25" i="7"/>
  <c r="J24" i="7"/>
  <c r="J23" i="7"/>
  <c r="R22" i="7"/>
  <c r="J22" i="7"/>
  <c r="R21" i="7"/>
  <c r="J21" i="7"/>
  <c r="R20" i="7"/>
  <c r="J20" i="7"/>
  <c r="R19" i="7"/>
  <c r="J19" i="7"/>
  <c r="R18" i="7"/>
  <c r="J18" i="7"/>
  <c r="J17" i="7"/>
  <c r="R16" i="7"/>
  <c r="J16" i="7"/>
  <c r="R15" i="7"/>
  <c r="J15" i="7"/>
  <c r="R14" i="7"/>
  <c r="R13" i="7"/>
  <c r="R12" i="7"/>
  <c r="J12" i="7"/>
  <c r="R11" i="7"/>
  <c r="J11" i="7"/>
  <c r="R10" i="7"/>
  <c r="J10" i="7"/>
  <c r="R9" i="7"/>
  <c r="J9" i="7"/>
  <c r="R8" i="7"/>
  <c r="J8" i="7"/>
  <c r="R7" i="7"/>
  <c r="Q23" i="7"/>
  <c r="J7" i="7" l="1"/>
  <c r="J13" i="7"/>
  <c r="J14" i="7"/>
  <c r="J6" i="7"/>
  <c r="I32" i="7"/>
  <c r="R24" i="7" s="1"/>
  <c r="J32" i="7" l="1"/>
</calcChain>
</file>

<file path=xl/sharedStrings.xml><?xml version="1.0" encoding="utf-8"?>
<sst xmlns="http://schemas.openxmlformats.org/spreadsheetml/2006/main" count="1072" uniqueCount="59">
  <si>
    <t>Nom du Service</t>
  </si>
  <si>
    <t>Période</t>
  </si>
  <si>
    <t>Ref Facture</t>
  </si>
  <si>
    <t>Ce que vous payez</t>
  </si>
  <si>
    <t>Ce que vous auriez payé</t>
  </si>
  <si>
    <t>Type</t>
  </si>
  <si>
    <t>Destination</t>
  </si>
  <si>
    <t>Nbre de plis
C4</t>
  </si>
  <si>
    <t>Nbre de plis
C5</t>
  </si>
  <si>
    <t>Nbre de plis
C6</t>
  </si>
  <si>
    <t>Prix unitaire</t>
  </si>
  <si>
    <t>Poids</t>
  </si>
  <si>
    <t>Quantité</t>
  </si>
  <si>
    <t>Prix</t>
  </si>
  <si>
    <t>Tarif</t>
  </si>
  <si>
    <t>Format C4</t>
  </si>
  <si>
    <t>Format C5</t>
  </si>
  <si>
    <t>Format C6</t>
  </si>
  <si>
    <t>Quantité 
totale</t>
  </si>
  <si>
    <t>COURRIER INDUSTRIEL</t>
  </si>
  <si>
    <t>Méca 0-50 g</t>
  </si>
  <si>
    <t>DPT</t>
  </si>
  <si>
    <t>ECOPLI 0g - 20 g</t>
  </si>
  <si>
    <t>TF</t>
  </si>
  <si>
    <t>ECOPLI 21g - 50 g</t>
  </si>
  <si>
    <t>Non Méca 0-50 g</t>
  </si>
  <si>
    <t>ECOPLI 51g - 100 g</t>
  </si>
  <si>
    <t>ECOPLI 101g - 250g</t>
  </si>
  <si>
    <t>Non Méca 51-350 g (1)</t>
  </si>
  <si>
    <t>LETTRE VERTE 0-20g</t>
  </si>
  <si>
    <t>Non Méca 51-350 g (2)</t>
  </si>
  <si>
    <t>LETTRE VERTE 21-50g</t>
  </si>
  <si>
    <t>LETTRE VERTE 51-100g</t>
  </si>
  <si>
    <t>LETTRE VERTE 101-250g</t>
  </si>
  <si>
    <t>LETTRE VERTE 251-500g</t>
  </si>
  <si>
    <t>LETTRE VERTE 501-1000g</t>
  </si>
  <si>
    <t>AFFRANCHISSEMENT</t>
  </si>
  <si>
    <t>ECOPLI égrené</t>
  </si>
  <si>
    <t>0g - 20 g</t>
  </si>
  <si>
    <t>LETTRE VERTE 1001-2000g</t>
  </si>
  <si>
    <t>21g - 50 g</t>
  </si>
  <si>
    <t>51g - 100 g</t>
  </si>
  <si>
    <t>101g - 250g</t>
  </si>
  <si>
    <t>PLIS ETRANGERS</t>
  </si>
  <si>
    <t xml:space="preserve">LETTRE VERTE </t>
  </si>
  <si>
    <t>COLISSIMO</t>
  </si>
  <si>
    <t>LETTRE RECOMMANDEE</t>
  </si>
  <si>
    <t>ECOPLI EN NB</t>
  </si>
  <si>
    <t>251g-500g</t>
  </si>
  <si>
    <t>500g-1000g</t>
  </si>
  <si>
    <t>Le</t>
  </si>
  <si>
    <t>1000g-2000g</t>
  </si>
  <si>
    <t>Total</t>
  </si>
  <si>
    <t>LETTRE VERTE (J+3 )</t>
  </si>
  <si>
    <t>(1) La formule de calcul est la suivante : 0,415 par plis + 5,690€/Kg</t>
  </si>
  <si>
    <t>(2) La formule de calcul est la suivante : 0,499€ par plis + 5,690€/Kg</t>
  </si>
  <si>
    <t>(1) La formule de calcul est la suivante : X par plis + X€/Kg</t>
  </si>
  <si>
    <t>(2) La formule de calcul est la suivante : X€ par plis + X€/Kg</t>
  </si>
  <si>
    <t>Méca 51-350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</si>
</sst>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\ &quot;€&quot;"/>
    <numFmt numFmtId="167" formatCode="0###########"/>
    <numFmt numFmtId="168" formatCode="0###"/>
    <numFmt numFmtId="169" formatCode="#,##0.000\ &quot;€&quot;"/>
    <numFmt numFmtId="170" formatCode="###0.000&quot; kg&quot;"/>
    <numFmt numFmtId="171" formatCode="_-* #,##0\ _€_-;\-* #,##0\ _€_-;_-* &quot;-&quot;??\ _€_-;_-@_-"/>
    <numFmt numFmtId="172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sz val="16"/>
      <color theme="1"/>
      <name val="Comic Sans MS"/>
      <family val="4"/>
    </font>
    <font>
      <sz val="12"/>
      <color theme="1"/>
      <name val="Comic Sans MS"/>
      <family val="4"/>
    </font>
    <font>
      <sz val="11"/>
      <color theme="0"/>
      <name val="Comic Sans MS"/>
      <family val="4"/>
    </font>
    <font>
      <sz val="11"/>
      <color theme="1"/>
      <name val="Calibri"/>
      <family val="2"/>
      <scheme val="minor"/>
    </font>
    <font>
      <sz val="11"/>
      <name val="Comic Sans MS"/>
      <family val="4"/>
    </font>
    <font>
      <sz val="14"/>
      <color theme="1"/>
      <name val="Calibri"/>
      <family val="2"/>
      <scheme val="minor"/>
    </font>
    <font>
      <b/>
      <sz val="11"/>
      <color theme="1"/>
      <name val="Comic Sans MS"/>
      <family val="4"/>
    </font>
    <font>
      <sz val="16"/>
      <color rgb="FFFF0000"/>
      <name val="Comic Sans MS"/>
      <family val="4"/>
    </font>
    <font>
      <sz val="16"/>
      <name val="Comic Sans MS"/>
      <family val="4"/>
    </font>
    <font>
      <sz val="12"/>
      <name val="Comic Sans MS"/>
      <family val="4"/>
    </font>
    <font>
      <sz val="14"/>
      <name val="Calibri"/>
      <family val="2"/>
      <scheme val="minor"/>
    </font>
    <font>
      <b/>
      <sz val="11"/>
      <name val="Comic Sans MS"/>
      <family val="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70C0"/>
      </left>
      <right style="medium">
        <color rgb="FF0070C0"/>
      </right>
      <top style="double">
        <color rgb="FF0070C0"/>
      </top>
      <bottom style="double">
        <color rgb="FF0070C0"/>
      </bottom>
      <diagonal/>
    </border>
    <border>
      <left style="medium">
        <color rgb="FF0070C0"/>
      </left>
      <right style="double">
        <color rgb="FF0070C0"/>
      </right>
      <top style="double">
        <color rgb="FF0070C0"/>
      </top>
      <bottom style="double">
        <color rgb="FF0070C0"/>
      </bottom>
      <diagonal/>
    </border>
    <border>
      <left style="double">
        <color theme="4" tint="-0.24994659260841701"/>
      </left>
      <right style="medium">
        <color theme="4" tint="-0.24994659260841701"/>
      </right>
      <top style="double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double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double">
        <color theme="4" tint="-0.24994659260841701"/>
      </right>
      <top style="double">
        <color theme="4" tint="-0.24994659260841701"/>
      </top>
      <bottom style="medium">
        <color theme="4" tint="-0.24994659260841701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double">
        <color rgb="FF0070C0"/>
      </right>
      <top/>
      <bottom style="medium">
        <color rgb="FF0070C0"/>
      </bottom>
      <diagonal/>
    </border>
    <border>
      <left style="double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double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double">
        <color theme="4" tint="-0.24994659260841701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double">
        <color theme="4" tint="-0.24994659260841701"/>
      </left>
      <right style="medium">
        <color theme="4" tint="-0.24994659260841701"/>
      </right>
      <top/>
      <bottom style="double">
        <color theme="4" tint="-0.24994659260841701"/>
      </bottom>
      <diagonal/>
    </border>
    <border>
      <left style="medium">
        <color theme="4" tint="-0.24994659260841701"/>
      </left>
      <right style="double">
        <color theme="4" tint="-0.24994659260841701"/>
      </right>
      <top/>
      <bottom style="double">
        <color theme="4" tint="-0.24994659260841701"/>
      </bottom>
      <diagonal/>
    </border>
    <border>
      <left/>
      <right style="medium">
        <color rgb="FF0070C0"/>
      </right>
      <top/>
      <bottom/>
      <diagonal/>
    </border>
    <border>
      <left/>
      <right/>
      <top style="double">
        <color rgb="FF0070C0"/>
      </top>
      <bottom/>
      <diagonal/>
    </border>
    <border>
      <left/>
      <right style="double">
        <color rgb="FF0070C0"/>
      </right>
      <top style="double">
        <color rgb="FF0070C0"/>
      </top>
      <bottom/>
      <diagonal/>
    </border>
    <border>
      <left style="double">
        <color rgb="FF0070C0"/>
      </left>
      <right style="medium">
        <color rgb="FF0070C0"/>
      </right>
      <top/>
      <bottom style="double">
        <color rgb="FF0070C0"/>
      </bottom>
      <diagonal/>
    </border>
    <border>
      <left style="medium">
        <color rgb="FF0070C0"/>
      </left>
      <right style="double">
        <color rgb="FF0070C0"/>
      </right>
      <top/>
      <bottom style="double">
        <color rgb="FF0070C0"/>
      </bottom>
      <diagonal/>
    </border>
  </borders>
  <cellStyleXfs count="256">
    <xf numFmtId="0" fontId="0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331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8" fontId="6" fillId="0" borderId="0" xfId="0" applyNumberFormat="1" applyFont="1" applyAlignment="1" applyProtection="1">
      <alignment vertical="center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 applyProtection="1">
      <alignment vertical="center"/>
      <protection locked="0"/>
    </xf>
    <xf numFmtId="0" fontId="1" fillId="0" borderId="11" xfId="0" applyFont="1" applyBorder="1" applyAlignment="1">
      <alignment vertical="center"/>
    </xf>
    <xf numFmtId="0" fontId="6" fillId="5" borderId="12" xfId="0" applyFont="1" applyFill="1" applyBorder="1" applyAlignment="1" applyProtection="1">
      <alignment vertical="center"/>
      <protection locked="0"/>
    </xf>
    <xf numFmtId="0" fontId="1" fillId="6" borderId="9" xfId="0" applyFont="1" applyFill="1" applyBorder="1" applyAlignment="1">
      <alignment vertical="center"/>
    </xf>
    <xf numFmtId="0" fontId="1" fillId="6" borderId="9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vertical="center"/>
    </xf>
    <xf numFmtId="0" fontId="1" fillId="7" borderId="9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vertical="center"/>
    </xf>
    <xf numFmtId="0" fontId="1" fillId="8" borderId="9" xfId="0" applyFont="1" applyFill="1" applyBorder="1" applyAlignment="1">
      <alignment horizontal="center" vertical="center"/>
    </xf>
    <xf numFmtId="0" fontId="6" fillId="5" borderId="14" xfId="0" applyFont="1" applyFill="1" applyBorder="1" applyAlignment="1" applyProtection="1">
      <alignment vertical="center"/>
      <protection locked="0"/>
    </xf>
    <xf numFmtId="0" fontId="6" fillId="5" borderId="15" xfId="0" applyFont="1" applyFill="1" applyBorder="1" applyAlignment="1" applyProtection="1">
      <alignment vertical="center"/>
      <protection locked="0"/>
    </xf>
    <xf numFmtId="9" fontId="1" fillId="0" borderId="0" xfId="0" applyNumberFormat="1" applyFont="1" applyAlignment="1">
      <alignment vertical="center"/>
    </xf>
    <xf numFmtId="0" fontId="1" fillId="0" borderId="19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9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6" fontId="1" fillId="0" borderId="9" xfId="0" applyNumberFormat="1" applyFont="1" applyBorder="1" applyAlignment="1">
      <alignment vertical="center"/>
    </xf>
    <xf numFmtId="171" fontId="4" fillId="0" borderId="0" xfId="0" applyNumberFormat="1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165" fontId="4" fillId="0" borderId="0" xfId="0" applyNumberFormat="1" applyFont="1" applyAlignment="1">
      <alignment vertical="center"/>
    </xf>
    <xf numFmtId="169" fontId="1" fillId="0" borderId="9" xfId="253" applyNumberFormat="1" applyFont="1" applyBorder="1" applyAlignment="1">
      <alignment vertical="center"/>
    </xf>
    <xf numFmtId="171" fontId="1" fillId="4" borderId="9" xfId="254" applyNumberFormat="1" applyFont="1" applyFill="1" applyBorder="1" applyAlignment="1">
      <alignment vertical="center"/>
    </xf>
    <xf numFmtId="165" fontId="1" fillId="0" borderId="10" xfId="254" applyFont="1" applyBorder="1" applyAlignment="1">
      <alignment vertical="center"/>
    </xf>
    <xf numFmtId="166" fontId="1" fillId="0" borderId="12" xfId="253" applyNumberFormat="1" applyFont="1" applyBorder="1" applyAlignment="1">
      <alignment vertical="center"/>
    </xf>
    <xf numFmtId="171" fontId="1" fillId="4" borderId="12" xfId="254" applyNumberFormat="1" applyFont="1" applyFill="1" applyBorder="1" applyAlignment="1">
      <alignment vertical="center"/>
    </xf>
    <xf numFmtId="165" fontId="1" fillId="0" borderId="13" xfId="254" applyFont="1" applyBorder="1" applyAlignment="1">
      <alignment vertical="center"/>
    </xf>
    <xf numFmtId="166" fontId="1" fillId="0" borderId="9" xfId="253" applyNumberFormat="1" applyFont="1" applyBorder="1" applyAlignment="1">
      <alignment vertical="center"/>
    </xf>
    <xf numFmtId="166" fontId="1" fillId="0" borderId="14" xfId="253" applyNumberFormat="1" applyFont="1" applyBorder="1" applyAlignment="1">
      <alignment vertical="center"/>
    </xf>
    <xf numFmtId="171" fontId="1" fillId="0" borderId="9" xfId="254" applyNumberFormat="1" applyFont="1" applyBorder="1" applyAlignment="1">
      <alignment vertical="center"/>
    </xf>
    <xf numFmtId="166" fontId="1" fillId="0" borderId="15" xfId="253" applyNumberFormat="1" applyFont="1" applyFill="1" applyBorder="1" applyAlignment="1">
      <alignment vertical="center"/>
    </xf>
    <xf numFmtId="171" fontId="1" fillId="0" borderId="17" xfId="254" applyNumberFormat="1" applyFont="1" applyBorder="1" applyAlignment="1">
      <alignment vertical="center"/>
    </xf>
    <xf numFmtId="165" fontId="1" fillId="0" borderId="18" xfId="254" applyFont="1" applyFill="1" applyBorder="1" applyAlignment="1">
      <alignment vertical="center"/>
    </xf>
    <xf numFmtId="166" fontId="1" fillId="0" borderId="14" xfId="255" applyNumberFormat="1" applyFont="1" applyBorder="1" applyAlignment="1">
      <alignment vertical="center"/>
    </xf>
    <xf numFmtId="166" fontId="1" fillId="0" borderId="9" xfId="255" applyNumberFormat="1" applyFont="1" applyBorder="1" applyAlignment="1">
      <alignment vertical="center"/>
    </xf>
    <xf numFmtId="171" fontId="1" fillId="0" borderId="22" xfId="254" applyNumberFormat="1" applyFont="1" applyBorder="1" applyAlignment="1">
      <alignment vertical="center"/>
    </xf>
    <xf numFmtId="165" fontId="1" fillId="0" borderId="23" xfId="254" applyFont="1" applyFill="1" applyBorder="1" applyAlignment="1">
      <alignment vertical="center"/>
    </xf>
    <xf numFmtId="172" fontId="1" fillId="0" borderId="0" xfId="255" applyNumberFormat="1" applyFont="1" applyFill="1" applyBorder="1" applyAlignment="1">
      <alignment vertical="center"/>
    </xf>
    <xf numFmtId="171" fontId="1" fillId="0" borderId="0" xfId="254" applyNumberFormat="1" applyFont="1" applyFill="1" applyBorder="1" applyAlignment="1">
      <alignment vertical="center"/>
    </xf>
    <xf numFmtId="165" fontId="1" fillId="0" borderId="0" xfId="254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167" fontId="1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 applyProtection="1">
      <alignment vertical="center"/>
      <protection locked="0"/>
    </xf>
    <xf numFmtId="169" fontId="6" fillId="0" borderId="9" xfId="184" applyNumberFormat="1" applyFont="1" applyBorder="1" applyAlignment="1">
      <alignment vertical="center"/>
    </xf>
    <xf numFmtId="170" fontId="6" fillId="0" borderId="9" xfId="0" applyNumberFormat="1" applyFont="1" applyBorder="1" applyAlignment="1">
      <alignment vertical="center"/>
    </xf>
    <xf numFmtId="171" fontId="6" fillId="4" borderId="9" xfId="185" applyNumberFormat="1" applyFont="1" applyFill="1" applyBorder="1" applyAlignment="1">
      <alignment vertical="center"/>
    </xf>
    <xf numFmtId="165" fontId="6" fillId="0" borderId="10" xfId="185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66" fontId="6" fillId="0" borderId="12" xfId="184" applyNumberFormat="1" applyFont="1" applyBorder="1" applyAlignment="1">
      <alignment vertical="center"/>
    </xf>
    <xf numFmtId="171" fontId="6" fillId="4" borderId="12" xfId="185" applyNumberFormat="1" applyFont="1" applyFill="1" applyBorder="1" applyAlignment="1">
      <alignment vertical="center"/>
    </xf>
    <xf numFmtId="165" fontId="6" fillId="0" borderId="13" xfId="185" applyFont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0" fontId="6" fillId="6" borderId="9" xfId="0" applyFont="1" applyFill="1" applyBorder="1" applyAlignment="1">
      <alignment horizontal="center" vertical="center"/>
    </xf>
    <xf numFmtId="170" fontId="6" fillId="4" borderId="9" xfId="0" applyNumberFormat="1" applyFont="1" applyFill="1" applyBorder="1" applyAlignment="1" applyProtection="1">
      <alignment vertical="center"/>
      <protection locked="0"/>
    </xf>
    <xf numFmtId="0" fontId="6" fillId="7" borderId="9" xfId="0" applyFont="1" applyFill="1" applyBorder="1" applyAlignment="1">
      <alignment vertical="center"/>
    </xf>
    <xf numFmtId="0" fontId="6" fillId="7" borderId="9" xfId="0" applyFont="1" applyFill="1" applyBorder="1" applyAlignment="1">
      <alignment horizontal="center" vertical="center"/>
    </xf>
    <xf numFmtId="166" fontId="6" fillId="0" borderId="9" xfId="184" applyNumberFormat="1" applyFont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0" fontId="6" fillId="8" borderId="9" xfId="0" applyFont="1" applyFill="1" applyBorder="1" applyAlignment="1">
      <alignment horizontal="center" vertical="center"/>
    </xf>
    <xf numFmtId="166" fontId="6" fillId="0" borderId="14" xfId="184" applyNumberFormat="1" applyFont="1" applyBorder="1" applyAlignment="1">
      <alignment vertical="center"/>
    </xf>
    <xf numFmtId="0" fontId="6" fillId="5" borderId="9" xfId="0" applyFont="1" applyFill="1" applyBorder="1" applyAlignment="1" applyProtection="1">
      <alignment vertical="center"/>
      <protection locked="0"/>
    </xf>
    <xf numFmtId="171" fontId="6" fillId="0" borderId="9" xfId="185" applyNumberFormat="1" applyFont="1" applyBorder="1" applyAlignment="1">
      <alignment vertical="center"/>
    </xf>
    <xf numFmtId="166" fontId="6" fillId="0" borderId="15" xfId="184" applyNumberFormat="1" applyFont="1" applyFill="1" applyBorder="1" applyAlignment="1">
      <alignment vertical="center"/>
    </xf>
    <xf numFmtId="0" fontId="6" fillId="5" borderId="16" xfId="0" applyFont="1" applyFill="1" applyBorder="1" applyAlignment="1" applyProtection="1">
      <alignment vertical="center"/>
      <protection locked="0"/>
    </xf>
    <xf numFmtId="171" fontId="6" fillId="0" borderId="17" xfId="185" applyNumberFormat="1" applyFont="1" applyBorder="1" applyAlignment="1">
      <alignment vertical="center"/>
    </xf>
    <xf numFmtId="165" fontId="6" fillId="0" borderId="18" xfId="185" applyFont="1" applyFill="1" applyBorder="1" applyAlignment="1">
      <alignment vertical="center"/>
    </xf>
    <xf numFmtId="9" fontId="6" fillId="0" borderId="0" xfId="0" applyNumberFormat="1" applyFont="1" applyAlignment="1">
      <alignment vertical="center"/>
    </xf>
    <xf numFmtId="0" fontId="6" fillId="0" borderId="19" xfId="0" applyFont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6" fontId="6" fillId="0" borderId="14" xfId="186" applyNumberFormat="1" applyFont="1" applyBorder="1" applyAlignment="1">
      <alignment vertical="center"/>
    </xf>
    <xf numFmtId="166" fontId="6" fillId="0" borderId="9" xfId="0" applyNumberFormat="1" applyFont="1" applyBorder="1" applyAlignment="1">
      <alignment vertical="center"/>
    </xf>
    <xf numFmtId="166" fontId="6" fillId="0" borderId="9" xfId="186" applyNumberFormat="1" applyFont="1" applyBorder="1" applyAlignment="1">
      <alignment vertical="center"/>
    </xf>
    <xf numFmtId="171" fontId="6" fillId="0" borderId="22" xfId="185" applyNumberFormat="1" applyFont="1" applyBorder="1" applyAlignment="1">
      <alignment vertical="center"/>
    </xf>
    <xf numFmtId="165" fontId="6" fillId="0" borderId="23" xfId="185" applyFont="1" applyFill="1" applyBorder="1" applyAlignment="1">
      <alignment vertical="center"/>
    </xf>
    <xf numFmtId="171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172" fontId="6" fillId="0" borderId="0" xfId="186" applyNumberFormat="1" applyFont="1" applyFill="1" applyBorder="1" applyAlignment="1">
      <alignment vertical="center"/>
    </xf>
    <xf numFmtId="171" fontId="6" fillId="0" borderId="0" xfId="185" applyNumberFormat="1" applyFont="1" applyFill="1" applyBorder="1" applyAlignment="1">
      <alignment vertical="center"/>
    </xf>
    <xf numFmtId="165" fontId="6" fillId="0" borderId="0" xfId="185" applyFont="1" applyFill="1" applyBorder="1" applyAlignment="1">
      <alignment vertical="center"/>
    </xf>
    <xf numFmtId="169" fontId="6" fillId="0" borderId="9" xfId="250" applyNumberFormat="1" applyFont="1" applyBorder="1" applyAlignment="1">
      <alignment vertical="center"/>
    </xf>
    <xf numFmtId="171" fontId="6" fillId="4" borderId="9" xfId="251" applyNumberFormat="1" applyFont="1" applyFill="1" applyBorder="1" applyAlignment="1">
      <alignment vertical="center"/>
    </xf>
    <xf numFmtId="165" fontId="6" fillId="0" borderId="10" xfId="251" applyFont="1" applyBorder="1" applyAlignment="1">
      <alignment vertical="center"/>
    </xf>
    <xf numFmtId="166" fontId="6" fillId="0" borderId="12" xfId="250" applyNumberFormat="1" applyFont="1" applyBorder="1" applyAlignment="1">
      <alignment vertical="center"/>
    </xf>
    <xf numFmtId="171" fontId="6" fillId="4" borderId="12" xfId="251" applyNumberFormat="1" applyFont="1" applyFill="1" applyBorder="1" applyAlignment="1">
      <alignment vertical="center"/>
    </xf>
    <xf numFmtId="165" fontId="6" fillId="0" borderId="13" xfId="251" applyFont="1" applyBorder="1" applyAlignment="1">
      <alignment vertical="center"/>
    </xf>
    <xf numFmtId="166" fontId="6" fillId="0" borderId="9" xfId="250" applyNumberFormat="1" applyFont="1" applyBorder="1" applyAlignment="1">
      <alignment vertical="center"/>
    </xf>
    <xf numFmtId="166" fontId="6" fillId="0" borderId="14" xfId="250" applyNumberFormat="1" applyFont="1" applyBorder="1" applyAlignment="1">
      <alignment vertical="center"/>
    </xf>
    <xf numFmtId="171" fontId="6" fillId="0" borderId="9" xfId="251" applyNumberFormat="1" applyFont="1" applyBorder="1" applyAlignment="1">
      <alignment vertical="center"/>
    </xf>
    <xf numFmtId="166" fontId="6" fillId="0" borderId="15" xfId="250" applyNumberFormat="1" applyFont="1" applyFill="1" applyBorder="1" applyAlignment="1">
      <alignment vertical="center"/>
    </xf>
    <xf numFmtId="171" fontId="6" fillId="0" borderId="17" xfId="251" applyNumberFormat="1" applyFont="1" applyBorder="1" applyAlignment="1">
      <alignment vertical="center"/>
    </xf>
    <xf numFmtId="165" fontId="6" fillId="0" borderId="18" xfId="251" applyFont="1" applyFill="1" applyBorder="1" applyAlignment="1">
      <alignment vertical="center"/>
    </xf>
    <xf numFmtId="166" fontId="6" fillId="0" borderId="14" xfId="252" applyNumberFormat="1" applyFont="1" applyBorder="1" applyAlignment="1">
      <alignment vertical="center"/>
    </xf>
    <xf numFmtId="166" fontId="6" fillId="0" borderId="9" xfId="252" applyNumberFormat="1" applyFont="1" applyBorder="1" applyAlignment="1">
      <alignment vertical="center"/>
    </xf>
    <xf numFmtId="171" fontId="6" fillId="0" borderId="22" xfId="251" applyNumberFormat="1" applyFont="1" applyBorder="1" applyAlignment="1">
      <alignment vertical="center"/>
    </xf>
    <xf numFmtId="165" fontId="6" fillId="0" borderId="23" xfId="251" applyFont="1" applyFill="1" applyBorder="1" applyAlignment="1">
      <alignment vertical="center"/>
    </xf>
    <xf numFmtId="172" fontId="6" fillId="0" borderId="0" xfId="252" applyNumberFormat="1" applyFont="1" applyFill="1" applyBorder="1" applyAlignment="1">
      <alignment vertical="center"/>
    </xf>
    <xf numFmtId="171" fontId="6" fillId="0" borderId="0" xfId="251" applyNumberFormat="1" applyFont="1" applyFill="1" applyBorder="1" applyAlignment="1">
      <alignment vertical="center"/>
    </xf>
    <xf numFmtId="165" fontId="6" fillId="0" borderId="0" xfId="251" applyFont="1" applyFill="1" applyBorder="1" applyAlignment="1">
      <alignment vertical="center"/>
    </xf>
    <xf numFmtId="169" fontId="6" fillId="0" borderId="9" xfId="244" applyNumberFormat="1" applyFont="1" applyBorder="1" applyAlignment="1">
      <alignment vertical="center"/>
    </xf>
    <xf numFmtId="171" fontId="6" fillId="4" borderId="9" xfId="245" applyNumberFormat="1" applyFont="1" applyFill="1" applyBorder="1" applyAlignment="1">
      <alignment vertical="center"/>
    </xf>
    <xf numFmtId="165" fontId="6" fillId="0" borderId="10" xfId="245" applyFont="1" applyBorder="1" applyAlignment="1">
      <alignment vertical="center"/>
    </xf>
    <xf numFmtId="166" fontId="6" fillId="0" borderId="12" xfId="244" applyNumberFormat="1" applyFont="1" applyBorder="1" applyAlignment="1">
      <alignment vertical="center"/>
    </xf>
    <xf numFmtId="171" fontId="6" fillId="4" borderId="12" xfId="245" applyNumberFormat="1" applyFont="1" applyFill="1" applyBorder="1" applyAlignment="1">
      <alignment vertical="center"/>
    </xf>
    <xf numFmtId="165" fontId="6" fillId="0" borderId="13" xfId="245" applyFont="1" applyBorder="1" applyAlignment="1">
      <alignment vertical="center"/>
    </xf>
    <xf numFmtId="166" fontId="6" fillId="0" borderId="9" xfId="244" applyNumberFormat="1" applyFont="1" applyBorder="1" applyAlignment="1">
      <alignment vertical="center"/>
    </xf>
    <xf numFmtId="166" fontId="6" fillId="0" borderId="14" xfId="244" applyNumberFormat="1" applyFont="1" applyBorder="1" applyAlignment="1">
      <alignment vertical="center"/>
    </xf>
    <xf numFmtId="171" fontId="6" fillId="0" borderId="9" xfId="245" applyNumberFormat="1" applyFont="1" applyBorder="1" applyAlignment="1">
      <alignment vertical="center"/>
    </xf>
    <xf numFmtId="166" fontId="6" fillId="0" borderId="15" xfId="244" applyNumberFormat="1" applyFont="1" applyFill="1" applyBorder="1" applyAlignment="1">
      <alignment vertical="center"/>
    </xf>
    <xf numFmtId="171" fontId="6" fillId="0" borderId="17" xfId="245" applyNumberFormat="1" applyFont="1" applyBorder="1" applyAlignment="1">
      <alignment vertical="center"/>
    </xf>
    <xf numFmtId="165" fontId="6" fillId="0" borderId="18" xfId="245" applyFont="1" applyFill="1" applyBorder="1" applyAlignment="1">
      <alignment vertical="center"/>
    </xf>
    <xf numFmtId="166" fontId="6" fillId="0" borderId="14" xfId="246" applyNumberFormat="1" applyFont="1" applyBorder="1" applyAlignment="1">
      <alignment vertical="center"/>
    </xf>
    <xf numFmtId="166" fontId="6" fillId="0" borderId="9" xfId="246" applyNumberFormat="1" applyFont="1" applyBorder="1" applyAlignment="1">
      <alignment vertical="center"/>
    </xf>
    <xf numFmtId="171" fontId="6" fillId="0" borderId="22" xfId="245" applyNumberFormat="1" applyFont="1" applyBorder="1" applyAlignment="1">
      <alignment vertical="center"/>
    </xf>
    <xf numFmtId="165" fontId="6" fillId="0" borderId="23" xfId="245" applyFont="1" applyFill="1" applyBorder="1" applyAlignment="1">
      <alignment vertical="center"/>
    </xf>
    <xf numFmtId="172" fontId="6" fillId="0" borderId="0" xfId="246" applyNumberFormat="1" applyFont="1" applyFill="1" applyBorder="1" applyAlignment="1">
      <alignment vertical="center"/>
    </xf>
    <xf numFmtId="171" fontId="6" fillId="0" borderId="0" xfId="245" applyNumberFormat="1" applyFont="1" applyFill="1" applyBorder="1" applyAlignment="1">
      <alignment vertical="center"/>
    </xf>
    <xf numFmtId="165" fontId="6" fillId="0" borderId="0" xfId="245" applyFont="1" applyFill="1" applyBorder="1" applyAlignment="1">
      <alignment vertical="center"/>
    </xf>
    <xf numFmtId="169" fontId="6" fillId="0" borderId="9" xfId="238" applyNumberFormat="1" applyFont="1" applyBorder="1" applyAlignment="1">
      <alignment vertical="center"/>
    </xf>
    <xf numFmtId="171" fontId="6" fillId="4" borderId="9" xfId="239" applyNumberFormat="1" applyFont="1" applyFill="1" applyBorder="1" applyAlignment="1">
      <alignment vertical="center"/>
    </xf>
    <xf numFmtId="165" fontId="6" fillId="0" borderId="10" xfId="239" applyFont="1" applyBorder="1" applyAlignment="1">
      <alignment vertical="center"/>
    </xf>
    <xf numFmtId="166" fontId="6" fillId="0" borderId="12" xfId="238" applyNumberFormat="1" applyFont="1" applyBorder="1" applyAlignment="1">
      <alignment vertical="center"/>
    </xf>
    <xf numFmtId="171" fontId="6" fillId="4" borderId="12" xfId="239" applyNumberFormat="1" applyFont="1" applyFill="1" applyBorder="1" applyAlignment="1">
      <alignment vertical="center"/>
    </xf>
    <xf numFmtId="165" fontId="6" fillId="0" borderId="13" xfId="239" applyFont="1" applyBorder="1" applyAlignment="1">
      <alignment vertical="center"/>
    </xf>
    <xf numFmtId="166" fontId="6" fillId="0" borderId="9" xfId="238" applyNumberFormat="1" applyFont="1" applyBorder="1" applyAlignment="1">
      <alignment vertical="center"/>
    </xf>
    <xf numFmtId="166" fontId="6" fillId="0" borderId="14" xfId="238" applyNumberFormat="1" applyFont="1" applyBorder="1" applyAlignment="1">
      <alignment vertical="center"/>
    </xf>
    <xf numFmtId="171" fontId="6" fillId="0" borderId="9" xfId="239" applyNumberFormat="1" applyFont="1" applyBorder="1" applyAlignment="1">
      <alignment vertical="center"/>
    </xf>
    <xf numFmtId="166" fontId="6" fillId="0" borderId="15" xfId="238" applyNumberFormat="1" applyFont="1" applyFill="1" applyBorder="1" applyAlignment="1">
      <alignment vertical="center"/>
    </xf>
    <xf numFmtId="171" fontId="6" fillId="0" borderId="17" xfId="239" applyNumberFormat="1" applyFont="1" applyBorder="1" applyAlignment="1">
      <alignment vertical="center"/>
    </xf>
    <xf numFmtId="165" fontId="6" fillId="0" borderId="18" xfId="239" applyFont="1" applyFill="1" applyBorder="1" applyAlignment="1">
      <alignment vertical="center"/>
    </xf>
    <xf numFmtId="166" fontId="6" fillId="0" borderId="14" xfId="240" applyNumberFormat="1" applyFont="1" applyBorder="1" applyAlignment="1">
      <alignment vertical="center"/>
    </xf>
    <xf numFmtId="166" fontId="6" fillId="0" borderId="9" xfId="240" applyNumberFormat="1" applyFont="1" applyBorder="1" applyAlignment="1">
      <alignment vertical="center"/>
    </xf>
    <xf numFmtId="171" fontId="6" fillId="0" borderId="22" xfId="239" applyNumberFormat="1" applyFont="1" applyBorder="1" applyAlignment="1">
      <alignment vertical="center"/>
    </xf>
    <xf numFmtId="165" fontId="6" fillId="0" borderId="23" xfId="239" applyFont="1" applyFill="1" applyBorder="1" applyAlignment="1">
      <alignment vertical="center"/>
    </xf>
    <xf numFmtId="172" fontId="6" fillId="0" borderId="0" xfId="240" applyNumberFormat="1" applyFont="1" applyFill="1" applyBorder="1" applyAlignment="1">
      <alignment vertical="center"/>
    </xf>
    <xf numFmtId="171" fontId="6" fillId="0" borderId="0" xfId="239" applyNumberFormat="1" applyFont="1" applyFill="1" applyBorder="1" applyAlignment="1">
      <alignment vertical="center"/>
    </xf>
    <xf numFmtId="165" fontId="6" fillId="0" borderId="0" xfId="239" applyFont="1" applyFill="1" applyBorder="1" applyAlignment="1">
      <alignment vertical="center"/>
    </xf>
    <xf numFmtId="169" fontId="6" fillId="0" borderId="9" xfId="232" applyNumberFormat="1" applyFont="1" applyBorder="1" applyAlignment="1">
      <alignment vertical="center"/>
    </xf>
    <xf numFmtId="171" fontId="6" fillId="4" borderId="9" xfId="233" applyNumberFormat="1" applyFont="1" applyFill="1" applyBorder="1" applyAlignment="1">
      <alignment vertical="center"/>
    </xf>
    <xf numFmtId="165" fontId="6" fillId="0" borderId="10" xfId="233" applyFont="1" applyBorder="1" applyAlignment="1">
      <alignment vertical="center"/>
    </xf>
    <xf numFmtId="166" fontId="6" fillId="0" borderId="12" xfId="232" applyNumberFormat="1" applyFont="1" applyBorder="1" applyAlignment="1">
      <alignment vertical="center"/>
    </xf>
    <xf numFmtId="171" fontId="6" fillId="4" borderId="12" xfId="233" applyNumberFormat="1" applyFont="1" applyFill="1" applyBorder="1" applyAlignment="1">
      <alignment vertical="center"/>
    </xf>
    <xf numFmtId="165" fontId="6" fillId="0" borderId="13" xfId="233" applyFont="1" applyBorder="1" applyAlignment="1">
      <alignment vertical="center"/>
    </xf>
    <xf numFmtId="166" fontId="6" fillId="0" borderId="9" xfId="232" applyNumberFormat="1" applyFont="1" applyBorder="1" applyAlignment="1">
      <alignment vertical="center"/>
    </xf>
    <xf numFmtId="166" fontId="6" fillId="0" borderId="14" xfId="232" applyNumberFormat="1" applyFont="1" applyBorder="1" applyAlignment="1">
      <alignment vertical="center"/>
    </xf>
    <xf numFmtId="171" fontId="6" fillId="0" borderId="9" xfId="233" applyNumberFormat="1" applyFont="1" applyBorder="1" applyAlignment="1">
      <alignment vertical="center"/>
    </xf>
    <xf numFmtId="166" fontId="6" fillId="0" borderId="15" xfId="232" applyNumberFormat="1" applyFont="1" applyFill="1" applyBorder="1" applyAlignment="1">
      <alignment vertical="center"/>
    </xf>
    <xf numFmtId="171" fontId="6" fillId="0" borderId="17" xfId="233" applyNumberFormat="1" applyFont="1" applyBorder="1" applyAlignment="1">
      <alignment vertical="center"/>
    </xf>
    <xf numFmtId="165" fontId="6" fillId="0" borderId="18" xfId="233" applyFont="1" applyFill="1" applyBorder="1" applyAlignment="1">
      <alignment vertical="center"/>
    </xf>
    <xf numFmtId="166" fontId="6" fillId="0" borderId="14" xfId="234" applyNumberFormat="1" applyFont="1" applyBorder="1" applyAlignment="1">
      <alignment vertical="center"/>
    </xf>
    <xf numFmtId="166" fontId="6" fillId="0" borderId="9" xfId="234" applyNumberFormat="1" applyFont="1" applyBorder="1" applyAlignment="1">
      <alignment vertical="center"/>
    </xf>
    <xf numFmtId="171" fontId="6" fillId="0" borderId="22" xfId="233" applyNumberFormat="1" applyFont="1" applyBorder="1" applyAlignment="1">
      <alignment vertical="center"/>
    </xf>
    <xf numFmtId="165" fontId="6" fillId="0" borderId="23" xfId="233" applyFont="1" applyFill="1" applyBorder="1" applyAlignment="1">
      <alignment vertical="center"/>
    </xf>
    <xf numFmtId="172" fontId="6" fillId="0" borderId="0" xfId="234" applyNumberFormat="1" applyFont="1" applyFill="1" applyBorder="1" applyAlignment="1">
      <alignment vertical="center"/>
    </xf>
    <xf numFmtId="171" fontId="6" fillId="0" borderId="0" xfId="233" applyNumberFormat="1" applyFont="1" applyFill="1" applyBorder="1" applyAlignment="1">
      <alignment vertical="center"/>
    </xf>
    <xf numFmtId="165" fontId="6" fillId="0" borderId="0" xfId="233" applyFont="1" applyFill="1" applyBorder="1" applyAlignment="1">
      <alignment vertical="center"/>
    </xf>
    <xf numFmtId="169" fontId="6" fillId="0" borderId="9" xfId="226" applyNumberFormat="1" applyFont="1" applyBorder="1" applyAlignment="1">
      <alignment vertical="center"/>
    </xf>
    <xf numFmtId="171" fontId="6" fillId="4" borderId="9" xfId="227" applyNumberFormat="1" applyFont="1" applyFill="1" applyBorder="1" applyAlignment="1">
      <alignment vertical="center"/>
    </xf>
    <xf numFmtId="165" fontId="6" fillId="0" borderId="10" xfId="227" applyFont="1" applyBorder="1" applyAlignment="1">
      <alignment vertical="center"/>
    </xf>
    <xf numFmtId="166" fontId="6" fillId="0" borderId="12" xfId="226" applyNumberFormat="1" applyFont="1" applyBorder="1" applyAlignment="1">
      <alignment vertical="center"/>
    </xf>
    <xf numFmtId="171" fontId="6" fillId="4" borderId="12" xfId="227" applyNumberFormat="1" applyFont="1" applyFill="1" applyBorder="1" applyAlignment="1">
      <alignment vertical="center"/>
    </xf>
    <xf numFmtId="165" fontId="6" fillId="0" borderId="13" xfId="227" applyFont="1" applyBorder="1" applyAlignment="1">
      <alignment vertical="center"/>
    </xf>
    <xf numFmtId="166" fontId="6" fillId="0" borderId="9" xfId="226" applyNumberFormat="1" applyFont="1" applyBorder="1" applyAlignment="1">
      <alignment vertical="center"/>
    </xf>
    <xf numFmtId="166" fontId="6" fillId="0" borderId="14" xfId="226" applyNumberFormat="1" applyFont="1" applyBorder="1" applyAlignment="1">
      <alignment vertical="center"/>
    </xf>
    <xf numFmtId="171" fontId="6" fillId="0" borderId="9" xfId="227" applyNumberFormat="1" applyFont="1" applyBorder="1" applyAlignment="1">
      <alignment vertical="center"/>
    </xf>
    <xf numFmtId="166" fontId="6" fillId="0" borderId="15" xfId="226" applyNumberFormat="1" applyFont="1" applyFill="1" applyBorder="1" applyAlignment="1">
      <alignment vertical="center"/>
    </xf>
    <xf numFmtId="171" fontId="6" fillId="0" borderId="17" xfId="227" applyNumberFormat="1" applyFont="1" applyBorder="1" applyAlignment="1">
      <alignment vertical="center"/>
    </xf>
    <xf numFmtId="165" fontId="6" fillId="0" borderId="18" xfId="227" applyFont="1" applyFill="1" applyBorder="1" applyAlignment="1">
      <alignment vertical="center"/>
    </xf>
    <xf numFmtId="166" fontId="6" fillId="0" borderId="14" xfId="228" applyNumberFormat="1" applyFont="1" applyBorder="1" applyAlignment="1">
      <alignment vertical="center"/>
    </xf>
    <xf numFmtId="166" fontId="6" fillId="0" borderId="9" xfId="228" applyNumberFormat="1" applyFont="1" applyBorder="1" applyAlignment="1">
      <alignment vertical="center"/>
    </xf>
    <xf numFmtId="171" fontId="6" fillId="0" borderId="22" xfId="227" applyNumberFormat="1" applyFont="1" applyBorder="1" applyAlignment="1">
      <alignment vertical="center"/>
    </xf>
    <xf numFmtId="165" fontId="6" fillId="0" borderId="23" xfId="227" applyFont="1" applyFill="1" applyBorder="1" applyAlignment="1">
      <alignment vertical="center"/>
    </xf>
    <xf numFmtId="172" fontId="6" fillId="0" borderId="0" xfId="228" applyNumberFormat="1" applyFont="1" applyFill="1" applyBorder="1" applyAlignment="1">
      <alignment vertical="center"/>
    </xf>
    <xf numFmtId="171" fontId="6" fillId="0" borderId="0" xfId="227" applyNumberFormat="1" applyFont="1" applyFill="1" applyBorder="1" applyAlignment="1">
      <alignment vertical="center"/>
    </xf>
    <xf numFmtId="165" fontId="6" fillId="0" borderId="0" xfId="227" applyFont="1" applyFill="1" applyBorder="1" applyAlignment="1">
      <alignment vertical="center"/>
    </xf>
    <xf numFmtId="169" fontId="6" fillId="0" borderId="9" xfId="220" applyNumberFormat="1" applyFont="1" applyBorder="1" applyAlignment="1">
      <alignment vertical="center"/>
    </xf>
    <xf numFmtId="171" fontId="6" fillId="4" borderId="9" xfId="221" applyNumberFormat="1" applyFont="1" applyFill="1" applyBorder="1" applyAlignment="1">
      <alignment vertical="center"/>
    </xf>
    <xf numFmtId="165" fontId="6" fillId="0" borderId="10" xfId="221" applyFont="1" applyBorder="1" applyAlignment="1">
      <alignment vertical="center"/>
    </xf>
    <xf numFmtId="166" fontId="6" fillId="0" borderId="12" xfId="220" applyNumberFormat="1" applyFont="1" applyBorder="1" applyAlignment="1">
      <alignment vertical="center"/>
    </xf>
    <xf numFmtId="171" fontId="6" fillId="4" borderId="12" xfId="221" applyNumberFormat="1" applyFont="1" applyFill="1" applyBorder="1" applyAlignment="1">
      <alignment vertical="center"/>
    </xf>
    <xf numFmtId="165" fontId="6" fillId="0" borderId="13" xfId="221" applyFont="1" applyBorder="1" applyAlignment="1">
      <alignment vertical="center"/>
    </xf>
    <xf numFmtId="166" fontId="6" fillId="0" borderId="9" xfId="220" applyNumberFormat="1" applyFont="1" applyBorder="1" applyAlignment="1">
      <alignment vertical="center"/>
    </xf>
    <xf numFmtId="166" fontId="6" fillId="0" borderId="14" xfId="220" applyNumberFormat="1" applyFont="1" applyBorder="1" applyAlignment="1">
      <alignment vertical="center"/>
    </xf>
    <xf numFmtId="171" fontId="6" fillId="0" borderId="9" xfId="221" applyNumberFormat="1" applyFont="1" applyBorder="1" applyAlignment="1">
      <alignment vertical="center"/>
    </xf>
    <xf numFmtId="166" fontId="6" fillId="0" borderId="15" xfId="220" applyNumberFormat="1" applyFont="1" applyFill="1" applyBorder="1" applyAlignment="1">
      <alignment vertical="center"/>
    </xf>
    <xf numFmtId="171" fontId="6" fillId="0" borderId="17" xfId="221" applyNumberFormat="1" applyFont="1" applyBorder="1" applyAlignment="1">
      <alignment vertical="center"/>
    </xf>
    <xf numFmtId="165" fontId="6" fillId="0" borderId="18" xfId="221" applyFont="1" applyFill="1" applyBorder="1" applyAlignment="1">
      <alignment vertical="center"/>
    </xf>
    <xf numFmtId="166" fontId="6" fillId="0" borderId="14" xfId="222" applyNumberFormat="1" applyFont="1" applyBorder="1" applyAlignment="1">
      <alignment vertical="center"/>
    </xf>
    <xf numFmtId="166" fontId="6" fillId="0" borderId="9" xfId="222" applyNumberFormat="1" applyFont="1" applyBorder="1" applyAlignment="1">
      <alignment vertical="center"/>
    </xf>
    <xf numFmtId="171" fontId="6" fillId="0" borderId="22" xfId="221" applyNumberFormat="1" applyFont="1" applyBorder="1" applyAlignment="1">
      <alignment vertical="center"/>
    </xf>
    <xf numFmtId="165" fontId="6" fillId="0" borderId="23" xfId="221" applyFont="1" applyFill="1" applyBorder="1" applyAlignment="1">
      <alignment vertical="center"/>
    </xf>
    <xf numFmtId="172" fontId="6" fillId="0" borderId="0" xfId="222" applyNumberFormat="1" applyFont="1" applyFill="1" applyBorder="1" applyAlignment="1">
      <alignment vertical="center"/>
    </xf>
    <xf numFmtId="171" fontId="6" fillId="0" borderId="0" xfId="221" applyNumberFormat="1" applyFont="1" applyFill="1" applyBorder="1" applyAlignment="1">
      <alignment vertical="center"/>
    </xf>
    <xf numFmtId="165" fontId="6" fillId="0" borderId="0" xfId="221" applyFont="1" applyFill="1" applyBorder="1" applyAlignment="1">
      <alignment vertical="center"/>
    </xf>
    <xf numFmtId="169" fontId="6" fillId="0" borderId="9" xfId="214" applyNumberFormat="1" applyFont="1" applyBorder="1" applyAlignment="1">
      <alignment vertical="center"/>
    </xf>
    <xf numFmtId="171" fontId="6" fillId="4" borderId="9" xfId="215" applyNumberFormat="1" applyFont="1" applyFill="1" applyBorder="1" applyAlignment="1">
      <alignment vertical="center"/>
    </xf>
    <xf numFmtId="165" fontId="6" fillId="0" borderId="10" xfId="215" applyFont="1" applyBorder="1" applyAlignment="1">
      <alignment vertical="center"/>
    </xf>
    <xf numFmtId="166" fontId="6" fillId="0" borderId="12" xfId="214" applyNumberFormat="1" applyFont="1" applyBorder="1" applyAlignment="1">
      <alignment vertical="center"/>
    </xf>
    <xf numFmtId="171" fontId="6" fillId="4" borderId="12" xfId="215" applyNumberFormat="1" applyFont="1" applyFill="1" applyBorder="1" applyAlignment="1">
      <alignment vertical="center"/>
    </xf>
    <xf numFmtId="165" fontId="6" fillId="0" borderId="13" xfId="215" applyFont="1" applyBorder="1" applyAlignment="1">
      <alignment vertical="center"/>
    </xf>
    <xf numFmtId="166" fontId="6" fillId="0" borderId="9" xfId="214" applyNumberFormat="1" applyFont="1" applyBorder="1" applyAlignment="1">
      <alignment vertical="center"/>
    </xf>
    <xf numFmtId="166" fontId="6" fillId="0" borderId="14" xfId="214" applyNumberFormat="1" applyFont="1" applyBorder="1" applyAlignment="1">
      <alignment vertical="center"/>
    </xf>
    <xf numFmtId="171" fontId="6" fillId="0" borderId="9" xfId="215" applyNumberFormat="1" applyFont="1" applyBorder="1" applyAlignment="1">
      <alignment vertical="center"/>
    </xf>
    <xf numFmtId="166" fontId="6" fillId="0" borderId="15" xfId="214" applyNumberFormat="1" applyFont="1" applyFill="1" applyBorder="1" applyAlignment="1">
      <alignment vertical="center"/>
    </xf>
    <xf numFmtId="171" fontId="6" fillId="0" borderId="17" xfId="215" applyNumberFormat="1" applyFont="1" applyBorder="1" applyAlignment="1">
      <alignment vertical="center"/>
    </xf>
    <xf numFmtId="165" fontId="6" fillId="0" borderId="18" xfId="215" applyFont="1" applyFill="1" applyBorder="1" applyAlignment="1">
      <alignment vertical="center"/>
    </xf>
    <xf numFmtId="166" fontId="6" fillId="0" borderId="14" xfId="216" applyNumberFormat="1" applyFont="1" applyBorder="1" applyAlignment="1">
      <alignment vertical="center"/>
    </xf>
    <xf numFmtId="166" fontId="6" fillId="0" borderId="9" xfId="216" applyNumberFormat="1" applyFont="1" applyBorder="1" applyAlignment="1">
      <alignment vertical="center"/>
    </xf>
    <xf numFmtId="171" fontId="6" fillId="0" borderId="22" xfId="215" applyNumberFormat="1" applyFont="1" applyBorder="1" applyAlignment="1">
      <alignment vertical="center"/>
    </xf>
    <xf numFmtId="165" fontId="6" fillId="0" borderId="23" xfId="215" applyFont="1" applyFill="1" applyBorder="1" applyAlignment="1">
      <alignment vertical="center"/>
    </xf>
    <xf numFmtId="172" fontId="6" fillId="0" borderId="0" xfId="216" applyNumberFormat="1" applyFont="1" applyFill="1" applyBorder="1" applyAlignment="1">
      <alignment vertical="center"/>
    </xf>
    <xf numFmtId="171" fontId="6" fillId="0" borderId="0" xfId="215" applyNumberFormat="1" applyFont="1" applyFill="1" applyBorder="1" applyAlignment="1">
      <alignment vertical="center"/>
    </xf>
    <xf numFmtId="165" fontId="6" fillId="0" borderId="0" xfId="215" applyFont="1" applyFill="1" applyBorder="1" applyAlignment="1">
      <alignment vertical="center"/>
    </xf>
    <xf numFmtId="169" fontId="6" fillId="0" borderId="9" xfId="208" applyNumberFormat="1" applyFont="1" applyBorder="1" applyAlignment="1">
      <alignment vertical="center"/>
    </xf>
    <xf numFmtId="171" fontId="6" fillId="4" borderId="9" xfId="209" applyNumberFormat="1" applyFont="1" applyFill="1" applyBorder="1" applyAlignment="1">
      <alignment vertical="center"/>
    </xf>
    <xf numFmtId="165" fontId="6" fillId="0" borderId="10" xfId="209" applyFont="1" applyBorder="1" applyAlignment="1">
      <alignment vertical="center"/>
    </xf>
    <xf numFmtId="166" fontId="6" fillId="0" borderId="12" xfId="208" applyNumberFormat="1" applyFont="1" applyBorder="1" applyAlignment="1">
      <alignment vertical="center"/>
    </xf>
    <xf numFmtId="171" fontId="6" fillId="4" borderId="12" xfId="209" applyNumberFormat="1" applyFont="1" applyFill="1" applyBorder="1" applyAlignment="1">
      <alignment vertical="center"/>
    </xf>
    <xf numFmtId="165" fontId="6" fillId="0" borderId="13" xfId="209" applyFont="1" applyBorder="1" applyAlignment="1">
      <alignment vertical="center"/>
    </xf>
    <xf numFmtId="166" fontId="6" fillId="0" borderId="9" xfId="208" applyNumberFormat="1" applyFont="1" applyBorder="1" applyAlignment="1">
      <alignment vertical="center"/>
    </xf>
    <xf numFmtId="166" fontId="6" fillId="0" borderId="14" xfId="208" applyNumberFormat="1" applyFont="1" applyBorder="1" applyAlignment="1">
      <alignment vertical="center"/>
    </xf>
    <xf numFmtId="171" fontId="6" fillId="0" borderId="9" xfId="209" applyNumberFormat="1" applyFont="1" applyBorder="1" applyAlignment="1">
      <alignment vertical="center"/>
    </xf>
    <xf numFmtId="166" fontId="6" fillId="0" borderId="15" xfId="208" applyNumberFormat="1" applyFont="1" applyFill="1" applyBorder="1" applyAlignment="1">
      <alignment vertical="center"/>
    </xf>
    <xf numFmtId="171" fontId="6" fillId="0" borderId="17" xfId="209" applyNumberFormat="1" applyFont="1" applyBorder="1" applyAlignment="1">
      <alignment vertical="center"/>
    </xf>
    <xf numFmtId="165" fontId="6" fillId="0" borderId="18" xfId="209" applyFont="1" applyFill="1" applyBorder="1" applyAlignment="1">
      <alignment vertical="center"/>
    </xf>
    <xf numFmtId="166" fontId="6" fillId="0" borderId="14" xfId="210" applyNumberFormat="1" applyFont="1" applyBorder="1" applyAlignment="1">
      <alignment vertical="center"/>
    </xf>
    <xf numFmtId="166" fontId="6" fillId="0" borderId="9" xfId="210" applyNumberFormat="1" applyFont="1" applyBorder="1" applyAlignment="1">
      <alignment vertical="center"/>
    </xf>
    <xf numFmtId="171" fontId="6" fillId="0" borderId="22" xfId="209" applyNumberFormat="1" applyFont="1" applyBorder="1" applyAlignment="1">
      <alignment vertical="center"/>
    </xf>
    <xf numFmtId="165" fontId="6" fillId="0" borderId="23" xfId="209" applyFont="1" applyFill="1" applyBorder="1" applyAlignment="1">
      <alignment vertical="center"/>
    </xf>
    <xf numFmtId="172" fontId="6" fillId="0" borderId="0" xfId="210" applyNumberFormat="1" applyFont="1" applyFill="1" applyBorder="1" applyAlignment="1">
      <alignment vertical="center"/>
    </xf>
    <xf numFmtId="171" fontId="6" fillId="0" borderId="0" xfId="209" applyNumberFormat="1" applyFont="1" applyFill="1" applyBorder="1" applyAlignment="1">
      <alignment vertical="center"/>
    </xf>
    <xf numFmtId="165" fontId="6" fillId="0" borderId="0" xfId="209" applyFont="1" applyFill="1" applyBorder="1" applyAlignment="1">
      <alignment vertical="center"/>
    </xf>
    <xf numFmtId="169" fontId="6" fillId="0" borderId="9" xfId="202" applyNumberFormat="1" applyFont="1" applyBorder="1" applyAlignment="1">
      <alignment vertical="center"/>
    </xf>
    <xf numFmtId="171" fontId="6" fillId="4" borderId="9" xfId="203" applyNumberFormat="1" applyFont="1" applyFill="1" applyBorder="1" applyAlignment="1">
      <alignment vertical="center"/>
    </xf>
    <xf numFmtId="165" fontId="6" fillId="0" borderId="10" xfId="203" applyFont="1" applyBorder="1" applyAlignment="1">
      <alignment vertical="center"/>
    </xf>
    <xf numFmtId="166" fontId="6" fillId="0" borderId="12" xfId="202" applyNumberFormat="1" applyFont="1" applyBorder="1" applyAlignment="1">
      <alignment vertical="center"/>
    </xf>
    <xf numFmtId="171" fontId="6" fillId="4" borderId="12" xfId="203" applyNumberFormat="1" applyFont="1" applyFill="1" applyBorder="1" applyAlignment="1">
      <alignment vertical="center"/>
    </xf>
    <xf numFmtId="165" fontId="6" fillId="0" borderId="13" xfId="203" applyFont="1" applyBorder="1" applyAlignment="1">
      <alignment vertical="center"/>
    </xf>
    <xf numFmtId="166" fontId="6" fillId="0" borderId="9" xfId="202" applyNumberFormat="1" applyFont="1" applyBorder="1" applyAlignment="1">
      <alignment vertical="center"/>
    </xf>
    <xf numFmtId="166" fontId="6" fillId="0" borderId="14" xfId="202" applyNumberFormat="1" applyFont="1" applyBorder="1" applyAlignment="1">
      <alignment vertical="center"/>
    </xf>
    <xf numFmtId="171" fontId="6" fillId="0" borderId="9" xfId="203" applyNumberFormat="1" applyFont="1" applyBorder="1" applyAlignment="1">
      <alignment vertical="center"/>
    </xf>
    <xf numFmtId="166" fontId="6" fillId="0" borderId="15" xfId="202" applyNumberFormat="1" applyFont="1" applyFill="1" applyBorder="1" applyAlignment="1">
      <alignment vertical="center"/>
    </xf>
    <xf numFmtId="171" fontId="6" fillId="0" borderId="17" xfId="203" applyNumberFormat="1" applyFont="1" applyBorder="1" applyAlignment="1">
      <alignment vertical="center"/>
    </xf>
    <xf numFmtId="165" fontId="6" fillId="0" borderId="18" xfId="203" applyFont="1" applyFill="1" applyBorder="1" applyAlignment="1">
      <alignment vertical="center"/>
    </xf>
    <xf numFmtId="166" fontId="6" fillId="0" borderId="14" xfId="204" applyNumberFormat="1" applyFont="1" applyBorder="1" applyAlignment="1">
      <alignment vertical="center"/>
    </xf>
    <xf numFmtId="166" fontId="6" fillId="0" borderId="9" xfId="204" applyNumberFormat="1" applyFont="1" applyBorder="1" applyAlignment="1">
      <alignment vertical="center"/>
    </xf>
    <xf numFmtId="171" fontId="6" fillId="0" borderId="22" xfId="203" applyNumberFormat="1" applyFont="1" applyBorder="1" applyAlignment="1">
      <alignment vertical="center"/>
    </xf>
    <xf numFmtId="165" fontId="6" fillId="0" borderId="23" xfId="203" applyFont="1" applyFill="1" applyBorder="1" applyAlignment="1">
      <alignment vertical="center"/>
    </xf>
    <xf numFmtId="172" fontId="6" fillId="0" borderId="0" xfId="204" applyNumberFormat="1" applyFont="1" applyFill="1" applyBorder="1" applyAlignment="1">
      <alignment vertical="center"/>
    </xf>
    <xf numFmtId="171" fontId="6" fillId="0" borderId="0" xfId="203" applyNumberFormat="1" applyFont="1" applyFill="1" applyBorder="1" applyAlignment="1">
      <alignment vertical="center"/>
    </xf>
    <xf numFmtId="165" fontId="6" fillId="0" borderId="0" xfId="203" applyFont="1" applyFill="1" applyBorder="1" applyAlignment="1">
      <alignment vertical="center"/>
    </xf>
    <xf numFmtId="169" fontId="6" fillId="0" borderId="9" xfId="196" applyNumberFormat="1" applyFont="1" applyBorder="1" applyAlignment="1">
      <alignment vertical="center"/>
    </xf>
    <xf numFmtId="171" fontId="6" fillId="4" borderId="9" xfId="197" applyNumberFormat="1" applyFont="1" applyFill="1" applyBorder="1" applyAlignment="1">
      <alignment vertical="center"/>
    </xf>
    <xf numFmtId="165" fontId="6" fillId="0" borderId="10" xfId="197" applyFont="1" applyBorder="1" applyAlignment="1">
      <alignment vertical="center"/>
    </xf>
    <xf numFmtId="166" fontId="6" fillId="0" borderId="12" xfId="196" applyNumberFormat="1" applyFont="1" applyBorder="1" applyAlignment="1">
      <alignment vertical="center"/>
    </xf>
    <xf numFmtId="171" fontId="6" fillId="4" borderId="12" xfId="197" applyNumberFormat="1" applyFont="1" applyFill="1" applyBorder="1" applyAlignment="1">
      <alignment vertical="center"/>
    </xf>
    <xf numFmtId="165" fontId="6" fillId="0" borderId="13" xfId="197" applyFont="1" applyBorder="1" applyAlignment="1">
      <alignment vertical="center"/>
    </xf>
    <xf numFmtId="166" fontId="6" fillId="0" borderId="9" xfId="196" applyNumberFormat="1" applyFont="1" applyBorder="1" applyAlignment="1">
      <alignment vertical="center"/>
    </xf>
    <xf numFmtId="166" fontId="6" fillId="0" borderId="14" xfId="196" applyNumberFormat="1" applyFont="1" applyBorder="1" applyAlignment="1">
      <alignment vertical="center"/>
    </xf>
    <xf numFmtId="171" fontId="6" fillId="0" borderId="9" xfId="197" applyNumberFormat="1" applyFont="1" applyBorder="1" applyAlignment="1">
      <alignment vertical="center"/>
    </xf>
    <xf numFmtId="166" fontId="6" fillId="0" borderId="15" xfId="196" applyNumberFormat="1" applyFont="1" applyFill="1" applyBorder="1" applyAlignment="1">
      <alignment vertical="center"/>
    </xf>
    <xf numFmtId="171" fontId="6" fillId="0" borderId="17" xfId="197" applyNumberFormat="1" applyFont="1" applyBorder="1" applyAlignment="1">
      <alignment vertical="center"/>
    </xf>
    <xf numFmtId="165" fontId="6" fillId="0" borderId="18" xfId="197" applyFont="1" applyFill="1" applyBorder="1" applyAlignment="1">
      <alignment vertical="center"/>
    </xf>
    <xf numFmtId="166" fontId="6" fillId="0" borderId="14" xfId="198" applyNumberFormat="1" applyFont="1" applyBorder="1" applyAlignment="1">
      <alignment vertical="center"/>
    </xf>
    <xf numFmtId="166" fontId="6" fillId="0" borderId="9" xfId="198" applyNumberFormat="1" applyFont="1" applyBorder="1" applyAlignment="1">
      <alignment vertical="center"/>
    </xf>
    <xf numFmtId="171" fontId="6" fillId="0" borderId="22" xfId="197" applyNumberFormat="1" applyFont="1" applyBorder="1" applyAlignment="1">
      <alignment vertical="center"/>
    </xf>
    <xf numFmtId="165" fontId="6" fillId="0" borderId="23" xfId="197" applyFont="1" applyFill="1" applyBorder="1" applyAlignment="1">
      <alignment vertical="center"/>
    </xf>
    <xf numFmtId="172" fontId="6" fillId="0" borderId="0" xfId="198" applyNumberFormat="1" applyFont="1" applyFill="1" applyBorder="1" applyAlignment="1">
      <alignment vertical="center"/>
    </xf>
    <xf numFmtId="171" fontId="6" fillId="0" borderId="0" xfId="197" applyNumberFormat="1" applyFont="1" applyFill="1" applyBorder="1" applyAlignment="1">
      <alignment vertical="center"/>
    </xf>
    <xf numFmtId="165" fontId="6" fillId="0" borderId="0" xfId="197" applyFont="1" applyFill="1" applyBorder="1" applyAlignment="1">
      <alignment vertical="center"/>
    </xf>
    <xf numFmtId="169" fontId="6" fillId="0" borderId="9" xfId="190" applyNumberFormat="1" applyFont="1" applyBorder="1" applyAlignment="1">
      <alignment vertical="center"/>
    </xf>
    <xf numFmtId="171" fontId="6" fillId="4" borderId="9" xfId="191" applyNumberFormat="1" applyFont="1" applyFill="1" applyBorder="1" applyAlignment="1">
      <alignment vertical="center"/>
    </xf>
    <xf numFmtId="165" fontId="6" fillId="0" borderId="10" xfId="191" applyFont="1" applyBorder="1" applyAlignment="1">
      <alignment vertical="center"/>
    </xf>
    <xf numFmtId="166" fontId="6" fillId="0" borderId="12" xfId="190" applyNumberFormat="1" applyFont="1" applyBorder="1" applyAlignment="1">
      <alignment vertical="center"/>
    </xf>
    <xf numFmtId="171" fontId="6" fillId="4" borderId="12" xfId="191" applyNumberFormat="1" applyFont="1" applyFill="1" applyBorder="1" applyAlignment="1">
      <alignment vertical="center"/>
    </xf>
    <xf numFmtId="165" fontId="6" fillId="0" borderId="13" xfId="191" applyFont="1" applyBorder="1" applyAlignment="1">
      <alignment vertical="center"/>
    </xf>
    <xf numFmtId="166" fontId="6" fillId="0" borderId="9" xfId="190" applyNumberFormat="1" applyFont="1" applyBorder="1" applyAlignment="1">
      <alignment vertical="center"/>
    </xf>
    <xf numFmtId="166" fontId="6" fillId="0" borderId="14" xfId="190" applyNumberFormat="1" applyFont="1" applyBorder="1" applyAlignment="1">
      <alignment vertical="center"/>
    </xf>
    <xf numFmtId="171" fontId="6" fillId="0" borderId="9" xfId="191" applyNumberFormat="1" applyFont="1" applyBorder="1" applyAlignment="1">
      <alignment vertical="center"/>
    </xf>
    <xf numFmtId="166" fontId="6" fillId="0" borderId="15" xfId="190" applyNumberFormat="1" applyFont="1" applyFill="1" applyBorder="1" applyAlignment="1">
      <alignment vertical="center"/>
    </xf>
    <xf numFmtId="171" fontId="6" fillId="0" borderId="17" xfId="191" applyNumberFormat="1" applyFont="1" applyBorder="1" applyAlignment="1">
      <alignment vertical="center"/>
    </xf>
    <xf numFmtId="165" fontId="6" fillId="0" borderId="18" xfId="191" applyFont="1" applyFill="1" applyBorder="1" applyAlignment="1">
      <alignment vertical="center"/>
    </xf>
    <xf numFmtId="166" fontId="6" fillId="0" borderId="14" xfId="192" applyNumberFormat="1" applyFont="1" applyBorder="1" applyAlignment="1">
      <alignment vertical="center"/>
    </xf>
    <xf numFmtId="166" fontId="6" fillId="0" borderId="9" xfId="192" applyNumberFormat="1" applyFont="1" applyBorder="1" applyAlignment="1">
      <alignment vertical="center"/>
    </xf>
    <xf numFmtId="171" fontId="6" fillId="0" borderId="22" xfId="191" applyNumberFormat="1" applyFont="1" applyBorder="1" applyAlignment="1">
      <alignment vertical="center"/>
    </xf>
    <xf numFmtId="165" fontId="6" fillId="0" borderId="23" xfId="191" applyFont="1" applyFill="1" applyBorder="1" applyAlignment="1">
      <alignment vertical="center"/>
    </xf>
    <xf numFmtId="172" fontId="6" fillId="0" borderId="0" xfId="192" applyNumberFormat="1" applyFont="1" applyFill="1" applyBorder="1" applyAlignment="1">
      <alignment vertical="center"/>
    </xf>
    <xf numFmtId="171" fontId="6" fillId="0" borderId="0" xfId="191" applyNumberFormat="1" applyFont="1" applyFill="1" applyBorder="1" applyAlignment="1">
      <alignment vertical="center"/>
    </xf>
    <xf numFmtId="165" fontId="6" fillId="0" borderId="0" xfId="191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167" fontId="6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</cellXfs>
  <cellStyles count="256">
    <cellStyle name="Milliers 2 9" xfId="173"/>
    <cellStyle name="Milliers 2 9 10" xfId="191"/>
    <cellStyle name="Milliers 2 9 10 10" xfId="218"/>
    <cellStyle name="Milliers 2 9 10 12" xfId="221"/>
    <cellStyle name="Milliers 2 9 10 13" xfId="224"/>
    <cellStyle name="Milliers 2 9 10 14" xfId="227"/>
    <cellStyle name="Milliers 2 9 10 15" xfId="230"/>
    <cellStyle name="Milliers 2 9 10 16" xfId="233"/>
    <cellStyle name="Milliers 2 9 10 17" xfId="236"/>
    <cellStyle name="Milliers 2 9 10 18" xfId="239"/>
    <cellStyle name="Milliers 2 9 10 19" xfId="242"/>
    <cellStyle name="Milliers 2 9 10 2" xfId="194"/>
    <cellStyle name="Milliers 2 9 10 20" xfId="245"/>
    <cellStyle name="Milliers 2 9 10 21" xfId="248"/>
    <cellStyle name="Milliers 2 9 10 22" xfId="251"/>
    <cellStyle name="Milliers 2 9 10 23" xfId="254"/>
    <cellStyle name="Milliers 2 9 10 3" xfId="197"/>
    <cellStyle name="Milliers 2 9 10 4" xfId="200"/>
    <cellStyle name="Milliers 2 9 10 5" xfId="203"/>
    <cellStyle name="Milliers 2 9 10 6" xfId="206"/>
    <cellStyle name="Milliers 2 9 10 7" xfId="209"/>
    <cellStyle name="Milliers 2 9 10 8" xfId="212"/>
    <cellStyle name="Milliers 2 9 10 9" xfId="215"/>
    <cellStyle name="Milliers 2 9 3" xfId="5"/>
    <cellStyle name="Milliers 2 9 3 2" xfId="8"/>
    <cellStyle name="Milliers 2 9 3 3" xfId="11"/>
    <cellStyle name="Milliers 2 9 3 4" xfId="17"/>
    <cellStyle name="Milliers 2 9 3 5" xfId="26"/>
    <cellStyle name="Milliers 2 9 4" xfId="2"/>
    <cellStyle name="Milliers 2 9 4 10" xfId="44"/>
    <cellStyle name="Milliers 2 9 4 11" xfId="47"/>
    <cellStyle name="Milliers 2 9 4 12" xfId="50"/>
    <cellStyle name="Milliers 2 9 4 13" xfId="53"/>
    <cellStyle name="Milliers 2 9 4 14" xfId="56"/>
    <cellStyle name="Milliers 2 9 4 15" xfId="59"/>
    <cellStyle name="Milliers 2 9 4 16" xfId="62"/>
    <cellStyle name="Milliers 2 9 4 17" xfId="65"/>
    <cellStyle name="Milliers 2 9 4 18" xfId="68"/>
    <cellStyle name="Milliers 2 9 4 19" xfId="71"/>
    <cellStyle name="Milliers 2 9 4 2" xfId="14"/>
    <cellStyle name="Milliers 2 9 4 20" xfId="74"/>
    <cellStyle name="Milliers 2 9 4 21" xfId="77"/>
    <cellStyle name="Milliers 2 9 4 22" xfId="80"/>
    <cellStyle name="Milliers 2 9 4 23" xfId="83"/>
    <cellStyle name="Milliers 2 9 4 24" xfId="86"/>
    <cellStyle name="Milliers 2 9 4 25" xfId="89"/>
    <cellStyle name="Milliers 2 9 4 26" xfId="92"/>
    <cellStyle name="Milliers 2 9 4 27" xfId="95"/>
    <cellStyle name="Milliers 2 9 4 28" xfId="98"/>
    <cellStyle name="Milliers 2 9 4 29" xfId="101"/>
    <cellStyle name="Milliers 2 9 4 3" xfId="20"/>
    <cellStyle name="Milliers 2 9 4 4" xfId="23"/>
    <cellStyle name="Milliers 2 9 4 5" xfId="29"/>
    <cellStyle name="Milliers 2 9 4 6" xfId="32"/>
    <cellStyle name="Milliers 2 9 4 7" xfId="35"/>
    <cellStyle name="Milliers 2 9 4 8" xfId="38"/>
    <cellStyle name="Milliers 2 9 4 9" xfId="41"/>
    <cellStyle name="Milliers 2 9 5" xfId="104"/>
    <cellStyle name="Milliers 2 9 5 10" xfId="131"/>
    <cellStyle name="Milliers 2 9 5 11" xfId="134"/>
    <cellStyle name="Milliers 2 9 5 12" xfId="137"/>
    <cellStyle name="Milliers 2 9 5 13" xfId="140"/>
    <cellStyle name="Milliers 2 9 5 14" xfId="143"/>
    <cellStyle name="Milliers 2 9 5 15" xfId="146"/>
    <cellStyle name="Milliers 2 9 5 16" xfId="149"/>
    <cellStyle name="Milliers 2 9 5 17" xfId="152"/>
    <cellStyle name="Milliers 2 9 5 18" xfId="155"/>
    <cellStyle name="Milliers 2 9 5 19" xfId="158"/>
    <cellStyle name="Milliers 2 9 5 2" xfId="107"/>
    <cellStyle name="Milliers 2 9 5 20" xfId="161"/>
    <cellStyle name="Milliers 2 9 5 21" xfId="164"/>
    <cellStyle name="Milliers 2 9 5 22" xfId="167"/>
    <cellStyle name="Milliers 2 9 5 23" xfId="170"/>
    <cellStyle name="Milliers 2 9 5 24" xfId="176"/>
    <cellStyle name="Milliers 2 9 5 25" xfId="179"/>
    <cellStyle name="Milliers 2 9 5 26" xfId="182"/>
    <cellStyle name="Milliers 2 9 5 3" xfId="110"/>
    <cellStyle name="Milliers 2 9 5 4" xfId="113"/>
    <cellStyle name="Milliers 2 9 5 5" xfId="116"/>
    <cellStyle name="Milliers 2 9 5 6" xfId="119"/>
    <cellStyle name="Milliers 2 9 5 7" xfId="122"/>
    <cellStyle name="Milliers 2 9 5 8" xfId="125"/>
    <cellStyle name="Milliers 2 9 5 9" xfId="128"/>
    <cellStyle name="Milliers 2 9 8" xfId="185"/>
    <cellStyle name="Milliers 2 9 8 2" xfId="188"/>
    <cellStyle name="Monétaire 10" xfId="172"/>
    <cellStyle name="Monétaire 10 2" xfId="103"/>
    <cellStyle name="Monétaire 10 2 10" xfId="130"/>
    <cellStyle name="Monétaire 10 2 11" xfId="133"/>
    <cellStyle name="Monétaire 10 2 12" xfId="136"/>
    <cellStyle name="Monétaire 10 2 13" xfId="139"/>
    <cellStyle name="Monétaire 10 2 14" xfId="142"/>
    <cellStyle name="Monétaire 10 2 15" xfId="145"/>
    <cellStyle name="Monétaire 10 2 16" xfId="148"/>
    <cellStyle name="Monétaire 10 2 17" xfId="151"/>
    <cellStyle name="Monétaire 10 2 18" xfId="154"/>
    <cellStyle name="Monétaire 10 2 19" xfId="157"/>
    <cellStyle name="Monétaire 10 2 2" xfId="106"/>
    <cellStyle name="Monétaire 10 2 20" xfId="160"/>
    <cellStyle name="Monétaire 10 2 21" xfId="163"/>
    <cellStyle name="Monétaire 10 2 22" xfId="166"/>
    <cellStyle name="Monétaire 10 2 23" xfId="169"/>
    <cellStyle name="Monétaire 10 2 24" xfId="175"/>
    <cellStyle name="Monétaire 10 2 25" xfId="178"/>
    <cellStyle name="Monétaire 10 2 26" xfId="181"/>
    <cellStyle name="Monétaire 10 2 3" xfId="109"/>
    <cellStyle name="Monétaire 10 2 4" xfId="112"/>
    <cellStyle name="Monétaire 10 2 5" xfId="115"/>
    <cellStyle name="Monétaire 10 2 6" xfId="118"/>
    <cellStyle name="Monétaire 10 2 7" xfId="121"/>
    <cellStyle name="Monétaire 10 2 8" xfId="124"/>
    <cellStyle name="Monétaire 10 2 9" xfId="127"/>
    <cellStyle name="Monétaire 10 5" xfId="184"/>
    <cellStyle name="Monétaire 10 5 2" xfId="187"/>
    <cellStyle name="Monétaire 10 7" xfId="190"/>
    <cellStyle name="Monétaire 10 7 10" xfId="217"/>
    <cellStyle name="Monétaire 10 7 12" xfId="220"/>
    <cellStyle name="Monétaire 10 7 13" xfId="223"/>
    <cellStyle name="Monétaire 10 7 14" xfId="226"/>
    <cellStyle name="Monétaire 10 7 15" xfId="229"/>
    <cellStyle name="Monétaire 10 7 16" xfId="232"/>
    <cellStyle name="Monétaire 10 7 17" xfId="235"/>
    <cellStyle name="Monétaire 10 7 18" xfId="238"/>
    <cellStyle name="Monétaire 10 7 19" xfId="241"/>
    <cellStyle name="Monétaire 10 7 2" xfId="193"/>
    <cellStyle name="Monétaire 10 7 20" xfId="244"/>
    <cellStyle name="Monétaire 10 7 21" xfId="247"/>
    <cellStyle name="Monétaire 10 7 22" xfId="250"/>
    <cellStyle name="Monétaire 10 7 23" xfId="253"/>
    <cellStyle name="Monétaire 10 7 3" xfId="196"/>
    <cellStyle name="Monétaire 10 7 4" xfId="199"/>
    <cellStyle name="Monétaire 10 7 5" xfId="202"/>
    <cellStyle name="Monétaire 10 7 6" xfId="205"/>
    <cellStyle name="Monétaire 10 7 7" xfId="208"/>
    <cellStyle name="Monétaire 10 7 8" xfId="211"/>
    <cellStyle name="Monétaire 10 7 9" xfId="214"/>
    <cellStyle name="Monétaire 2 10" xfId="174"/>
    <cellStyle name="Monétaire 2 10 10" xfId="192"/>
    <cellStyle name="Monétaire 2 10 10 10" xfId="219"/>
    <cellStyle name="Monétaire 2 10 10 12" xfId="222"/>
    <cellStyle name="Monétaire 2 10 10 13" xfId="225"/>
    <cellStyle name="Monétaire 2 10 10 14" xfId="228"/>
    <cellStyle name="Monétaire 2 10 10 15" xfId="231"/>
    <cellStyle name="Monétaire 2 10 10 16" xfId="234"/>
    <cellStyle name="Monétaire 2 10 10 17" xfId="237"/>
    <cellStyle name="Monétaire 2 10 10 18" xfId="240"/>
    <cellStyle name="Monétaire 2 10 10 19" xfId="243"/>
    <cellStyle name="Monétaire 2 10 10 2" xfId="195"/>
    <cellStyle name="Monétaire 2 10 10 20" xfId="246"/>
    <cellStyle name="Monétaire 2 10 10 21" xfId="249"/>
    <cellStyle name="Monétaire 2 10 10 22" xfId="252"/>
    <cellStyle name="Monétaire 2 10 10 23" xfId="255"/>
    <cellStyle name="Monétaire 2 10 10 3" xfId="198"/>
    <cellStyle name="Monétaire 2 10 10 4" xfId="201"/>
    <cellStyle name="Monétaire 2 10 10 5" xfId="204"/>
    <cellStyle name="Monétaire 2 10 10 6" xfId="207"/>
    <cellStyle name="Monétaire 2 10 10 7" xfId="210"/>
    <cellStyle name="Monétaire 2 10 10 8" xfId="213"/>
    <cellStyle name="Monétaire 2 10 10 9" xfId="216"/>
    <cellStyle name="Monétaire 2 10 3" xfId="6"/>
    <cellStyle name="Monétaire 2 10 3 2" xfId="9"/>
    <cellStyle name="Monétaire 2 10 3 3" xfId="12"/>
    <cellStyle name="Monétaire 2 10 3 4" xfId="18"/>
    <cellStyle name="Monétaire 2 10 3 5" xfId="27"/>
    <cellStyle name="Monétaire 2 10 4" xfId="3"/>
    <cellStyle name="Monétaire 2 10 4 10" xfId="45"/>
    <cellStyle name="Monétaire 2 10 4 11" xfId="48"/>
    <cellStyle name="Monétaire 2 10 4 12" xfId="51"/>
    <cellStyle name="Monétaire 2 10 4 13" xfId="54"/>
    <cellStyle name="Monétaire 2 10 4 14" xfId="57"/>
    <cellStyle name="Monétaire 2 10 4 15" xfId="60"/>
    <cellStyle name="Monétaire 2 10 4 16" xfId="63"/>
    <cellStyle name="Monétaire 2 10 4 17" xfId="66"/>
    <cellStyle name="Monétaire 2 10 4 18" xfId="69"/>
    <cellStyle name="Monétaire 2 10 4 19" xfId="72"/>
    <cellStyle name="Monétaire 2 10 4 2" xfId="15"/>
    <cellStyle name="Monétaire 2 10 4 20" xfId="75"/>
    <cellStyle name="Monétaire 2 10 4 21" xfId="78"/>
    <cellStyle name="Monétaire 2 10 4 22" xfId="81"/>
    <cellStyle name="Monétaire 2 10 4 23" xfId="84"/>
    <cellStyle name="Monétaire 2 10 4 24" xfId="87"/>
    <cellStyle name="Monétaire 2 10 4 25" xfId="90"/>
    <cellStyle name="Monétaire 2 10 4 26" xfId="93"/>
    <cellStyle name="Monétaire 2 10 4 27" xfId="96"/>
    <cellStyle name="Monétaire 2 10 4 28" xfId="99"/>
    <cellStyle name="Monétaire 2 10 4 29" xfId="102"/>
    <cellStyle name="Monétaire 2 10 4 3" xfId="21"/>
    <cellStyle name="Monétaire 2 10 4 4" xfId="24"/>
    <cellStyle name="Monétaire 2 10 4 5" xfId="30"/>
    <cellStyle name="Monétaire 2 10 4 6" xfId="33"/>
    <cellStyle name="Monétaire 2 10 4 7" xfId="36"/>
    <cellStyle name="Monétaire 2 10 4 8" xfId="39"/>
    <cellStyle name="Monétaire 2 10 4 9" xfId="42"/>
    <cellStyle name="Monétaire 2 10 5" xfId="105"/>
    <cellStyle name="Monétaire 2 10 5 10" xfId="132"/>
    <cellStyle name="Monétaire 2 10 5 11" xfId="135"/>
    <cellStyle name="Monétaire 2 10 5 12" xfId="138"/>
    <cellStyle name="Monétaire 2 10 5 13" xfId="141"/>
    <cellStyle name="Monétaire 2 10 5 14" xfId="144"/>
    <cellStyle name="Monétaire 2 10 5 15" xfId="147"/>
    <cellStyle name="Monétaire 2 10 5 16" xfId="150"/>
    <cellStyle name="Monétaire 2 10 5 17" xfId="153"/>
    <cellStyle name="Monétaire 2 10 5 18" xfId="156"/>
    <cellStyle name="Monétaire 2 10 5 19" xfId="159"/>
    <cellStyle name="Monétaire 2 10 5 2" xfId="108"/>
    <cellStyle name="Monétaire 2 10 5 20" xfId="162"/>
    <cellStyle name="Monétaire 2 10 5 21" xfId="165"/>
    <cellStyle name="Monétaire 2 10 5 22" xfId="168"/>
    <cellStyle name="Monétaire 2 10 5 23" xfId="171"/>
    <cellStyle name="Monétaire 2 10 5 24" xfId="177"/>
    <cellStyle name="Monétaire 2 10 5 25" xfId="180"/>
    <cellStyle name="Monétaire 2 10 5 26" xfId="183"/>
    <cellStyle name="Monétaire 2 10 5 3" xfId="111"/>
    <cellStyle name="Monétaire 2 10 5 4" xfId="114"/>
    <cellStyle name="Monétaire 2 10 5 5" xfId="117"/>
    <cellStyle name="Monétaire 2 10 5 6" xfId="120"/>
    <cellStyle name="Monétaire 2 10 5 7" xfId="123"/>
    <cellStyle name="Monétaire 2 10 5 8" xfId="126"/>
    <cellStyle name="Monétaire 2 10 5 9" xfId="129"/>
    <cellStyle name="Monétaire 2 10 8" xfId="186"/>
    <cellStyle name="Monétaire 2 10 8 2" xfId="189"/>
    <cellStyle name="Monétaire 2 27" xfId="4"/>
    <cellStyle name="Monétaire 2 27 2" xfId="7"/>
    <cellStyle name="Monétaire 2 27 3" xfId="10"/>
    <cellStyle name="Monétaire 2 27 4" xfId="16"/>
    <cellStyle name="Monétaire 2 27 5" xfId="25"/>
    <cellStyle name="Monétaire 2 28" xfId="1"/>
    <cellStyle name="Monétaire 2 28 10" xfId="43"/>
    <cellStyle name="Monétaire 2 28 11" xfId="46"/>
    <cellStyle name="Monétaire 2 28 12" xfId="49"/>
    <cellStyle name="Monétaire 2 28 13" xfId="52"/>
    <cellStyle name="Monétaire 2 28 14" xfId="55"/>
    <cellStyle name="Monétaire 2 28 15" xfId="58"/>
    <cellStyle name="Monétaire 2 28 16" xfId="61"/>
    <cellStyle name="Monétaire 2 28 17" xfId="64"/>
    <cellStyle name="Monétaire 2 28 18" xfId="67"/>
    <cellStyle name="Monétaire 2 28 19" xfId="70"/>
    <cellStyle name="Monétaire 2 28 2" xfId="13"/>
    <cellStyle name="Monétaire 2 28 20" xfId="73"/>
    <cellStyle name="Monétaire 2 28 21" xfId="76"/>
    <cellStyle name="Monétaire 2 28 22" xfId="79"/>
    <cellStyle name="Monétaire 2 28 23" xfId="82"/>
    <cellStyle name="Monétaire 2 28 24" xfId="85"/>
    <cellStyle name="Monétaire 2 28 25" xfId="88"/>
    <cellStyle name="Monétaire 2 28 26" xfId="91"/>
    <cellStyle name="Monétaire 2 28 27" xfId="94"/>
    <cellStyle name="Monétaire 2 28 28" xfId="97"/>
    <cellStyle name="Monétaire 2 28 29" xfId="100"/>
    <cellStyle name="Monétaire 2 28 3" xfId="19"/>
    <cellStyle name="Monétaire 2 28 4" xfId="22"/>
    <cellStyle name="Monétaire 2 28 5" xfId="28"/>
    <cellStyle name="Monétaire 2 28 6" xfId="31"/>
    <cellStyle name="Monétaire 2 28 7" xfId="34"/>
    <cellStyle name="Monétaire 2 28 8" xfId="37"/>
    <cellStyle name="Monétaire 2 28 9" xf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opLeftCell="A10" zoomScale="70" zoomScaleNormal="70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68"/>
      <c r="H6" s="69"/>
      <c r="I6" s="70"/>
      <c r="J6" s="71">
        <f t="shared" ref="J6:J9" si="0">G6*I6</f>
        <v>0</v>
      </c>
      <c r="L6" s="72" t="s">
        <v>22</v>
      </c>
      <c r="M6" s="73"/>
      <c r="N6" s="16"/>
      <c r="O6" s="16"/>
      <c r="P6" s="16"/>
      <c r="Q6" s="74"/>
      <c r="R6" s="75">
        <f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68"/>
      <c r="H7" s="69"/>
      <c r="I7" s="70"/>
      <c r="J7" s="71">
        <f t="shared" si="0"/>
        <v>0</v>
      </c>
      <c r="L7" s="72" t="s">
        <v>24</v>
      </c>
      <c r="M7" s="73"/>
      <c r="N7" s="16"/>
      <c r="O7" s="16"/>
      <c r="P7" s="16"/>
      <c r="Q7" s="74"/>
      <c r="R7" s="75">
        <f t="shared" ref="R7:R16" si="1">(N7+O7+P7)*M7</f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68"/>
      <c r="H8" s="78"/>
      <c r="I8" s="70"/>
      <c r="J8" s="71">
        <f t="shared" si="0"/>
        <v>0</v>
      </c>
      <c r="L8" s="72" t="s">
        <v>26</v>
      </c>
      <c r="M8" s="73"/>
      <c r="N8" s="16"/>
      <c r="O8" s="16"/>
      <c r="P8" s="16"/>
      <c r="Q8" s="74"/>
      <c r="R8" s="75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68"/>
      <c r="H9" s="78"/>
      <c r="I9" s="70"/>
      <c r="J9" s="71">
        <f t="shared" si="0"/>
        <v>0</v>
      </c>
      <c r="L9" s="72" t="s">
        <v>27</v>
      </c>
      <c r="M9" s="73"/>
      <c r="N9" s="16"/>
      <c r="O9" s="16"/>
      <c r="P9" s="16"/>
      <c r="Q9" s="74"/>
      <c r="R9" s="75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68"/>
      <c r="H10" s="78"/>
      <c r="I10" s="70"/>
      <c r="J10" s="71">
        <f>(G10*I10)+(H10*5.69)</f>
        <v>0</v>
      </c>
      <c r="L10" s="72" t="s">
        <v>29</v>
      </c>
      <c r="M10" s="81"/>
      <c r="N10" s="16"/>
      <c r="O10" s="16"/>
      <c r="P10" s="16"/>
      <c r="Q10" s="74"/>
      <c r="R10" s="75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68"/>
      <c r="H11" s="78"/>
      <c r="I11" s="70"/>
      <c r="J11" s="71">
        <f>(G11*I11)+(H11*5.69)</f>
        <v>0</v>
      </c>
      <c r="L11" s="72" t="s">
        <v>31</v>
      </c>
      <c r="M11" s="73"/>
      <c r="N11" s="16"/>
      <c r="O11" s="16"/>
      <c r="P11" s="16"/>
      <c r="Q11" s="74"/>
      <c r="R11" s="75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68"/>
      <c r="H12" s="69"/>
      <c r="I12" s="70"/>
      <c r="J12" s="71">
        <f>(G12*I12)+(H12*10.87)</f>
        <v>0</v>
      </c>
      <c r="L12" s="72" t="s">
        <v>32</v>
      </c>
      <c r="M12" s="73"/>
      <c r="N12" s="23"/>
      <c r="O12" s="23"/>
      <c r="P12" s="23"/>
      <c r="Q12" s="74"/>
      <c r="R12" s="75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68"/>
      <c r="H13" s="69"/>
      <c r="I13" s="70"/>
      <c r="J13" s="71">
        <f>(G13*I13)+(H13*10.87)</f>
        <v>0</v>
      </c>
      <c r="L13" s="72" t="s">
        <v>33</v>
      </c>
      <c r="M13" s="84"/>
      <c r="N13" s="23"/>
      <c r="O13" s="23"/>
      <c r="P13" s="23"/>
      <c r="Q13" s="74"/>
      <c r="R13" s="75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68"/>
      <c r="H14" s="69"/>
      <c r="I14" s="70"/>
      <c r="J14" s="71">
        <f>G14*I14</f>
        <v>0</v>
      </c>
      <c r="L14" s="72" t="s">
        <v>34</v>
      </c>
      <c r="M14" s="84"/>
      <c r="N14" s="23"/>
      <c r="O14" s="23"/>
      <c r="P14" s="23"/>
      <c r="Q14" s="74"/>
      <c r="R14" s="75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68"/>
      <c r="H15" s="69"/>
      <c r="I15" s="70"/>
      <c r="J15" s="71">
        <f>G15*I15</f>
        <v>0</v>
      </c>
      <c r="L15" s="72" t="s">
        <v>35</v>
      </c>
      <c r="M15" s="84"/>
      <c r="N15" s="23"/>
      <c r="O15" s="23"/>
      <c r="P15" s="23"/>
      <c r="Q15" s="74"/>
      <c r="R15" s="75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73"/>
      <c r="H16" s="64"/>
      <c r="I16" s="86"/>
      <c r="J16" s="71">
        <f t="shared" ref="J16:J27" si="2">I16*G16</f>
        <v>0</v>
      </c>
      <c r="L16" s="72" t="s">
        <v>39</v>
      </c>
      <c r="M16" s="87"/>
      <c r="N16" s="23"/>
      <c r="O16" s="23"/>
      <c r="P16" s="23"/>
      <c r="Q16" s="74"/>
      <c r="R16" s="75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73"/>
      <c r="H17" s="64"/>
      <c r="I17" s="86"/>
      <c r="J17" s="71">
        <f t="shared" si="2"/>
        <v>0</v>
      </c>
      <c r="L17" s="64" t="s">
        <v>37</v>
      </c>
      <c r="M17" s="64"/>
      <c r="N17" s="23"/>
      <c r="O17" s="23"/>
      <c r="P17" s="23"/>
      <c r="Q17" s="74"/>
      <c r="R17" s="75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73"/>
      <c r="H18" s="64"/>
      <c r="I18" s="86"/>
      <c r="J18" s="71">
        <f t="shared" si="2"/>
        <v>0</v>
      </c>
      <c r="L18" s="64" t="s">
        <v>44</v>
      </c>
      <c r="M18" s="64"/>
      <c r="N18" s="23"/>
      <c r="O18" s="23"/>
      <c r="P18" s="23"/>
      <c r="Q18" s="74"/>
      <c r="R18" s="75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73"/>
      <c r="H19" s="64"/>
      <c r="I19" s="86"/>
      <c r="J19" s="71">
        <f t="shared" si="2"/>
        <v>0</v>
      </c>
      <c r="L19" s="64" t="s">
        <v>43</v>
      </c>
      <c r="M19" s="84"/>
      <c r="N19" s="23"/>
      <c r="O19" s="23"/>
      <c r="P19" s="23"/>
      <c r="Q19" s="74"/>
      <c r="R19" s="75">
        <f t="shared" ref="R19:R21" si="3">J29</f>
        <v>0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81"/>
      <c r="H20" s="64"/>
      <c r="I20" s="86"/>
      <c r="J20" s="71">
        <f t="shared" si="2"/>
        <v>0</v>
      </c>
      <c r="L20" s="64" t="s">
        <v>45</v>
      </c>
      <c r="M20" s="84"/>
      <c r="N20" s="23"/>
      <c r="O20" s="23"/>
      <c r="P20" s="23"/>
      <c r="Q20" s="74"/>
      <c r="R20" s="75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73"/>
      <c r="H21" s="64"/>
      <c r="I21" s="86"/>
      <c r="J21" s="71">
        <f t="shared" si="2"/>
        <v>0</v>
      </c>
      <c r="L21" s="64" t="s">
        <v>46</v>
      </c>
      <c r="M21" s="87"/>
      <c r="N21" s="24"/>
      <c r="O21" s="24"/>
      <c r="P21" s="24"/>
      <c r="Q21" s="74"/>
      <c r="R21" s="75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73"/>
      <c r="H22" s="64"/>
      <c r="I22" s="86"/>
      <c r="J22" s="71">
        <f t="shared" si="2"/>
        <v>0</v>
      </c>
      <c r="L22" s="64" t="s">
        <v>47</v>
      </c>
      <c r="M22" s="87"/>
      <c r="N22" s="24"/>
      <c r="O22" s="24"/>
      <c r="P22" s="24"/>
      <c r="Q22" s="74"/>
      <c r="R22" s="75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84"/>
      <c r="H23" s="64"/>
      <c r="I23" s="86"/>
      <c r="J23" s="71">
        <f t="shared" si="2"/>
        <v>0</v>
      </c>
      <c r="Q23" s="89">
        <f>SUM(Q6:Q22)</f>
        <v>0</v>
      </c>
      <c r="R23" s="90">
        <f>SUM(R6:R22)</f>
        <v>0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84"/>
      <c r="H24" s="64"/>
      <c r="I24" s="86"/>
      <c r="J24" s="71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84"/>
      <c r="H25" s="64"/>
      <c r="I25" s="86"/>
      <c r="J25" s="71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87"/>
      <c r="H26" s="64"/>
      <c r="I26" s="86"/>
      <c r="J26" s="71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 t="s">
        <v>37</v>
      </c>
      <c r="C27" s="64" t="s">
        <v>52</v>
      </c>
      <c r="D27" s="85"/>
      <c r="E27" s="85"/>
      <c r="F27" s="85"/>
      <c r="G27" s="84"/>
      <c r="H27" s="64"/>
      <c r="I27" s="86"/>
      <c r="J27" s="71">
        <f t="shared" si="2"/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 t="s">
        <v>44</v>
      </c>
      <c r="C28" s="64" t="s">
        <v>52</v>
      </c>
      <c r="D28" s="85"/>
      <c r="E28" s="85"/>
      <c r="F28" s="85"/>
      <c r="G28" s="97"/>
      <c r="H28" s="64"/>
      <c r="I28" s="86"/>
      <c r="J28" s="71">
        <v>0</v>
      </c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86"/>
      <c r="J29" s="71">
        <v>0</v>
      </c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97"/>
      <c r="H30" s="64"/>
      <c r="I30" s="86"/>
      <c r="J30" s="71">
        <v>0</v>
      </c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99"/>
      <c r="H31" s="64"/>
      <c r="I31" s="86"/>
      <c r="J31" s="71">
        <v>0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100">
        <f>SUM(I6:I31)</f>
        <v>0</v>
      </c>
      <c r="J32" s="101">
        <f>SUM(J6:J31)</f>
        <v>0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105"/>
      <c r="K42" s="106"/>
      <c r="L42" s="107"/>
    </row>
    <row r="43" spans="2:12" x14ac:dyDescent="0.25">
      <c r="I43" s="105"/>
      <c r="K43" s="106"/>
      <c r="L43" s="107"/>
    </row>
    <row r="44" spans="2:12" x14ac:dyDescent="0.25">
      <c r="F44" s="104"/>
      <c r="G44" s="104"/>
      <c r="H44" s="104"/>
      <c r="I44" s="105"/>
      <c r="K44" s="106"/>
      <c r="L44" s="107"/>
    </row>
    <row r="45" spans="2:12" x14ac:dyDescent="0.25">
      <c r="F45" s="104"/>
      <c r="G45" s="104"/>
      <c r="H45" s="104"/>
      <c r="I45" s="105"/>
      <c r="K45" s="106"/>
      <c r="L45" s="107"/>
    </row>
    <row r="46" spans="2:12" x14ac:dyDescent="0.25">
      <c r="I46" s="105"/>
      <c r="K46" s="106"/>
      <c r="L46" s="107"/>
    </row>
    <row r="47" spans="2:12" x14ac:dyDescent="0.25">
      <c r="F47" s="104"/>
      <c r="G47" s="104"/>
      <c r="H47" s="104"/>
      <c r="I47" s="105"/>
      <c r="K47" s="106"/>
      <c r="L47" s="107"/>
    </row>
    <row r="48" spans="2:12" x14ac:dyDescent="0.25">
      <c r="F48" s="104"/>
      <c r="G48" s="104"/>
      <c r="H48" s="104"/>
      <c r="I48" s="105"/>
      <c r="K48" s="106"/>
      <c r="L48" s="107"/>
    </row>
    <row r="49" spans="6:12" x14ac:dyDescent="0.25">
      <c r="F49" s="104"/>
      <c r="G49" s="104"/>
      <c r="H49" s="104"/>
      <c r="I49" s="105"/>
      <c r="K49" s="106"/>
      <c r="L49" s="107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300" r:id="rId1"/>
  <headerFooter>
    <oddFooter xml:space="preserve">&amp;C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zoomScale="70" zoomScaleNormal="70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146"/>
      <c r="H6" s="69"/>
      <c r="I6" s="147"/>
      <c r="J6" s="148">
        <f t="shared" ref="J6:J9" si="0">G6*I6</f>
        <v>0</v>
      </c>
      <c r="L6" s="72" t="s">
        <v>22</v>
      </c>
      <c r="M6" s="149"/>
      <c r="N6" s="16"/>
      <c r="O6" s="16"/>
      <c r="P6" s="16"/>
      <c r="Q6" s="150"/>
      <c r="R6" s="151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146"/>
      <c r="H7" s="69"/>
      <c r="I7" s="147"/>
      <c r="J7" s="148">
        <f t="shared" si="0"/>
        <v>0</v>
      </c>
      <c r="L7" s="72" t="s">
        <v>24</v>
      </c>
      <c r="M7" s="149"/>
      <c r="N7" s="16"/>
      <c r="O7" s="16"/>
      <c r="P7" s="16"/>
      <c r="Q7" s="150"/>
      <c r="R7" s="151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146"/>
      <c r="H8" s="78"/>
      <c r="I8" s="147"/>
      <c r="J8" s="148">
        <f t="shared" si="0"/>
        <v>0</v>
      </c>
      <c r="L8" s="72" t="s">
        <v>26</v>
      </c>
      <c r="M8" s="149"/>
      <c r="N8" s="16"/>
      <c r="O8" s="16"/>
      <c r="P8" s="16"/>
      <c r="Q8" s="150"/>
      <c r="R8" s="151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146"/>
      <c r="H9" s="78"/>
      <c r="I9" s="147"/>
      <c r="J9" s="148">
        <f t="shared" si="0"/>
        <v>0</v>
      </c>
      <c r="L9" s="72" t="s">
        <v>27</v>
      </c>
      <c r="M9" s="149"/>
      <c r="N9" s="16"/>
      <c r="O9" s="16"/>
      <c r="P9" s="16"/>
      <c r="Q9" s="150"/>
      <c r="R9" s="151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146"/>
      <c r="H10" s="78"/>
      <c r="I10" s="147"/>
      <c r="J10" s="148">
        <f>(G10*I10)+(H10*5.69)</f>
        <v>0</v>
      </c>
      <c r="L10" s="72" t="s">
        <v>29</v>
      </c>
      <c r="M10" s="152"/>
      <c r="N10" s="16"/>
      <c r="O10" s="16"/>
      <c r="P10" s="16"/>
      <c r="Q10" s="150"/>
      <c r="R10" s="151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146"/>
      <c r="H11" s="78"/>
      <c r="I11" s="147"/>
      <c r="J11" s="148">
        <f>(G11*I11)+(H11*5.69)</f>
        <v>0</v>
      </c>
      <c r="L11" s="72" t="s">
        <v>31</v>
      </c>
      <c r="M11" s="149"/>
      <c r="N11" s="16"/>
      <c r="O11" s="16"/>
      <c r="P11" s="16"/>
      <c r="Q11" s="150"/>
      <c r="R11" s="151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146"/>
      <c r="H12" s="69"/>
      <c r="I12" s="147"/>
      <c r="J12" s="148">
        <f>(G12*I12)+(H12*10.87)</f>
        <v>0</v>
      </c>
      <c r="L12" s="72" t="s">
        <v>32</v>
      </c>
      <c r="M12" s="149"/>
      <c r="N12" s="23"/>
      <c r="O12" s="23"/>
      <c r="P12" s="23"/>
      <c r="Q12" s="150"/>
      <c r="R12" s="151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146"/>
      <c r="H13" s="69"/>
      <c r="I13" s="147"/>
      <c r="J13" s="148">
        <f>(G13*I13)+(H13*10.87)</f>
        <v>0</v>
      </c>
      <c r="L13" s="72" t="s">
        <v>33</v>
      </c>
      <c r="M13" s="153"/>
      <c r="N13" s="23"/>
      <c r="O13" s="23"/>
      <c r="P13" s="23"/>
      <c r="Q13" s="150"/>
      <c r="R13" s="151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146"/>
      <c r="H14" s="69"/>
      <c r="I14" s="147"/>
      <c r="J14" s="148">
        <f>G14*I14</f>
        <v>0</v>
      </c>
      <c r="L14" s="72" t="s">
        <v>34</v>
      </c>
      <c r="M14" s="153"/>
      <c r="N14" s="23"/>
      <c r="O14" s="23"/>
      <c r="P14" s="23"/>
      <c r="Q14" s="150"/>
      <c r="R14" s="151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146"/>
      <c r="H15" s="69"/>
      <c r="I15" s="147"/>
      <c r="J15" s="148">
        <f>G15*I15</f>
        <v>0</v>
      </c>
      <c r="L15" s="72" t="s">
        <v>35</v>
      </c>
      <c r="M15" s="153"/>
      <c r="N15" s="23"/>
      <c r="O15" s="23"/>
      <c r="P15" s="23"/>
      <c r="Q15" s="150"/>
      <c r="R15" s="151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149"/>
      <c r="H16" s="64"/>
      <c r="I16" s="154"/>
      <c r="J16" s="148">
        <f t="shared" ref="J16:J26" si="2">I16*G16</f>
        <v>0</v>
      </c>
      <c r="L16" s="72" t="s">
        <v>39</v>
      </c>
      <c r="M16" s="155"/>
      <c r="N16" s="23"/>
      <c r="O16" s="23"/>
      <c r="P16" s="23"/>
      <c r="Q16" s="150"/>
      <c r="R16" s="151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149"/>
      <c r="H17" s="64"/>
      <c r="I17" s="154"/>
      <c r="J17" s="148">
        <f t="shared" si="2"/>
        <v>0</v>
      </c>
      <c r="L17" s="64"/>
      <c r="M17" s="64"/>
      <c r="N17" s="23"/>
      <c r="O17" s="23"/>
      <c r="P17" s="23"/>
      <c r="Q17" s="150"/>
      <c r="R17" s="151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149"/>
      <c r="H18" s="64"/>
      <c r="I18" s="154"/>
      <c r="J18" s="148">
        <f t="shared" si="2"/>
        <v>0</v>
      </c>
      <c r="L18" s="64"/>
      <c r="M18" s="64"/>
      <c r="N18" s="23"/>
      <c r="O18" s="23"/>
      <c r="P18" s="23"/>
      <c r="Q18" s="150"/>
      <c r="R18" s="151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149"/>
      <c r="H19" s="64"/>
      <c r="I19" s="154"/>
      <c r="J19" s="148">
        <f t="shared" si="2"/>
        <v>0</v>
      </c>
      <c r="L19" s="64" t="s">
        <v>43</v>
      </c>
      <c r="M19" s="153"/>
      <c r="N19" s="23"/>
      <c r="O19" s="23"/>
      <c r="P19" s="23"/>
      <c r="Q19" s="150"/>
      <c r="R19" s="151">
        <f t="shared" ref="R19:R21" si="3">J29</f>
        <v>0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152"/>
      <c r="H20" s="64"/>
      <c r="I20" s="154"/>
      <c r="J20" s="148">
        <f t="shared" si="2"/>
        <v>0</v>
      </c>
      <c r="L20" s="64" t="s">
        <v>45</v>
      </c>
      <c r="M20" s="153"/>
      <c r="N20" s="23"/>
      <c r="O20" s="23"/>
      <c r="P20" s="23"/>
      <c r="Q20" s="150"/>
      <c r="R20" s="151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149"/>
      <c r="H21" s="64"/>
      <c r="I21" s="154"/>
      <c r="J21" s="148">
        <f t="shared" si="2"/>
        <v>0</v>
      </c>
      <c r="L21" s="64" t="s">
        <v>46</v>
      </c>
      <c r="M21" s="155"/>
      <c r="N21" s="24"/>
      <c r="O21" s="24"/>
      <c r="P21" s="24"/>
      <c r="Q21" s="150"/>
      <c r="R21" s="151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149"/>
      <c r="H22" s="64"/>
      <c r="I22" s="154"/>
      <c r="J22" s="148">
        <f t="shared" si="2"/>
        <v>0</v>
      </c>
      <c r="L22" s="64" t="s">
        <v>47</v>
      </c>
      <c r="M22" s="155"/>
      <c r="N22" s="24"/>
      <c r="O22" s="24"/>
      <c r="P22" s="24"/>
      <c r="Q22" s="150"/>
      <c r="R22" s="151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153"/>
      <c r="H23" s="64"/>
      <c r="I23" s="154"/>
      <c r="J23" s="148">
        <f t="shared" si="2"/>
        <v>0</v>
      </c>
      <c r="Q23" s="156">
        <f>SUM(Q6:Q22)</f>
        <v>0</v>
      </c>
      <c r="R23" s="157">
        <f>SUM(R6:R22)</f>
        <v>0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153"/>
      <c r="H24" s="64"/>
      <c r="I24" s="154"/>
      <c r="J24" s="148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153"/>
      <c r="H25" s="64"/>
      <c r="I25" s="154"/>
      <c r="J25" s="148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155"/>
      <c r="H26" s="64"/>
      <c r="I26" s="154"/>
      <c r="J26" s="148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153"/>
      <c r="H27" s="64"/>
      <c r="I27" s="154"/>
      <c r="J27" s="148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158"/>
      <c r="H28" s="64"/>
      <c r="I28" s="154"/>
      <c r="J28" s="148">
        <v>0</v>
      </c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154"/>
      <c r="J29" s="148">
        <v>0</v>
      </c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158"/>
      <c r="H30" s="64"/>
      <c r="I30" s="154"/>
      <c r="J30" s="148">
        <v>0</v>
      </c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159"/>
      <c r="H31" s="64"/>
      <c r="I31" s="154"/>
      <c r="J31" s="148">
        <v>0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160">
        <f>SUM(I6:I31)</f>
        <v>0</v>
      </c>
      <c r="J32" s="161">
        <f>SUM(J6:J31)</f>
        <v>0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162"/>
      <c r="K42" s="163"/>
      <c r="L42" s="164"/>
    </row>
    <row r="43" spans="2:12" x14ac:dyDescent="0.25">
      <c r="I43" s="162"/>
      <c r="K43" s="163"/>
      <c r="L43" s="164"/>
    </row>
    <row r="44" spans="2:12" x14ac:dyDescent="0.25">
      <c r="F44" s="104"/>
      <c r="G44" s="104"/>
      <c r="H44" s="104"/>
      <c r="I44" s="162"/>
      <c r="K44" s="163"/>
      <c r="L44" s="164"/>
    </row>
    <row r="45" spans="2:12" x14ac:dyDescent="0.25">
      <c r="F45" s="104"/>
      <c r="G45" s="104"/>
      <c r="H45" s="104"/>
      <c r="I45" s="162"/>
      <c r="K45" s="163"/>
      <c r="L45" s="164"/>
    </row>
    <row r="46" spans="2:12" x14ac:dyDescent="0.25">
      <c r="I46" s="162"/>
      <c r="K46" s="163"/>
      <c r="L46" s="164"/>
    </row>
    <row r="47" spans="2:12" x14ac:dyDescent="0.25">
      <c r="F47" s="104"/>
      <c r="G47" s="104"/>
      <c r="H47" s="104"/>
      <c r="I47" s="162"/>
      <c r="K47" s="163"/>
      <c r="L47" s="164"/>
    </row>
    <row r="48" spans="2:12" x14ac:dyDescent="0.25">
      <c r="F48" s="104"/>
      <c r="G48" s="104"/>
      <c r="H48" s="104"/>
      <c r="I48" s="162"/>
      <c r="K48" s="163"/>
      <c r="L48" s="164"/>
    </row>
    <row r="49" spans="6:12" x14ac:dyDescent="0.25">
      <c r="F49" s="104"/>
      <c r="G49" s="104"/>
      <c r="H49" s="104"/>
      <c r="I49" s="162"/>
      <c r="K49" s="163"/>
      <c r="L49" s="164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300" r:id="rId1"/>
  <headerFooter>
    <oddFooter xml:space="preserve">&amp;C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opLeftCell="A16" zoomScale="55" zoomScaleNormal="55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127"/>
      <c r="H6" s="69"/>
      <c r="I6" s="128"/>
      <c r="J6" s="129">
        <f t="shared" ref="J6:J9" si="0">G6*I6</f>
        <v>0</v>
      </c>
      <c r="L6" s="72" t="s">
        <v>22</v>
      </c>
      <c r="M6" s="130"/>
      <c r="N6" s="16"/>
      <c r="O6" s="16"/>
      <c r="P6" s="16"/>
      <c r="Q6" s="131"/>
      <c r="R6" s="132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127"/>
      <c r="H7" s="69"/>
      <c r="I7" s="128"/>
      <c r="J7" s="129">
        <f t="shared" si="0"/>
        <v>0</v>
      </c>
      <c r="L7" s="72" t="s">
        <v>24</v>
      </c>
      <c r="M7" s="130"/>
      <c r="N7" s="16"/>
      <c r="O7" s="16"/>
      <c r="P7" s="16"/>
      <c r="Q7" s="131"/>
      <c r="R7" s="132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127"/>
      <c r="H8" s="78"/>
      <c r="I8" s="128"/>
      <c r="J8" s="129">
        <f t="shared" si="0"/>
        <v>0</v>
      </c>
      <c r="L8" s="72" t="s">
        <v>26</v>
      </c>
      <c r="M8" s="130"/>
      <c r="N8" s="16"/>
      <c r="O8" s="16"/>
      <c r="P8" s="16"/>
      <c r="Q8" s="131"/>
      <c r="R8" s="132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127"/>
      <c r="H9" s="78"/>
      <c r="I9" s="128"/>
      <c r="J9" s="129">
        <f t="shared" si="0"/>
        <v>0</v>
      </c>
      <c r="L9" s="72" t="s">
        <v>27</v>
      </c>
      <c r="M9" s="130"/>
      <c r="N9" s="16"/>
      <c r="O9" s="16"/>
      <c r="P9" s="16"/>
      <c r="Q9" s="131"/>
      <c r="R9" s="132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127"/>
      <c r="H10" s="78"/>
      <c r="I10" s="128"/>
      <c r="J10" s="129">
        <f>(G10*I10)+(H10*5.69)</f>
        <v>0</v>
      </c>
      <c r="L10" s="72" t="s">
        <v>29</v>
      </c>
      <c r="M10" s="133"/>
      <c r="N10" s="16"/>
      <c r="O10" s="16"/>
      <c r="P10" s="16"/>
      <c r="Q10" s="131"/>
      <c r="R10" s="132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127"/>
      <c r="H11" s="78"/>
      <c r="I11" s="128"/>
      <c r="J11" s="129">
        <f>(G11*I11)+(H11*5.69)</f>
        <v>0</v>
      </c>
      <c r="L11" s="72" t="s">
        <v>31</v>
      </c>
      <c r="M11" s="130"/>
      <c r="N11" s="16"/>
      <c r="O11" s="16"/>
      <c r="P11" s="16"/>
      <c r="Q11" s="131"/>
      <c r="R11" s="132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127"/>
      <c r="H12" s="69"/>
      <c r="I12" s="128"/>
      <c r="J12" s="129">
        <f>(G12*I12)+(H12*10.87)</f>
        <v>0</v>
      </c>
      <c r="L12" s="72" t="s">
        <v>32</v>
      </c>
      <c r="M12" s="130"/>
      <c r="N12" s="23"/>
      <c r="O12" s="23"/>
      <c r="P12" s="23"/>
      <c r="Q12" s="131"/>
      <c r="R12" s="132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127"/>
      <c r="H13" s="69"/>
      <c r="I13" s="128"/>
      <c r="J13" s="129">
        <f>(G13*I13)+(H13*10.87)</f>
        <v>0</v>
      </c>
      <c r="L13" s="72" t="s">
        <v>33</v>
      </c>
      <c r="M13" s="134"/>
      <c r="N13" s="23"/>
      <c r="O13" s="23"/>
      <c r="P13" s="23"/>
      <c r="Q13" s="131"/>
      <c r="R13" s="132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127"/>
      <c r="H14" s="69"/>
      <c r="I14" s="128"/>
      <c r="J14" s="129">
        <f>G14*I14</f>
        <v>0</v>
      </c>
      <c r="L14" s="72" t="s">
        <v>34</v>
      </c>
      <c r="M14" s="134"/>
      <c r="N14" s="23"/>
      <c r="O14" s="23"/>
      <c r="P14" s="23"/>
      <c r="Q14" s="131"/>
      <c r="R14" s="132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127"/>
      <c r="H15" s="69"/>
      <c r="I15" s="128"/>
      <c r="J15" s="129">
        <f>G15*I15</f>
        <v>0</v>
      </c>
      <c r="L15" s="72" t="s">
        <v>35</v>
      </c>
      <c r="M15" s="134"/>
      <c r="N15" s="23"/>
      <c r="O15" s="23"/>
      <c r="P15" s="23"/>
      <c r="Q15" s="131"/>
      <c r="R15" s="132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130"/>
      <c r="H16" s="64"/>
      <c r="I16" s="135"/>
      <c r="J16" s="129">
        <f t="shared" ref="J16:J26" si="2">I16*G16</f>
        <v>0</v>
      </c>
      <c r="L16" s="72" t="s">
        <v>39</v>
      </c>
      <c r="M16" s="136"/>
      <c r="N16" s="23"/>
      <c r="O16" s="23"/>
      <c r="P16" s="23"/>
      <c r="Q16" s="131"/>
      <c r="R16" s="132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130"/>
      <c r="H17" s="64"/>
      <c r="I17" s="135"/>
      <c r="J17" s="129">
        <f t="shared" si="2"/>
        <v>0</v>
      </c>
      <c r="L17" s="64"/>
      <c r="M17" s="64"/>
      <c r="N17" s="23"/>
      <c r="O17" s="23"/>
      <c r="P17" s="23"/>
      <c r="Q17" s="131"/>
      <c r="R17" s="132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130"/>
      <c r="H18" s="64"/>
      <c r="I18" s="135"/>
      <c r="J18" s="129">
        <f t="shared" si="2"/>
        <v>0</v>
      </c>
      <c r="L18" s="64"/>
      <c r="M18" s="64"/>
      <c r="N18" s="23"/>
      <c r="O18" s="23"/>
      <c r="P18" s="23"/>
      <c r="Q18" s="131"/>
      <c r="R18" s="132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130"/>
      <c r="H19" s="64"/>
      <c r="I19" s="135"/>
      <c r="J19" s="129">
        <f t="shared" si="2"/>
        <v>0</v>
      </c>
      <c r="L19" s="64" t="s">
        <v>43</v>
      </c>
      <c r="M19" s="134"/>
      <c r="N19" s="23"/>
      <c r="O19" s="23"/>
      <c r="P19" s="23"/>
      <c r="Q19" s="131"/>
      <c r="R19" s="132">
        <f t="shared" ref="R19:R21" si="3">J29</f>
        <v>10.4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133"/>
      <c r="H20" s="64"/>
      <c r="I20" s="135"/>
      <c r="J20" s="129">
        <f t="shared" si="2"/>
        <v>0</v>
      </c>
      <c r="L20" s="64" t="s">
        <v>45</v>
      </c>
      <c r="M20" s="134"/>
      <c r="N20" s="23"/>
      <c r="O20" s="23"/>
      <c r="P20" s="23"/>
      <c r="Q20" s="131"/>
      <c r="R20" s="132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130"/>
      <c r="H21" s="64"/>
      <c r="I21" s="135"/>
      <c r="J21" s="129">
        <f t="shared" si="2"/>
        <v>0</v>
      </c>
      <c r="L21" s="64" t="s">
        <v>46</v>
      </c>
      <c r="M21" s="136"/>
      <c r="N21" s="24"/>
      <c r="O21" s="24"/>
      <c r="P21" s="24"/>
      <c r="Q21" s="131"/>
      <c r="R21" s="132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130"/>
      <c r="H22" s="64"/>
      <c r="I22" s="135"/>
      <c r="J22" s="129">
        <f t="shared" si="2"/>
        <v>0</v>
      </c>
      <c r="L22" s="64" t="s">
        <v>47</v>
      </c>
      <c r="M22" s="136"/>
      <c r="N22" s="24"/>
      <c r="O22" s="24"/>
      <c r="P22" s="24"/>
      <c r="Q22" s="131"/>
      <c r="R22" s="132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134"/>
      <c r="H23" s="64"/>
      <c r="I23" s="135"/>
      <c r="J23" s="129">
        <f t="shared" si="2"/>
        <v>0</v>
      </c>
      <c r="Q23" s="137">
        <f>SUM(Q6:Q22)</f>
        <v>0</v>
      </c>
      <c r="R23" s="138">
        <f>SUM(R6:R22)</f>
        <v>10.4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134"/>
      <c r="H24" s="64"/>
      <c r="I24" s="135"/>
      <c r="J24" s="129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134"/>
      <c r="H25" s="64"/>
      <c r="I25" s="135"/>
      <c r="J25" s="129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136"/>
      <c r="H26" s="64"/>
      <c r="I26" s="135"/>
      <c r="J26" s="129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134"/>
      <c r="H27" s="64"/>
      <c r="I27" s="135"/>
      <c r="J27" s="129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139"/>
      <c r="H28" s="64"/>
      <c r="I28" s="135"/>
      <c r="J28" s="129">
        <v>0</v>
      </c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135"/>
      <c r="J29" s="129">
        <v>10.4</v>
      </c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139"/>
      <c r="H30" s="64"/>
      <c r="I30" s="135"/>
      <c r="J30" s="129">
        <v>0</v>
      </c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140"/>
      <c r="H31" s="64"/>
      <c r="I31" s="135"/>
      <c r="J31" s="129">
        <v>0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141">
        <f>SUM(I6:I31)</f>
        <v>0</v>
      </c>
      <c r="J32" s="142">
        <f>SUM(J6:J31)</f>
        <v>10.4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143"/>
      <c r="K42" s="144"/>
      <c r="L42" s="145"/>
    </row>
    <row r="43" spans="2:12" x14ac:dyDescent="0.25">
      <c r="I43" s="143"/>
      <c r="K43" s="144"/>
      <c r="L43" s="145"/>
    </row>
    <row r="44" spans="2:12" x14ac:dyDescent="0.25">
      <c r="F44" s="104"/>
      <c r="G44" s="104"/>
      <c r="H44" s="104"/>
      <c r="I44" s="143"/>
      <c r="K44" s="144"/>
      <c r="L44" s="145"/>
    </row>
    <row r="45" spans="2:12" x14ac:dyDescent="0.25">
      <c r="F45" s="104"/>
      <c r="G45" s="104"/>
      <c r="H45" s="104"/>
      <c r="I45" s="143"/>
      <c r="K45" s="144"/>
      <c r="L45" s="145"/>
    </row>
    <row r="46" spans="2:12" x14ac:dyDescent="0.25">
      <c r="I46" s="143"/>
      <c r="K46" s="144"/>
      <c r="L46" s="145"/>
    </row>
    <row r="47" spans="2:12" x14ac:dyDescent="0.25">
      <c r="F47" s="104"/>
      <c r="G47" s="104"/>
      <c r="H47" s="104"/>
      <c r="I47" s="143"/>
      <c r="K47" s="144"/>
      <c r="L47" s="145"/>
    </row>
    <row r="48" spans="2:12" x14ac:dyDescent="0.25">
      <c r="F48" s="104"/>
      <c r="G48" s="104"/>
      <c r="H48" s="104"/>
      <c r="I48" s="143"/>
      <c r="K48" s="144"/>
      <c r="L48" s="145"/>
    </row>
    <row r="49" spans="6:12" x14ac:dyDescent="0.25">
      <c r="F49" s="104"/>
      <c r="G49" s="104"/>
      <c r="H49" s="104"/>
      <c r="I49" s="143"/>
      <c r="K49" s="144"/>
      <c r="L49" s="145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300" r:id="rId1"/>
  <headerFooter>
    <oddFooter xml:space="preserve">&amp;C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zoomScale="70" zoomScaleNormal="70" workbookViewId="0">
      <selection activeCell="L14" sqref="L14:R15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108"/>
      <c r="H6" s="69"/>
      <c r="I6" s="109"/>
      <c r="J6" s="110">
        <f t="shared" ref="J6:J9" si="0">G6*I6</f>
        <v>0</v>
      </c>
      <c r="L6" s="72" t="s">
        <v>22</v>
      </c>
      <c r="M6" s="111"/>
      <c r="N6" s="16"/>
      <c r="O6" s="16"/>
      <c r="P6" s="16"/>
      <c r="Q6" s="112"/>
      <c r="R6" s="113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108"/>
      <c r="H7" s="69"/>
      <c r="I7" s="109"/>
      <c r="J7" s="110">
        <f t="shared" si="0"/>
        <v>0</v>
      </c>
      <c r="L7" s="72" t="s">
        <v>24</v>
      </c>
      <c r="M7" s="111"/>
      <c r="N7" s="16"/>
      <c r="O7" s="16"/>
      <c r="P7" s="16"/>
      <c r="Q7" s="112"/>
      <c r="R7" s="113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108"/>
      <c r="H8" s="78"/>
      <c r="I8" s="109"/>
      <c r="J8" s="110">
        <f t="shared" si="0"/>
        <v>0</v>
      </c>
      <c r="L8" s="72" t="s">
        <v>26</v>
      </c>
      <c r="M8" s="111"/>
      <c r="N8" s="16"/>
      <c r="O8" s="16"/>
      <c r="P8" s="16"/>
      <c r="Q8" s="112"/>
      <c r="R8" s="113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108"/>
      <c r="H9" s="78"/>
      <c r="I9" s="109"/>
      <c r="J9" s="110">
        <f t="shared" si="0"/>
        <v>0</v>
      </c>
      <c r="L9" s="72" t="s">
        <v>27</v>
      </c>
      <c r="M9" s="111"/>
      <c r="N9" s="16"/>
      <c r="O9" s="16"/>
      <c r="P9" s="16"/>
      <c r="Q9" s="112"/>
      <c r="R9" s="113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108"/>
      <c r="H10" s="78"/>
      <c r="I10" s="109"/>
      <c r="J10" s="110"/>
      <c r="L10" s="72" t="s">
        <v>29</v>
      </c>
      <c r="M10" s="114"/>
      <c r="N10" s="16"/>
      <c r="O10" s="16"/>
      <c r="P10" s="16"/>
      <c r="Q10" s="112"/>
      <c r="R10" s="113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108"/>
      <c r="H11" s="78"/>
      <c r="I11" s="109"/>
      <c r="J11" s="110">
        <f>(G11*I11)+(H11*5.69)</f>
        <v>0</v>
      </c>
      <c r="L11" s="72" t="s">
        <v>31</v>
      </c>
      <c r="M11" s="111"/>
      <c r="N11" s="16"/>
      <c r="O11" s="16"/>
      <c r="P11" s="16"/>
      <c r="Q11" s="112"/>
      <c r="R11" s="113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108"/>
      <c r="H12" s="69"/>
      <c r="I12" s="109"/>
      <c r="J12" s="110">
        <f>(G12*I12)+(H12*10.87)</f>
        <v>0</v>
      </c>
      <c r="L12" s="72" t="s">
        <v>32</v>
      </c>
      <c r="M12" s="111"/>
      <c r="N12" s="23"/>
      <c r="O12" s="23"/>
      <c r="P12" s="23"/>
      <c r="Q12" s="112"/>
      <c r="R12" s="113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108"/>
      <c r="H13" s="69"/>
      <c r="I13" s="109"/>
      <c r="J13" s="110">
        <f>(G13*I13)+(H13*10.87)</f>
        <v>0</v>
      </c>
      <c r="L13" s="72" t="s">
        <v>33</v>
      </c>
      <c r="M13" s="115"/>
      <c r="N13" s="23"/>
      <c r="O13" s="23"/>
      <c r="P13" s="23"/>
      <c r="Q13" s="112"/>
      <c r="R13" s="113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108"/>
      <c r="H14" s="69"/>
      <c r="I14" s="109"/>
      <c r="J14" s="110">
        <f>G14*I14</f>
        <v>0</v>
      </c>
      <c r="L14" s="72" t="s">
        <v>34</v>
      </c>
      <c r="M14" s="115"/>
      <c r="N14" s="23"/>
      <c r="O14" s="23"/>
      <c r="P14" s="23"/>
      <c r="Q14" s="112"/>
      <c r="R14" s="113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108"/>
      <c r="H15" s="69"/>
      <c r="I15" s="109"/>
      <c r="J15" s="110">
        <f>G15*I15</f>
        <v>0</v>
      </c>
      <c r="L15" s="72" t="s">
        <v>35</v>
      </c>
      <c r="M15" s="115"/>
      <c r="N15" s="23"/>
      <c r="O15" s="23"/>
      <c r="P15" s="23"/>
      <c r="Q15" s="112"/>
      <c r="R15" s="113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111"/>
      <c r="H16" s="64"/>
      <c r="I16" s="116"/>
      <c r="J16" s="110">
        <f t="shared" ref="J16:J26" si="2">I16*G16</f>
        <v>0</v>
      </c>
      <c r="L16" s="72" t="s">
        <v>39</v>
      </c>
      <c r="M16" s="117"/>
      <c r="N16" s="23"/>
      <c r="O16" s="23"/>
      <c r="P16" s="23"/>
      <c r="Q16" s="112"/>
      <c r="R16" s="113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111"/>
      <c r="H17" s="64"/>
      <c r="I17" s="116"/>
      <c r="J17" s="110">
        <f t="shared" si="2"/>
        <v>0</v>
      </c>
      <c r="L17" s="64"/>
      <c r="M17" s="64"/>
      <c r="N17" s="23"/>
      <c r="O17" s="23"/>
      <c r="P17" s="23"/>
      <c r="Q17" s="112"/>
      <c r="R17" s="113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111"/>
      <c r="H18" s="64"/>
      <c r="I18" s="116"/>
      <c r="J18" s="110">
        <f t="shared" si="2"/>
        <v>0</v>
      </c>
      <c r="L18" s="64"/>
      <c r="M18" s="64"/>
      <c r="N18" s="23"/>
      <c r="O18" s="23"/>
      <c r="P18" s="23"/>
      <c r="Q18" s="112"/>
      <c r="R18" s="113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111"/>
      <c r="H19" s="64"/>
      <c r="I19" s="116"/>
      <c r="J19" s="110">
        <f t="shared" si="2"/>
        <v>0</v>
      </c>
      <c r="L19" s="64" t="s">
        <v>43</v>
      </c>
      <c r="M19" s="115"/>
      <c r="N19" s="23"/>
      <c r="O19" s="23"/>
      <c r="P19" s="23"/>
      <c r="Q19" s="112"/>
      <c r="R19" s="113">
        <f t="shared" ref="R19:R21" si="3">J29</f>
        <v>3.2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114"/>
      <c r="H20" s="64"/>
      <c r="I20" s="116"/>
      <c r="J20" s="110">
        <f t="shared" si="2"/>
        <v>0</v>
      </c>
      <c r="L20" s="64" t="s">
        <v>45</v>
      </c>
      <c r="M20" s="115"/>
      <c r="N20" s="23"/>
      <c r="O20" s="23"/>
      <c r="P20" s="23"/>
      <c r="Q20" s="112"/>
      <c r="R20" s="113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111"/>
      <c r="H21" s="64"/>
      <c r="I21" s="116"/>
      <c r="J21" s="110">
        <f t="shared" si="2"/>
        <v>0</v>
      </c>
      <c r="L21" s="64" t="s">
        <v>46</v>
      </c>
      <c r="M21" s="117"/>
      <c r="N21" s="24"/>
      <c r="O21" s="24"/>
      <c r="P21" s="24"/>
      <c r="Q21" s="112"/>
      <c r="R21" s="113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111"/>
      <c r="H22" s="64"/>
      <c r="I22" s="116"/>
      <c r="J22" s="110">
        <f t="shared" si="2"/>
        <v>0</v>
      </c>
      <c r="L22" s="64" t="s">
        <v>47</v>
      </c>
      <c r="M22" s="117"/>
      <c r="N22" s="24"/>
      <c r="O22" s="24"/>
      <c r="P22" s="24"/>
      <c r="Q22" s="112"/>
      <c r="R22" s="113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115"/>
      <c r="H23" s="64"/>
      <c r="I23" s="116"/>
      <c r="J23" s="110">
        <f t="shared" si="2"/>
        <v>0</v>
      </c>
      <c r="Q23" s="118">
        <f>SUM(Q6:Q22)</f>
        <v>0</v>
      </c>
      <c r="R23" s="119">
        <f>SUM(R6:R22)</f>
        <v>3.2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115"/>
      <c r="H24" s="64"/>
      <c r="I24" s="116"/>
      <c r="J24" s="110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115"/>
      <c r="H25" s="64"/>
      <c r="I25" s="116"/>
      <c r="J25" s="110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117"/>
      <c r="H26" s="64"/>
      <c r="I26" s="116"/>
      <c r="J26" s="110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115"/>
      <c r="H27" s="64"/>
      <c r="I27" s="116"/>
      <c r="J27" s="110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120"/>
      <c r="H28" s="64"/>
      <c r="I28" s="116"/>
      <c r="J28" s="110">
        <v>0</v>
      </c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116"/>
      <c r="J29" s="110">
        <v>3.2</v>
      </c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120"/>
      <c r="H30" s="64"/>
      <c r="I30" s="116"/>
      <c r="J30" s="110">
        <v>0</v>
      </c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121"/>
      <c r="H31" s="64"/>
      <c r="I31" s="116"/>
      <c r="J31" s="110">
        <v>0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122">
        <f>SUM(I6:I31)</f>
        <v>0</v>
      </c>
      <c r="J32" s="123">
        <f>SUM(J6:J31)</f>
        <v>3.2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124"/>
      <c r="K42" s="125"/>
      <c r="L42" s="126"/>
    </row>
    <row r="43" spans="2:12" x14ac:dyDescent="0.25">
      <c r="I43" s="124"/>
      <c r="K43" s="125"/>
      <c r="L43" s="126"/>
    </row>
    <row r="44" spans="2:12" x14ac:dyDescent="0.25">
      <c r="F44" s="104"/>
      <c r="G44" s="104"/>
      <c r="H44" s="104"/>
      <c r="I44" s="124"/>
      <c r="K44" s="125"/>
      <c r="L44" s="126"/>
    </row>
    <row r="45" spans="2:12" x14ac:dyDescent="0.25">
      <c r="F45" s="104"/>
      <c r="G45" s="104"/>
      <c r="H45" s="104"/>
      <c r="I45" s="124"/>
      <c r="K45" s="125"/>
      <c r="L45" s="126"/>
    </row>
    <row r="46" spans="2:12" x14ac:dyDescent="0.25">
      <c r="I46" s="124"/>
      <c r="K46" s="125"/>
      <c r="L46" s="126"/>
    </row>
    <row r="47" spans="2:12" x14ac:dyDescent="0.25">
      <c r="F47" s="104"/>
      <c r="G47" s="104"/>
      <c r="H47" s="104"/>
      <c r="I47" s="124"/>
      <c r="K47" s="125"/>
      <c r="L47" s="126"/>
    </row>
    <row r="48" spans="2:12" x14ac:dyDescent="0.25">
      <c r="F48" s="104"/>
      <c r="G48" s="104"/>
      <c r="H48" s="104"/>
      <c r="I48" s="124"/>
      <c r="K48" s="125"/>
      <c r="L48" s="126"/>
    </row>
    <row r="49" spans="6:12" x14ac:dyDescent="0.25">
      <c r="F49" s="104"/>
      <c r="G49" s="104"/>
      <c r="H49" s="104"/>
      <c r="I49" s="124"/>
      <c r="K49" s="125"/>
      <c r="L49" s="126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orientation="landscape" horizontalDpi="4294967293" verticalDpi="300" r:id="rId1"/>
  <headerFooter>
    <oddFooter xml:space="preserve">&amp;C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0"/>
  <sheetViews>
    <sheetView tabSelected="1" zoomScale="80" zoomScaleNormal="80" workbookViewId="0">
      <selection activeCell="T8" sqref="T8"/>
    </sheetView>
  </sheetViews>
  <sheetFormatPr baseColWidth="10" defaultColWidth="11.42578125" defaultRowHeight="16.5" x14ac:dyDescent="0.25"/>
  <cols>
    <col min="1" max="1" width="27" style="1" customWidth="1"/>
    <col min="2" max="2" width="29.7109375" style="1" customWidth="1"/>
    <col min="3" max="3" width="14.28515625" style="1" customWidth="1"/>
    <col min="4" max="4" width="13.42578125" style="1" customWidth="1"/>
    <col min="5" max="5" width="13.28515625" style="1" customWidth="1"/>
    <col min="6" max="6" width="12.85546875" style="1" customWidth="1"/>
    <col min="7" max="7" width="14.7109375" style="1" customWidth="1"/>
    <col min="8" max="8" width="12.140625" style="1" customWidth="1"/>
    <col min="9" max="9" width="12.42578125" style="1" bestFit="1" customWidth="1"/>
    <col min="10" max="10" width="15.28515625" style="1" customWidth="1"/>
    <col min="11" max="11" width="2.42578125" style="1" customWidth="1"/>
    <col min="12" max="12" width="29.85546875" style="1" customWidth="1"/>
    <col min="13" max="13" width="11.85546875" style="1" customWidth="1"/>
    <col min="14" max="16" width="11.42578125" style="1"/>
    <col min="17" max="17" width="12.42578125" style="1" bestFit="1" customWidth="1"/>
    <col min="18" max="18" width="17.140625" style="1" customWidth="1"/>
    <col min="19" max="22" width="11.42578125" style="1"/>
    <col min="23" max="23" width="15.28515625" style="1" customWidth="1"/>
    <col min="24" max="16384" width="11.42578125" style="1"/>
  </cols>
  <sheetData>
    <row r="1" spans="1:25" x14ac:dyDescent="0.25">
      <c r="A1" s="1" t="s">
        <v>0</v>
      </c>
      <c r="B1" s="54"/>
    </row>
    <row r="2" spans="1:25" x14ac:dyDescent="0.25">
      <c r="A2" s="1" t="s">
        <v>1</v>
      </c>
      <c r="B2" s="54"/>
    </row>
    <row r="3" spans="1:25" x14ac:dyDescent="0.25">
      <c r="A3" s="1" t="s">
        <v>2</v>
      </c>
      <c r="B3" s="55"/>
    </row>
    <row r="4" spans="1:25" ht="41.25" customHeight="1" x14ac:dyDescent="0.25">
      <c r="A4" s="4"/>
      <c r="B4" s="326" t="s">
        <v>3</v>
      </c>
      <c r="C4" s="326"/>
      <c r="D4" s="326"/>
      <c r="E4" s="326"/>
      <c r="F4" s="326"/>
      <c r="G4" s="326"/>
      <c r="H4" s="326"/>
      <c r="I4" s="326"/>
      <c r="J4" s="326"/>
      <c r="L4" s="326" t="s">
        <v>4</v>
      </c>
      <c r="M4" s="326"/>
      <c r="N4" s="326"/>
      <c r="O4" s="326"/>
      <c r="P4" s="326"/>
      <c r="Q4" s="326"/>
      <c r="R4" s="326"/>
    </row>
    <row r="5" spans="1:25" ht="17.25" thickBot="1" x14ac:dyDescent="0.3">
      <c r="A5" s="2"/>
      <c r="B5" s="4"/>
      <c r="L5" s="3"/>
      <c r="M5" s="3"/>
    </row>
    <row r="6" spans="1:25" s="3" customFormat="1" ht="60" thickTop="1" thickBot="1" x14ac:dyDescent="0.3">
      <c r="B6" s="5" t="s">
        <v>5</v>
      </c>
      <c r="C6" s="5" t="s">
        <v>6</v>
      </c>
      <c r="D6" s="6" t="s">
        <v>7</v>
      </c>
      <c r="E6" s="6" t="s">
        <v>8</v>
      </c>
      <c r="F6" s="6" t="s">
        <v>9</v>
      </c>
      <c r="G6" s="5" t="s">
        <v>10</v>
      </c>
      <c r="H6" s="5" t="s">
        <v>11</v>
      </c>
      <c r="I6" s="5" t="s">
        <v>12</v>
      </c>
      <c r="J6" s="7" t="s">
        <v>13</v>
      </c>
      <c r="L6" s="8" t="s">
        <v>11</v>
      </c>
      <c r="M6" s="9" t="s">
        <v>14</v>
      </c>
      <c r="N6" s="9" t="s">
        <v>15</v>
      </c>
      <c r="O6" s="9" t="s">
        <v>16</v>
      </c>
      <c r="P6" s="9" t="s">
        <v>17</v>
      </c>
      <c r="Q6" s="9" t="s">
        <v>18</v>
      </c>
      <c r="R6" s="10" t="s">
        <v>13</v>
      </c>
    </row>
    <row r="7" spans="1:25" ht="32.1" customHeight="1" thickTop="1" thickBot="1" x14ac:dyDescent="0.3">
      <c r="A7" s="11" t="s">
        <v>19</v>
      </c>
      <c r="B7" s="12" t="s">
        <v>20</v>
      </c>
      <c r="C7" s="13" t="s">
        <v>21</v>
      </c>
      <c r="D7" s="14">
        <f>SUM('JANV 1:DEC 1'!D6)</f>
        <v>0</v>
      </c>
      <c r="E7" s="14">
        <f>SUM('JANV 1:DEC 1'!E6)</f>
        <v>0</v>
      </c>
      <c r="F7" s="14">
        <f>SUM('JANV 1:DEC 1'!F6)</f>
        <v>0</v>
      </c>
      <c r="G7" s="35">
        <v>0.56699999999999995</v>
      </c>
      <c r="H7" s="14">
        <f>SUM('JANV 1:DEC 1'!H6)</f>
        <v>0</v>
      </c>
      <c r="I7" s="36">
        <f t="shared" ref="I7:I14" si="0">D7+E7+F7</f>
        <v>0</v>
      </c>
      <c r="J7" s="37">
        <f t="shared" ref="J7:J10" si="1">G7*I7</f>
        <v>0</v>
      </c>
      <c r="L7" s="15" t="s">
        <v>22</v>
      </c>
      <c r="M7" s="38">
        <v>0.95</v>
      </c>
      <c r="N7" s="14">
        <f>SUM('JANV 1:DEC 1'!N6)</f>
        <v>0</v>
      </c>
      <c r="O7" s="14">
        <f>SUM('JANV 1:DEC 1'!O6)</f>
        <v>0</v>
      </c>
      <c r="P7" s="14">
        <f>SUM('JANV 1:DEC 1'!P6)</f>
        <v>0</v>
      </c>
      <c r="Q7" s="39">
        <f t="shared" ref="Q7:Q14" si="2">SUM(N7:P7)</f>
        <v>0</v>
      </c>
      <c r="R7" s="40">
        <f t="shared" ref="R7:R17" si="3">(N7+O7+P7)*M7</f>
        <v>0</v>
      </c>
    </row>
    <row r="8" spans="1:25" ht="32.1" customHeight="1" thickBot="1" x14ac:dyDescent="0.3">
      <c r="B8" s="12" t="s">
        <v>20</v>
      </c>
      <c r="C8" s="13" t="s">
        <v>23</v>
      </c>
      <c r="D8" s="14">
        <f>SUM('JANV 1:DEC 1'!D7)</f>
        <v>0</v>
      </c>
      <c r="E8" s="14">
        <f>SUM('JANV 1:DEC 1'!E7)</f>
        <v>0</v>
      </c>
      <c r="F8" s="14">
        <f>SUM('JANV 1:DEC 1'!F7)</f>
        <v>0</v>
      </c>
      <c r="G8" s="35">
        <v>0.61899999999999999</v>
      </c>
      <c r="H8" s="14">
        <f>SUM('JANV 1:DEC 1'!H7)</f>
        <v>0</v>
      </c>
      <c r="I8" s="36">
        <f t="shared" si="0"/>
        <v>0</v>
      </c>
      <c r="J8" s="37">
        <f t="shared" si="1"/>
        <v>0</v>
      </c>
      <c r="L8" s="15" t="s">
        <v>24</v>
      </c>
      <c r="M8" s="38">
        <v>1.49</v>
      </c>
      <c r="N8" s="14">
        <f>SUM('JANV 1:DEC 1'!N7)</f>
        <v>0</v>
      </c>
      <c r="O8" s="14">
        <f>SUM('JANV 1:DEC 1'!O7)</f>
        <v>0</v>
      </c>
      <c r="P8" s="14">
        <f>SUM('JANV 1:DEC 1'!P7)</f>
        <v>0</v>
      </c>
      <c r="Q8" s="39">
        <f t="shared" si="2"/>
        <v>0</v>
      </c>
      <c r="R8" s="40">
        <f t="shared" si="3"/>
        <v>0</v>
      </c>
      <c r="Y8" s="2"/>
    </row>
    <row r="9" spans="1:25" ht="32.1" customHeight="1" thickBot="1" x14ac:dyDescent="0.3">
      <c r="B9" s="17" t="s">
        <v>25</v>
      </c>
      <c r="C9" s="18" t="s">
        <v>21</v>
      </c>
      <c r="D9" s="14">
        <f>SUM('JANV 1:DEC 1'!D8)</f>
        <v>0</v>
      </c>
      <c r="E9" s="14">
        <f>SUM('JANV 1:DEC 1'!E8)</f>
        <v>0</v>
      </c>
      <c r="F9" s="14">
        <f>SUM('JANV 1:DEC 1'!F8)</f>
        <v>0</v>
      </c>
      <c r="G9" s="35">
        <v>0.63400000000000001</v>
      </c>
      <c r="H9" s="14">
        <f>SUM('JANV 1:DEC 1'!H8)</f>
        <v>0</v>
      </c>
      <c r="I9" s="36">
        <f t="shared" si="0"/>
        <v>0</v>
      </c>
      <c r="J9" s="37">
        <f t="shared" si="1"/>
        <v>0</v>
      </c>
      <c r="L9" s="15" t="s">
        <v>26</v>
      </c>
      <c r="M9" s="38">
        <v>1.95</v>
      </c>
      <c r="N9" s="14">
        <f>SUM('JANV 1:DEC 1'!N8)</f>
        <v>0</v>
      </c>
      <c r="O9" s="14">
        <f>SUM('JANV 1:DEC 1'!O8)</f>
        <v>0</v>
      </c>
      <c r="P9" s="14">
        <f>SUM('JANV 1:DEC 1'!P8)</f>
        <v>0</v>
      </c>
      <c r="Q9" s="39">
        <f t="shared" si="2"/>
        <v>0</v>
      </c>
      <c r="R9" s="40">
        <f t="shared" si="3"/>
        <v>0</v>
      </c>
      <c r="Y9" s="2"/>
    </row>
    <row r="10" spans="1:25" ht="32.1" customHeight="1" thickBot="1" x14ac:dyDescent="0.3">
      <c r="B10" s="17" t="s">
        <v>25</v>
      </c>
      <c r="C10" s="18" t="s">
        <v>23</v>
      </c>
      <c r="D10" s="14">
        <f>SUM('JANV 1:DEC 1'!D9)</f>
        <v>0</v>
      </c>
      <c r="E10" s="14">
        <f>SUM('JANV 1:DEC 1'!E9)</f>
        <v>0</v>
      </c>
      <c r="F10" s="14">
        <f>SUM('JANV 1:DEC 1'!F9)</f>
        <v>0</v>
      </c>
      <c r="G10" s="35">
        <v>0.70499999999999996</v>
      </c>
      <c r="H10" s="14">
        <f>SUM('JANV 1:DEC 1'!H9)</f>
        <v>0</v>
      </c>
      <c r="I10" s="36">
        <f t="shared" si="0"/>
        <v>0</v>
      </c>
      <c r="J10" s="37">
        <f t="shared" si="1"/>
        <v>0</v>
      </c>
      <c r="L10" s="15" t="s">
        <v>27</v>
      </c>
      <c r="M10" s="38">
        <v>3.58</v>
      </c>
      <c r="N10" s="14">
        <f>SUM('JANV 1:DEC 1'!N9)</f>
        <v>0</v>
      </c>
      <c r="O10" s="14">
        <f>SUM('JANV 1:DEC 1'!O9)</f>
        <v>0</v>
      </c>
      <c r="P10" s="14">
        <f>SUM('JANV 1:DEC 1'!P9)</f>
        <v>0</v>
      </c>
      <c r="Q10" s="39">
        <f t="shared" si="2"/>
        <v>0</v>
      </c>
      <c r="R10" s="40">
        <f t="shared" si="3"/>
        <v>0</v>
      </c>
      <c r="Y10" s="2"/>
    </row>
    <row r="11" spans="1:25" ht="32.1" customHeight="1" thickBot="1" x14ac:dyDescent="0.3">
      <c r="B11" s="19" t="s">
        <v>28</v>
      </c>
      <c r="C11" s="20" t="s">
        <v>21</v>
      </c>
      <c r="D11" s="14">
        <f>SUM('JANV 1:DEC 1'!D10)</f>
        <v>0</v>
      </c>
      <c r="E11" s="14">
        <f>SUM('JANV 1:DEC 1'!E10)</f>
        <v>0</v>
      </c>
      <c r="F11" s="14">
        <f>SUM('JANV 1:DEC 1'!F10)</f>
        <v>0</v>
      </c>
      <c r="G11" s="35">
        <v>0.41499999999999998</v>
      </c>
      <c r="H11" s="14">
        <f>SUM('JANV 1:DEC 1'!H10)</f>
        <v>0</v>
      </c>
      <c r="I11" s="36">
        <f t="shared" si="0"/>
        <v>0</v>
      </c>
      <c r="J11" s="37">
        <f>(G11*I11)+(H11*5.69)</f>
        <v>0</v>
      </c>
      <c r="L11" s="15" t="s">
        <v>29</v>
      </c>
      <c r="M11" s="41">
        <v>0.97</v>
      </c>
      <c r="N11" s="14">
        <f>SUM('JANV 1:DEC 1'!N10)</f>
        <v>0</v>
      </c>
      <c r="O11" s="14">
        <f>SUM('JANV 1:DEC 1'!O10)</f>
        <v>0</v>
      </c>
      <c r="P11" s="14">
        <f>SUM('JANV 1:DEC 1'!P10)</f>
        <v>0</v>
      </c>
      <c r="Q11" s="39">
        <f>SUM(N11:P11)</f>
        <v>0</v>
      </c>
      <c r="R11" s="40">
        <f t="shared" si="3"/>
        <v>0</v>
      </c>
      <c r="Y11" s="2"/>
    </row>
    <row r="12" spans="1:25" ht="32.1" customHeight="1" thickBot="1" x14ac:dyDescent="0.3">
      <c r="B12" s="19" t="s">
        <v>30</v>
      </c>
      <c r="C12" s="20" t="s">
        <v>23</v>
      </c>
      <c r="D12" s="14">
        <f>SUM('JANV 1:DEC 1'!D11)</f>
        <v>0</v>
      </c>
      <c r="E12" s="14">
        <f>SUM('JANV 1:DEC 1'!E11)</f>
        <v>0</v>
      </c>
      <c r="F12" s="14">
        <f>SUM('JANV 1:DEC 1'!F11)</f>
        <v>0</v>
      </c>
      <c r="G12" s="35">
        <v>0.499</v>
      </c>
      <c r="H12" s="14">
        <f>SUM('JANV 1:DEC 1'!H11)</f>
        <v>0</v>
      </c>
      <c r="I12" s="36">
        <f t="shared" si="0"/>
        <v>0</v>
      </c>
      <c r="J12" s="37">
        <f>(G12*I12)+(H12*5.69)</f>
        <v>0</v>
      </c>
      <c r="L12" s="15" t="s">
        <v>31</v>
      </c>
      <c r="M12" s="38">
        <v>1.62</v>
      </c>
      <c r="N12" s="14">
        <f>SUM('JANV 1:DEC 1'!N11)</f>
        <v>0</v>
      </c>
      <c r="O12" s="14">
        <f>SUM('JANV 1:DEC 1'!O11)</f>
        <v>0</v>
      </c>
      <c r="P12" s="14">
        <f>SUM('JANV 1:DEC 1'!P11)</f>
        <v>0</v>
      </c>
      <c r="Q12" s="39">
        <f t="shared" si="2"/>
        <v>0</v>
      </c>
      <c r="R12" s="40">
        <f t="shared" si="3"/>
        <v>0</v>
      </c>
      <c r="Y12" s="2"/>
    </row>
    <row r="13" spans="1:25" ht="32.1" customHeight="1" thickBot="1" x14ac:dyDescent="0.3">
      <c r="B13" s="21" t="s">
        <v>58</v>
      </c>
      <c r="C13" s="22" t="s">
        <v>21</v>
      </c>
      <c r="D13" s="14">
        <f>SUM('JANV 1:DEC 1'!D12)</f>
        <v>0</v>
      </c>
      <c r="E13" s="14">
        <f>SUM('JANV 1:DEC 1'!E12)</f>
        <v>0</v>
      </c>
      <c r="F13" s="14">
        <f>SUM('JANV 1:DEC 1'!F12)</f>
        <v>0</v>
      </c>
      <c r="G13" s="35"/>
      <c r="H13" s="14">
        <f>SUM('JANV 1:DEC 1'!H12)</f>
        <v>0</v>
      </c>
      <c r="I13" s="36">
        <f t="shared" si="0"/>
        <v>0</v>
      </c>
      <c r="J13" s="37">
        <f>(G13*I13)+(H13*10.87)</f>
        <v>0</v>
      </c>
      <c r="L13" s="15" t="s">
        <v>32</v>
      </c>
      <c r="M13" s="38">
        <v>2.36</v>
      </c>
      <c r="N13" s="14">
        <f>SUM('JANV 1:DEC 1'!N12)</f>
        <v>0</v>
      </c>
      <c r="O13" s="14">
        <f>SUM('JANV 1:DEC 1'!O12)</f>
        <v>0</v>
      </c>
      <c r="P13" s="14">
        <f>SUM('JANV 1:DEC 1'!P12)</f>
        <v>0</v>
      </c>
      <c r="Q13" s="39">
        <f t="shared" si="2"/>
        <v>0</v>
      </c>
      <c r="R13" s="40">
        <f t="shared" si="3"/>
        <v>0</v>
      </c>
      <c r="Y13" s="2"/>
    </row>
    <row r="14" spans="1:25" ht="32.1" customHeight="1" thickBot="1" x14ac:dyDescent="0.3">
      <c r="B14" s="21" t="s">
        <v>58</v>
      </c>
      <c r="C14" s="22" t="s">
        <v>23</v>
      </c>
      <c r="D14" s="14">
        <f>SUM('JANV 1:DEC 1'!D13)</f>
        <v>0</v>
      </c>
      <c r="E14" s="14">
        <f>SUM('JANV 1:DEC 1'!E13)</f>
        <v>0</v>
      </c>
      <c r="F14" s="14">
        <f>SUM('JANV 1:DEC 1'!F13)</f>
        <v>0</v>
      </c>
      <c r="G14" s="35"/>
      <c r="H14" s="14">
        <f>SUM('JANV 1:DEC 1'!H13)</f>
        <v>0</v>
      </c>
      <c r="I14" s="36">
        <f t="shared" si="0"/>
        <v>0</v>
      </c>
      <c r="J14" s="37">
        <f>(G14*I14)+(H14*10.87)</f>
        <v>0</v>
      </c>
      <c r="L14" s="15" t="s">
        <v>33</v>
      </c>
      <c r="M14" s="42">
        <v>3.95</v>
      </c>
      <c r="N14" s="14">
        <f>SUM('JANV 1:DEC 1'!N13)</f>
        <v>0</v>
      </c>
      <c r="O14" s="14">
        <f>SUM('JANV 1:DEC 1'!O13)</f>
        <v>0</v>
      </c>
      <c r="P14" s="14">
        <f>SUM('JANV 1:DEC 1'!P13)</f>
        <v>0</v>
      </c>
      <c r="Q14" s="39">
        <f t="shared" si="2"/>
        <v>0</v>
      </c>
      <c r="R14" s="40">
        <f t="shared" si="3"/>
        <v>0</v>
      </c>
      <c r="Y14" s="2"/>
    </row>
    <row r="15" spans="1:25" ht="31.5" customHeight="1" thickBot="1" x14ac:dyDescent="0.3">
      <c r="A15" s="11" t="s">
        <v>36</v>
      </c>
      <c r="B15" s="11" t="s">
        <v>37</v>
      </c>
      <c r="C15" s="11" t="s">
        <v>38</v>
      </c>
      <c r="D15" s="14">
        <f>SUM('JANV 1:DEC 1'!D16)</f>
        <v>0</v>
      </c>
      <c r="E15" s="14">
        <f>SUM('JANV 1:DEC 1'!E16)</f>
        <v>0</v>
      </c>
      <c r="F15" s="14">
        <f>SUM('JANV 1:DEC 1'!F16)</f>
        <v>0</v>
      </c>
      <c r="G15" s="38">
        <v>0.95</v>
      </c>
      <c r="H15" s="14">
        <f>SUM('JANV 1:DEC 1'!H16)</f>
        <v>0</v>
      </c>
      <c r="I15" s="43">
        <f>D15+E15+F15</f>
        <v>0</v>
      </c>
      <c r="J15" s="37">
        <f t="shared" ref="J15:J25" si="4">I15*G15</f>
        <v>0</v>
      </c>
      <c r="L15" s="72" t="s">
        <v>34</v>
      </c>
      <c r="M15" s="115"/>
      <c r="N15" s="23"/>
      <c r="O15" s="23"/>
      <c r="P15" s="23"/>
      <c r="Q15" s="112"/>
      <c r="R15" s="113">
        <f t="shared" si="3"/>
        <v>0</v>
      </c>
      <c r="Y15" s="2"/>
    </row>
    <row r="16" spans="1:25" ht="32.1" customHeight="1" thickBot="1" x14ac:dyDescent="0.3">
      <c r="B16" s="11" t="s">
        <v>37</v>
      </c>
      <c r="C16" s="11" t="s">
        <v>40</v>
      </c>
      <c r="D16" s="14">
        <f>SUM('JANV 1:DEC 1'!D17)</f>
        <v>0</v>
      </c>
      <c r="E16" s="14">
        <f>SUM('JANV 1:DEC 1'!E17)</f>
        <v>0</v>
      </c>
      <c r="F16" s="14">
        <f>SUM('JANV 1:DEC 1'!F17)</f>
        <v>0</v>
      </c>
      <c r="G16" s="38">
        <v>1.49</v>
      </c>
      <c r="H16" s="14">
        <f>SUM('JANV 1:DEC 1'!H17)</f>
        <v>0</v>
      </c>
      <c r="I16" s="43">
        <f>D16+E16+F16</f>
        <v>0</v>
      </c>
      <c r="J16" s="37">
        <f t="shared" si="4"/>
        <v>0</v>
      </c>
      <c r="L16" s="72" t="s">
        <v>35</v>
      </c>
      <c r="M16" s="115"/>
      <c r="N16" s="23"/>
      <c r="O16" s="23"/>
      <c r="P16" s="23"/>
      <c r="Q16" s="112"/>
      <c r="R16" s="113">
        <f t="shared" si="3"/>
        <v>0</v>
      </c>
      <c r="Y16" s="2"/>
    </row>
    <row r="17" spans="1:25" ht="32.1" customHeight="1" thickBot="1" x14ac:dyDescent="0.3">
      <c r="B17" s="11" t="s">
        <v>37</v>
      </c>
      <c r="C17" s="11" t="s">
        <v>41</v>
      </c>
      <c r="D17" s="14">
        <f>SUM('JANV 1:DEC 1'!D18)</f>
        <v>0</v>
      </c>
      <c r="E17" s="14">
        <f>SUM('JANV 1:DEC 1'!E18)</f>
        <v>0</v>
      </c>
      <c r="F17" s="14">
        <f>SUM('JANV 1:DEC 1'!F18)</f>
        <v>0</v>
      </c>
      <c r="G17" s="38">
        <v>1.95</v>
      </c>
      <c r="H17" s="14">
        <f>SUM('JANV 1:DEC 1'!H18)</f>
        <v>0</v>
      </c>
      <c r="I17" s="43">
        <f>D17+E17+F17</f>
        <v>0</v>
      </c>
      <c r="J17" s="37">
        <f t="shared" si="4"/>
        <v>0</v>
      </c>
      <c r="L17" s="15" t="s">
        <v>39</v>
      </c>
      <c r="M17" s="44">
        <v>8.5299999999999994</v>
      </c>
      <c r="N17" s="14">
        <f>SUM('JANV 1:DEC 1'!N16)</f>
        <v>0</v>
      </c>
      <c r="O17" s="14">
        <f>SUM('JANV 1:DEC 1'!O16)</f>
        <v>0</v>
      </c>
      <c r="P17" s="14">
        <f>SUM('JANV 1:DEC 1'!P16)</f>
        <v>0</v>
      </c>
      <c r="Q17" s="39">
        <f t="shared" ref="Q17:Q19" si="5">SUM(N17:P17)</f>
        <v>0</v>
      </c>
      <c r="R17" s="40">
        <f t="shared" si="3"/>
        <v>0</v>
      </c>
      <c r="Y17" s="2"/>
    </row>
    <row r="18" spans="1:25" ht="32.1" customHeight="1" thickBot="1" x14ac:dyDescent="0.3">
      <c r="B18" s="11" t="s">
        <v>37</v>
      </c>
      <c r="C18" s="11" t="s">
        <v>42</v>
      </c>
      <c r="D18" s="14">
        <f>SUM('JANV 1:DEC 1'!D19)</f>
        <v>0</v>
      </c>
      <c r="E18" s="14">
        <f>SUM('JANV 1:DEC 1'!E19)</f>
        <v>0</v>
      </c>
      <c r="F18" s="14">
        <f>SUM('JANV 1:DEC 1'!F19)</f>
        <v>0</v>
      </c>
      <c r="G18" s="38">
        <v>3.58</v>
      </c>
      <c r="H18" s="14">
        <f>SUM('JANV 1:DEC 1'!H19)</f>
        <v>0</v>
      </c>
      <c r="I18" s="43">
        <f>D18+E18+F18</f>
        <v>0</v>
      </c>
      <c r="J18" s="37">
        <f t="shared" si="4"/>
        <v>0</v>
      </c>
      <c r="L18" s="11"/>
      <c r="M18" s="11"/>
      <c r="N18" s="14">
        <f>SUM('JANV 1:DEC 1'!N17)</f>
        <v>0</v>
      </c>
      <c r="O18" s="14">
        <f>SUM('JANV 1:DEC 1'!O17)</f>
        <v>0</v>
      </c>
      <c r="P18" s="14">
        <f>SUM('JANV 1:DEC 1'!P17)</f>
        <v>0</v>
      </c>
      <c r="Q18" s="39">
        <f t="shared" si="5"/>
        <v>0</v>
      </c>
      <c r="R18" s="40">
        <f>J26</f>
        <v>0</v>
      </c>
      <c r="Y18" s="2"/>
    </row>
    <row r="19" spans="1:25" ht="32.1" customHeight="1" thickBot="1" x14ac:dyDescent="0.3">
      <c r="B19" s="11" t="s">
        <v>44</v>
      </c>
      <c r="C19" s="11" t="s">
        <v>38</v>
      </c>
      <c r="D19" s="14">
        <f>SUM('JANV 1:DEC 1'!D20)</f>
        <v>0</v>
      </c>
      <c r="E19" s="14">
        <f>SUM('JANV 1:DEC 1'!E20)</f>
        <v>0</v>
      </c>
      <c r="F19" s="14">
        <f>SUM('JANV 1:DEC 1'!F20)</f>
        <v>0</v>
      </c>
      <c r="G19" s="41">
        <v>0.97</v>
      </c>
      <c r="H19" s="14">
        <f>SUM('JANV 1:DEC 1'!H20)</f>
        <v>0</v>
      </c>
      <c r="I19" s="43">
        <f t="shared" ref="I19:I30" si="6">D19+E19+F19</f>
        <v>0</v>
      </c>
      <c r="J19" s="37">
        <f t="shared" si="4"/>
        <v>0</v>
      </c>
      <c r="L19" s="11"/>
      <c r="M19" s="11"/>
      <c r="N19" s="14">
        <f>SUM('JANV 1:DEC 1'!N18)</f>
        <v>0</v>
      </c>
      <c r="O19" s="14">
        <f>SUM('JANV 1:DEC 1'!O18)</f>
        <v>0</v>
      </c>
      <c r="P19" s="14">
        <f>SUM('JANV 1:DEC 1'!P18)</f>
        <v>0</v>
      </c>
      <c r="Q19" s="39">
        <f t="shared" si="5"/>
        <v>0</v>
      </c>
      <c r="R19" s="40">
        <f>J27</f>
        <v>0</v>
      </c>
      <c r="Y19" s="2"/>
    </row>
    <row r="20" spans="1:25" ht="32.1" customHeight="1" thickBot="1" x14ac:dyDescent="0.3">
      <c r="B20" s="11" t="s">
        <v>53</v>
      </c>
      <c r="C20" s="11" t="s">
        <v>40</v>
      </c>
      <c r="D20" s="14">
        <f>SUM('JANV 1:DEC 1'!D21)</f>
        <v>0</v>
      </c>
      <c r="E20" s="14">
        <f>SUM('JANV 1:DEC 1'!E21)</f>
        <v>0</v>
      </c>
      <c r="F20" s="14">
        <f>SUM('JANV 1:DEC 1'!F21)</f>
        <v>0</v>
      </c>
      <c r="G20" s="38">
        <v>1.62</v>
      </c>
      <c r="H20" s="14">
        <f>SUM('JANV 1:DEC 1'!H21)</f>
        <v>0</v>
      </c>
      <c r="I20" s="43">
        <f t="shared" si="6"/>
        <v>0</v>
      </c>
      <c r="J20" s="37">
        <f t="shared" si="4"/>
        <v>0</v>
      </c>
      <c r="L20" s="11" t="s">
        <v>43</v>
      </c>
      <c r="M20" s="42"/>
      <c r="N20" s="14">
        <f>SUM('JANV 1:DEC 1'!N19)</f>
        <v>0</v>
      </c>
      <c r="O20" s="14">
        <f>SUM('JANV 1:DEC 1'!O19)</f>
        <v>0</v>
      </c>
      <c r="P20" s="14">
        <f>SUM('JANV 1:DEC 1'!P19)</f>
        <v>0</v>
      </c>
      <c r="Q20" s="39">
        <f t="shared" ref="Q20" si="7">SUM(N20:P20)</f>
        <v>0</v>
      </c>
      <c r="R20" s="40">
        <f>J28</f>
        <v>0</v>
      </c>
    </row>
    <row r="21" spans="1:25" ht="32.1" customHeight="1" thickBot="1" x14ac:dyDescent="0.3">
      <c r="B21" s="11" t="s">
        <v>53</v>
      </c>
      <c r="C21" s="11" t="s">
        <v>41</v>
      </c>
      <c r="D21" s="14">
        <f>SUM('JANV 1:DEC 1'!D22)</f>
        <v>0</v>
      </c>
      <c r="E21" s="14">
        <f>SUM('JANV 1:DEC 1'!E22)</f>
        <v>0</v>
      </c>
      <c r="F21" s="14">
        <f>SUM('JANV 1:DEC 1'!F22)</f>
        <v>0</v>
      </c>
      <c r="G21" s="38">
        <v>2.36</v>
      </c>
      <c r="H21" s="14">
        <f>SUM('JANV 1:DEC 1'!H22)</f>
        <v>0</v>
      </c>
      <c r="I21" s="43">
        <f t="shared" si="6"/>
        <v>0</v>
      </c>
      <c r="J21" s="37">
        <f t="shared" si="4"/>
        <v>0</v>
      </c>
      <c r="L21" s="11" t="s">
        <v>45</v>
      </c>
      <c r="M21" s="42"/>
      <c r="N21" s="14">
        <f>SUM('JANV 1:DEC 1'!N20)</f>
        <v>0</v>
      </c>
      <c r="O21" s="14">
        <f>SUM('JANV 1:DEC 1'!O20)</f>
        <v>0</v>
      </c>
      <c r="P21" s="14">
        <f>SUM('JANV 1:DEC 1'!P20)</f>
        <v>0</v>
      </c>
      <c r="Q21" s="39">
        <f t="shared" ref="Q21:Q23" si="8">SUM(N21:P21)</f>
        <v>0</v>
      </c>
      <c r="R21" s="40">
        <f>J29</f>
        <v>0</v>
      </c>
    </row>
    <row r="22" spans="1:25" ht="32.1" customHeight="1" thickBot="1" x14ac:dyDescent="0.3">
      <c r="B22" s="11" t="s">
        <v>53</v>
      </c>
      <c r="C22" s="11" t="s">
        <v>42</v>
      </c>
      <c r="D22" s="14">
        <f>SUM('JANV 1:DEC 1'!D23)</f>
        <v>0</v>
      </c>
      <c r="E22" s="14">
        <f>SUM('JANV 1:DEC 1'!E23)</f>
        <v>0</v>
      </c>
      <c r="F22" s="14">
        <f>SUM('JANV 1:DEC 1'!F23)</f>
        <v>0</v>
      </c>
      <c r="G22" s="42">
        <v>3.95</v>
      </c>
      <c r="H22" s="14">
        <f>SUM('JANV 1:DEC 1'!H23)</f>
        <v>0</v>
      </c>
      <c r="I22" s="43">
        <f t="shared" si="6"/>
        <v>0</v>
      </c>
      <c r="J22" s="37">
        <f t="shared" si="4"/>
        <v>0</v>
      </c>
      <c r="L22" s="11" t="s">
        <v>46</v>
      </c>
      <c r="M22" s="44"/>
      <c r="N22" s="14">
        <f>SUM('JANV 1:DEC 1'!N21)</f>
        <v>0</v>
      </c>
      <c r="O22" s="14">
        <f>SUM('JANV 1:DEC 1'!O21)</f>
        <v>0</v>
      </c>
      <c r="P22" s="14">
        <f>SUM('JANV 1:DEC 1'!P21)</f>
        <v>0</v>
      </c>
      <c r="Q22" s="39">
        <f t="shared" si="8"/>
        <v>0</v>
      </c>
      <c r="R22" s="40">
        <f>J30</f>
        <v>0</v>
      </c>
    </row>
    <row r="23" spans="1:25" ht="32.1" customHeight="1" thickBot="1" x14ac:dyDescent="0.3">
      <c r="B23" s="11" t="s">
        <v>53</v>
      </c>
      <c r="C23" s="11" t="s">
        <v>48</v>
      </c>
      <c r="D23" s="14">
        <f>SUM('JANV 1:DEC 1'!D24)</f>
        <v>0</v>
      </c>
      <c r="E23" s="14">
        <f>SUM('JANV 1:DEC 1'!E24)</f>
        <v>0</v>
      </c>
      <c r="F23" s="14">
        <f>SUM('JANV 1:DEC 1'!F24)</f>
        <v>0</v>
      </c>
      <c r="G23" s="42">
        <v>5.36</v>
      </c>
      <c r="H23" s="14">
        <f>SUM('JANV 1:DEC 1'!H24)</f>
        <v>0</v>
      </c>
      <c r="I23" s="43">
        <f t="shared" si="6"/>
        <v>0</v>
      </c>
      <c r="J23" s="37">
        <f t="shared" si="4"/>
        <v>0</v>
      </c>
      <c r="L23" s="11" t="s">
        <v>47</v>
      </c>
      <c r="M23" s="44">
        <v>0.69</v>
      </c>
      <c r="N23" s="14">
        <f>SUM('JANV 1:DEC 1'!N22)</f>
        <v>0</v>
      </c>
      <c r="O23" s="14">
        <f>SUM('JANV 1:DEC 1'!O22)</f>
        <v>0</v>
      </c>
      <c r="P23" s="14">
        <f>SUM('JANV 1:DEC 1'!P22)</f>
        <v>0</v>
      </c>
      <c r="Q23" s="39">
        <f t="shared" si="8"/>
        <v>0</v>
      </c>
      <c r="R23" s="40">
        <f>(N23+O23+P23)*M23</f>
        <v>0</v>
      </c>
      <c r="T23" s="25"/>
    </row>
    <row r="24" spans="1:25" ht="32.1" customHeight="1" thickBot="1" x14ac:dyDescent="0.3">
      <c r="A24" s="26"/>
      <c r="B24" s="11" t="s">
        <v>53</v>
      </c>
      <c r="C24" s="11" t="s">
        <v>49</v>
      </c>
      <c r="D24" s="14">
        <f>SUM('JANV 1:DEC 1'!D25)</f>
        <v>0</v>
      </c>
      <c r="E24" s="14">
        <f>SUM('JANV 1:DEC 1'!E25)</f>
        <v>0</v>
      </c>
      <c r="F24" s="14">
        <f>SUM('JANV 1:DEC 1'!F25)</f>
        <v>0</v>
      </c>
      <c r="G24" s="42">
        <v>6.91</v>
      </c>
      <c r="H24" s="14">
        <f>SUM('JANV 1:DEC 1'!H25)</f>
        <v>0</v>
      </c>
      <c r="I24" s="43">
        <f t="shared" si="6"/>
        <v>0</v>
      </c>
      <c r="J24" s="37">
        <f t="shared" si="4"/>
        <v>0</v>
      </c>
      <c r="Q24" s="45">
        <f>SUM(Q7:Q23)</f>
        <v>0</v>
      </c>
      <c r="R24" s="46">
        <f>SUM(R7:R23)</f>
        <v>0</v>
      </c>
    </row>
    <row r="25" spans="1:25" ht="32.1" customHeight="1" thickBot="1" x14ac:dyDescent="0.3">
      <c r="A25" s="26"/>
      <c r="B25" s="11" t="s">
        <v>53</v>
      </c>
      <c r="C25" s="11" t="s">
        <v>51</v>
      </c>
      <c r="D25" s="14">
        <f>SUM('JANV 1:DEC 1'!D26)</f>
        <v>0</v>
      </c>
      <c r="E25" s="14">
        <f>SUM('JANV 1:DEC 1'!E26)</f>
        <v>0</v>
      </c>
      <c r="F25" s="14">
        <f>SUM('JANV 1:DEC 1'!F26)</f>
        <v>0</v>
      </c>
      <c r="G25" s="44">
        <v>8.5299999999999994</v>
      </c>
      <c r="H25" s="14">
        <f>SUM('JANV 1:DEC 1'!H26)</f>
        <v>0</v>
      </c>
      <c r="I25" s="43">
        <f t="shared" si="6"/>
        <v>0</v>
      </c>
      <c r="J25" s="37">
        <f t="shared" si="4"/>
        <v>0</v>
      </c>
      <c r="R25" s="1" t="str">
        <f>IF(Q24=I31,"","somme differente")</f>
        <v/>
      </c>
      <c r="T25" s="28"/>
      <c r="U25" s="29"/>
      <c r="V25" s="29"/>
      <c r="W25" s="30"/>
    </row>
    <row r="26" spans="1:25" ht="32.1" customHeight="1" thickBot="1" x14ac:dyDescent="0.3">
      <c r="A26" s="26"/>
      <c r="B26" s="11"/>
      <c r="C26" s="11"/>
      <c r="D26" s="14">
        <f>SUM('JANV 1:DEC 1'!D27)</f>
        <v>0</v>
      </c>
      <c r="E26" s="14">
        <f>SUM('JANV 1:DEC 1'!E27)</f>
        <v>0</v>
      </c>
      <c r="F26" s="14">
        <f>SUM('JANV 1:DEC 1'!F27)</f>
        <v>0</v>
      </c>
      <c r="G26" s="42"/>
      <c r="H26" s="14">
        <f>SUM('JANV 1:DEC 1'!H27)</f>
        <v>0</v>
      </c>
      <c r="I26" s="43">
        <f t="shared" si="6"/>
        <v>0</v>
      </c>
      <c r="J26" s="37">
        <v>0</v>
      </c>
      <c r="L26" s="27" t="s">
        <v>50</v>
      </c>
      <c r="M26" s="327"/>
      <c r="N26" s="327"/>
      <c r="O26" s="328"/>
      <c r="T26" s="28"/>
      <c r="U26" s="29"/>
      <c r="V26" s="29"/>
      <c r="W26" s="30"/>
    </row>
    <row r="27" spans="1:25" ht="32.1" customHeight="1" thickBot="1" x14ac:dyDescent="0.3">
      <c r="A27" s="26"/>
      <c r="B27" s="11"/>
      <c r="C27" s="11"/>
      <c r="D27" s="14">
        <f>SUM('JANV 1:DEC 1'!D28)</f>
        <v>0</v>
      </c>
      <c r="E27" s="14">
        <f>SUM('JANV 1:DEC 1'!E28)</f>
        <v>0</v>
      </c>
      <c r="F27" s="14">
        <f>SUM('JANV 1:DEC 1'!F28)</f>
        <v>0</v>
      </c>
      <c r="G27" s="47"/>
      <c r="H27" s="14">
        <f>SUM('JANV 1:DEC 1'!H28)</f>
        <v>0</v>
      </c>
      <c r="I27" s="43">
        <f t="shared" si="6"/>
        <v>0</v>
      </c>
      <c r="J27" s="37">
        <v>0</v>
      </c>
    </row>
    <row r="28" spans="1:25" ht="32.1" customHeight="1" thickBot="1" x14ac:dyDescent="0.3">
      <c r="B28" s="11" t="s">
        <v>43</v>
      </c>
      <c r="C28" s="11"/>
      <c r="D28" s="14">
        <f>SUM('JANV 1:DEC 1'!D29)</f>
        <v>0</v>
      </c>
      <c r="E28" s="14">
        <f>SUM('JANV 1:DEC 1'!E29)</f>
        <v>0</v>
      </c>
      <c r="F28" s="14">
        <f>SUM('JANV 1:DEC 1'!F29)</f>
        <v>0</v>
      </c>
      <c r="G28" s="31"/>
      <c r="H28" s="14">
        <f>SUM('JANV 1:DEC 1'!H29)</f>
        <v>0</v>
      </c>
      <c r="I28" s="43">
        <f t="shared" si="6"/>
        <v>0</v>
      </c>
      <c r="J28" s="37">
        <v>0</v>
      </c>
    </row>
    <row r="29" spans="1:25" ht="32.1" customHeight="1" thickBot="1" x14ac:dyDescent="0.3">
      <c r="B29" s="11" t="s">
        <v>45</v>
      </c>
      <c r="C29" s="11"/>
      <c r="D29" s="14">
        <f>SUM('JANV 1:DEC 1'!D30)</f>
        <v>0</v>
      </c>
      <c r="E29" s="14">
        <f>SUM('JANV 1:DEC 1'!E30)</f>
        <v>0</v>
      </c>
      <c r="F29" s="14">
        <f>SUM('JANV 1:DEC 1'!F30)</f>
        <v>0</v>
      </c>
      <c r="G29" s="47"/>
      <c r="H29" s="14">
        <f>SUM('JANV 1:DEC 1'!H30)</f>
        <v>0</v>
      </c>
      <c r="I29" s="43">
        <f t="shared" si="6"/>
        <v>0</v>
      </c>
      <c r="J29" s="37">
        <v>0</v>
      </c>
    </row>
    <row r="30" spans="1:25" ht="32.1" customHeight="1" thickBot="1" x14ac:dyDescent="0.3">
      <c r="B30" s="11" t="s">
        <v>46</v>
      </c>
      <c r="C30" s="11"/>
      <c r="D30" s="14">
        <f>SUM('JANV 1:DEC 1'!D31)</f>
        <v>0</v>
      </c>
      <c r="E30" s="14">
        <f>SUM('JANV 1:DEC 1'!E31)</f>
        <v>0</v>
      </c>
      <c r="F30" s="14">
        <f>SUM('JANV 1:DEC 1'!F31)</f>
        <v>0</v>
      </c>
      <c r="G30" s="48"/>
      <c r="H30" s="14">
        <f>SUM('JANV 1:DEC 1'!H31)</f>
        <v>0</v>
      </c>
      <c r="I30" s="43">
        <f t="shared" si="6"/>
        <v>0</v>
      </c>
      <c r="J30" s="37">
        <v>0</v>
      </c>
    </row>
    <row r="31" spans="1:25" ht="32.1" customHeight="1" thickTop="1" thickBot="1" x14ac:dyDescent="0.3">
      <c r="B31" s="329" t="s">
        <v>54</v>
      </c>
      <c r="C31" s="329"/>
      <c r="D31" s="329"/>
      <c r="E31" s="329"/>
      <c r="F31" s="329"/>
      <c r="G31" s="329"/>
      <c r="H31" s="330"/>
      <c r="I31" s="49">
        <f>SUM(I7:I30)</f>
        <v>0</v>
      </c>
      <c r="J31" s="50">
        <f>SUM(J7:J30)</f>
        <v>0</v>
      </c>
    </row>
    <row r="32" spans="1:25" ht="17.25" thickTop="1" x14ac:dyDescent="0.25">
      <c r="B32" s="325" t="s">
        <v>55</v>
      </c>
      <c r="C32" s="325"/>
      <c r="D32" s="325"/>
      <c r="E32" s="325"/>
      <c r="F32" s="325"/>
      <c r="G32" s="325"/>
      <c r="H32" s="325"/>
      <c r="I32" s="32">
        <f>SUM(I15:I30)</f>
        <v>0</v>
      </c>
      <c r="J32" s="32">
        <f>SUM(J15:J30)</f>
        <v>0</v>
      </c>
    </row>
    <row r="33" spans="2:12" x14ac:dyDescent="0.25">
      <c r="B33" s="325"/>
      <c r="C33" s="325"/>
      <c r="D33" s="325"/>
      <c r="E33" s="325"/>
      <c r="F33" s="325"/>
      <c r="G33" s="325"/>
      <c r="H33" s="325"/>
      <c r="I33" s="32">
        <f>SUM(I7:I10)</f>
        <v>0</v>
      </c>
      <c r="J33" s="34">
        <f>SUM(J7:J10)</f>
        <v>0</v>
      </c>
    </row>
    <row r="34" spans="2:12" x14ac:dyDescent="0.25">
      <c r="B34" s="325"/>
      <c r="C34" s="325"/>
      <c r="D34" s="325"/>
      <c r="E34" s="325"/>
      <c r="F34" s="325"/>
      <c r="G34" s="325"/>
      <c r="H34" s="325"/>
      <c r="I34" s="32">
        <f>SUM(I11:I12)</f>
        <v>0</v>
      </c>
      <c r="J34" s="32">
        <f>SUM(J11:J12)</f>
        <v>0</v>
      </c>
    </row>
    <row r="35" spans="2:12" x14ac:dyDescent="0.25">
      <c r="I35" s="32" t="e">
        <f>SUM(#REF!)</f>
        <v>#REF!</v>
      </c>
      <c r="J35" s="32" t="e">
        <f>ROUND(SUM(#REF!), 2)</f>
        <v>#REF!</v>
      </c>
    </row>
    <row r="36" spans="2:12" x14ac:dyDescent="0.25">
      <c r="I36" s="32">
        <f>SUM(I13:I14)</f>
        <v>0</v>
      </c>
      <c r="J36" s="32">
        <f>ROUND(SUM(J13:J14), 2)</f>
        <v>0</v>
      </c>
    </row>
    <row r="37" spans="2:12" x14ac:dyDescent="0.25">
      <c r="I37" s="32">
        <f>SUM(I7:I14)</f>
        <v>0</v>
      </c>
      <c r="J37" s="34">
        <f>ROUND(SUM(J7:J14), 2)</f>
        <v>0</v>
      </c>
    </row>
    <row r="41" spans="2:12" x14ac:dyDescent="0.25">
      <c r="F41" s="33"/>
      <c r="G41" s="33"/>
      <c r="H41" s="33"/>
      <c r="I41" s="51"/>
      <c r="K41" s="52"/>
    </row>
    <row r="42" spans="2:12" x14ac:dyDescent="0.25">
      <c r="I42" s="51"/>
      <c r="K42" s="52"/>
    </row>
    <row r="43" spans="2:12" x14ac:dyDescent="0.25">
      <c r="F43" s="33"/>
      <c r="G43" s="33"/>
      <c r="H43" s="33"/>
      <c r="I43" s="51"/>
      <c r="K43" s="52"/>
      <c r="L43" s="53"/>
    </row>
    <row r="44" spans="2:12" x14ac:dyDescent="0.25">
      <c r="F44" s="33"/>
      <c r="G44" s="33"/>
      <c r="H44" s="33"/>
      <c r="I44" s="51"/>
      <c r="K44" s="52"/>
      <c r="L44" s="53"/>
    </row>
    <row r="45" spans="2:12" x14ac:dyDescent="0.25">
      <c r="I45" s="51"/>
      <c r="K45" s="52"/>
      <c r="L45" s="53"/>
    </row>
    <row r="46" spans="2:12" x14ac:dyDescent="0.25">
      <c r="F46" s="33"/>
      <c r="G46" s="33"/>
      <c r="H46" s="33"/>
      <c r="I46" s="51"/>
      <c r="K46" s="52"/>
      <c r="L46" s="53"/>
    </row>
    <row r="47" spans="2:12" x14ac:dyDescent="0.25">
      <c r="F47" s="33"/>
      <c r="G47" s="33"/>
      <c r="H47" s="33"/>
      <c r="I47" s="51"/>
      <c r="K47" s="52"/>
      <c r="L47" s="53"/>
    </row>
    <row r="48" spans="2:12" x14ac:dyDescent="0.25">
      <c r="F48" s="33"/>
      <c r="G48" s="33"/>
      <c r="H48" s="33"/>
      <c r="I48" s="51"/>
      <c r="K48" s="52"/>
      <c r="L48" s="53"/>
    </row>
    <row r="49" spans="12:12" x14ac:dyDescent="0.25">
      <c r="L49" s="53"/>
    </row>
    <row r="50" spans="12:12" x14ac:dyDescent="0.25">
      <c r="L50" s="53"/>
    </row>
  </sheetData>
  <mergeCells count="7">
    <mergeCell ref="B34:H34"/>
    <mergeCell ref="B4:J4"/>
    <mergeCell ref="L4:R4"/>
    <mergeCell ref="M26:O26"/>
    <mergeCell ref="B31:H31"/>
    <mergeCell ref="B32:H32"/>
    <mergeCell ref="B33:H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orientation="landscape" horizontalDpi="4294967293" verticalDpi="300" r:id="rId1"/>
  <headerFooter>
    <oddFooter xml:space="preserve">&amp;C
</oddFooter>
  </headerFooter>
  <ignoredErrors>
    <ignoredError sqref="D8:F14 N7 N8:P14 O7:P7 H7:H14 E7:F7 D15:F30 N17:P23 H15:H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opLeftCell="B1" zoomScale="80" zoomScaleNormal="80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298"/>
      <c r="H6" s="69"/>
      <c r="I6" s="299"/>
      <c r="J6" s="300">
        <f t="shared" ref="J6:J9" si="0">G6*I6</f>
        <v>0</v>
      </c>
      <c r="L6" s="72" t="s">
        <v>22</v>
      </c>
      <c r="M6" s="301"/>
      <c r="N6" s="16"/>
      <c r="O6" s="16"/>
      <c r="P6" s="16"/>
      <c r="Q6" s="302"/>
      <c r="R6" s="303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298"/>
      <c r="H7" s="69"/>
      <c r="I7" s="299"/>
      <c r="J7" s="300">
        <f t="shared" si="0"/>
        <v>0</v>
      </c>
      <c r="L7" s="72" t="s">
        <v>24</v>
      </c>
      <c r="M7" s="301"/>
      <c r="N7" s="16"/>
      <c r="O7" s="16"/>
      <c r="P7" s="16"/>
      <c r="Q7" s="302"/>
      <c r="R7" s="303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298"/>
      <c r="H8" s="78"/>
      <c r="I8" s="299"/>
      <c r="J8" s="300">
        <f t="shared" si="0"/>
        <v>0</v>
      </c>
      <c r="L8" s="72" t="s">
        <v>26</v>
      </c>
      <c r="M8" s="301"/>
      <c r="N8" s="16"/>
      <c r="O8" s="16"/>
      <c r="P8" s="16"/>
      <c r="Q8" s="302"/>
      <c r="R8" s="303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298"/>
      <c r="H9" s="78"/>
      <c r="I9" s="299"/>
      <c r="J9" s="300">
        <f t="shared" si="0"/>
        <v>0</v>
      </c>
      <c r="L9" s="72" t="s">
        <v>27</v>
      </c>
      <c r="M9" s="301"/>
      <c r="N9" s="16"/>
      <c r="O9" s="16"/>
      <c r="P9" s="16"/>
      <c r="Q9" s="302"/>
      <c r="R9" s="303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298"/>
      <c r="H10" s="78"/>
      <c r="I10" s="299"/>
      <c r="J10" s="300">
        <f>(G10*I10)+(H10*5.69)</f>
        <v>0</v>
      </c>
      <c r="L10" s="72" t="s">
        <v>29</v>
      </c>
      <c r="M10" s="304"/>
      <c r="N10" s="16"/>
      <c r="O10" s="16"/>
      <c r="P10" s="16"/>
      <c r="Q10" s="302"/>
      <c r="R10" s="303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298"/>
      <c r="H11" s="78"/>
      <c r="I11" s="299"/>
      <c r="J11" s="300">
        <f>(G11*I11)+(H11*5.69)</f>
        <v>0</v>
      </c>
      <c r="L11" s="72" t="s">
        <v>31</v>
      </c>
      <c r="M11" s="301"/>
      <c r="N11" s="16"/>
      <c r="O11" s="16"/>
      <c r="P11" s="16"/>
      <c r="Q11" s="302"/>
      <c r="R11" s="303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298"/>
      <c r="H12" s="69"/>
      <c r="I12" s="299"/>
      <c r="J12" s="300">
        <f>(G12*I12)+(H12*10.87)</f>
        <v>0</v>
      </c>
      <c r="L12" s="72" t="s">
        <v>32</v>
      </c>
      <c r="M12" s="301"/>
      <c r="N12" s="23"/>
      <c r="O12" s="23"/>
      <c r="P12" s="23"/>
      <c r="Q12" s="302"/>
      <c r="R12" s="303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298"/>
      <c r="H13" s="69"/>
      <c r="I13" s="299"/>
      <c r="J13" s="300">
        <f>(G13*I13)+(H13*10.87)</f>
        <v>0</v>
      </c>
      <c r="L13" s="72" t="s">
        <v>33</v>
      </c>
      <c r="M13" s="305"/>
      <c r="N13" s="23"/>
      <c r="O13" s="23"/>
      <c r="P13" s="23"/>
      <c r="Q13" s="302"/>
      <c r="R13" s="303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298"/>
      <c r="H14" s="69"/>
      <c r="I14" s="299"/>
      <c r="J14" s="300">
        <f>G14*I14</f>
        <v>0</v>
      </c>
      <c r="L14" s="72" t="s">
        <v>34</v>
      </c>
      <c r="M14" s="305"/>
      <c r="N14" s="23"/>
      <c r="O14" s="23"/>
      <c r="P14" s="23"/>
      <c r="Q14" s="302"/>
      <c r="R14" s="303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298"/>
      <c r="H15" s="69"/>
      <c r="I15" s="299"/>
      <c r="J15" s="300">
        <f>G15*I15</f>
        <v>0</v>
      </c>
      <c r="L15" s="72" t="s">
        <v>35</v>
      </c>
      <c r="M15" s="305"/>
      <c r="N15" s="23"/>
      <c r="O15" s="23"/>
      <c r="P15" s="23"/>
      <c r="Q15" s="302"/>
      <c r="R15" s="303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301"/>
      <c r="H16" s="64"/>
      <c r="I16" s="306"/>
      <c r="J16" s="300">
        <f t="shared" ref="J16:J26" si="2">I16*G16</f>
        <v>0</v>
      </c>
      <c r="L16" s="72" t="s">
        <v>39</v>
      </c>
      <c r="M16" s="307"/>
      <c r="N16" s="23"/>
      <c r="O16" s="23"/>
      <c r="P16" s="23"/>
      <c r="Q16" s="302"/>
      <c r="R16" s="303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301"/>
      <c r="H17" s="64"/>
      <c r="I17" s="306"/>
      <c r="J17" s="300">
        <f t="shared" si="2"/>
        <v>0</v>
      </c>
      <c r="L17" s="64"/>
      <c r="M17" s="64"/>
      <c r="N17" s="23"/>
      <c r="O17" s="23"/>
      <c r="P17" s="23"/>
      <c r="Q17" s="302"/>
      <c r="R17" s="303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301"/>
      <c r="H18" s="64"/>
      <c r="I18" s="306"/>
      <c r="J18" s="300">
        <f t="shared" si="2"/>
        <v>0</v>
      </c>
      <c r="L18" s="64"/>
      <c r="M18" s="64"/>
      <c r="N18" s="23"/>
      <c r="O18" s="23"/>
      <c r="P18" s="23"/>
      <c r="Q18" s="302"/>
      <c r="R18" s="303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301"/>
      <c r="H19" s="64"/>
      <c r="I19" s="306"/>
      <c r="J19" s="300">
        <f t="shared" si="2"/>
        <v>0</v>
      </c>
      <c r="L19" s="64" t="s">
        <v>43</v>
      </c>
      <c r="M19" s="305"/>
      <c r="N19" s="23"/>
      <c r="O19" s="23"/>
      <c r="P19" s="23"/>
      <c r="Q19" s="302"/>
      <c r="R19" s="303">
        <f t="shared" ref="R19:R21" si="3">J29</f>
        <v>0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304"/>
      <c r="H20" s="64"/>
      <c r="I20" s="306"/>
      <c r="J20" s="300">
        <f t="shared" si="2"/>
        <v>0</v>
      </c>
      <c r="L20" s="64" t="s">
        <v>45</v>
      </c>
      <c r="M20" s="305"/>
      <c r="N20" s="23"/>
      <c r="O20" s="23"/>
      <c r="P20" s="23"/>
      <c r="Q20" s="302"/>
      <c r="R20" s="303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301"/>
      <c r="H21" s="64"/>
      <c r="I21" s="306"/>
      <c r="J21" s="300">
        <f t="shared" si="2"/>
        <v>0</v>
      </c>
      <c r="L21" s="64" t="s">
        <v>46</v>
      </c>
      <c r="M21" s="307"/>
      <c r="N21" s="24"/>
      <c r="O21" s="24"/>
      <c r="P21" s="24"/>
      <c r="Q21" s="302"/>
      <c r="R21" s="303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301"/>
      <c r="H22" s="64"/>
      <c r="I22" s="306"/>
      <c r="J22" s="300">
        <f t="shared" si="2"/>
        <v>0</v>
      </c>
      <c r="L22" s="64" t="s">
        <v>47</v>
      </c>
      <c r="M22" s="307"/>
      <c r="N22" s="24"/>
      <c r="O22" s="24"/>
      <c r="P22" s="24"/>
      <c r="Q22" s="302"/>
      <c r="R22" s="303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305"/>
      <c r="H23" s="64"/>
      <c r="I23" s="306"/>
      <c r="J23" s="300">
        <f t="shared" si="2"/>
        <v>0</v>
      </c>
      <c r="Q23" s="308">
        <f>SUM(Q6:Q22)</f>
        <v>0</v>
      </c>
      <c r="R23" s="309">
        <f>SUM(R6:R22)</f>
        <v>0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305"/>
      <c r="H24" s="64"/>
      <c r="I24" s="306"/>
      <c r="J24" s="300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305"/>
      <c r="H25" s="64"/>
      <c r="I25" s="306"/>
      <c r="J25" s="300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307"/>
      <c r="H26" s="64"/>
      <c r="I26" s="306"/>
      <c r="J26" s="300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305"/>
      <c r="H27" s="64"/>
      <c r="I27" s="306"/>
      <c r="J27" s="300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310"/>
      <c r="H28" s="64"/>
      <c r="I28" s="306"/>
      <c r="J28" s="300"/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306"/>
      <c r="J29" s="300"/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310"/>
      <c r="H30" s="64"/>
      <c r="I30" s="306"/>
      <c r="J30" s="300"/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311"/>
      <c r="H31" s="64"/>
      <c r="I31" s="306"/>
      <c r="J31" s="300"/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312">
        <f>SUM(I6:I31)</f>
        <v>0</v>
      </c>
      <c r="J32" s="313">
        <f>SUM(J6:J31)</f>
        <v>0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314"/>
      <c r="K42" s="315"/>
      <c r="L42" s="316"/>
    </row>
    <row r="43" spans="2:12" x14ac:dyDescent="0.25">
      <c r="I43" s="314"/>
      <c r="K43" s="315"/>
      <c r="L43" s="316"/>
    </row>
    <row r="44" spans="2:12" x14ac:dyDescent="0.25">
      <c r="F44" s="104"/>
      <c r="G44" s="104"/>
      <c r="H44" s="104"/>
      <c r="I44" s="314"/>
      <c r="K44" s="315"/>
      <c r="L44" s="316"/>
    </row>
    <row r="45" spans="2:12" x14ac:dyDescent="0.25">
      <c r="F45" s="104"/>
      <c r="G45" s="104"/>
      <c r="H45" s="104"/>
      <c r="I45" s="314"/>
      <c r="K45" s="315"/>
      <c r="L45" s="316"/>
    </row>
    <row r="46" spans="2:12" x14ac:dyDescent="0.25">
      <c r="I46" s="314"/>
      <c r="K46" s="315"/>
      <c r="L46" s="316"/>
    </row>
    <row r="47" spans="2:12" x14ac:dyDescent="0.25">
      <c r="F47" s="104"/>
      <c r="G47" s="104"/>
      <c r="H47" s="104"/>
      <c r="I47" s="314"/>
      <c r="K47" s="315"/>
      <c r="L47" s="316"/>
    </row>
    <row r="48" spans="2:12" x14ac:dyDescent="0.25">
      <c r="F48" s="104"/>
      <c r="G48" s="104"/>
      <c r="H48" s="104"/>
      <c r="I48" s="314"/>
      <c r="K48" s="315"/>
      <c r="L48" s="316"/>
    </row>
    <row r="49" spans="6:12" x14ac:dyDescent="0.25">
      <c r="F49" s="104"/>
      <c r="G49" s="104"/>
      <c r="H49" s="104"/>
      <c r="I49" s="314"/>
      <c r="K49" s="315"/>
      <c r="L49" s="316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300" r:id="rId1"/>
  <headerFooter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opLeftCell="A19" zoomScale="80" zoomScaleNormal="80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279"/>
      <c r="H6" s="69"/>
      <c r="I6" s="280"/>
      <c r="J6" s="281">
        <f t="shared" ref="J6:J9" si="0">G6*I6</f>
        <v>0</v>
      </c>
      <c r="L6" s="72" t="s">
        <v>22</v>
      </c>
      <c r="M6" s="282"/>
      <c r="N6" s="16"/>
      <c r="O6" s="16"/>
      <c r="P6" s="16"/>
      <c r="Q6" s="283"/>
      <c r="R6" s="284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279"/>
      <c r="H7" s="69"/>
      <c r="I7" s="280"/>
      <c r="J7" s="281">
        <f t="shared" si="0"/>
        <v>0</v>
      </c>
      <c r="L7" s="72" t="s">
        <v>24</v>
      </c>
      <c r="M7" s="282"/>
      <c r="N7" s="16"/>
      <c r="O7" s="16"/>
      <c r="P7" s="16"/>
      <c r="Q7" s="283"/>
      <c r="R7" s="284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279"/>
      <c r="H8" s="78"/>
      <c r="I8" s="280"/>
      <c r="J8" s="281">
        <f t="shared" si="0"/>
        <v>0</v>
      </c>
      <c r="L8" s="72" t="s">
        <v>26</v>
      </c>
      <c r="M8" s="282"/>
      <c r="N8" s="16"/>
      <c r="O8" s="16"/>
      <c r="P8" s="16"/>
      <c r="Q8" s="283"/>
      <c r="R8" s="284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279"/>
      <c r="H9" s="78"/>
      <c r="I9" s="280"/>
      <c r="J9" s="281">
        <f t="shared" si="0"/>
        <v>0</v>
      </c>
      <c r="L9" s="72" t="s">
        <v>27</v>
      </c>
      <c r="M9" s="282"/>
      <c r="N9" s="16"/>
      <c r="O9" s="16"/>
      <c r="P9" s="16"/>
      <c r="Q9" s="283"/>
      <c r="R9" s="284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279"/>
      <c r="H10" s="78"/>
      <c r="I10" s="280"/>
      <c r="J10" s="281">
        <f>(G10*I10)+(H10*5.69)</f>
        <v>0</v>
      </c>
      <c r="L10" s="72" t="s">
        <v>29</v>
      </c>
      <c r="M10" s="285"/>
      <c r="N10" s="16"/>
      <c r="O10" s="16"/>
      <c r="P10" s="16"/>
      <c r="Q10" s="283"/>
      <c r="R10" s="284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279"/>
      <c r="H11" s="78"/>
      <c r="I11" s="280"/>
      <c r="J11" s="281">
        <f>(G11*I11)+(H11*5.69)</f>
        <v>0</v>
      </c>
      <c r="L11" s="72" t="s">
        <v>31</v>
      </c>
      <c r="M11" s="282"/>
      <c r="N11" s="16"/>
      <c r="O11" s="16"/>
      <c r="P11" s="16"/>
      <c r="Q11" s="283"/>
      <c r="R11" s="284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279"/>
      <c r="H12" s="69"/>
      <c r="I12" s="280"/>
      <c r="J12" s="281">
        <f>(G12*I12)+(H12*10.87)</f>
        <v>0</v>
      </c>
      <c r="L12" s="72" t="s">
        <v>32</v>
      </c>
      <c r="M12" s="282"/>
      <c r="N12" s="23"/>
      <c r="O12" s="23"/>
      <c r="P12" s="23"/>
      <c r="Q12" s="283"/>
      <c r="R12" s="284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279"/>
      <c r="H13" s="69"/>
      <c r="I13" s="280"/>
      <c r="J13" s="281">
        <f>(G13*I13)+(H13*10.87)</f>
        <v>0</v>
      </c>
      <c r="L13" s="72" t="s">
        <v>33</v>
      </c>
      <c r="M13" s="286"/>
      <c r="N13" s="23"/>
      <c r="O13" s="23"/>
      <c r="P13" s="23"/>
      <c r="Q13" s="283"/>
      <c r="R13" s="284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279"/>
      <c r="H14" s="69"/>
      <c r="I14" s="280"/>
      <c r="J14" s="281">
        <f>G14*I14</f>
        <v>0</v>
      </c>
      <c r="L14" s="72" t="s">
        <v>34</v>
      </c>
      <c r="M14" s="286"/>
      <c r="N14" s="23"/>
      <c r="O14" s="23"/>
      <c r="P14" s="23"/>
      <c r="Q14" s="283"/>
      <c r="R14" s="284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279"/>
      <c r="H15" s="69"/>
      <c r="I15" s="280"/>
      <c r="J15" s="281">
        <f>G15*I15</f>
        <v>0</v>
      </c>
      <c r="L15" s="72" t="s">
        <v>35</v>
      </c>
      <c r="M15" s="286"/>
      <c r="N15" s="23"/>
      <c r="O15" s="23"/>
      <c r="P15" s="23"/>
      <c r="Q15" s="283"/>
      <c r="R15" s="284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282"/>
      <c r="H16" s="64"/>
      <c r="I16" s="287"/>
      <c r="J16" s="281">
        <f t="shared" ref="J16:J26" si="2">I16*G16</f>
        <v>0</v>
      </c>
      <c r="L16" s="72" t="s">
        <v>39</v>
      </c>
      <c r="M16" s="288"/>
      <c r="N16" s="23"/>
      <c r="O16" s="23"/>
      <c r="P16" s="23"/>
      <c r="Q16" s="283"/>
      <c r="R16" s="284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282"/>
      <c r="H17" s="64"/>
      <c r="I17" s="287"/>
      <c r="J17" s="281">
        <f t="shared" si="2"/>
        <v>0</v>
      </c>
      <c r="L17" s="64"/>
      <c r="M17" s="64"/>
      <c r="N17" s="23"/>
      <c r="O17" s="23"/>
      <c r="P17" s="23"/>
      <c r="Q17" s="283"/>
      <c r="R17" s="284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282"/>
      <c r="H18" s="64"/>
      <c r="I18" s="287"/>
      <c r="J18" s="281">
        <f t="shared" si="2"/>
        <v>0</v>
      </c>
      <c r="L18" s="64"/>
      <c r="M18" s="64"/>
      <c r="N18" s="23"/>
      <c r="O18" s="23"/>
      <c r="P18" s="23"/>
      <c r="Q18" s="283"/>
      <c r="R18" s="284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282"/>
      <c r="H19" s="64"/>
      <c r="I19" s="287"/>
      <c r="J19" s="281">
        <f t="shared" si="2"/>
        <v>0</v>
      </c>
      <c r="L19" s="64" t="s">
        <v>43</v>
      </c>
      <c r="M19" s="286"/>
      <c r="N19" s="23"/>
      <c r="O19" s="23"/>
      <c r="P19" s="23"/>
      <c r="Q19" s="283"/>
      <c r="R19" s="284">
        <f t="shared" ref="R19:R21" si="3">J29</f>
        <v>0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285"/>
      <c r="H20" s="64"/>
      <c r="I20" s="287"/>
      <c r="J20" s="281">
        <f t="shared" si="2"/>
        <v>0</v>
      </c>
      <c r="L20" s="64" t="s">
        <v>45</v>
      </c>
      <c r="M20" s="286"/>
      <c r="N20" s="23"/>
      <c r="O20" s="23"/>
      <c r="P20" s="23"/>
      <c r="Q20" s="283"/>
      <c r="R20" s="284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282"/>
      <c r="H21" s="64"/>
      <c r="I21" s="287"/>
      <c r="J21" s="281">
        <f t="shared" si="2"/>
        <v>0</v>
      </c>
      <c r="L21" s="64" t="s">
        <v>46</v>
      </c>
      <c r="M21" s="288"/>
      <c r="N21" s="24"/>
      <c r="O21" s="24"/>
      <c r="P21" s="24"/>
      <c r="Q21" s="283"/>
      <c r="R21" s="284">
        <f t="shared" si="3"/>
        <v>6.15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282"/>
      <c r="H22" s="64"/>
      <c r="I22" s="287"/>
      <c r="J22" s="281">
        <f t="shared" si="2"/>
        <v>0</v>
      </c>
      <c r="L22" s="64" t="s">
        <v>47</v>
      </c>
      <c r="M22" s="288"/>
      <c r="N22" s="24"/>
      <c r="O22" s="24"/>
      <c r="P22" s="24"/>
      <c r="Q22" s="283"/>
      <c r="R22" s="284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286"/>
      <c r="H23" s="64"/>
      <c r="I23" s="287"/>
      <c r="J23" s="281">
        <f t="shared" si="2"/>
        <v>0</v>
      </c>
      <c r="Q23" s="289">
        <f>SUM(Q6:Q22)</f>
        <v>0</v>
      </c>
      <c r="R23" s="290">
        <f>SUM(R6:R22)</f>
        <v>6.15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286"/>
      <c r="H24" s="64"/>
      <c r="I24" s="287"/>
      <c r="J24" s="281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286"/>
      <c r="H25" s="64"/>
      <c r="I25" s="287"/>
      <c r="J25" s="281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288"/>
      <c r="H26" s="64"/>
      <c r="I26" s="287"/>
      <c r="J26" s="281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286"/>
      <c r="H27" s="64"/>
      <c r="I27" s="287"/>
      <c r="J27" s="281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291"/>
      <c r="H28" s="64"/>
      <c r="I28" s="287"/>
      <c r="J28" s="281"/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287"/>
      <c r="J29" s="281"/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291"/>
      <c r="H30" s="64"/>
      <c r="I30" s="287"/>
      <c r="J30" s="281"/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292"/>
      <c r="H31" s="64"/>
      <c r="I31" s="287"/>
      <c r="J31" s="281">
        <v>6.15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293">
        <f>SUM(I6:I31)</f>
        <v>0</v>
      </c>
      <c r="J32" s="294">
        <f>SUM(J6:J31)</f>
        <v>6.15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295"/>
      <c r="K42" s="296"/>
      <c r="L42" s="297"/>
    </row>
    <row r="43" spans="2:12" x14ac:dyDescent="0.25">
      <c r="I43" s="295"/>
      <c r="K43" s="296"/>
      <c r="L43" s="297"/>
    </row>
    <row r="44" spans="2:12" x14ac:dyDescent="0.25">
      <c r="F44" s="104"/>
      <c r="G44" s="104"/>
      <c r="H44" s="104"/>
      <c r="I44" s="295"/>
      <c r="K44" s="296"/>
      <c r="L44" s="297"/>
    </row>
    <row r="45" spans="2:12" x14ac:dyDescent="0.25">
      <c r="F45" s="104"/>
      <c r="G45" s="104"/>
      <c r="H45" s="104"/>
      <c r="I45" s="295"/>
      <c r="K45" s="296"/>
      <c r="L45" s="297"/>
    </row>
    <row r="46" spans="2:12" x14ac:dyDescent="0.25">
      <c r="I46" s="295"/>
      <c r="K46" s="296"/>
      <c r="L46" s="297"/>
    </row>
    <row r="47" spans="2:12" x14ac:dyDescent="0.25">
      <c r="F47" s="104"/>
      <c r="G47" s="104"/>
      <c r="H47" s="104"/>
      <c r="I47" s="295"/>
      <c r="K47" s="296"/>
      <c r="L47" s="297"/>
    </row>
    <row r="48" spans="2:12" x14ac:dyDescent="0.25">
      <c r="F48" s="104"/>
      <c r="G48" s="104"/>
      <c r="H48" s="104"/>
      <c r="I48" s="295"/>
      <c r="K48" s="296"/>
      <c r="L48" s="297"/>
    </row>
    <row r="49" spans="6:12" x14ac:dyDescent="0.25">
      <c r="F49" s="104"/>
      <c r="G49" s="104"/>
      <c r="H49" s="104"/>
      <c r="I49" s="295"/>
      <c r="K49" s="296"/>
      <c r="L49" s="297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300" r:id="rId1"/>
  <headerFooter>
    <oddFooter xml:space="preserve">&amp;C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zoomScale="70" zoomScaleNormal="70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260"/>
      <c r="H6" s="69"/>
      <c r="I6" s="261"/>
      <c r="J6" s="262">
        <f t="shared" ref="J6:J9" si="0">G6*I6</f>
        <v>0</v>
      </c>
      <c r="L6" s="72" t="s">
        <v>22</v>
      </c>
      <c r="M6" s="263"/>
      <c r="N6" s="16"/>
      <c r="O6" s="16"/>
      <c r="P6" s="16"/>
      <c r="Q6" s="264"/>
      <c r="R6" s="265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260"/>
      <c r="H7" s="69"/>
      <c r="I7" s="261"/>
      <c r="J7" s="262">
        <f t="shared" si="0"/>
        <v>0</v>
      </c>
      <c r="L7" s="72" t="s">
        <v>24</v>
      </c>
      <c r="M7" s="263"/>
      <c r="N7" s="16"/>
      <c r="O7" s="16"/>
      <c r="P7" s="16"/>
      <c r="Q7" s="264"/>
      <c r="R7" s="265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260"/>
      <c r="H8" s="78"/>
      <c r="I8" s="261"/>
      <c r="J8" s="262">
        <f t="shared" si="0"/>
        <v>0</v>
      </c>
      <c r="L8" s="72" t="s">
        <v>26</v>
      </c>
      <c r="M8" s="263"/>
      <c r="N8" s="16"/>
      <c r="O8" s="16"/>
      <c r="P8" s="16"/>
      <c r="Q8" s="264"/>
      <c r="R8" s="265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260"/>
      <c r="H9" s="78"/>
      <c r="I9" s="261"/>
      <c r="J9" s="262">
        <f t="shared" si="0"/>
        <v>0</v>
      </c>
      <c r="L9" s="72" t="s">
        <v>27</v>
      </c>
      <c r="M9" s="263"/>
      <c r="N9" s="16"/>
      <c r="O9" s="16"/>
      <c r="P9" s="16"/>
      <c r="Q9" s="264"/>
      <c r="R9" s="265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260"/>
      <c r="H10" s="78"/>
      <c r="I10" s="261"/>
      <c r="J10" s="262">
        <f>(G10*I10)+(H10*5.69)</f>
        <v>0</v>
      </c>
      <c r="L10" s="72" t="s">
        <v>29</v>
      </c>
      <c r="M10" s="266"/>
      <c r="N10" s="16"/>
      <c r="O10" s="16"/>
      <c r="P10" s="16"/>
      <c r="Q10" s="264"/>
      <c r="R10" s="265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260"/>
      <c r="H11" s="78"/>
      <c r="I11" s="261"/>
      <c r="J11" s="262">
        <f>(G11*I11)+(H11*5.69)</f>
        <v>0</v>
      </c>
      <c r="L11" s="72" t="s">
        <v>31</v>
      </c>
      <c r="M11" s="263"/>
      <c r="N11" s="16"/>
      <c r="O11" s="16"/>
      <c r="P11" s="16"/>
      <c r="Q11" s="264"/>
      <c r="R11" s="265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260"/>
      <c r="H12" s="69"/>
      <c r="I12" s="261"/>
      <c r="J12" s="262">
        <f>(G12*I12)+(H12*10.87)</f>
        <v>0</v>
      </c>
      <c r="L12" s="72" t="s">
        <v>32</v>
      </c>
      <c r="M12" s="263"/>
      <c r="N12" s="23"/>
      <c r="O12" s="23"/>
      <c r="P12" s="23"/>
      <c r="Q12" s="264"/>
      <c r="R12" s="265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260"/>
      <c r="H13" s="69"/>
      <c r="I13" s="261"/>
      <c r="J13" s="262">
        <f>(G13*I13)+(H13*10.87)</f>
        <v>0</v>
      </c>
      <c r="L13" s="72" t="s">
        <v>33</v>
      </c>
      <c r="M13" s="267"/>
      <c r="N13" s="23"/>
      <c r="O13" s="23"/>
      <c r="P13" s="23"/>
      <c r="Q13" s="264"/>
      <c r="R13" s="265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260"/>
      <c r="H14" s="69"/>
      <c r="I14" s="261"/>
      <c r="J14" s="262">
        <f>G14*I14</f>
        <v>0</v>
      </c>
      <c r="L14" s="72" t="s">
        <v>34</v>
      </c>
      <c r="M14" s="267"/>
      <c r="N14" s="23"/>
      <c r="O14" s="23"/>
      <c r="P14" s="23"/>
      <c r="Q14" s="264"/>
      <c r="R14" s="265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260"/>
      <c r="H15" s="69"/>
      <c r="I15" s="261"/>
      <c r="J15" s="262">
        <f>G15*I15</f>
        <v>0</v>
      </c>
      <c r="L15" s="72" t="s">
        <v>35</v>
      </c>
      <c r="M15" s="267"/>
      <c r="N15" s="23"/>
      <c r="O15" s="23"/>
      <c r="P15" s="23"/>
      <c r="Q15" s="264"/>
      <c r="R15" s="265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263"/>
      <c r="H16" s="64"/>
      <c r="I16" s="268"/>
      <c r="J16" s="262">
        <f t="shared" ref="J16:J26" si="2">I16*G16</f>
        <v>0</v>
      </c>
      <c r="L16" s="72" t="s">
        <v>39</v>
      </c>
      <c r="M16" s="269"/>
      <c r="N16" s="23"/>
      <c r="O16" s="23"/>
      <c r="P16" s="23"/>
      <c r="Q16" s="264"/>
      <c r="R16" s="265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263"/>
      <c r="H17" s="64"/>
      <c r="I17" s="268"/>
      <c r="J17" s="262">
        <f t="shared" si="2"/>
        <v>0</v>
      </c>
      <c r="L17" s="64"/>
      <c r="M17" s="64"/>
      <c r="N17" s="23"/>
      <c r="O17" s="23"/>
      <c r="P17" s="23"/>
      <c r="Q17" s="264"/>
      <c r="R17" s="265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263"/>
      <c r="H18" s="64"/>
      <c r="I18" s="268"/>
      <c r="J18" s="262">
        <f t="shared" si="2"/>
        <v>0</v>
      </c>
      <c r="L18" s="64"/>
      <c r="M18" s="64"/>
      <c r="N18" s="23"/>
      <c r="O18" s="23"/>
      <c r="P18" s="23"/>
      <c r="Q18" s="264"/>
      <c r="R18" s="265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263"/>
      <c r="H19" s="64"/>
      <c r="I19" s="268"/>
      <c r="J19" s="262">
        <f t="shared" si="2"/>
        <v>0</v>
      </c>
      <c r="L19" s="64" t="s">
        <v>43</v>
      </c>
      <c r="M19" s="267"/>
      <c r="N19" s="23"/>
      <c r="O19" s="23"/>
      <c r="P19" s="23"/>
      <c r="Q19" s="264"/>
      <c r="R19" s="265">
        <f t="shared" ref="R19:R21" si="3">J29</f>
        <v>0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266"/>
      <c r="H20" s="64"/>
      <c r="I20" s="268"/>
      <c r="J20" s="262">
        <f t="shared" si="2"/>
        <v>0</v>
      </c>
      <c r="L20" s="64" t="s">
        <v>45</v>
      </c>
      <c r="M20" s="267"/>
      <c r="N20" s="23"/>
      <c r="O20" s="23"/>
      <c r="P20" s="23"/>
      <c r="Q20" s="264"/>
      <c r="R20" s="265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263"/>
      <c r="H21" s="64"/>
      <c r="I21" s="268"/>
      <c r="J21" s="262">
        <f t="shared" si="2"/>
        <v>0</v>
      </c>
      <c r="L21" s="64" t="s">
        <v>46</v>
      </c>
      <c r="M21" s="269"/>
      <c r="N21" s="24"/>
      <c r="O21" s="24"/>
      <c r="P21" s="24"/>
      <c r="Q21" s="264"/>
      <c r="R21" s="265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263"/>
      <c r="H22" s="64"/>
      <c r="I22" s="268"/>
      <c r="J22" s="262">
        <f t="shared" si="2"/>
        <v>0</v>
      </c>
      <c r="L22" s="64" t="s">
        <v>47</v>
      </c>
      <c r="M22" s="269"/>
      <c r="N22" s="24"/>
      <c r="O22" s="24"/>
      <c r="P22" s="24"/>
      <c r="Q22" s="264"/>
      <c r="R22" s="265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267"/>
      <c r="H23" s="64"/>
      <c r="I23" s="268"/>
      <c r="J23" s="262">
        <f t="shared" si="2"/>
        <v>0</v>
      </c>
      <c r="Q23" s="270">
        <f>SUM(Q6:Q22)</f>
        <v>0</v>
      </c>
      <c r="R23" s="271">
        <f>SUM(R6:R22)</f>
        <v>0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267"/>
      <c r="H24" s="64"/>
      <c r="I24" s="268"/>
      <c r="J24" s="262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267"/>
      <c r="H25" s="64"/>
      <c r="I25" s="268"/>
      <c r="J25" s="262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269"/>
      <c r="H26" s="64"/>
      <c r="I26" s="268"/>
      <c r="J26" s="262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267"/>
      <c r="H27" s="64"/>
      <c r="I27" s="268"/>
      <c r="J27" s="262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272"/>
      <c r="H28" s="64"/>
      <c r="I28" s="268"/>
      <c r="J28" s="262"/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268"/>
      <c r="J29" s="262"/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272"/>
      <c r="H30" s="64"/>
      <c r="I30" s="268"/>
      <c r="J30" s="262"/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273"/>
      <c r="H31" s="64"/>
      <c r="I31" s="268"/>
      <c r="J31" s="262"/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274">
        <f>SUM(I6:I31)</f>
        <v>0</v>
      </c>
      <c r="J32" s="275">
        <f>SUM(J6:J31)</f>
        <v>0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276"/>
      <c r="K42" s="277"/>
      <c r="L42" s="278"/>
    </row>
    <row r="43" spans="2:12" x14ac:dyDescent="0.25">
      <c r="I43" s="276"/>
      <c r="K43" s="277"/>
      <c r="L43" s="278"/>
    </row>
    <row r="44" spans="2:12" x14ac:dyDescent="0.25">
      <c r="F44" s="104"/>
      <c r="G44" s="104"/>
      <c r="H44" s="104"/>
      <c r="I44" s="276"/>
      <c r="K44" s="277"/>
      <c r="L44" s="278"/>
    </row>
    <row r="45" spans="2:12" x14ac:dyDescent="0.25">
      <c r="F45" s="104"/>
      <c r="G45" s="104"/>
      <c r="H45" s="104"/>
      <c r="I45" s="276"/>
      <c r="K45" s="277"/>
      <c r="L45" s="278"/>
    </row>
    <row r="46" spans="2:12" x14ac:dyDescent="0.25">
      <c r="I46" s="276"/>
      <c r="K46" s="277"/>
      <c r="L46" s="278"/>
    </row>
    <row r="47" spans="2:12" x14ac:dyDescent="0.25">
      <c r="F47" s="104"/>
      <c r="G47" s="104"/>
      <c r="H47" s="104"/>
      <c r="I47" s="276"/>
      <c r="K47" s="277"/>
      <c r="L47" s="278"/>
    </row>
    <row r="48" spans="2:12" x14ac:dyDescent="0.25">
      <c r="F48" s="104"/>
      <c r="G48" s="104"/>
      <c r="H48" s="104"/>
      <c r="I48" s="276"/>
      <c r="K48" s="277"/>
      <c r="L48" s="278"/>
    </row>
    <row r="49" spans="6:12" x14ac:dyDescent="0.25">
      <c r="F49" s="104"/>
      <c r="G49" s="104"/>
      <c r="H49" s="104"/>
      <c r="I49" s="276"/>
      <c r="K49" s="277"/>
      <c r="L49" s="278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300" r:id="rId1"/>
  <headerFooter>
    <oddFooter xml:space="preserve">&amp;C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zoomScale="55" zoomScaleNormal="55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241"/>
      <c r="H6" s="69"/>
      <c r="I6" s="242"/>
      <c r="J6" s="243">
        <f t="shared" ref="J6:J9" si="0">G6*I6</f>
        <v>0</v>
      </c>
      <c r="L6" s="72" t="s">
        <v>22</v>
      </c>
      <c r="M6" s="244"/>
      <c r="N6" s="16"/>
      <c r="O6" s="16"/>
      <c r="P6" s="16"/>
      <c r="Q6" s="245"/>
      <c r="R6" s="246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241"/>
      <c r="H7" s="69"/>
      <c r="I7" s="242"/>
      <c r="J7" s="243">
        <f t="shared" si="0"/>
        <v>0</v>
      </c>
      <c r="L7" s="72" t="s">
        <v>24</v>
      </c>
      <c r="M7" s="244"/>
      <c r="N7" s="16"/>
      <c r="O7" s="16"/>
      <c r="P7" s="16"/>
      <c r="Q7" s="245"/>
      <c r="R7" s="246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241"/>
      <c r="H8" s="78"/>
      <c r="I8" s="242"/>
      <c r="J8" s="243">
        <f t="shared" si="0"/>
        <v>0</v>
      </c>
      <c r="L8" s="72" t="s">
        <v>26</v>
      </c>
      <c r="M8" s="244"/>
      <c r="N8" s="16"/>
      <c r="O8" s="16"/>
      <c r="P8" s="16"/>
      <c r="Q8" s="245"/>
      <c r="R8" s="246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241"/>
      <c r="H9" s="78"/>
      <c r="I9" s="242"/>
      <c r="J9" s="243">
        <f t="shared" si="0"/>
        <v>0</v>
      </c>
      <c r="L9" s="72" t="s">
        <v>27</v>
      </c>
      <c r="M9" s="244"/>
      <c r="N9" s="16"/>
      <c r="O9" s="16"/>
      <c r="P9" s="16"/>
      <c r="Q9" s="245"/>
      <c r="R9" s="246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241"/>
      <c r="H10" s="78"/>
      <c r="I10" s="242"/>
      <c r="J10" s="243">
        <f>(G10*I10)+(H10*5.69)</f>
        <v>0</v>
      </c>
      <c r="L10" s="72" t="s">
        <v>29</v>
      </c>
      <c r="M10" s="247"/>
      <c r="N10" s="16"/>
      <c r="O10" s="16"/>
      <c r="P10" s="16"/>
      <c r="Q10" s="245"/>
      <c r="R10" s="246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241"/>
      <c r="H11" s="78"/>
      <c r="I11" s="242"/>
      <c r="J11" s="243">
        <f>(G11*I11)+(H11*5.69)</f>
        <v>0</v>
      </c>
      <c r="L11" s="72" t="s">
        <v>31</v>
      </c>
      <c r="M11" s="244"/>
      <c r="N11" s="16"/>
      <c r="O11" s="16"/>
      <c r="P11" s="16"/>
      <c r="Q11" s="245"/>
      <c r="R11" s="246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241"/>
      <c r="H12" s="69"/>
      <c r="I12" s="242"/>
      <c r="J12" s="243">
        <f>(G12*I12)+(H12*10.87)</f>
        <v>0</v>
      </c>
      <c r="L12" s="72" t="s">
        <v>32</v>
      </c>
      <c r="M12" s="244"/>
      <c r="N12" s="23"/>
      <c r="O12" s="23"/>
      <c r="P12" s="23"/>
      <c r="Q12" s="245"/>
      <c r="R12" s="246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241"/>
      <c r="H13" s="69"/>
      <c r="I13" s="242"/>
      <c r="J13" s="243">
        <f>(G13*I13)+(H13*10.87)</f>
        <v>0</v>
      </c>
      <c r="L13" s="72" t="s">
        <v>33</v>
      </c>
      <c r="M13" s="248"/>
      <c r="N13" s="23"/>
      <c r="O13" s="23"/>
      <c r="P13" s="23"/>
      <c r="Q13" s="245"/>
      <c r="R13" s="246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241"/>
      <c r="H14" s="69"/>
      <c r="I14" s="242"/>
      <c r="J14" s="243">
        <f>G14*I14</f>
        <v>0</v>
      </c>
      <c r="L14" s="72" t="s">
        <v>34</v>
      </c>
      <c r="M14" s="248"/>
      <c r="N14" s="23"/>
      <c r="O14" s="23"/>
      <c r="P14" s="23"/>
      <c r="Q14" s="245"/>
      <c r="R14" s="246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241"/>
      <c r="H15" s="69"/>
      <c r="I15" s="242"/>
      <c r="J15" s="243">
        <f>G15*I15</f>
        <v>0</v>
      </c>
      <c r="L15" s="72" t="s">
        <v>35</v>
      </c>
      <c r="M15" s="248"/>
      <c r="N15" s="23"/>
      <c r="O15" s="23"/>
      <c r="P15" s="23"/>
      <c r="Q15" s="245"/>
      <c r="R15" s="246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244"/>
      <c r="H16" s="64"/>
      <c r="I16" s="249"/>
      <c r="J16" s="243">
        <f t="shared" ref="J16:J26" si="2">I16*G16</f>
        <v>0</v>
      </c>
      <c r="L16" s="72" t="s">
        <v>39</v>
      </c>
      <c r="M16" s="250"/>
      <c r="N16" s="23"/>
      <c r="O16" s="23"/>
      <c r="P16" s="23"/>
      <c r="Q16" s="245"/>
      <c r="R16" s="246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244"/>
      <c r="H17" s="64"/>
      <c r="I17" s="249"/>
      <c r="J17" s="243">
        <f t="shared" si="2"/>
        <v>0</v>
      </c>
      <c r="L17" s="64"/>
      <c r="M17" s="64"/>
      <c r="N17" s="23"/>
      <c r="O17" s="23"/>
      <c r="P17" s="23"/>
      <c r="Q17" s="245"/>
      <c r="R17" s="246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244"/>
      <c r="H18" s="64"/>
      <c r="I18" s="249"/>
      <c r="J18" s="243">
        <f t="shared" si="2"/>
        <v>0</v>
      </c>
      <c r="L18" s="64"/>
      <c r="M18" s="64"/>
      <c r="N18" s="23"/>
      <c r="O18" s="23"/>
      <c r="P18" s="23"/>
      <c r="Q18" s="245"/>
      <c r="R18" s="246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244"/>
      <c r="H19" s="64"/>
      <c r="I19" s="249"/>
      <c r="J19" s="243">
        <f t="shared" si="2"/>
        <v>0</v>
      </c>
      <c r="L19" s="64" t="s">
        <v>43</v>
      </c>
      <c r="M19" s="248"/>
      <c r="N19" s="23"/>
      <c r="O19" s="23"/>
      <c r="P19" s="23"/>
      <c r="Q19" s="245"/>
      <c r="R19" s="246">
        <f t="shared" ref="R19:R21" si="3">J29</f>
        <v>6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247"/>
      <c r="H20" s="64"/>
      <c r="I20" s="249"/>
      <c r="J20" s="243">
        <f t="shared" si="2"/>
        <v>0</v>
      </c>
      <c r="L20" s="64" t="s">
        <v>45</v>
      </c>
      <c r="M20" s="248"/>
      <c r="N20" s="23"/>
      <c r="O20" s="23"/>
      <c r="P20" s="23"/>
      <c r="Q20" s="245"/>
      <c r="R20" s="246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244"/>
      <c r="H21" s="64"/>
      <c r="I21" s="249"/>
      <c r="J21" s="243">
        <f t="shared" si="2"/>
        <v>0</v>
      </c>
      <c r="L21" s="64" t="s">
        <v>46</v>
      </c>
      <c r="M21" s="250"/>
      <c r="N21" s="24"/>
      <c r="O21" s="24"/>
      <c r="P21" s="24"/>
      <c r="Q21" s="245"/>
      <c r="R21" s="246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244"/>
      <c r="H22" s="64"/>
      <c r="I22" s="249"/>
      <c r="J22" s="243">
        <f t="shared" si="2"/>
        <v>0</v>
      </c>
      <c r="L22" s="64" t="s">
        <v>47</v>
      </c>
      <c r="M22" s="250"/>
      <c r="N22" s="24"/>
      <c r="O22" s="24"/>
      <c r="P22" s="24"/>
      <c r="Q22" s="245"/>
      <c r="R22" s="246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248"/>
      <c r="H23" s="64"/>
      <c r="I23" s="249"/>
      <c r="J23" s="243">
        <f t="shared" si="2"/>
        <v>0</v>
      </c>
      <c r="Q23" s="251">
        <f>SUM(Q6:Q22)</f>
        <v>0</v>
      </c>
      <c r="R23" s="252">
        <f>SUM(R6:R22)</f>
        <v>6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248"/>
      <c r="H24" s="64"/>
      <c r="I24" s="249"/>
      <c r="J24" s="243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248"/>
      <c r="H25" s="64"/>
      <c r="I25" s="249"/>
      <c r="J25" s="243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250"/>
      <c r="H26" s="64"/>
      <c r="I26" s="249"/>
      <c r="J26" s="243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248"/>
      <c r="H27" s="64"/>
      <c r="I27" s="249"/>
      <c r="J27" s="243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253"/>
      <c r="H28" s="64"/>
      <c r="I28" s="249"/>
      <c r="J28" s="243">
        <v>0</v>
      </c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249"/>
      <c r="J29" s="243">
        <v>6</v>
      </c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253"/>
      <c r="H30" s="64"/>
      <c r="I30" s="249"/>
      <c r="J30" s="243">
        <v>0</v>
      </c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254"/>
      <c r="H31" s="64"/>
      <c r="I31" s="249"/>
      <c r="J31" s="243">
        <v>0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255">
        <f>SUM(I6:I31)</f>
        <v>0</v>
      </c>
      <c r="J32" s="256">
        <f>SUM(J6:J31)</f>
        <v>6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257"/>
      <c r="K42" s="258"/>
      <c r="L42" s="259"/>
    </row>
    <row r="43" spans="2:12" x14ac:dyDescent="0.25">
      <c r="I43" s="257"/>
      <c r="K43" s="258"/>
      <c r="L43" s="259"/>
    </row>
    <row r="44" spans="2:12" x14ac:dyDescent="0.25">
      <c r="F44" s="104"/>
      <c r="G44" s="104"/>
      <c r="H44" s="104"/>
      <c r="I44" s="257"/>
      <c r="K44" s="258"/>
      <c r="L44" s="259"/>
    </row>
    <row r="45" spans="2:12" x14ac:dyDescent="0.25">
      <c r="F45" s="104"/>
      <c r="G45" s="104"/>
      <c r="H45" s="104"/>
      <c r="I45" s="257"/>
      <c r="K45" s="258"/>
      <c r="L45" s="259"/>
    </row>
    <row r="46" spans="2:12" x14ac:dyDescent="0.25">
      <c r="I46" s="257"/>
      <c r="K46" s="258"/>
      <c r="L46" s="259"/>
    </row>
    <row r="47" spans="2:12" x14ac:dyDescent="0.25">
      <c r="F47" s="104"/>
      <c r="G47" s="104"/>
      <c r="H47" s="104"/>
      <c r="I47" s="257"/>
      <c r="K47" s="258"/>
      <c r="L47" s="259"/>
    </row>
    <row r="48" spans="2:12" x14ac:dyDescent="0.25">
      <c r="F48" s="104"/>
      <c r="G48" s="104"/>
      <c r="H48" s="104"/>
      <c r="I48" s="257"/>
      <c r="K48" s="258"/>
      <c r="L48" s="259"/>
    </row>
    <row r="49" spans="6:12" x14ac:dyDescent="0.25">
      <c r="F49" s="104"/>
      <c r="G49" s="104"/>
      <c r="H49" s="104"/>
      <c r="I49" s="257"/>
      <c r="K49" s="258"/>
      <c r="L49" s="259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orientation="landscape" horizontalDpi="4294967293" verticalDpi="300" r:id="rId1"/>
  <headerFooter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zoomScale="55" zoomScaleNormal="55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222"/>
      <c r="H6" s="69"/>
      <c r="I6" s="223"/>
      <c r="J6" s="224">
        <f t="shared" ref="J6:J9" si="0">G6*I6</f>
        <v>0</v>
      </c>
      <c r="L6" s="72" t="s">
        <v>22</v>
      </c>
      <c r="M6" s="225"/>
      <c r="N6" s="16"/>
      <c r="O6" s="16"/>
      <c r="P6" s="16"/>
      <c r="Q6" s="226"/>
      <c r="R6" s="227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222"/>
      <c r="H7" s="69"/>
      <c r="I7" s="223"/>
      <c r="J7" s="224">
        <f t="shared" si="0"/>
        <v>0</v>
      </c>
      <c r="L7" s="72" t="s">
        <v>24</v>
      </c>
      <c r="M7" s="225"/>
      <c r="N7" s="16"/>
      <c r="O7" s="16"/>
      <c r="P7" s="16"/>
      <c r="Q7" s="226"/>
      <c r="R7" s="227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222"/>
      <c r="H8" s="78"/>
      <c r="I8" s="223"/>
      <c r="J8" s="224">
        <f t="shared" si="0"/>
        <v>0</v>
      </c>
      <c r="L8" s="72" t="s">
        <v>26</v>
      </c>
      <c r="M8" s="225"/>
      <c r="N8" s="16"/>
      <c r="O8" s="16"/>
      <c r="P8" s="16"/>
      <c r="Q8" s="226"/>
      <c r="R8" s="227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222"/>
      <c r="H9" s="78"/>
      <c r="I9" s="223"/>
      <c r="J9" s="224">
        <f t="shared" si="0"/>
        <v>0</v>
      </c>
      <c r="L9" s="72" t="s">
        <v>27</v>
      </c>
      <c r="M9" s="225"/>
      <c r="N9" s="16"/>
      <c r="O9" s="16"/>
      <c r="P9" s="16"/>
      <c r="Q9" s="226"/>
      <c r="R9" s="227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222"/>
      <c r="H10" s="78"/>
      <c r="I10" s="223"/>
      <c r="J10" s="224">
        <f>(G10*I10)+(H10*5.69)</f>
        <v>0</v>
      </c>
      <c r="L10" s="72" t="s">
        <v>29</v>
      </c>
      <c r="M10" s="228"/>
      <c r="N10" s="16"/>
      <c r="O10" s="16"/>
      <c r="P10" s="16"/>
      <c r="Q10" s="226"/>
      <c r="R10" s="227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222"/>
      <c r="H11" s="78"/>
      <c r="I11" s="223"/>
      <c r="J11" s="224">
        <f>(G11*I11)+(H11*5.69)</f>
        <v>0</v>
      </c>
      <c r="L11" s="72" t="s">
        <v>31</v>
      </c>
      <c r="M11" s="225"/>
      <c r="N11" s="16"/>
      <c r="O11" s="16"/>
      <c r="P11" s="16"/>
      <c r="Q11" s="226"/>
      <c r="R11" s="227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222"/>
      <c r="H12" s="69"/>
      <c r="I12" s="223"/>
      <c r="J12" s="224">
        <f>(G12*I12)+(H12*10.87)</f>
        <v>0</v>
      </c>
      <c r="L12" s="72" t="s">
        <v>32</v>
      </c>
      <c r="M12" s="225"/>
      <c r="N12" s="23"/>
      <c r="O12" s="23"/>
      <c r="P12" s="23"/>
      <c r="Q12" s="226"/>
      <c r="R12" s="227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222"/>
      <c r="H13" s="69"/>
      <c r="I13" s="223"/>
      <c r="J13" s="224">
        <f>(G13*I13)+(H13*10.87)</f>
        <v>0</v>
      </c>
      <c r="L13" s="72" t="s">
        <v>33</v>
      </c>
      <c r="M13" s="229"/>
      <c r="N13" s="23"/>
      <c r="O13" s="23"/>
      <c r="P13" s="23"/>
      <c r="Q13" s="226"/>
      <c r="R13" s="227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222"/>
      <c r="H14" s="69"/>
      <c r="I14" s="223"/>
      <c r="J14" s="224">
        <f>G14*I14</f>
        <v>0</v>
      </c>
      <c r="L14" s="72" t="s">
        <v>34</v>
      </c>
      <c r="M14" s="229"/>
      <c r="N14" s="23"/>
      <c r="O14" s="23"/>
      <c r="P14" s="23"/>
      <c r="Q14" s="226"/>
      <c r="R14" s="227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222"/>
      <c r="H15" s="69"/>
      <c r="I15" s="223"/>
      <c r="J15" s="224">
        <f>G15*I15</f>
        <v>0</v>
      </c>
      <c r="L15" s="72" t="s">
        <v>35</v>
      </c>
      <c r="M15" s="229"/>
      <c r="N15" s="23"/>
      <c r="O15" s="23"/>
      <c r="P15" s="23"/>
      <c r="Q15" s="226"/>
      <c r="R15" s="227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225"/>
      <c r="H16" s="64"/>
      <c r="I16" s="230"/>
      <c r="J16" s="224">
        <f t="shared" ref="J16:J26" si="2">I16*G16</f>
        <v>0</v>
      </c>
      <c r="L16" s="72" t="s">
        <v>39</v>
      </c>
      <c r="M16" s="231"/>
      <c r="N16" s="23"/>
      <c r="O16" s="23"/>
      <c r="P16" s="23"/>
      <c r="Q16" s="226"/>
      <c r="R16" s="227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225"/>
      <c r="H17" s="64"/>
      <c r="I17" s="230"/>
      <c r="J17" s="224">
        <f t="shared" si="2"/>
        <v>0</v>
      </c>
      <c r="L17" s="64"/>
      <c r="M17" s="64"/>
      <c r="N17" s="23"/>
      <c r="O17" s="23"/>
      <c r="P17" s="23"/>
      <c r="Q17" s="226"/>
      <c r="R17" s="227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225"/>
      <c r="H18" s="64"/>
      <c r="I18" s="230"/>
      <c r="J18" s="224">
        <f t="shared" si="2"/>
        <v>0</v>
      </c>
      <c r="L18" s="64"/>
      <c r="M18" s="64"/>
      <c r="N18" s="23"/>
      <c r="O18" s="23"/>
      <c r="P18" s="23"/>
      <c r="Q18" s="226"/>
      <c r="R18" s="227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225"/>
      <c r="H19" s="64"/>
      <c r="I19" s="230"/>
      <c r="J19" s="224">
        <f t="shared" si="2"/>
        <v>0</v>
      </c>
      <c r="L19" s="64" t="s">
        <v>43</v>
      </c>
      <c r="M19" s="229"/>
      <c r="N19" s="23"/>
      <c r="O19" s="23"/>
      <c r="P19" s="23"/>
      <c r="Q19" s="226"/>
      <c r="R19" s="227">
        <f t="shared" ref="R19:R21" si="3">J29</f>
        <v>1.5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228"/>
      <c r="H20" s="64"/>
      <c r="I20" s="230"/>
      <c r="J20" s="224">
        <f t="shared" si="2"/>
        <v>0</v>
      </c>
      <c r="L20" s="64" t="s">
        <v>45</v>
      </c>
      <c r="M20" s="229"/>
      <c r="N20" s="23"/>
      <c r="O20" s="23"/>
      <c r="P20" s="23"/>
      <c r="Q20" s="226"/>
      <c r="R20" s="227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225"/>
      <c r="H21" s="64"/>
      <c r="I21" s="230"/>
      <c r="J21" s="224">
        <f t="shared" si="2"/>
        <v>0</v>
      </c>
      <c r="L21" s="64" t="s">
        <v>46</v>
      </c>
      <c r="M21" s="231"/>
      <c r="N21" s="24"/>
      <c r="O21" s="24"/>
      <c r="P21" s="24"/>
      <c r="Q21" s="226"/>
      <c r="R21" s="227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225"/>
      <c r="H22" s="64"/>
      <c r="I22" s="230"/>
      <c r="J22" s="224">
        <f t="shared" si="2"/>
        <v>0</v>
      </c>
      <c r="L22" s="64" t="s">
        <v>47</v>
      </c>
      <c r="M22" s="231"/>
      <c r="N22" s="24"/>
      <c r="O22" s="24"/>
      <c r="P22" s="24"/>
      <c r="Q22" s="226"/>
      <c r="R22" s="227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229"/>
      <c r="H23" s="64"/>
      <c r="I23" s="230"/>
      <c r="J23" s="224">
        <f t="shared" si="2"/>
        <v>0</v>
      </c>
      <c r="Q23" s="232">
        <f>SUM(Q6:Q22)</f>
        <v>0</v>
      </c>
      <c r="R23" s="233">
        <f>SUM(R6:R22)</f>
        <v>1.5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229"/>
      <c r="H24" s="64"/>
      <c r="I24" s="230"/>
      <c r="J24" s="224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229"/>
      <c r="H25" s="64"/>
      <c r="I25" s="230"/>
      <c r="J25" s="224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231"/>
      <c r="H26" s="64"/>
      <c r="I26" s="230"/>
      <c r="J26" s="224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229"/>
      <c r="H27" s="64"/>
      <c r="I27" s="230"/>
      <c r="J27" s="224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234"/>
      <c r="H28" s="64"/>
      <c r="I28" s="230"/>
      <c r="J28" s="224">
        <v>0</v>
      </c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230"/>
      <c r="J29" s="224">
        <v>1.5</v>
      </c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234"/>
      <c r="H30" s="64"/>
      <c r="I30" s="230"/>
      <c r="J30" s="224">
        <v>0</v>
      </c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235"/>
      <c r="H31" s="64"/>
      <c r="I31" s="230"/>
      <c r="J31" s="224">
        <v>0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236">
        <f>SUM(I6:I31)</f>
        <v>0</v>
      </c>
      <c r="J32" s="237">
        <f>SUM(J6:J31)</f>
        <v>1.5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238"/>
      <c r="K42" s="239"/>
      <c r="L42" s="240"/>
    </row>
    <row r="43" spans="2:12" x14ac:dyDescent="0.25">
      <c r="I43" s="238"/>
      <c r="K43" s="239"/>
      <c r="L43" s="240"/>
    </row>
    <row r="44" spans="2:12" x14ac:dyDescent="0.25">
      <c r="F44" s="104"/>
      <c r="G44" s="104"/>
      <c r="H44" s="104"/>
      <c r="I44" s="238"/>
      <c r="K44" s="239"/>
      <c r="L44" s="240"/>
    </row>
    <row r="45" spans="2:12" x14ac:dyDescent="0.25">
      <c r="F45" s="104"/>
      <c r="G45" s="104"/>
      <c r="H45" s="104"/>
      <c r="I45" s="238"/>
      <c r="K45" s="239"/>
      <c r="L45" s="240"/>
    </row>
    <row r="46" spans="2:12" x14ac:dyDescent="0.25">
      <c r="I46" s="238"/>
      <c r="K46" s="239"/>
      <c r="L46" s="240"/>
    </row>
    <row r="47" spans="2:12" x14ac:dyDescent="0.25">
      <c r="F47" s="104"/>
      <c r="G47" s="104"/>
      <c r="H47" s="104"/>
      <c r="I47" s="238"/>
      <c r="K47" s="239"/>
      <c r="L47" s="240"/>
    </row>
    <row r="48" spans="2:12" x14ac:dyDescent="0.25">
      <c r="F48" s="104"/>
      <c r="G48" s="104"/>
      <c r="H48" s="104"/>
      <c r="I48" s="238"/>
      <c r="K48" s="239"/>
      <c r="L48" s="240"/>
    </row>
    <row r="49" spans="6:12" x14ac:dyDescent="0.25">
      <c r="F49" s="104"/>
      <c r="G49" s="104"/>
      <c r="H49" s="104"/>
      <c r="I49" s="238"/>
      <c r="K49" s="239"/>
      <c r="L49" s="240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orientation="landscape" horizontalDpi="4294967293" verticalDpi="300" r:id="rId1"/>
  <headerFooter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zoomScale="55" zoomScaleNormal="55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203"/>
      <c r="H6" s="69"/>
      <c r="I6" s="204"/>
      <c r="J6" s="205">
        <f t="shared" ref="J6:J9" si="0">G6*I6</f>
        <v>0</v>
      </c>
      <c r="L6" s="72" t="s">
        <v>22</v>
      </c>
      <c r="M6" s="206"/>
      <c r="N6" s="16"/>
      <c r="O6" s="16"/>
      <c r="P6" s="16"/>
      <c r="Q6" s="207"/>
      <c r="R6" s="208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203"/>
      <c r="H7" s="69"/>
      <c r="I7" s="204"/>
      <c r="J7" s="205">
        <f t="shared" si="0"/>
        <v>0</v>
      </c>
      <c r="L7" s="72" t="s">
        <v>24</v>
      </c>
      <c r="M7" s="206"/>
      <c r="N7" s="16"/>
      <c r="O7" s="16"/>
      <c r="P7" s="16"/>
      <c r="Q7" s="207"/>
      <c r="R7" s="208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203"/>
      <c r="H8" s="78"/>
      <c r="I8" s="204"/>
      <c r="J8" s="205">
        <f t="shared" si="0"/>
        <v>0</v>
      </c>
      <c r="L8" s="72" t="s">
        <v>26</v>
      </c>
      <c r="M8" s="206"/>
      <c r="N8" s="16"/>
      <c r="O8" s="16"/>
      <c r="P8" s="16"/>
      <c r="Q8" s="207"/>
      <c r="R8" s="208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203"/>
      <c r="H9" s="78"/>
      <c r="I9" s="204"/>
      <c r="J9" s="205">
        <f t="shared" si="0"/>
        <v>0</v>
      </c>
      <c r="L9" s="72" t="s">
        <v>27</v>
      </c>
      <c r="M9" s="206"/>
      <c r="N9" s="16"/>
      <c r="O9" s="16"/>
      <c r="P9" s="16"/>
      <c r="Q9" s="207"/>
      <c r="R9" s="208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203"/>
      <c r="H10" s="78"/>
      <c r="I10" s="204"/>
      <c r="J10" s="205">
        <f>(G10*I10)+(H10*5.69)</f>
        <v>0</v>
      </c>
      <c r="L10" s="72" t="s">
        <v>29</v>
      </c>
      <c r="M10" s="209"/>
      <c r="N10" s="16"/>
      <c r="O10" s="16"/>
      <c r="P10" s="16"/>
      <c r="Q10" s="207"/>
      <c r="R10" s="208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203"/>
      <c r="H11" s="78"/>
      <c r="I11" s="204"/>
      <c r="J11" s="205">
        <f>(G11*I11)+(H11*5.69)</f>
        <v>0</v>
      </c>
      <c r="L11" s="72" t="s">
        <v>31</v>
      </c>
      <c r="M11" s="206"/>
      <c r="N11" s="16"/>
      <c r="O11" s="16"/>
      <c r="P11" s="16"/>
      <c r="Q11" s="207"/>
      <c r="R11" s="208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203"/>
      <c r="H12" s="69"/>
      <c r="I12" s="204"/>
      <c r="J12" s="205">
        <f>(G12*I12)+(H12*10.87)</f>
        <v>0</v>
      </c>
      <c r="L12" s="72" t="s">
        <v>32</v>
      </c>
      <c r="M12" s="206"/>
      <c r="N12" s="23"/>
      <c r="O12" s="23"/>
      <c r="P12" s="23"/>
      <c r="Q12" s="207"/>
      <c r="R12" s="208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203"/>
      <c r="H13" s="69"/>
      <c r="I13" s="204"/>
      <c r="J13" s="205">
        <f>(G13*I13)+(H13*10.87)</f>
        <v>0</v>
      </c>
      <c r="L13" s="72" t="s">
        <v>33</v>
      </c>
      <c r="M13" s="210"/>
      <c r="N13" s="23"/>
      <c r="O13" s="23"/>
      <c r="P13" s="23"/>
      <c r="Q13" s="207"/>
      <c r="R13" s="208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203"/>
      <c r="H14" s="69"/>
      <c r="I14" s="204"/>
      <c r="J14" s="205">
        <f>G14*I14</f>
        <v>0</v>
      </c>
      <c r="L14" s="72" t="s">
        <v>34</v>
      </c>
      <c r="M14" s="210"/>
      <c r="N14" s="23"/>
      <c r="O14" s="23"/>
      <c r="P14" s="23"/>
      <c r="Q14" s="207"/>
      <c r="R14" s="208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203"/>
      <c r="H15" s="69"/>
      <c r="I15" s="204"/>
      <c r="J15" s="205">
        <f>G15*I15</f>
        <v>0</v>
      </c>
      <c r="L15" s="72" t="s">
        <v>35</v>
      </c>
      <c r="M15" s="210"/>
      <c r="N15" s="23"/>
      <c r="O15" s="23"/>
      <c r="P15" s="23"/>
      <c r="Q15" s="207"/>
      <c r="R15" s="208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206"/>
      <c r="H16" s="64"/>
      <c r="I16" s="211"/>
      <c r="J16" s="205">
        <f t="shared" ref="J16:J26" si="2">I16*G16</f>
        <v>0</v>
      </c>
      <c r="L16" s="72" t="s">
        <v>39</v>
      </c>
      <c r="M16" s="212"/>
      <c r="N16" s="23"/>
      <c r="O16" s="23"/>
      <c r="P16" s="23"/>
      <c r="Q16" s="207"/>
      <c r="R16" s="208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206"/>
      <c r="H17" s="64"/>
      <c r="I17" s="211"/>
      <c r="J17" s="205">
        <f t="shared" si="2"/>
        <v>0</v>
      </c>
      <c r="L17" s="64"/>
      <c r="M17" s="64"/>
      <c r="N17" s="23"/>
      <c r="O17" s="23"/>
      <c r="P17" s="23"/>
      <c r="Q17" s="207"/>
      <c r="R17" s="208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206"/>
      <c r="H18" s="64"/>
      <c r="I18" s="211"/>
      <c r="J18" s="205">
        <f t="shared" si="2"/>
        <v>0</v>
      </c>
      <c r="L18" s="64"/>
      <c r="M18" s="64"/>
      <c r="N18" s="23"/>
      <c r="O18" s="23"/>
      <c r="P18" s="23"/>
      <c r="Q18" s="207"/>
      <c r="R18" s="208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206"/>
      <c r="H19" s="64"/>
      <c r="I19" s="211"/>
      <c r="J19" s="205">
        <f t="shared" si="2"/>
        <v>0</v>
      </c>
      <c r="L19" s="64" t="s">
        <v>43</v>
      </c>
      <c r="M19" s="210"/>
      <c r="N19" s="23"/>
      <c r="O19" s="23"/>
      <c r="P19" s="23"/>
      <c r="Q19" s="207"/>
      <c r="R19" s="208">
        <f t="shared" ref="R19:R21" si="3">J29</f>
        <v>0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209"/>
      <c r="H20" s="64"/>
      <c r="I20" s="211"/>
      <c r="J20" s="205">
        <f t="shared" si="2"/>
        <v>0</v>
      </c>
      <c r="L20" s="64" t="s">
        <v>45</v>
      </c>
      <c r="M20" s="210"/>
      <c r="N20" s="23"/>
      <c r="O20" s="23"/>
      <c r="P20" s="23"/>
      <c r="Q20" s="207"/>
      <c r="R20" s="208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206"/>
      <c r="H21" s="64"/>
      <c r="I21" s="211"/>
      <c r="J21" s="205">
        <f t="shared" si="2"/>
        <v>0</v>
      </c>
      <c r="L21" s="64" t="s">
        <v>46</v>
      </c>
      <c r="M21" s="212"/>
      <c r="N21" s="24"/>
      <c r="O21" s="24"/>
      <c r="P21" s="24"/>
      <c r="Q21" s="207"/>
      <c r="R21" s="208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206"/>
      <c r="H22" s="64"/>
      <c r="I22" s="211"/>
      <c r="J22" s="205">
        <f t="shared" si="2"/>
        <v>0</v>
      </c>
      <c r="L22" s="64" t="s">
        <v>47</v>
      </c>
      <c r="M22" s="212"/>
      <c r="N22" s="24"/>
      <c r="O22" s="24"/>
      <c r="P22" s="24"/>
      <c r="Q22" s="207"/>
      <c r="R22" s="208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210"/>
      <c r="H23" s="64"/>
      <c r="I23" s="211"/>
      <c r="J23" s="205">
        <f t="shared" si="2"/>
        <v>0</v>
      </c>
      <c r="Q23" s="213">
        <f>SUM(Q6:Q22)</f>
        <v>0</v>
      </c>
      <c r="R23" s="214">
        <f>SUM(R6:R22)</f>
        <v>0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210"/>
      <c r="H24" s="64"/>
      <c r="I24" s="211"/>
      <c r="J24" s="205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210"/>
      <c r="H25" s="64"/>
      <c r="I25" s="211"/>
      <c r="J25" s="205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212"/>
      <c r="H26" s="64"/>
      <c r="I26" s="211"/>
      <c r="J26" s="205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210"/>
      <c r="H27" s="64"/>
      <c r="I27" s="211"/>
      <c r="J27" s="205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215"/>
      <c r="H28" s="64"/>
      <c r="I28" s="211"/>
      <c r="J28" s="205">
        <v>0</v>
      </c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211"/>
      <c r="J29" s="205">
        <v>0</v>
      </c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215"/>
      <c r="H30" s="64"/>
      <c r="I30" s="211"/>
      <c r="J30" s="205">
        <v>0</v>
      </c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216"/>
      <c r="H31" s="64"/>
      <c r="I31" s="211"/>
      <c r="J31" s="205">
        <v>0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217">
        <f>SUM(I6:I31)</f>
        <v>0</v>
      </c>
      <c r="J32" s="218">
        <f>SUM(J6:J31)</f>
        <v>0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219"/>
      <c r="K42" s="220"/>
      <c r="L42" s="221"/>
    </row>
    <row r="43" spans="2:12" x14ac:dyDescent="0.25">
      <c r="I43" s="219"/>
      <c r="K43" s="220"/>
      <c r="L43" s="221"/>
    </row>
    <row r="44" spans="2:12" x14ac:dyDescent="0.25">
      <c r="F44" s="104"/>
      <c r="G44" s="104"/>
      <c r="H44" s="104"/>
      <c r="I44" s="219"/>
      <c r="K44" s="220"/>
      <c r="L44" s="221"/>
    </row>
    <row r="45" spans="2:12" x14ac:dyDescent="0.25">
      <c r="F45" s="104"/>
      <c r="G45" s="104"/>
      <c r="H45" s="104"/>
      <c r="I45" s="219"/>
      <c r="K45" s="220"/>
      <c r="L45" s="221"/>
    </row>
    <row r="46" spans="2:12" x14ac:dyDescent="0.25">
      <c r="I46" s="219"/>
      <c r="K46" s="220"/>
      <c r="L46" s="221"/>
    </row>
    <row r="47" spans="2:12" x14ac:dyDescent="0.25">
      <c r="F47" s="104"/>
      <c r="G47" s="104"/>
      <c r="H47" s="104"/>
      <c r="I47" s="219"/>
      <c r="K47" s="220"/>
      <c r="L47" s="221"/>
    </row>
    <row r="48" spans="2:12" x14ac:dyDescent="0.25">
      <c r="F48" s="104"/>
      <c r="G48" s="104"/>
      <c r="H48" s="104"/>
      <c r="I48" s="219"/>
      <c r="K48" s="220"/>
      <c r="L48" s="221"/>
    </row>
    <row r="49" spans="6:12" x14ac:dyDescent="0.25">
      <c r="F49" s="104"/>
      <c r="G49" s="104"/>
      <c r="H49" s="104"/>
      <c r="I49" s="219"/>
      <c r="K49" s="220"/>
      <c r="L49" s="221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300" r:id="rId1"/>
  <headerFooter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zoomScale="55" zoomScaleNormal="55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184"/>
      <c r="H6" s="69"/>
      <c r="I6" s="185"/>
      <c r="J6" s="186">
        <f t="shared" ref="J6:J9" si="0">G6*I6</f>
        <v>0</v>
      </c>
      <c r="L6" s="72" t="s">
        <v>22</v>
      </c>
      <c r="M6" s="187"/>
      <c r="N6" s="16"/>
      <c r="O6" s="16"/>
      <c r="P6" s="16"/>
      <c r="Q6" s="188"/>
      <c r="R6" s="189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184"/>
      <c r="H7" s="69"/>
      <c r="I7" s="185"/>
      <c r="J7" s="186">
        <f t="shared" si="0"/>
        <v>0</v>
      </c>
      <c r="L7" s="72" t="s">
        <v>24</v>
      </c>
      <c r="M7" s="187"/>
      <c r="N7" s="16"/>
      <c r="O7" s="16"/>
      <c r="P7" s="16"/>
      <c r="Q7" s="188"/>
      <c r="R7" s="189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184"/>
      <c r="H8" s="78"/>
      <c r="I8" s="185"/>
      <c r="J8" s="186">
        <f t="shared" si="0"/>
        <v>0</v>
      </c>
      <c r="L8" s="72" t="s">
        <v>26</v>
      </c>
      <c r="M8" s="187"/>
      <c r="N8" s="16"/>
      <c r="O8" s="16"/>
      <c r="P8" s="16"/>
      <c r="Q8" s="188"/>
      <c r="R8" s="189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184"/>
      <c r="H9" s="78"/>
      <c r="I9" s="185"/>
      <c r="J9" s="186">
        <f t="shared" si="0"/>
        <v>0</v>
      </c>
      <c r="L9" s="72" t="s">
        <v>27</v>
      </c>
      <c r="M9" s="187"/>
      <c r="N9" s="16"/>
      <c r="O9" s="16"/>
      <c r="P9" s="16"/>
      <c r="Q9" s="188"/>
      <c r="R9" s="189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184"/>
      <c r="H10" s="78"/>
      <c r="I10" s="185"/>
      <c r="J10" s="186">
        <f>(G10*I10)+(H10*5.69)</f>
        <v>0</v>
      </c>
      <c r="L10" s="72" t="s">
        <v>29</v>
      </c>
      <c r="M10" s="190"/>
      <c r="N10" s="16"/>
      <c r="O10" s="16"/>
      <c r="P10" s="16"/>
      <c r="Q10" s="188"/>
      <c r="R10" s="189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184"/>
      <c r="H11" s="78"/>
      <c r="I11" s="185"/>
      <c r="J11" s="186">
        <f>(G11*I11)+(H11*5.69)</f>
        <v>0</v>
      </c>
      <c r="L11" s="72" t="s">
        <v>31</v>
      </c>
      <c r="M11" s="187"/>
      <c r="N11" s="16"/>
      <c r="O11" s="16"/>
      <c r="P11" s="16"/>
      <c r="Q11" s="188"/>
      <c r="R11" s="189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184"/>
      <c r="H12" s="69"/>
      <c r="I12" s="185"/>
      <c r="J12" s="186">
        <f>(G12*I12)+(H12*10.87)</f>
        <v>0</v>
      </c>
      <c r="L12" s="72" t="s">
        <v>32</v>
      </c>
      <c r="M12" s="187"/>
      <c r="N12" s="23"/>
      <c r="O12" s="23"/>
      <c r="P12" s="23"/>
      <c r="Q12" s="188"/>
      <c r="R12" s="189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184"/>
      <c r="H13" s="69"/>
      <c r="I13" s="185"/>
      <c r="J13" s="186">
        <f>(G13*I13)+(H13*10.87)</f>
        <v>0</v>
      </c>
      <c r="L13" s="72" t="s">
        <v>33</v>
      </c>
      <c r="M13" s="191"/>
      <c r="N13" s="23"/>
      <c r="O13" s="23"/>
      <c r="P13" s="23"/>
      <c r="Q13" s="188"/>
      <c r="R13" s="189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184"/>
      <c r="H14" s="69"/>
      <c r="I14" s="185"/>
      <c r="J14" s="186">
        <f>G14*I14</f>
        <v>0</v>
      </c>
      <c r="L14" s="72" t="s">
        <v>34</v>
      </c>
      <c r="M14" s="191"/>
      <c r="N14" s="23"/>
      <c r="O14" s="23"/>
      <c r="P14" s="23"/>
      <c r="Q14" s="188"/>
      <c r="R14" s="189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184"/>
      <c r="H15" s="69"/>
      <c r="I15" s="185"/>
      <c r="J15" s="186">
        <f>G15*I15</f>
        <v>0</v>
      </c>
      <c r="L15" s="72" t="s">
        <v>35</v>
      </c>
      <c r="M15" s="191"/>
      <c r="N15" s="23"/>
      <c r="O15" s="23"/>
      <c r="P15" s="23"/>
      <c r="Q15" s="188"/>
      <c r="R15" s="189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187"/>
      <c r="H16" s="64"/>
      <c r="I16" s="192"/>
      <c r="J16" s="186">
        <f t="shared" ref="J16:J26" si="2">I16*G16</f>
        <v>0</v>
      </c>
      <c r="L16" s="72" t="s">
        <v>39</v>
      </c>
      <c r="M16" s="193"/>
      <c r="N16" s="23"/>
      <c r="O16" s="23"/>
      <c r="P16" s="23"/>
      <c r="Q16" s="188"/>
      <c r="R16" s="189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187"/>
      <c r="H17" s="64"/>
      <c r="I17" s="192"/>
      <c r="J17" s="186">
        <f t="shared" si="2"/>
        <v>0</v>
      </c>
      <c r="L17" s="64"/>
      <c r="M17" s="64"/>
      <c r="N17" s="23"/>
      <c r="O17" s="23"/>
      <c r="P17" s="23"/>
      <c r="Q17" s="188"/>
      <c r="R17" s="189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187"/>
      <c r="H18" s="64"/>
      <c r="I18" s="192"/>
      <c r="J18" s="186">
        <f t="shared" si="2"/>
        <v>0</v>
      </c>
      <c r="L18" s="64"/>
      <c r="M18" s="64"/>
      <c r="N18" s="23"/>
      <c r="O18" s="23"/>
      <c r="P18" s="23"/>
      <c r="Q18" s="188"/>
      <c r="R18" s="189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187"/>
      <c r="H19" s="64"/>
      <c r="I19" s="192"/>
      <c r="J19" s="186">
        <f t="shared" si="2"/>
        <v>0</v>
      </c>
      <c r="L19" s="64" t="s">
        <v>43</v>
      </c>
      <c r="M19" s="191"/>
      <c r="N19" s="23"/>
      <c r="O19" s="23"/>
      <c r="P19" s="23"/>
      <c r="Q19" s="188"/>
      <c r="R19" s="189">
        <f t="shared" ref="R19:R21" si="3">J29</f>
        <v>0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190"/>
      <c r="H20" s="64"/>
      <c r="I20" s="192"/>
      <c r="J20" s="186">
        <f t="shared" si="2"/>
        <v>0</v>
      </c>
      <c r="L20" s="64" t="s">
        <v>45</v>
      </c>
      <c r="M20" s="191"/>
      <c r="N20" s="23"/>
      <c r="O20" s="23"/>
      <c r="P20" s="23"/>
      <c r="Q20" s="188"/>
      <c r="R20" s="189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187"/>
      <c r="H21" s="64"/>
      <c r="I21" s="192"/>
      <c r="J21" s="186">
        <f t="shared" si="2"/>
        <v>0</v>
      </c>
      <c r="L21" s="64" t="s">
        <v>46</v>
      </c>
      <c r="M21" s="193"/>
      <c r="N21" s="24"/>
      <c r="O21" s="24"/>
      <c r="P21" s="24"/>
      <c r="Q21" s="188"/>
      <c r="R21" s="189">
        <f t="shared" si="3"/>
        <v>0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187"/>
      <c r="H22" s="64"/>
      <c r="I22" s="192"/>
      <c r="J22" s="186">
        <f t="shared" si="2"/>
        <v>0</v>
      </c>
      <c r="L22" s="64" t="s">
        <v>47</v>
      </c>
      <c r="M22" s="193"/>
      <c r="N22" s="24"/>
      <c r="O22" s="24"/>
      <c r="P22" s="24"/>
      <c r="Q22" s="188"/>
      <c r="R22" s="189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191"/>
      <c r="H23" s="64"/>
      <c r="I23" s="192"/>
      <c r="J23" s="186">
        <f t="shared" si="2"/>
        <v>0</v>
      </c>
      <c r="Q23" s="194">
        <f>SUM(Q6:Q22)</f>
        <v>0</v>
      </c>
      <c r="R23" s="195">
        <f>SUM(R6:R22)</f>
        <v>0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191"/>
      <c r="H24" s="64"/>
      <c r="I24" s="192"/>
      <c r="J24" s="186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191"/>
      <c r="H25" s="64"/>
      <c r="I25" s="192"/>
      <c r="J25" s="186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193"/>
      <c r="H26" s="64"/>
      <c r="I26" s="192"/>
      <c r="J26" s="186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191"/>
      <c r="H27" s="64"/>
      <c r="I27" s="192"/>
      <c r="J27" s="186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196"/>
      <c r="H28" s="64"/>
      <c r="I28" s="192"/>
      <c r="J28" s="186">
        <v>0</v>
      </c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192"/>
      <c r="J29" s="186">
        <v>0</v>
      </c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196"/>
      <c r="H30" s="64"/>
      <c r="I30" s="192"/>
      <c r="J30" s="186">
        <v>0</v>
      </c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197"/>
      <c r="H31" s="64"/>
      <c r="I31" s="192"/>
      <c r="J31" s="186">
        <v>0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198">
        <f>SUM(I6:I31)</f>
        <v>0</v>
      </c>
      <c r="J32" s="199">
        <f>SUM(J6:J31)</f>
        <v>0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200"/>
      <c r="K42" s="201"/>
      <c r="L42" s="202"/>
    </row>
    <row r="43" spans="2:12" x14ac:dyDescent="0.25">
      <c r="I43" s="200"/>
      <c r="K43" s="201"/>
      <c r="L43" s="202"/>
    </row>
    <row r="44" spans="2:12" x14ac:dyDescent="0.25">
      <c r="F44" s="104"/>
      <c r="G44" s="104"/>
      <c r="H44" s="104"/>
      <c r="I44" s="200"/>
      <c r="K44" s="201"/>
      <c r="L44" s="202"/>
    </row>
    <row r="45" spans="2:12" x14ac:dyDescent="0.25">
      <c r="F45" s="104"/>
      <c r="G45" s="104"/>
      <c r="H45" s="104"/>
      <c r="I45" s="200"/>
      <c r="K45" s="201"/>
      <c r="L45" s="202"/>
    </row>
    <row r="46" spans="2:12" x14ac:dyDescent="0.25">
      <c r="I46" s="200"/>
      <c r="K46" s="201"/>
      <c r="L46" s="202"/>
    </row>
    <row r="47" spans="2:12" x14ac:dyDescent="0.25">
      <c r="F47" s="104"/>
      <c r="G47" s="104"/>
      <c r="H47" s="104"/>
      <c r="I47" s="200"/>
      <c r="K47" s="201"/>
      <c r="L47" s="202"/>
    </row>
    <row r="48" spans="2:12" x14ac:dyDescent="0.25">
      <c r="F48" s="104"/>
      <c r="G48" s="104"/>
      <c r="H48" s="104"/>
      <c r="I48" s="200"/>
      <c r="K48" s="201"/>
      <c r="L48" s="202"/>
    </row>
    <row r="49" spans="6:12" x14ac:dyDescent="0.25">
      <c r="F49" s="104"/>
      <c r="G49" s="104"/>
      <c r="H49" s="104"/>
      <c r="I49" s="200"/>
      <c r="K49" s="201"/>
      <c r="L49" s="202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300" r:id="rId1"/>
  <headerFooter>
    <oddFooter xml:space="preserve">&amp;C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zoomScale="55" zoomScaleNormal="55" workbookViewId="0">
      <selection activeCell="J17" sqref="J17"/>
    </sheetView>
  </sheetViews>
  <sheetFormatPr baseColWidth="10" defaultColWidth="11.42578125" defaultRowHeight="16.5" x14ac:dyDescent="0.25"/>
  <cols>
    <col min="1" max="1" width="27" style="56" customWidth="1"/>
    <col min="2" max="2" width="29.7109375" style="56" customWidth="1"/>
    <col min="3" max="3" width="14.28515625" style="56" customWidth="1"/>
    <col min="4" max="4" width="13.42578125" style="56" customWidth="1"/>
    <col min="5" max="5" width="13.28515625" style="56" customWidth="1"/>
    <col min="6" max="6" width="12.85546875" style="56" customWidth="1"/>
    <col min="7" max="7" width="14.7109375" style="56" customWidth="1"/>
    <col min="8" max="8" width="12.140625" style="56" customWidth="1"/>
    <col min="9" max="9" width="12" style="56" customWidth="1"/>
    <col min="10" max="10" width="15.28515625" style="56" customWidth="1"/>
    <col min="11" max="11" width="2.42578125" style="56" customWidth="1"/>
    <col min="12" max="12" width="29.85546875" style="56" customWidth="1"/>
    <col min="13" max="13" width="11.85546875" style="56" customWidth="1"/>
    <col min="14" max="17" width="11.42578125" style="56"/>
    <col min="18" max="18" width="17.140625" style="56" customWidth="1"/>
    <col min="19" max="22" width="11.42578125" style="56"/>
    <col min="23" max="23" width="15.28515625" style="56" customWidth="1"/>
    <col min="24" max="16384" width="11.42578125" style="56"/>
  </cols>
  <sheetData>
    <row r="1" spans="1:18" x14ac:dyDescent="0.25">
      <c r="A1" s="56" t="s">
        <v>0</v>
      </c>
      <c r="B1" s="317"/>
    </row>
    <row r="2" spans="1:18" x14ac:dyDescent="0.25">
      <c r="A2" s="56" t="s">
        <v>1</v>
      </c>
      <c r="B2" s="317"/>
    </row>
    <row r="3" spans="1:18" x14ac:dyDescent="0.25">
      <c r="A3" s="56" t="s">
        <v>2</v>
      </c>
      <c r="B3" s="318"/>
    </row>
    <row r="4" spans="1:18" ht="41.25" customHeight="1" thickBot="1" x14ac:dyDescent="0.3">
      <c r="A4" s="4"/>
      <c r="B4" s="320" t="s">
        <v>3</v>
      </c>
      <c r="C4" s="320"/>
      <c r="D4" s="320"/>
      <c r="E4" s="320"/>
      <c r="F4" s="320"/>
      <c r="G4" s="320"/>
      <c r="H4" s="320"/>
      <c r="I4" s="320"/>
      <c r="J4" s="320"/>
      <c r="L4" s="320" t="s">
        <v>4</v>
      </c>
      <c r="M4" s="320"/>
      <c r="N4" s="320"/>
      <c r="O4" s="320"/>
      <c r="P4" s="320"/>
      <c r="Q4" s="320"/>
      <c r="R4" s="320"/>
    </row>
    <row r="5" spans="1:18" s="57" customFormat="1" ht="60" thickTop="1" thickBot="1" x14ac:dyDescent="0.3">
      <c r="B5" s="58" t="s">
        <v>5</v>
      </c>
      <c r="C5" s="58" t="s">
        <v>6</v>
      </c>
      <c r="D5" s="59" t="s">
        <v>7</v>
      </c>
      <c r="E5" s="59" t="s">
        <v>8</v>
      </c>
      <c r="F5" s="59" t="s">
        <v>9</v>
      </c>
      <c r="G5" s="58" t="s">
        <v>10</v>
      </c>
      <c r="H5" s="58" t="s">
        <v>11</v>
      </c>
      <c r="I5" s="58" t="s">
        <v>12</v>
      </c>
      <c r="J5" s="60" t="s">
        <v>13</v>
      </c>
      <c r="L5" s="61" t="s">
        <v>11</v>
      </c>
      <c r="M5" s="62" t="s">
        <v>14</v>
      </c>
      <c r="N5" s="62" t="s">
        <v>15</v>
      </c>
      <c r="O5" s="62" t="s">
        <v>16</v>
      </c>
      <c r="P5" s="62" t="s">
        <v>17</v>
      </c>
      <c r="Q5" s="62" t="s">
        <v>18</v>
      </c>
      <c r="R5" s="63" t="s">
        <v>13</v>
      </c>
    </row>
    <row r="6" spans="1:18" ht="32.1" customHeight="1" thickTop="1" thickBot="1" x14ac:dyDescent="0.3">
      <c r="A6" s="64" t="s">
        <v>19</v>
      </c>
      <c r="B6" s="65" t="s">
        <v>20</v>
      </c>
      <c r="C6" s="66" t="s">
        <v>21</v>
      </c>
      <c r="D6" s="67"/>
      <c r="E6" s="67"/>
      <c r="F6" s="67"/>
      <c r="G6" s="165"/>
      <c r="H6" s="69"/>
      <c r="I6" s="166"/>
      <c r="J6" s="167">
        <f t="shared" ref="J6:J9" si="0">G6*I6</f>
        <v>0</v>
      </c>
      <c r="L6" s="72" t="s">
        <v>22</v>
      </c>
      <c r="M6" s="168"/>
      <c r="N6" s="16"/>
      <c r="O6" s="16"/>
      <c r="P6" s="16"/>
      <c r="Q6" s="169"/>
      <c r="R6" s="170">
        <f t="shared" ref="R6:R16" si="1">(N6+O6+P6)*M6</f>
        <v>0</v>
      </c>
    </row>
    <row r="7" spans="1:18" ht="32.1" customHeight="1" thickBot="1" x14ac:dyDescent="0.3">
      <c r="B7" s="65" t="s">
        <v>20</v>
      </c>
      <c r="C7" s="66" t="s">
        <v>23</v>
      </c>
      <c r="D7" s="67"/>
      <c r="E7" s="67"/>
      <c r="F7" s="67"/>
      <c r="G7" s="165"/>
      <c r="H7" s="69"/>
      <c r="I7" s="166"/>
      <c r="J7" s="167">
        <f t="shared" si="0"/>
        <v>0</v>
      </c>
      <c r="L7" s="72" t="s">
        <v>24</v>
      </c>
      <c r="M7" s="168"/>
      <c r="N7" s="16"/>
      <c r="O7" s="16"/>
      <c r="P7" s="16"/>
      <c r="Q7" s="169"/>
      <c r="R7" s="170">
        <f t="shared" si="1"/>
        <v>0</v>
      </c>
    </row>
    <row r="8" spans="1:18" ht="32.1" customHeight="1" thickBot="1" x14ac:dyDescent="0.3">
      <c r="B8" s="76" t="s">
        <v>25</v>
      </c>
      <c r="C8" s="77" t="s">
        <v>21</v>
      </c>
      <c r="D8" s="67"/>
      <c r="E8" s="67"/>
      <c r="F8" s="67"/>
      <c r="G8" s="165"/>
      <c r="H8" s="78"/>
      <c r="I8" s="166"/>
      <c r="J8" s="167">
        <f t="shared" si="0"/>
        <v>0</v>
      </c>
      <c r="L8" s="72" t="s">
        <v>26</v>
      </c>
      <c r="M8" s="168"/>
      <c r="N8" s="16"/>
      <c r="O8" s="16"/>
      <c r="P8" s="16"/>
      <c r="Q8" s="169"/>
      <c r="R8" s="170">
        <f t="shared" si="1"/>
        <v>0</v>
      </c>
    </row>
    <row r="9" spans="1:18" ht="32.1" customHeight="1" thickBot="1" x14ac:dyDescent="0.3">
      <c r="B9" s="76" t="s">
        <v>25</v>
      </c>
      <c r="C9" s="77" t="s">
        <v>23</v>
      </c>
      <c r="D9" s="67"/>
      <c r="E9" s="67"/>
      <c r="F9" s="67"/>
      <c r="G9" s="165"/>
      <c r="H9" s="78"/>
      <c r="I9" s="166"/>
      <c r="J9" s="167">
        <f t="shared" si="0"/>
        <v>0</v>
      </c>
      <c r="L9" s="72" t="s">
        <v>27</v>
      </c>
      <c r="M9" s="168"/>
      <c r="N9" s="16"/>
      <c r="O9" s="16"/>
      <c r="P9" s="16"/>
      <c r="Q9" s="169"/>
      <c r="R9" s="170">
        <f t="shared" si="1"/>
        <v>0</v>
      </c>
    </row>
    <row r="10" spans="1:18" ht="32.1" customHeight="1" thickBot="1" x14ac:dyDescent="0.3">
      <c r="B10" s="79" t="s">
        <v>28</v>
      </c>
      <c r="C10" s="80" t="s">
        <v>21</v>
      </c>
      <c r="D10" s="67"/>
      <c r="E10" s="67"/>
      <c r="F10" s="67"/>
      <c r="G10" s="165"/>
      <c r="H10" s="78"/>
      <c r="I10" s="166"/>
      <c r="J10" s="167">
        <f>(G10*I10)+(H10*5.69)</f>
        <v>0</v>
      </c>
      <c r="L10" s="72" t="s">
        <v>29</v>
      </c>
      <c r="M10" s="171"/>
      <c r="N10" s="16"/>
      <c r="O10" s="16"/>
      <c r="P10" s="16"/>
      <c r="Q10" s="169"/>
      <c r="R10" s="170">
        <f t="shared" si="1"/>
        <v>0</v>
      </c>
    </row>
    <row r="11" spans="1:18" ht="32.1" customHeight="1" thickBot="1" x14ac:dyDescent="0.3">
      <c r="B11" s="79" t="s">
        <v>30</v>
      </c>
      <c r="C11" s="80" t="s">
        <v>23</v>
      </c>
      <c r="D11" s="67"/>
      <c r="E11" s="67"/>
      <c r="F11" s="67"/>
      <c r="G11" s="165"/>
      <c r="H11" s="78"/>
      <c r="I11" s="166"/>
      <c r="J11" s="167">
        <f>(G11*I11)+(H11*5.69)</f>
        <v>0</v>
      </c>
      <c r="L11" s="72" t="s">
        <v>31</v>
      </c>
      <c r="M11" s="168"/>
      <c r="N11" s="16"/>
      <c r="O11" s="16"/>
      <c r="P11" s="16"/>
      <c r="Q11" s="169"/>
      <c r="R11" s="170">
        <f t="shared" si="1"/>
        <v>0</v>
      </c>
    </row>
    <row r="12" spans="1:18" ht="32.1" customHeight="1" thickBot="1" x14ac:dyDescent="0.3">
      <c r="B12" s="21" t="s">
        <v>58</v>
      </c>
      <c r="C12" s="22" t="s">
        <v>21</v>
      </c>
      <c r="D12" s="67"/>
      <c r="E12" s="67"/>
      <c r="F12" s="67"/>
      <c r="G12" s="165"/>
      <c r="H12" s="69"/>
      <c r="I12" s="166"/>
      <c r="J12" s="167">
        <f>(G12*I12)+(H12*10.87)</f>
        <v>0</v>
      </c>
      <c r="L12" s="72" t="s">
        <v>32</v>
      </c>
      <c r="M12" s="168"/>
      <c r="N12" s="23"/>
      <c r="O12" s="23"/>
      <c r="P12" s="23"/>
      <c r="Q12" s="169"/>
      <c r="R12" s="170">
        <f t="shared" si="1"/>
        <v>0</v>
      </c>
    </row>
    <row r="13" spans="1:18" ht="32.1" customHeight="1" thickBot="1" x14ac:dyDescent="0.3">
      <c r="B13" s="21" t="s">
        <v>58</v>
      </c>
      <c r="C13" s="22" t="s">
        <v>23</v>
      </c>
      <c r="D13" s="67"/>
      <c r="E13" s="67"/>
      <c r="F13" s="67"/>
      <c r="G13" s="165"/>
      <c r="H13" s="69"/>
      <c r="I13" s="166"/>
      <c r="J13" s="167">
        <f>(G13*I13)+(H13*10.87)</f>
        <v>0</v>
      </c>
      <c r="L13" s="72" t="s">
        <v>33</v>
      </c>
      <c r="M13" s="172"/>
      <c r="N13" s="23"/>
      <c r="O13" s="23"/>
      <c r="P13" s="23"/>
      <c r="Q13" s="169"/>
      <c r="R13" s="170">
        <f t="shared" si="1"/>
        <v>0</v>
      </c>
    </row>
    <row r="14" spans="1:18" ht="32.1" customHeight="1" thickBot="1" x14ac:dyDescent="0.3">
      <c r="B14" s="82"/>
      <c r="C14" s="83"/>
      <c r="D14" s="67"/>
      <c r="E14" s="67"/>
      <c r="F14" s="67"/>
      <c r="G14" s="165"/>
      <c r="H14" s="69"/>
      <c r="I14" s="166"/>
      <c r="J14" s="167">
        <f>G14*I14</f>
        <v>0</v>
      </c>
      <c r="L14" s="72" t="s">
        <v>34</v>
      </c>
      <c r="M14" s="172"/>
      <c r="N14" s="23"/>
      <c r="O14" s="23"/>
      <c r="P14" s="23"/>
      <c r="Q14" s="169"/>
      <c r="R14" s="170">
        <f t="shared" si="1"/>
        <v>0</v>
      </c>
    </row>
    <row r="15" spans="1:18" ht="32.1" customHeight="1" thickBot="1" x14ac:dyDescent="0.3">
      <c r="B15" s="82"/>
      <c r="C15" s="83"/>
      <c r="D15" s="67"/>
      <c r="E15" s="67"/>
      <c r="F15" s="67"/>
      <c r="G15" s="165"/>
      <c r="H15" s="69"/>
      <c r="I15" s="166"/>
      <c r="J15" s="167">
        <f>G15*I15</f>
        <v>0</v>
      </c>
      <c r="L15" s="72" t="s">
        <v>35</v>
      </c>
      <c r="M15" s="172"/>
      <c r="N15" s="23"/>
      <c r="O15" s="23"/>
      <c r="P15" s="23"/>
      <c r="Q15" s="169"/>
      <c r="R15" s="170">
        <f t="shared" si="1"/>
        <v>0</v>
      </c>
    </row>
    <row r="16" spans="1:18" ht="31.5" customHeight="1" thickBot="1" x14ac:dyDescent="0.3">
      <c r="A16" s="64" t="s">
        <v>36</v>
      </c>
      <c r="B16" s="64" t="s">
        <v>37</v>
      </c>
      <c r="C16" s="64" t="s">
        <v>38</v>
      </c>
      <c r="D16" s="85"/>
      <c r="E16" s="85"/>
      <c r="F16" s="85"/>
      <c r="G16" s="168"/>
      <c r="H16" s="64"/>
      <c r="I16" s="173"/>
      <c r="J16" s="167">
        <f t="shared" ref="J16:J26" si="2">I16*G16</f>
        <v>0</v>
      </c>
      <c r="L16" s="72" t="s">
        <v>39</v>
      </c>
      <c r="M16" s="174"/>
      <c r="N16" s="23"/>
      <c r="O16" s="23"/>
      <c r="P16" s="23"/>
      <c r="Q16" s="169"/>
      <c r="R16" s="170">
        <f t="shared" si="1"/>
        <v>0</v>
      </c>
    </row>
    <row r="17" spans="1:23" ht="32.1" customHeight="1" thickBot="1" x14ac:dyDescent="0.3">
      <c r="B17" s="64" t="s">
        <v>37</v>
      </c>
      <c r="C17" s="64" t="s">
        <v>40</v>
      </c>
      <c r="D17" s="85"/>
      <c r="E17" s="85"/>
      <c r="F17" s="85"/>
      <c r="G17" s="168"/>
      <c r="H17" s="64"/>
      <c r="I17" s="173"/>
      <c r="J17" s="167">
        <f t="shared" si="2"/>
        <v>0</v>
      </c>
      <c r="L17" s="64"/>
      <c r="M17" s="64"/>
      <c r="N17" s="23"/>
      <c r="O17" s="23"/>
      <c r="P17" s="23"/>
      <c r="Q17" s="169"/>
      <c r="R17" s="170">
        <f>J27</f>
        <v>0</v>
      </c>
    </row>
    <row r="18" spans="1:23" ht="32.1" customHeight="1" thickBot="1" x14ac:dyDescent="0.3">
      <c r="B18" s="64" t="s">
        <v>37</v>
      </c>
      <c r="C18" s="64" t="s">
        <v>41</v>
      </c>
      <c r="D18" s="85"/>
      <c r="E18" s="85"/>
      <c r="F18" s="85"/>
      <c r="G18" s="168"/>
      <c r="H18" s="64"/>
      <c r="I18" s="173"/>
      <c r="J18" s="167">
        <f t="shared" si="2"/>
        <v>0</v>
      </c>
      <c r="L18" s="64"/>
      <c r="M18" s="64"/>
      <c r="N18" s="23"/>
      <c r="O18" s="23"/>
      <c r="P18" s="23"/>
      <c r="Q18" s="169"/>
      <c r="R18" s="170">
        <f>J28</f>
        <v>0</v>
      </c>
    </row>
    <row r="19" spans="1:23" ht="32.1" customHeight="1" thickBot="1" x14ac:dyDescent="0.3">
      <c r="B19" s="64" t="s">
        <v>37</v>
      </c>
      <c r="C19" s="64" t="s">
        <v>42</v>
      </c>
      <c r="D19" s="85"/>
      <c r="E19" s="85"/>
      <c r="F19" s="85"/>
      <c r="G19" s="168"/>
      <c r="H19" s="64"/>
      <c r="I19" s="173"/>
      <c r="J19" s="167">
        <f t="shared" si="2"/>
        <v>0</v>
      </c>
      <c r="L19" s="64" t="s">
        <v>43</v>
      </c>
      <c r="M19" s="172"/>
      <c r="N19" s="23"/>
      <c r="O19" s="23"/>
      <c r="P19" s="23"/>
      <c r="Q19" s="169"/>
      <c r="R19" s="170">
        <f t="shared" ref="R19:R21" si="3">J29</f>
        <v>1.5</v>
      </c>
    </row>
    <row r="20" spans="1:23" ht="32.1" customHeight="1" thickBot="1" x14ac:dyDescent="0.3">
      <c r="B20" s="64" t="s">
        <v>44</v>
      </c>
      <c r="C20" s="64" t="s">
        <v>38</v>
      </c>
      <c r="D20" s="88"/>
      <c r="E20" s="88"/>
      <c r="F20" s="88"/>
      <c r="G20" s="171"/>
      <c r="H20" s="64"/>
      <c r="I20" s="173"/>
      <c r="J20" s="167">
        <f t="shared" si="2"/>
        <v>0</v>
      </c>
      <c r="L20" s="64" t="s">
        <v>45</v>
      </c>
      <c r="M20" s="172"/>
      <c r="N20" s="23"/>
      <c r="O20" s="23"/>
      <c r="P20" s="23"/>
      <c r="Q20" s="169"/>
      <c r="R20" s="170">
        <f t="shared" si="3"/>
        <v>0</v>
      </c>
    </row>
    <row r="21" spans="1:23" ht="32.1" customHeight="1" thickBot="1" x14ac:dyDescent="0.3">
      <c r="B21" s="64" t="s">
        <v>53</v>
      </c>
      <c r="C21" s="64" t="s">
        <v>40</v>
      </c>
      <c r="D21" s="85"/>
      <c r="E21" s="85"/>
      <c r="F21" s="85"/>
      <c r="G21" s="168"/>
      <c r="H21" s="64"/>
      <c r="I21" s="173"/>
      <c r="J21" s="167">
        <f t="shared" si="2"/>
        <v>0</v>
      </c>
      <c r="L21" s="64" t="s">
        <v>46</v>
      </c>
      <c r="M21" s="174"/>
      <c r="N21" s="24"/>
      <c r="O21" s="24"/>
      <c r="P21" s="24"/>
      <c r="Q21" s="169"/>
      <c r="R21" s="170">
        <f t="shared" si="3"/>
        <v>8.0500000000000007</v>
      </c>
    </row>
    <row r="22" spans="1:23" ht="32.1" customHeight="1" thickBot="1" x14ac:dyDescent="0.3">
      <c r="B22" s="64" t="s">
        <v>53</v>
      </c>
      <c r="C22" s="64" t="s">
        <v>41</v>
      </c>
      <c r="D22" s="85"/>
      <c r="E22" s="85"/>
      <c r="F22" s="85"/>
      <c r="G22" s="168"/>
      <c r="H22" s="64"/>
      <c r="I22" s="173"/>
      <c r="J22" s="167">
        <f t="shared" si="2"/>
        <v>0</v>
      </c>
      <c r="L22" s="64" t="s">
        <v>47</v>
      </c>
      <c r="M22" s="174"/>
      <c r="N22" s="24"/>
      <c r="O22" s="24"/>
      <c r="P22" s="24"/>
      <c r="Q22" s="169"/>
      <c r="R22" s="170">
        <f>(N22+O22+P22)*M22</f>
        <v>0</v>
      </c>
    </row>
    <row r="23" spans="1:23" ht="32.1" customHeight="1" thickBot="1" x14ac:dyDescent="0.3">
      <c r="B23" s="64" t="s">
        <v>53</v>
      </c>
      <c r="C23" s="64" t="s">
        <v>42</v>
      </c>
      <c r="D23" s="85"/>
      <c r="E23" s="85"/>
      <c r="F23" s="85"/>
      <c r="G23" s="172"/>
      <c r="H23" s="64"/>
      <c r="I23" s="173"/>
      <c r="J23" s="167">
        <f t="shared" si="2"/>
        <v>0</v>
      </c>
      <c r="Q23" s="175">
        <f>SUM(Q6:Q22)</f>
        <v>0</v>
      </c>
      <c r="R23" s="176">
        <f>SUM(R6:R22)</f>
        <v>9.5500000000000007</v>
      </c>
    </row>
    <row r="24" spans="1:23" ht="32.1" customHeight="1" thickBot="1" x14ac:dyDescent="0.3">
      <c r="B24" s="64" t="s">
        <v>53</v>
      </c>
      <c r="C24" s="64" t="s">
        <v>48</v>
      </c>
      <c r="D24" s="85"/>
      <c r="E24" s="85"/>
      <c r="F24" s="85"/>
      <c r="G24" s="172"/>
      <c r="H24" s="64"/>
      <c r="I24" s="173"/>
      <c r="J24" s="167">
        <f t="shared" si="2"/>
        <v>0</v>
      </c>
      <c r="R24" s="56" t="str">
        <f>IF(Q23=I32,"","somme differente")</f>
        <v/>
      </c>
      <c r="T24" s="91"/>
    </row>
    <row r="25" spans="1:23" ht="32.1" customHeight="1" thickBot="1" x14ac:dyDescent="0.3">
      <c r="A25" s="92"/>
      <c r="B25" s="64" t="s">
        <v>53</v>
      </c>
      <c r="C25" s="64" t="s">
        <v>49</v>
      </c>
      <c r="D25" s="85"/>
      <c r="E25" s="85"/>
      <c r="F25" s="85"/>
      <c r="G25" s="172"/>
      <c r="H25" s="64"/>
      <c r="I25" s="173"/>
      <c r="J25" s="167">
        <f t="shared" si="2"/>
        <v>0</v>
      </c>
      <c r="L25" s="93" t="s">
        <v>50</v>
      </c>
      <c r="M25" s="321"/>
      <c r="N25" s="321"/>
      <c r="O25" s="322"/>
    </row>
    <row r="26" spans="1:23" ht="32.1" customHeight="1" thickBot="1" x14ac:dyDescent="0.3">
      <c r="A26" s="92"/>
      <c r="B26" s="64" t="s">
        <v>53</v>
      </c>
      <c r="C26" s="64" t="s">
        <v>51</v>
      </c>
      <c r="D26" s="85"/>
      <c r="E26" s="85"/>
      <c r="F26" s="85"/>
      <c r="G26" s="174"/>
      <c r="H26" s="64"/>
      <c r="I26" s="173"/>
      <c r="J26" s="167">
        <f t="shared" si="2"/>
        <v>0</v>
      </c>
      <c r="T26" s="94"/>
      <c r="U26" s="95"/>
      <c r="V26" s="95"/>
      <c r="W26" s="96"/>
    </row>
    <row r="27" spans="1:23" ht="32.1" customHeight="1" thickBot="1" x14ac:dyDescent="0.3">
      <c r="A27" s="92"/>
      <c r="B27" s="64"/>
      <c r="C27" s="64"/>
      <c r="D27" s="85"/>
      <c r="E27" s="85"/>
      <c r="F27" s="85"/>
      <c r="G27" s="172"/>
      <c r="H27" s="64"/>
      <c r="I27" s="173"/>
      <c r="J27" s="167">
        <v>0</v>
      </c>
      <c r="T27" s="94"/>
      <c r="U27" s="95"/>
      <c r="V27" s="95"/>
      <c r="W27" s="96"/>
    </row>
    <row r="28" spans="1:23" ht="32.1" customHeight="1" thickBot="1" x14ac:dyDescent="0.3">
      <c r="A28" s="92"/>
      <c r="B28" s="64"/>
      <c r="C28" s="64"/>
      <c r="D28" s="85"/>
      <c r="E28" s="85"/>
      <c r="F28" s="85"/>
      <c r="G28" s="177"/>
      <c r="H28" s="64"/>
      <c r="I28" s="173"/>
      <c r="J28" s="167">
        <v>0</v>
      </c>
    </row>
    <row r="29" spans="1:23" ht="32.1" customHeight="1" thickBot="1" x14ac:dyDescent="0.3">
      <c r="B29" s="64" t="s">
        <v>43</v>
      </c>
      <c r="C29" s="64"/>
      <c r="D29" s="85"/>
      <c r="E29" s="85"/>
      <c r="F29" s="85"/>
      <c r="G29" s="98"/>
      <c r="H29" s="64"/>
      <c r="I29" s="173"/>
      <c r="J29" s="167">
        <v>1.5</v>
      </c>
    </row>
    <row r="30" spans="1:23" ht="32.1" customHeight="1" thickBot="1" x14ac:dyDescent="0.3">
      <c r="B30" s="64" t="s">
        <v>45</v>
      </c>
      <c r="C30" s="64"/>
      <c r="D30" s="85"/>
      <c r="E30" s="85"/>
      <c r="F30" s="85"/>
      <c r="G30" s="177"/>
      <c r="H30" s="64"/>
      <c r="I30" s="173"/>
      <c r="J30" s="167">
        <v>0</v>
      </c>
    </row>
    <row r="31" spans="1:23" ht="32.1" customHeight="1" thickBot="1" x14ac:dyDescent="0.3">
      <c r="B31" s="64" t="s">
        <v>46</v>
      </c>
      <c r="C31" s="64"/>
      <c r="D31" s="85"/>
      <c r="E31" s="85"/>
      <c r="F31" s="85"/>
      <c r="G31" s="178"/>
      <c r="H31" s="64"/>
      <c r="I31" s="173"/>
      <c r="J31" s="167">
        <v>8.0500000000000007</v>
      </c>
    </row>
    <row r="32" spans="1:23" ht="32.1" customHeight="1" thickTop="1" thickBot="1" x14ac:dyDescent="0.3">
      <c r="B32" s="323" t="s">
        <v>56</v>
      </c>
      <c r="C32" s="323"/>
      <c r="D32" s="323"/>
      <c r="E32" s="323"/>
      <c r="F32" s="323"/>
      <c r="G32" s="323"/>
      <c r="H32" s="324"/>
      <c r="I32" s="179">
        <f>SUM(I6:I31)</f>
        <v>0</v>
      </c>
      <c r="J32" s="180">
        <f>SUM(J6:J31)</f>
        <v>9.5500000000000007</v>
      </c>
    </row>
    <row r="33" spans="2:12" ht="17.25" thickTop="1" x14ac:dyDescent="0.25">
      <c r="B33" s="319" t="s">
        <v>57</v>
      </c>
      <c r="C33" s="319"/>
      <c r="D33" s="319"/>
      <c r="E33" s="319"/>
      <c r="F33" s="319"/>
      <c r="G33" s="319"/>
      <c r="H33" s="319"/>
      <c r="I33" s="102"/>
      <c r="J33" s="102"/>
    </row>
    <row r="34" spans="2:12" x14ac:dyDescent="0.25">
      <c r="B34" s="319"/>
      <c r="C34" s="319"/>
      <c r="D34" s="319"/>
      <c r="E34" s="319"/>
      <c r="F34" s="319"/>
      <c r="G34" s="319"/>
      <c r="H34" s="319"/>
      <c r="I34" s="102"/>
      <c r="J34" s="103"/>
    </row>
    <row r="35" spans="2:12" x14ac:dyDescent="0.25">
      <c r="B35" s="319"/>
      <c r="C35" s="319"/>
      <c r="D35" s="319"/>
      <c r="E35" s="319"/>
      <c r="F35" s="319"/>
      <c r="G35" s="319"/>
      <c r="H35" s="319"/>
      <c r="I35" s="102"/>
      <c r="J35" s="102"/>
    </row>
    <row r="36" spans="2:12" x14ac:dyDescent="0.25">
      <c r="I36" s="102"/>
      <c r="J36" s="102"/>
    </row>
    <row r="37" spans="2:12" x14ac:dyDescent="0.25">
      <c r="I37" s="102"/>
      <c r="J37" s="102"/>
    </row>
    <row r="38" spans="2:12" x14ac:dyDescent="0.25">
      <c r="I38" s="102"/>
      <c r="J38" s="103"/>
    </row>
    <row r="42" spans="2:12" x14ac:dyDescent="0.25">
      <c r="F42" s="104"/>
      <c r="G42" s="104"/>
      <c r="H42" s="104"/>
      <c r="I42" s="181"/>
      <c r="K42" s="182"/>
      <c r="L42" s="183"/>
    </row>
    <row r="43" spans="2:12" x14ac:dyDescent="0.25">
      <c r="I43" s="181"/>
      <c r="K43" s="182"/>
      <c r="L43" s="183"/>
    </row>
    <row r="44" spans="2:12" x14ac:dyDescent="0.25">
      <c r="F44" s="104"/>
      <c r="G44" s="104"/>
      <c r="H44" s="104"/>
      <c r="I44" s="181"/>
      <c r="K44" s="182"/>
      <c r="L44" s="183"/>
    </row>
    <row r="45" spans="2:12" x14ac:dyDescent="0.25">
      <c r="F45" s="104"/>
      <c r="G45" s="104"/>
      <c r="H45" s="104"/>
      <c r="I45" s="181"/>
      <c r="K45" s="182"/>
      <c r="L45" s="183"/>
    </row>
    <row r="46" spans="2:12" x14ac:dyDescent="0.25">
      <c r="I46" s="181"/>
      <c r="K46" s="182"/>
      <c r="L46" s="183"/>
    </row>
    <row r="47" spans="2:12" x14ac:dyDescent="0.25">
      <c r="F47" s="104"/>
      <c r="G47" s="104"/>
      <c r="H47" s="104"/>
      <c r="I47" s="181"/>
      <c r="K47" s="182"/>
      <c r="L47" s="183"/>
    </row>
    <row r="48" spans="2:12" x14ac:dyDescent="0.25">
      <c r="F48" s="104"/>
      <c r="G48" s="104"/>
      <c r="H48" s="104"/>
      <c r="I48" s="181"/>
      <c r="K48" s="182"/>
      <c r="L48" s="183"/>
    </row>
    <row r="49" spans="6:12" x14ac:dyDescent="0.25">
      <c r="F49" s="104"/>
      <c r="G49" s="104"/>
      <c r="H49" s="104"/>
      <c r="I49" s="181"/>
      <c r="K49" s="182"/>
      <c r="L49" s="183"/>
    </row>
  </sheetData>
  <mergeCells count="7">
    <mergeCell ref="B35:H35"/>
    <mergeCell ref="B4:J4"/>
    <mergeCell ref="L4:R4"/>
    <mergeCell ref="M25:O25"/>
    <mergeCell ref="B32:H32"/>
    <mergeCell ref="B33:H33"/>
    <mergeCell ref="B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4294967293" verticalDpi="300" r:id="rId1"/>
  <headerFoot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JANV 1</vt:lpstr>
      <vt:lpstr>FEV 1</vt:lpstr>
      <vt:lpstr>MARS 1</vt:lpstr>
      <vt:lpstr>AVRIL 1</vt:lpstr>
      <vt:lpstr>MAI 1</vt:lpstr>
      <vt:lpstr>JUIN 1</vt:lpstr>
      <vt:lpstr>JUILL 1</vt:lpstr>
      <vt:lpstr>AOUT 1</vt:lpstr>
      <vt:lpstr>SEPT 1</vt:lpstr>
      <vt:lpstr>OCT 1</vt:lpstr>
      <vt:lpstr>NOV 1</vt:lpstr>
      <vt:lpstr>DEC 1</vt:lpstr>
      <vt:lpstr>BILAN</vt:lpstr>
      <vt:lpstr>'AOUT 1'!Zone_d_impression</vt:lpstr>
      <vt:lpstr>'AVRIL 1'!Zone_d_impression</vt:lpstr>
      <vt:lpstr>BILAN!Zone_d_impression</vt:lpstr>
      <vt:lpstr>'DEC 1'!Zone_d_impression</vt:lpstr>
      <vt:lpstr>'FEV 1'!Zone_d_impression</vt:lpstr>
      <vt:lpstr>'JANV 1'!Zone_d_impression</vt:lpstr>
      <vt:lpstr>'JUILL 1'!Zone_d_impression</vt:lpstr>
      <vt:lpstr>'JUIN 1'!Zone_d_impression</vt:lpstr>
      <vt:lpstr>'MAI 1'!Zone_d_impression</vt:lpstr>
      <vt:lpstr>'MARS 1'!Zone_d_impression</vt:lpstr>
      <vt:lpstr>'NOV 1'!Zone_d_impression</vt:lpstr>
      <vt:lpstr>'OCT 1'!Zone_d_impression</vt:lpstr>
      <vt:lpstr>'SEPT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massipost</dc:creator>
  <cp:lastModifiedBy>DE BOISLAVILLE Daphne</cp:lastModifiedBy>
  <cp:lastPrinted>2023-01-13T12:11:31Z</cp:lastPrinted>
  <dcterms:created xsi:type="dcterms:W3CDTF">2021-03-16T09:57:43Z</dcterms:created>
  <dcterms:modified xsi:type="dcterms:W3CDTF">2025-01-09T09:31:31Z</dcterms:modified>
</cp:coreProperties>
</file>