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disque D\affaires\06 - ETAT\ETAT sous préfecture Clamecy\ETAT souspref clamecy 5.dce\ETAT souspref Clamecy - DCE envoi\"/>
    </mc:Choice>
  </mc:AlternateContent>
  <xr:revisionPtr revIDLastSave="0" documentId="13_ncr:1_{0C11941F-BD2A-427B-9ED2-C9D6EB0F3F56}" xr6:coauthVersionLast="47" xr6:coauthVersionMax="47" xr10:uidLastSave="{00000000-0000-0000-0000-000000000000}"/>
  <bookViews>
    <workbookView xWindow="-120" yWindow="-120" windowWidth="29040" windowHeight="15840" xr2:uid="{0B69E93F-9E42-4EC5-A041-8D8F84EC9043}"/>
  </bookViews>
  <sheets>
    <sheet name="dpgf L4" sheetId="10" r:id="rId1"/>
  </sheets>
  <externalReferences>
    <externalReference r:id="rId2"/>
  </externalReferences>
  <definedNames>
    <definedName name="base_entreprise">#REF!</definedName>
    <definedName name="basedonnée">#REF!</definedName>
    <definedName name="BDentre">#REF!</definedName>
    <definedName name="cctp_2" localSheetId="0">'[1]PMR- BD chantier v3 – 240920083'!#REF!</definedName>
    <definedName name="cctp_2">'[1]PMR- BD chantier v3 – 240920083'!#REF!</definedName>
    <definedName name="fournisseur">#REF!</definedName>
    <definedName name="liste_entreprises">#REF!</definedName>
    <definedName name="liste_lots">[1]Paramètres!$A$6:$A$20</definedName>
    <definedName name="liste_operations">'[1]Lst opération'!#REF!</definedName>
    <definedName name="liste_secteurs">#REF!</definedName>
    <definedName name="Lot01_page01">#REF!</definedName>
    <definedName name="Lot01_page02">#REF!</definedName>
    <definedName name="Lot03_page01">#REF!</definedName>
    <definedName name="Lot03_page02">#REF!</definedName>
    <definedName name="trx_caches" localSheetId="0">'[1]PMR- BD chantier v3 – 240920083'!#REF!</definedName>
    <definedName name="trx_caches">'[1]PMR- BD chantier v3 – 240920083'!#REF!</definedName>
    <definedName name="_xlnm.Print_Area" localSheetId="0">'dpgf L4'!$A$1:$J$104</definedName>
    <definedName name="zon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7" i="10" l="1"/>
  <c r="G40" i="10"/>
  <c r="J40" i="10" s="1"/>
  <c r="G33" i="10"/>
  <c r="J33" i="10" s="1"/>
  <c r="G30" i="10"/>
  <c r="I30" i="10" s="1"/>
  <c r="H60" i="10"/>
  <c r="H59" i="10"/>
  <c r="H58" i="10"/>
  <c r="C57" i="10"/>
  <c r="G56" i="10"/>
  <c r="J56" i="10" s="1"/>
  <c r="G55" i="10"/>
  <c r="J55" i="10" s="1"/>
  <c r="G54" i="10"/>
  <c r="J54" i="10" s="1"/>
  <c r="G53" i="10"/>
  <c r="J53" i="10" s="1"/>
  <c r="G52" i="10"/>
  <c r="J52" i="10" s="1"/>
  <c r="G51" i="10"/>
  <c r="J51" i="10" s="1"/>
  <c r="G50" i="10"/>
  <c r="I50" i="10" s="1"/>
  <c r="G49" i="10"/>
  <c r="J49" i="10" s="1"/>
  <c r="G48" i="10"/>
  <c r="I48" i="10" s="1"/>
  <c r="G47" i="10"/>
  <c r="J47" i="10" s="1"/>
  <c r="G46" i="10"/>
  <c r="I46" i="10" s="1"/>
  <c r="G45" i="10"/>
  <c r="J45" i="10" s="1"/>
  <c r="G44" i="10"/>
  <c r="J44" i="10" s="1"/>
  <c r="G43" i="10"/>
  <c r="J43" i="10" s="1"/>
  <c r="G42" i="10"/>
  <c r="I42" i="10" s="1"/>
  <c r="G41" i="10"/>
  <c r="J41" i="10" s="1"/>
  <c r="G39" i="10"/>
  <c r="J39" i="10" s="1"/>
  <c r="G38" i="10"/>
  <c r="J38" i="10" s="1"/>
  <c r="G37" i="10"/>
  <c r="J37" i="10" s="1"/>
  <c r="G36" i="10"/>
  <c r="J36" i="10" s="1"/>
  <c r="G35" i="10"/>
  <c r="I35" i="10" s="1"/>
  <c r="G34" i="10"/>
  <c r="J34" i="10" s="1"/>
  <c r="G32" i="10"/>
  <c r="I32" i="10" s="1"/>
  <c r="G31" i="10"/>
  <c r="I31" i="10" s="1"/>
  <c r="G29" i="10"/>
  <c r="J29" i="10" s="1"/>
  <c r="G28" i="10"/>
  <c r="I28" i="10" s="1"/>
  <c r="G27" i="10"/>
  <c r="J27" i="10" s="1"/>
  <c r="G26" i="10"/>
  <c r="I26" i="10" s="1"/>
  <c r="G25" i="10"/>
  <c r="J25" i="10" s="1"/>
  <c r="G24" i="10"/>
  <c r="J24" i="10" s="1"/>
  <c r="G23" i="10"/>
  <c r="J23" i="10" s="1"/>
  <c r="G22" i="10"/>
  <c r="J22" i="10" s="1"/>
  <c r="G21" i="10"/>
  <c r="J21" i="10" s="1"/>
  <c r="G20" i="10"/>
  <c r="J20" i="10" s="1"/>
  <c r="G19" i="10"/>
  <c r="J19" i="10" s="1"/>
  <c r="G18" i="10"/>
  <c r="I18" i="10" s="1"/>
  <c r="G17" i="10"/>
  <c r="J17" i="10" s="1"/>
  <c r="G16" i="10"/>
  <c r="I16" i="10" s="1"/>
  <c r="G15" i="10"/>
  <c r="J15" i="10" s="1"/>
  <c r="G14" i="10"/>
  <c r="I14" i="10" s="1"/>
  <c r="I40" i="10" l="1"/>
  <c r="I33" i="10"/>
  <c r="J28" i="10"/>
  <c r="J30" i="10"/>
  <c r="I29" i="10"/>
  <c r="J42" i="10"/>
  <c r="I44" i="10"/>
  <c r="I21" i="10"/>
  <c r="J46" i="10"/>
  <c r="J14" i="10"/>
  <c r="I25" i="10"/>
  <c r="I53" i="10"/>
  <c r="J31" i="10"/>
  <c r="J35" i="10"/>
  <c r="J50" i="10"/>
  <c r="J26" i="10"/>
  <c r="I54" i="10"/>
  <c r="I22" i="10"/>
  <c r="I45" i="10"/>
  <c r="J18" i="10"/>
  <c r="I37" i="10"/>
  <c r="I38" i="10"/>
  <c r="J16" i="10"/>
  <c r="I27" i="10"/>
  <c r="J32" i="10"/>
  <c r="I43" i="10"/>
  <c r="J48" i="10"/>
  <c r="I17" i="10"/>
  <c r="I34" i="10"/>
  <c r="I49" i="10"/>
  <c r="I23" i="10"/>
  <c r="I39" i="10"/>
  <c r="I55" i="10"/>
  <c r="I56" i="10"/>
  <c r="I24" i="10"/>
  <c r="I41" i="10"/>
  <c r="I19" i="10"/>
  <c r="I51" i="10"/>
  <c r="G57" i="10"/>
  <c r="I20" i="10"/>
  <c r="I36" i="10"/>
  <c r="I52" i="10"/>
  <c r="I15" i="10"/>
  <c r="I47" i="10"/>
  <c r="I57"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G13" authorId="0" shapeId="0" xr:uid="{F2BA0066-CD29-4DCA-8F3E-584F23C27205}">
      <text>
        <r>
          <rPr>
            <b/>
            <sz val="9"/>
            <color indexed="81"/>
            <rFont val="Tahoma"/>
            <family val="2"/>
          </rPr>
          <t>User:</t>
        </r>
        <r>
          <rPr>
            <sz val="9"/>
            <color indexed="81"/>
            <rFont val="Tahoma"/>
            <family val="2"/>
          </rPr>
          <t xml:space="preserve">
Calcul automatique
Ne pas modifier la formule</t>
        </r>
      </text>
    </comment>
    <comment ref="H13" authorId="0" shapeId="0" xr:uid="{F767D5FE-1D0E-4FDA-8B53-385A32ECABD3}">
      <text>
        <r>
          <rPr>
            <b/>
            <sz val="9"/>
            <color indexed="81"/>
            <rFont val="Tahoma"/>
            <family val="2"/>
          </rPr>
          <t>User:</t>
        </r>
        <r>
          <rPr>
            <sz val="9"/>
            <color indexed="81"/>
            <rFont val="Tahoma"/>
            <family val="2"/>
          </rPr>
          <t xml:space="preserve">
Sélectionner le taux
</t>
        </r>
      </text>
    </comment>
    <comment ref="I13" authorId="0" shapeId="0" xr:uid="{5CA230BF-CA2D-4CBB-A2BA-2ECAF760EFF6}">
      <text>
        <r>
          <rPr>
            <b/>
            <sz val="9"/>
            <color indexed="81"/>
            <rFont val="Tahoma"/>
            <family val="2"/>
          </rPr>
          <t>User:</t>
        </r>
        <r>
          <rPr>
            <sz val="9"/>
            <color indexed="81"/>
            <rFont val="Tahoma"/>
            <family val="2"/>
          </rPr>
          <t xml:space="preserve">
Calcul automatique
Ne pas modifier la formule</t>
        </r>
      </text>
    </comment>
    <comment ref="J13" authorId="0" shapeId="0" xr:uid="{436EF493-5F46-452F-AE54-ED52DA0E1AD4}">
      <text>
        <r>
          <rPr>
            <b/>
            <sz val="9"/>
            <color indexed="81"/>
            <rFont val="Tahoma"/>
            <family val="2"/>
          </rPr>
          <t>User:</t>
        </r>
        <r>
          <rPr>
            <sz val="9"/>
            <color indexed="81"/>
            <rFont val="Tahoma"/>
            <family val="2"/>
          </rPr>
          <t xml:space="preserve">
Calcul automatique
Ne pas modifier la formule</t>
        </r>
      </text>
    </comment>
  </commentList>
</comments>
</file>

<file path=xl/sharedStrings.xml><?xml version="1.0" encoding="utf-8"?>
<sst xmlns="http://schemas.openxmlformats.org/spreadsheetml/2006/main" count="150" uniqueCount="89">
  <si>
    <t>MAITRE D’ŒUVRE :</t>
  </si>
  <si>
    <t>MAITRE D’OUVRAGE :</t>
  </si>
  <si>
    <t>L'ENTREPRISE DEVRA IMPERATIVEMENT REPONDRE SUR LA PRESENTE DPGF. EN FIN DU DOCUMENT L'ENTREPRISE POURRA AJOUTER LES OUVRAGES COMPLEMENTAIRES QU'ELLE JUGERA NECESSAIRES A LA BONNE EXECUTION DES TRAVAUX ET EN FONCTION DE SON HABITUDE.
PAR AILLEURS, L'OFFRE DE PRIX PRESENTEE SELON LE MODELE HABITUEL DE L'ENTREPRISE DEVRA ÊTRE JOINTE EN ANNEXE MAIS NE POURRA EN AUCUN CAS SE SUBSTITUER A LA PRESENTE DPGF.
APRES ACCEPTATION DE L'OFFRE, AUCUNE PLUS VALUE NE POURRA ÊTRE RECLAMEE.</t>
  </si>
  <si>
    <t>ENTREPRISE</t>
  </si>
  <si>
    <t>Devis n°</t>
  </si>
  <si>
    <t xml:space="preserve">du </t>
  </si>
  <si>
    <t>SIRET</t>
  </si>
  <si>
    <t xml:space="preserve"> </t>
  </si>
  <si>
    <t>Remplir le tableau en indiquant votre prix unitaire dans la colonne PU;
En cas de quantitatif différents vous pouvez le modifier</t>
  </si>
  <si>
    <t>Les totaux se calculent autmatiquement à la fin du tableau</t>
  </si>
  <si>
    <t>Référence</t>
  </si>
  <si>
    <t>LIBELLE</t>
  </si>
  <si>
    <t>U</t>
  </si>
  <si>
    <t>Quantité</t>
  </si>
  <si>
    <t>PU</t>
  </si>
  <si>
    <t>Montant HT</t>
  </si>
  <si>
    <t>TVA</t>
  </si>
  <si>
    <t>m. TVA</t>
  </si>
  <si>
    <t>Montant TTC</t>
  </si>
  <si>
    <t>TOTAL</t>
  </si>
  <si>
    <t>tva 5,5%</t>
  </si>
  <si>
    <t>tva 10%</t>
  </si>
  <si>
    <t>tva 20%</t>
  </si>
  <si>
    <t>PROJET :                                                                                                             DPGF</t>
  </si>
  <si>
    <t>lot 04 - PLATRERIE / PEINTURE / PLAFOND</t>
  </si>
  <si>
    <t>Sous-Préfecture de Clamecy
Aménagement des locaux et mise aux normes ERP de l’accueil</t>
  </si>
  <si>
    <t>ml</t>
  </si>
  <si>
    <t>ens</t>
  </si>
  <si>
    <t>m²</t>
  </si>
  <si>
    <t>DOUBLAGE SANS ISOLATION PLACOSTYL
                                         Localisation : RDC - salle d'eau</t>
  </si>
  <si>
    <t>PV CLOISON HYDROFUGE
                                         Localisation : RDC - salle d'eau</t>
  </si>
  <si>
    <t>DOUBLAGE BA 13 COLLÉ
                                         Localisation : RDC - sanitaire PMR</t>
  </si>
  <si>
    <t>PV CLOISON HYDROFUGE
                                         Localisation : RDC - sanitaire PMR</t>
  </si>
  <si>
    <t xml:space="preserve">ISOLATION LAINE DE VERRE DÉROULÉE SUR PLANCHER
                                         Localisation : Combles - </t>
  </si>
  <si>
    <t>DÉPOSE PAPIER-PEINT
                                         Localisation : R+2  - bureau 2</t>
  </si>
  <si>
    <t>DÉPOSE PAPIER-PEINT
                                         Localisation : R+2  - bureau chargé de mission</t>
  </si>
  <si>
    <t>DÉPOSE PAPIER-PEINT
                                         Localisation : R+2  - bureau 3</t>
  </si>
  <si>
    <t>DÉPOSE PAPIER-PEINT
                                         Localisation : R+2  - circulation 2</t>
  </si>
  <si>
    <t>TOILE DE VERRE + PEINTURE ACRYLIQUE
                                         Localisation : R+2  - bureau 2</t>
  </si>
  <si>
    <t>TOILE DE VERRE + PEINTURE ACRYLIQUE
                                         Localisation : R+2  - bureau chargé de mission</t>
  </si>
  <si>
    <t>TOILE DE VERRE + PEINTURE ACRYLIQUE
                                         Localisation : R+2  - bureau 3</t>
  </si>
  <si>
    <t>TOILE DE VERRE + PEINTURE ACRYLIQUE
                                         Localisation : R+2  - circulation 2</t>
  </si>
  <si>
    <t>PEINTURE PAROI
                                         Localisation : RDC - accueil</t>
  </si>
  <si>
    <t>PEINTURE PAROI
                                         Localisation : RDC - sanitaire PMR</t>
  </si>
  <si>
    <t>PEINTURE PAROI
                                         Localisation : RDC - salle de réunion</t>
  </si>
  <si>
    <t>PEINTURE PAROI
                                         Localisation : R+2  - cuisine</t>
  </si>
  <si>
    <t>PEINTURE PAROI
                                         Localisation : RDC - salle d'eau</t>
  </si>
  <si>
    <t>PEINTURE PAROI
                                         Localisation : R+2  - sanitaires</t>
  </si>
  <si>
    <t>PEINTURE PLAFOND
                                         Localisation : R+2  - sanitaires</t>
  </si>
  <si>
    <t>PEINTURE PLAFOND
                                         Localisation : R+2  - cuisine</t>
  </si>
  <si>
    <t>PEINTURE PLAFOND
                                         Localisation : RDC - salle de réunion</t>
  </si>
  <si>
    <t>PEINTURE BOIS
                                         Localisation : RDC - salle d'eau</t>
  </si>
  <si>
    <t>PEINTURE BOIS
                                         Localisation : RDC - accueil</t>
  </si>
  <si>
    <t>PEINTURE BOIS
                                         Localisation : RDC - sanitaire PMR</t>
  </si>
  <si>
    <t>PEINTURE BOIS
                                         Localisation : RDC - salle de réunion</t>
  </si>
  <si>
    <t>PEINTURE BOIS
                                         Localisation : R+1 - bureau assistante</t>
  </si>
  <si>
    <t>PEINTURE BOIS
                                         Localisation : RDC - hall d'accueil 2</t>
  </si>
  <si>
    <t>PEINTURE CONTREMARCHES INTÉRIEUR
                                         Localisation : RDC - circulation 1</t>
  </si>
  <si>
    <t>PEINTURE CONTREMARCHES INTÉRIEUR
                                         Localisation : RDC - hall d'accueil 2</t>
  </si>
  <si>
    <t>PEINTURE CONTREMARCHES INTÉRIEUR
                                         Localisation : R+1 - bureau assistante</t>
  </si>
  <si>
    <t>PEINTURE CONTREMARCHES INTÉRIEUR
                                         Localisation : R+2  - circulation 2</t>
  </si>
  <si>
    <t>PEINTURE CONTREMARCHES EXTÉRIEUR
                                         Localisation : Extérieur - accueil</t>
  </si>
  <si>
    <t>FAUX-PLAFOND PLAQUES 60 ACOUSTIQUE
                                         Localisation : RDC - accueil</t>
  </si>
  <si>
    <t>FAUX PLAFOND PLAQUE 60 X 60 HYDRO
                                         Localisation : RDC - sanitaire PMR</t>
  </si>
  <si>
    <t>FAUX PLAFOND PLAQUE 60 X 60 HYDRO
                                         Localisation : RDC - salle d'eau</t>
  </si>
  <si>
    <t>FAUX PLAFOND PLAQUE 60 X 60 HYDRO
                                         Localisation : RDC - WC</t>
  </si>
  <si>
    <t>FAUX-PLAFOND REMPLACEMENT DE DALLE 60X60
                                         Localisation : RDC - salle de réunion</t>
  </si>
  <si>
    <t>4.2.2</t>
  </si>
  <si>
    <t>4.2.3</t>
  </si>
  <si>
    <t>4.2.4</t>
  </si>
  <si>
    <t>4.2.5</t>
  </si>
  <si>
    <t>4.2.6</t>
  </si>
  <si>
    <t>4.3.1</t>
  </si>
  <si>
    <t>4.3.2</t>
  </si>
  <si>
    <t>4.3.3</t>
  </si>
  <si>
    <t>4.3.4</t>
  </si>
  <si>
    <t>4.3.5</t>
  </si>
  <si>
    <t>4.3.6</t>
  </si>
  <si>
    <t>4.3.7</t>
  </si>
  <si>
    <t>4.3.8</t>
  </si>
  <si>
    <t>4.3.9</t>
  </si>
  <si>
    <t>4.3.10</t>
  </si>
  <si>
    <t xml:space="preserve">PEINTURE SUR SUPPORT MÉTALLIQUE
                                         Localisation : Extérieur - poutre sous-face balcon </t>
  </si>
  <si>
    <t xml:space="preserve">REPRISE ENDUIT SOUS-FACE BALCON
                                         Localisation : Extérieur - poutre sous-face balcon </t>
  </si>
  <si>
    <t>NETTOYAGE FIN CHANTIER
                                         Localisation :  Ensemble des zones d’intervention du projet</t>
  </si>
  <si>
    <t>4.4.1</t>
  </si>
  <si>
    <t>4.4.2</t>
  </si>
  <si>
    <t>4.4.3</t>
  </si>
  <si>
    <t>PREFECTURE DE LA NIEVRE
40, rue de la Préfecture
58000 NEVERS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</si>
</sst>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40C];\-#,##0.00\ [$€-40C]"/>
  </numFmts>
  <fonts count="1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b/>
      <sz val="11"/>
      <name val="Calibri"/>
      <family val="2"/>
      <scheme val="minor"/>
    </font>
    <font>
      <sz val="11"/>
      <name val="Calibri"/>
      <family val="2"/>
      <scheme val="minor"/>
    </font>
    <font>
      <b/>
      <sz val="9"/>
      <color indexed="81"/>
      <name val="Tahoma"/>
      <family val="2"/>
    </font>
    <font>
      <sz val="9"/>
      <color indexed="81"/>
      <name val="Tahoma"/>
      <family val="2"/>
    </font>
    <font>
      <sz val="8"/>
      <name val="Calibri"/>
      <family val="2"/>
      <scheme val="minor"/>
    </font>
  </fonts>
  <fills count="5">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rgb="FFFFC000"/>
        <bgColor indexed="64"/>
      </patternFill>
    </fill>
  </fills>
  <borders count="1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applyFill="0"/>
  </cellStyleXfs>
  <cellXfs count="60">
    <xf numFmtId="0" fontId="0" fillId="0" borderId="0" xfId="0"/>
    <xf numFmtId="0" fontId="0" fillId="0" borderId="0" xfId="0" applyAlignment="1">
      <alignment vertical="top"/>
    </xf>
    <xf numFmtId="0" fontId="0" fillId="0" borderId="5" xfId="0" applyBorder="1" applyAlignment="1">
      <alignment horizontal="center"/>
    </xf>
    <xf numFmtId="0" fontId="0" fillId="0" borderId="5" xfId="0" applyBorder="1"/>
    <xf numFmtId="10" fontId="4" fillId="0" borderId="0" xfId="0" applyNumberFormat="1" applyFont="1"/>
    <xf numFmtId="9" fontId="4" fillId="0" borderId="0" xfId="0" applyNumberFormat="1" applyFont="1"/>
    <xf numFmtId="0" fontId="6" fillId="2" borderId="7" xfId="0" applyFont="1" applyFill="1" applyBorder="1" applyAlignment="1" applyProtection="1">
      <alignment vertical="center"/>
      <protection locked="0"/>
    </xf>
    <xf numFmtId="0" fontId="0" fillId="0" borderId="0" xfId="0" applyProtection="1">
      <protection locked="0"/>
    </xf>
    <xf numFmtId="14" fontId="3" fillId="2" borderId="0" xfId="0" applyNumberFormat="1" applyFont="1" applyFill="1" applyAlignment="1" applyProtection="1">
      <alignment vertical="top"/>
      <protection locked="0"/>
    </xf>
    <xf numFmtId="0" fontId="0" fillId="0" borderId="0" xfId="0" applyAlignment="1" applyProtection="1">
      <alignment wrapText="1"/>
      <protection locked="0"/>
    </xf>
    <xf numFmtId="49" fontId="2" fillId="0" borderId="0" xfId="0" applyNumberFormat="1" applyFont="1" applyAlignment="1" applyProtection="1">
      <alignment horizontal="center" vertical="top"/>
      <protection locked="0"/>
    </xf>
    <xf numFmtId="0" fontId="0" fillId="0" borderId="0" xfId="0" applyAlignment="1">
      <alignment horizontal="center" vertical="top"/>
    </xf>
    <xf numFmtId="0" fontId="0" fillId="0" borderId="0" xfId="0" applyAlignment="1" applyProtection="1">
      <alignment horizontal="center"/>
      <protection locked="0"/>
    </xf>
    <xf numFmtId="0" fontId="0" fillId="0" borderId="0" xfId="0" applyAlignment="1">
      <alignment horizontal="center"/>
    </xf>
    <xf numFmtId="0" fontId="7" fillId="3" borderId="13" xfId="0" applyFont="1" applyFill="1" applyBorder="1" applyAlignment="1">
      <alignment vertical="top"/>
    </xf>
    <xf numFmtId="0" fontId="7" fillId="3" borderId="13" xfId="0" applyFont="1" applyFill="1" applyBorder="1" applyAlignment="1" applyProtection="1">
      <alignment horizontal="center"/>
      <protection locked="0"/>
    </xf>
    <xf numFmtId="0" fontId="7" fillId="3" borderId="14" xfId="0" applyFont="1" applyFill="1" applyBorder="1" applyAlignment="1" applyProtection="1">
      <alignment horizontal="center"/>
      <protection locked="0"/>
    </xf>
    <xf numFmtId="0" fontId="3" fillId="4" borderId="16" xfId="0" applyFont="1" applyFill="1" applyBorder="1"/>
    <xf numFmtId="0" fontId="3" fillId="4" borderId="0" xfId="0" applyFont="1" applyFill="1" applyProtection="1">
      <protection locked="0"/>
    </xf>
    <xf numFmtId="0" fontId="3" fillId="2" borderId="0" xfId="0" applyFont="1" applyFill="1" applyAlignment="1" applyProtection="1">
      <alignment horizontal="center" vertical="top"/>
      <protection locked="0"/>
    </xf>
    <xf numFmtId="0" fontId="0" fillId="0" borderId="0" xfId="0" applyFont="1" applyAlignment="1">
      <alignment horizontal="center" vertical="top"/>
    </xf>
    <xf numFmtId="0" fontId="0" fillId="0" borderId="15" xfId="0" applyFont="1" applyBorder="1" applyAlignment="1" applyProtection="1">
      <alignment wrapText="1"/>
      <protection locked="0"/>
    </xf>
    <xf numFmtId="0" fontId="0" fillId="0" borderId="16" xfId="0" applyFont="1" applyBorder="1" applyAlignment="1" applyProtection="1">
      <alignment horizontal="center"/>
      <protection locked="0"/>
    </xf>
    <xf numFmtId="0" fontId="0" fillId="0" borderId="16" xfId="0" applyFont="1" applyBorder="1" applyProtection="1">
      <protection locked="0"/>
    </xf>
    <xf numFmtId="44" fontId="0" fillId="0" borderId="15" xfId="1" applyFont="1" applyBorder="1" applyProtection="1"/>
    <xf numFmtId="164" fontId="0" fillId="0" borderId="15" xfId="2" applyNumberFormat="1" applyFont="1" applyBorder="1" applyProtection="1">
      <protection locked="0"/>
    </xf>
    <xf numFmtId="44" fontId="0" fillId="0" borderId="16" xfId="0" applyNumberFormat="1" applyFont="1" applyBorder="1"/>
    <xf numFmtId="0" fontId="0" fillId="0" borderId="15" xfId="0" applyFont="1" applyBorder="1" applyAlignment="1">
      <alignment wrapText="1"/>
    </xf>
    <xf numFmtId="0" fontId="0" fillId="0" borderId="0" xfId="0" applyFont="1" applyAlignment="1">
      <alignment vertical="top"/>
    </xf>
    <xf numFmtId="0" fontId="0" fillId="4" borderId="16" xfId="0" applyFont="1" applyFill="1" applyBorder="1" applyAlignment="1" applyProtection="1">
      <alignment horizontal="center"/>
      <protection locked="0"/>
    </xf>
    <xf numFmtId="0" fontId="0" fillId="4" borderId="16" xfId="0" applyFont="1" applyFill="1" applyBorder="1" applyProtection="1">
      <protection locked="0"/>
    </xf>
    <xf numFmtId="165" fontId="3" fillId="4" borderId="15" xfId="0" applyNumberFormat="1" applyFont="1" applyFill="1" applyBorder="1"/>
    <xf numFmtId="165" fontId="3" fillId="4" borderId="15" xfId="0" applyNumberFormat="1" applyFont="1" applyFill="1" applyBorder="1" applyProtection="1">
      <protection locked="0"/>
    </xf>
    <xf numFmtId="0" fontId="0" fillId="4" borderId="0" xfId="0" applyFont="1" applyFill="1" applyAlignment="1" applyProtection="1">
      <alignment horizontal="center"/>
      <protection locked="0"/>
    </xf>
    <xf numFmtId="0" fontId="0" fillId="4" borderId="0" xfId="0" applyFont="1" applyFill="1" applyProtection="1">
      <protection locked="0"/>
    </xf>
    <xf numFmtId="165" fontId="3" fillId="4" borderId="16" xfId="0" applyNumberFormat="1" applyFont="1" applyFill="1" applyBorder="1" applyProtection="1">
      <protection locked="0"/>
    </xf>
    <xf numFmtId="165" fontId="0" fillId="4" borderId="15" xfId="0" applyNumberFormat="1" applyFont="1" applyFill="1" applyBorder="1"/>
    <xf numFmtId="165" fontId="3" fillId="4" borderId="0" xfId="0" applyNumberFormat="1" applyFont="1" applyFill="1" applyProtection="1">
      <protection locked="0"/>
    </xf>
    <xf numFmtId="0" fontId="3" fillId="2" borderId="8" xfId="0" applyFont="1" applyFill="1" applyBorder="1" applyAlignment="1" applyProtection="1">
      <alignment horizontal="center" vertical="top"/>
      <protection locked="0"/>
    </xf>
    <xf numFmtId="0" fontId="3" fillId="2" borderId="9" xfId="0" applyFont="1" applyFill="1" applyBorder="1" applyAlignment="1" applyProtection="1">
      <alignment horizontal="center" vertical="top"/>
      <protection locked="0"/>
    </xf>
    <xf numFmtId="0" fontId="3" fillId="2" borderId="10" xfId="0" applyFont="1" applyFill="1" applyBorder="1" applyAlignment="1" applyProtection="1">
      <alignment horizontal="center" vertical="top"/>
      <protection locked="0"/>
    </xf>
    <xf numFmtId="0" fontId="3" fillId="2" borderId="11" xfId="0" applyFont="1" applyFill="1" applyBorder="1" applyAlignment="1" applyProtection="1">
      <alignment horizontal="center" vertical="top"/>
      <protection locked="0"/>
    </xf>
    <xf numFmtId="0" fontId="3" fillId="2" borderId="0" xfId="0" applyFont="1" applyFill="1" applyAlignment="1" applyProtection="1">
      <alignment horizontal="center" vertical="top"/>
      <protection locked="0"/>
    </xf>
    <xf numFmtId="0" fontId="3" fillId="2" borderId="12" xfId="0" applyFont="1" applyFill="1" applyBorder="1" applyAlignment="1" applyProtection="1">
      <alignment horizontal="center" vertical="top"/>
      <protection locked="0"/>
    </xf>
    <xf numFmtId="49" fontId="3" fillId="2" borderId="4" xfId="0" applyNumberFormat="1" applyFont="1" applyFill="1" applyBorder="1" applyAlignment="1" applyProtection="1">
      <alignment horizontal="center" vertical="top"/>
      <protection locked="0"/>
    </xf>
    <xf numFmtId="49" fontId="3" fillId="2" borderId="5" xfId="0" applyNumberFormat="1" applyFont="1" applyFill="1" applyBorder="1" applyAlignment="1" applyProtection="1">
      <alignment horizontal="center" vertical="top"/>
      <protection locked="0"/>
    </xf>
    <xf numFmtId="49" fontId="3" fillId="2" borderId="6" xfId="0" applyNumberFormat="1" applyFont="1" applyFill="1" applyBorder="1" applyAlignment="1" applyProtection="1">
      <alignment horizontal="center" vertical="top"/>
      <protection locked="0"/>
    </xf>
    <xf numFmtId="0" fontId="0" fillId="0" borderId="1" xfId="0"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3" fillId="0" borderId="4" xfId="0" applyNumberFormat="1" applyFont="1" applyBorder="1" applyAlignment="1">
      <alignment horizontal="center" vertical="center" wrapText="1"/>
    </xf>
    <xf numFmtId="0" fontId="3" fillId="0" borderId="5" xfId="0" applyNumberFormat="1" applyFont="1" applyBorder="1" applyAlignment="1">
      <alignment horizontal="center" vertical="center" wrapText="1"/>
    </xf>
    <xf numFmtId="0" fontId="3" fillId="0" borderId="6"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0" xfId="3" applyFont="1" applyAlignment="1">
      <alignment horizontal="center" vertical="top" wrapText="1"/>
    </xf>
  </cellXfs>
  <cellStyles count="4">
    <cellStyle name="Monétaire" xfId="1" builtinId="4"/>
    <cellStyle name="Normal" xfId="0" builtinId="0"/>
    <cellStyle name="Normal 2" xfId="3" xr:uid="{2C0A78FF-7E21-4A54-824A-A12077AA3909}"/>
    <cellStyle name="Pourcentage" xfId="2" builtinId="5"/>
  </cellStyles>
  <dxfs count="13">
    <dxf>
      <font>
        <strike val="0"/>
        <outline val="0"/>
        <shadow val="0"/>
        <u val="none"/>
        <vertAlign val="baseline"/>
        <sz val="11"/>
        <color theme="1"/>
        <name val="Calibri"/>
        <family val="2"/>
        <scheme val="minor"/>
      </font>
      <numFmt numFmtId="34" formatCode="_-* #,##0.00\ &quot;€&quot;_-;\-* #,##0.00\ &quot;€&quot;_-;_-* &quot;-&quot;??\ &quot;€&quot;_-;_-@_-"/>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numFmt numFmtId="164" formatCode="0.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center" textRotation="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1"/>
        <color theme="1"/>
        <name val="Calibri"/>
        <family val="2"/>
        <scheme val="minor"/>
      </font>
      <alignment vertical="top" textRotation="0" wrapText="0" indent="0" justifyLastLine="0" shrinkToFit="0" readingOrder="0"/>
      <border outline="0">
        <right style="thin">
          <color indexed="64"/>
        </right>
      </border>
    </dxf>
    <dxf>
      <border outline="0">
        <right style="thin">
          <color rgb="FF000000"/>
        </right>
        <top style="thin">
          <color rgb="FF000000"/>
        </top>
      </border>
    </dxf>
    <dxf>
      <font>
        <strike val="0"/>
        <outline val="0"/>
        <shadow val="0"/>
        <u val="none"/>
        <vertAlign val="baseline"/>
        <sz val="11"/>
        <color theme="1"/>
        <name val="Calibri"/>
        <family val="2"/>
        <scheme val="minor"/>
      </font>
    </dxf>
    <dxf>
      <border outline="0">
        <bottom style="thin">
          <color rgb="FF000000"/>
        </bottom>
      </border>
    </dxf>
    <dxf>
      <font>
        <strike val="0"/>
        <outline val="0"/>
        <shadow val="0"/>
        <u val="none"/>
        <vertAlign val="baseline"/>
        <sz val="11"/>
        <color auto="1"/>
        <name val="Calibri"/>
        <family val="2"/>
        <scheme val="minor"/>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63501</xdr:colOff>
      <xdr:row>1</xdr:row>
      <xdr:rowOff>10583</xdr:rowOff>
    </xdr:from>
    <xdr:to>
      <xdr:col>6</xdr:col>
      <xdr:colOff>793750</xdr:colOff>
      <xdr:row>1</xdr:row>
      <xdr:rowOff>427404</xdr:rowOff>
    </xdr:to>
    <xdr:pic>
      <xdr:nvPicPr>
        <xdr:cNvPr id="2" name="Image 1">
          <a:extLst>
            <a:ext uri="{FF2B5EF4-FFF2-40B4-BE49-F238E27FC236}">
              <a16:creationId xmlns:a16="http://schemas.microsoft.com/office/drawing/2014/main" id="{E8E53EA8-B3BE-484C-8A59-985A5F10CD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21426" y="201083"/>
          <a:ext cx="1320799" cy="416821"/>
        </a:xfrm>
        <a:prstGeom prst="rect">
          <a:avLst/>
        </a:prstGeom>
      </xdr:spPr>
    </xdr:pic>
    <xdr:clientData/>
  </xdr:twoCellAnchor>
  <xdr:twoCellAnchor>
    <xdr:from>
      <xdr:col>2</xdr:col>
      <xdr:colOff>0</xdr:colOff>
      <xdr:row>56</xdr:row>
      <xdr:rowOff>0</xdr:rowOff>
    </xdr:from>
    <xdr:to>
      <xdr:col>10</xdr:col>
      <xdr:colOff>11906</xdr:colOff>
      <xdr:row>60</xdr:row>
      <xdr:rowOff>0</xdr:rowOff>
    </xdr:to>
    <xdr:sp macro="" textlink="">
      <xdr:nvSpPr>
        <xdr:cNvPr id="3" name="Rectangle 2">
          <a:extLst>
            <a:ext uri="{FF2B5EF4-FFF2-40B4-BE49-F238E27FC236}">
              <a16:creationId xmlns:a16="http://schemas.microsoft.com/office/drawing/2014/main" id="{441E0A47-EE40-4DEB-A4CC-36A3F3F9A08A}"/>
            </a:ext>
          </a:extLst>
        </xdr:cNvPr>
        <xdr:cNvSpPr/>
      </xdr:nvSpPr>
      <xdr:spPr>
        <a:xfrm>
          <a:off x="1095375" y="20840700"/>
          <a:ext cx="9213056" cy="762000"/>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xfr640691-my.sharepoint.com/personal/chantier_archcade_com/Documents/Chantier/REGION/R%20PMR/PMR-%20BD%20chantier%20v3%20&#8211;%2024092008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Secteur"/>
      <sheetName val="Lst opération"/>
      <sheetName val="BaseDonnée"/>
      <sheetName val="en-tete"/>
      <sheetName val="CCTP par lot"/>
      <sheetName val="DPGF"/>
      <sheetName val="dpgf R MIT L2"/>
      <sheetName val="dpgf R MIT L14"/>
      <sheetName val="dpgf R MIT L6"/>
      <sheetName val="dpgf R MIT L7"/>
      <sheetName val="dpgf R MIT L8"/>
      <sheetName val="dpgf R MIT L9"/>
      <sheetName val="dpgf R MIT L12"/>
      <sheetName val="dpgf R MOR L2"/>
      <sheetName val="dpgf R MOR L14"/>
      <sheetName val="dpgf R MOR L6"/>
      <sheetName val="dpgf R MOR L7"/>
      <sheetName val="dpgf R MOR L8"/>
      <sheetName val="dpgf R MOR L9"/>
      <sheetName val="dpgf R MOR L12"/>
      <sheetName val="Tableau Crx"/>
      <sheetName val="PMR- BD chantier v3 – 240920083"/>
    </sheetNames>
    <sheetDataSet>
      <sheetData sheetId="0">
        <row r="6">
          <cell r="A6" t="str">
            <v>Tous les lots</v>
          </cell>
        </row>
        <row r="7">
          <cell r="A7" t="str">
            <v>01. DESAMIANTAGE</v>
          </cell>
        </row>
        <row r="8">
          <cell r="A8" t="str">
            <v>02. GROS ŒUVRE - VRD</v>
          </cell>
        </row>
        <row r="9">
          <cell r="A9" t="str">
            <v>03. CHARPENTE - COUVERTURE</v>
          </cell>
        </row>
        <row r="10">
          <cell r="A10" t="str">
            <v>04. MENUISERIE EXTERIEURE</v>
          </cell>
        </row>
        <row r="11">
          <cell r="A11" t="str">
            <v>14. METALLERIE</v>
          </cell>
        </row>
        <row r="12">
          <cell r="A12" t="str">
            <v>05. ÉTANCHÉITÉ</v>
          </cell>
        </row>
        <row r="13">
          <cell r="A13" t="str">
            <v>06. PEINTURE / PLÂTRERIE / PLAFOND</v>
          </cell>
        </row>
        <row r="14">
          <cell r="A14" t="str">
            <v>07. CARRELAGE</v>
          </cell>
        </row>
        <row r="15">
          <cell r="A15" t="str">
            <v>08. SOL SOUPLE</v>
          </cell>
        </row>
        <row r="16">
          <cell r="A16" t="str">
            <v>09. MENUISERIE BOIS</v>
          </cell>
        </row>
        <row r="17">
          <cell r="A17" t="str">
            <v>10. PLOMBERIE / CHAUFFAGE / VENTILATION</v>
          </cell>
        </row>
        <row r="18">
          <cell r="A18" t="str">
            <v>11. COURANT FORT ET FAIBLE</v>
          </cell>
        </row>
        <row r="19">
          <cell r="A19" t="str">
            <v>12. ASCENSEUR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D814B30-A7E5-4B6E-AE8C-3CF9D60DF1EA}" name="Tableau3213141516171834" displayName="Tableau3213141516171834" ref="B13:J56" totalsRowShown="0" headerRowDxfId="12" dataDxfId="10" headerRowBorderDxfId="11" tableBorderDxfId="9">
  <autoFilter ref="B13:J56" xr:uid="{4DD9805C-81CE-46E7-A7B8-B57221A007F3}"/>
  <tableColumns count="9">
    <tableColumn id="1" xr3:uid="{311146C3-6D42-423F-99A8-08260792EA9E}" name="Référence" dataDxfId="8"/>
    <tableColumn id="2" xr3:uid="{8BFEC94D-E0A9-4A33-8160-2E5402FF8E38}" name="LIBELLE" dataDxfId="7"/>
    <tableColumn id="3" xr3:uid="{007031B2-F196-4E11-B3EB-BFC063B23123}" name="U" dataDxfId="6"/>
    <tableColumn id="4" xr3:uid="{8B41CFB6-7BA5-4327-B73B-D6E9F2B3F2A9}" name="Quantité" dataDxfId="5"/>
    <tableColumn id="5" xr3:uid="{603B3E47-F9AC-4328-84D6-2A139072DE62}" name="PU" dataDxfId="4"/>
    <tableColumn id="6" xr3:uid="{CE10BBF7-08D4-49A9-AFD9-7189A69B19AD}" name="Montant HT" dataDxfId="3" dataCellStyle="Monétaire">
      <calculatedColumnFormula>ROUND(E14*F14,2)</calculatedColumnFormula>
    </tableColumn>
    <tableColumn id="7" xr3:uid="{258F6856-082C-496E-863F-F4C4D889BD3D}" name="TVA" dataDxfId="2" dataCellStyle="Pourcentage"/>
    <tableColumn id="8" xr3:uid="{283A4031-40CD-4191-B547-E8D463732C28}" name="m. TVA" dataDxfId="1" dataCellStyle="Monétaire">
      <calculatedColumnFormula>G14*H14</calculatedColumnFormula>
    </tableColumn>
    <tableColumn id="9" xr3:uid="{5C8CF827-DF0B-4249-B442-AC235BBE062F}" name="Montant TTC" dataDxfId="0">
      <calculatedColumnFormula>(G14*H14)+G14</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CB15A-164C-42EC-AFFF-2344180D4F87}">
  <dimension ref="B1:L60"/>
  <sheetViews>
    <sheetView tabSelected="1" zoomScale="80" zoomScaleNormal="80" workbookViewId="0">
      <pane ySplit="13" topLeftCell="A47" activePane="bottomLeft" state="frozen"/>
      <selection activeCell="C8" sqref="C8"/>
      <selection pane="bottomLeft" activeCell="C9" sqref="C9"/>
    </sheetView>
  </sheetViews>
  <sheetFormatPr baseColWidth="10" defaultColWidth="10.7109375" defaultRowHeight="15" x14ac:dyDescent="0.25"/>
  <cols>
    <col min="1" max="1" width="3.42578125" customWidth="1"/>
    <col min="2" max="2" width="13" style="1" customWidth="1"/>
    <col min="3" max="3" width="59.140625" customWidth="1"/>
    <col min="4" max="4" width="6.42578125" customWidth="1"/>
    <col min="5" max="5" width="11.85546875" style="13" customWidth="1"/>
    <col min="6" max="6" width="8.85546875" customWidth="1"/>
    <col min="7" max="7" width="14.42578125" customWidth="1"/>
    <col min="8" max="8" width="9.85546875" customWidth="1"/>
    <col min="9" max="9" width="12.28515625" customWidth="1"/>
    <col min="10" max="10" width="15.140625" customWidth="1"/>
  </cols>
  <sheetData>
    <row r="1" spans="2:12" x14ac:dyDescent="0.25">
      <c r="C1" s="47" t="s">
        <v>23</v>
      </c>
      <c r="D1" s="48"/>
      <c r="E1" s="49"/>
      <c r="F1" s="50" t="s">
        <v>0</v>
      </c>
      <c r="G1" s="51"/>
      <c r="H1" s="50" t="s">
        <v>1</v>
      </c>
      <c r="I1" s="52"/>
      <c r="J1" s="51"/>
    </row>
    <row r="2" spans="2:12" ht="47.25" customHeight="1" thickBot="1" x14ac:dyDescent="0.3">
      <c r="C2" s="53" t="s">
        <v>25</v>
      </c>
      <c r="D2" s="54"/>
      <c r="E2" s="55"/>
      <c r="F2" s="2"/>
      <c r="G2" s="3"/>
      <c r="H2" s="56" t="s">
        <v>88</v>
      </c>
      <c r="I2" s="57"/>
      <c r="J2" s="58"/>
    </row>
    <row r="4" spans="2:12" ht="90.75" customHeight="1" x14ac:dyDescent="0.25">
      <c r="C4" s="59" t="s">
        <v>2</v>
      </c>
      <c r="D4" s="59"/>
      <c r="E4" s="59"/>
      <c r="F4" s="59"/>
      <c r="G4" s="59"/>
      <c r="H4" s="59"/>
      <c r="I4" s="59"/>
      <c r="L4" s="4"/>
    </row>
    <row r="5" spans="2:12" x14ac:dyDescent="0.25">
      <c r="B5" s="4">
        <v>5.5E-2</v>
      </c>
    </row>
    <row r="6" spans="2:12" ht="15.75" thickBot="1" x14ac:dyDescent="0.3">
      <c r="B6" s="5">
        <v>0.1</v>
      </c>
      <c r="E6" s="13" t="s">
        <v>3</v>
      </c>
    </row>
    <row r="7" spans="2:12" ht="15.75" thickBot="1" x14ac:dyDescent="0.3">
      <c r="B7" s="5">
        <v>0.2</v>
      </c>
      <c r="C7" s="6" t="s">
        <v>24</v>
      </c>
      <c r="E7" s="38"/>
      <c r="F7" s="39"/>
      <c r="G7" s="39"/>
      <c r="H7" s="40"/>
      <c r="I7" t="s">
        <v>4</v>
      </c>
      <c r="J7" s="19"/>
    </row>
    <row r="8" spans="2:12" ht="15.75" customHeight="1" x14ac:dyDescent="0.25">
      <c r="C8" s="7"/>
      <c r="E8" s="41"/>
      <c r="F8" s="42"/>
      <c r="G8" s="42"/>
      <c r="H8" s="43"/>
      <c r="I8" t="s">
        <v>5</v>
      </c>
      <c r="J8" s="8"/>
    </row>
    <row r="9" spans="2:12" x14ac:dyDescent="0.25">
      <c r="C9" s="7"/>
      <c r="E9" s="41"/>
      <c r="F9" s="42"/>
      <c r="G9" s="42"/>
      <c r="H9" s="43"/>
    </row>
    <row r="10" spans="2:12" ht="15.75" thickBot="1" x14ac:dyDescent="0.3">
      <c r="D10" t="s">
        <v>6</v>
      </c>
      <c r="E10" s="44" t="s">
        <v>7</v>
      </c>
      <c r="F10" s="45"/>
      <c r="G10" s="45"/>
      <c r="H10" s="46"/>
    </row>
    <row r="11" spans="2:12" ht="45" x14ac:dyDescent="0.25">
      <c r="C11" s="9" t="s">
        <v>8</v>
      </c>
      <c r="E11" s="10"/>
      <c r="F11" s="10"/>
      <c r="G11" s="10"/>
      <c r="H11" s="10"/>
    </row>
    <row r="12" spans="2:12" s="13" customFormat="1" x14ac:dyDescent="0.25">
      <c r="B12" s="11"/>
      <c r="C12" s="7" t="s">
        <v>9</v>
      </c>
      <c r="D12" s="7"/>
      <c r="E12" s="12"/>
      <c r="F12" s="7"/>
      <c r="G12" s="7"/>
      <c r="H12" s="7"/>
      <c r="I12" s="7"/>
      <c r="J12" s="12"/>
    </row>
    <row r="13" spans="2:12" x14ac:dyDescent="0.25">
      <c r="B13" s="14" t="s">
        <v>10</v>
      </c>
      <c r="C13" s="15" t="s">
        <v>11</v>
      </c>
      <c r="D13" s="15" t="s">
        <v>12</v>
      </c>
      <c r="E13" s="15" t="s">
        <v>13</v>
      </c>
      <c r="F13" s="15" t="s">
        <v>14</v>
      </c>
      <c r="G13" s="15" t="s">
        <v>15</v>
      </c>
      <c r="H13" s="15" t="s">
        <v>16</v>
      </c>
      <c r="I13" s="15" t="s">
        <v>17</v>
      </c>
      <c r="J13" s="16" t="s">
        <v>18</v>
      </c>
    </row>
    <row r="14" spans="2:12" ht="30" x14ac:dyDescent="0.25">
      <c r="B14" s="20" t="s">
        <v>67</v>
      </c>
      <c r="C14" s="21" t="s">
        <v>29</v>
      </c>
      <c r="D14" s="22" t="s">
        <v>28</v>
      </c>
      <c r="E14" s="22">
        <v>3</v>
      </c>
      <c r="F14" s="23"/>
      <c r="G14" s="24">
        <f t="shared" ref="G14:G56" si="0">ROUND(E14*F14,2)</f>
        <v>0</v>
      </c>
      <c r="H14" s="25"/>
      <c r="I14" s="24">
        <f t="shared" ref="I14:I56" si="1">G14*H14</f>
        <v>0</v>
      </c>
      <c r="J14" s="26">
        <f t="shared" ref="J14:J56" si="2">(G14*H14)+G14</f>
        <v>0</v>
      </c>
    </row>
    <row r="15" spans="2:12" ht="30" x14ac:dyDescent="0.25">
      <c r="B15" s="20" t="s">
        <v>68</v>
      </c>
      <c r="C15" s="21" t="s">
        <v>30</v>
      </c>
      <c r="D15" s="22" t="s">
        <v>28</v>
      </c>
      <c r="E15" s="22">
        <v>3</v>
      </c>
      <c r="F15" s="23"/>
      <c r="G15" s="24">
        <f t="shared" si="0"/>
        <v>0</v>
      </c>
      <c r="H15" s="25"/>
      <c r="I15" s="24">
        <f t="shared" si="1"/>
        <v>0</v>
      </c>
      <c r="J15" s="26">
        <f t="shared" si="2"/>
        <v>0</v>
      </c>
    </row>
    <row r="16" spans="2:12" ht="30" x14ac:dyDescent="0.25">
      <c r="B16" s="20" t="s">
        <v>69</v>
      </c>
      <c r="C16" s="21" t="s">
        <v>31</v>
      </c>
      <c r="D16" s="22" t="s">
        <v>28</v>
      </c>
      <c r="E16" s="22">
        <v>8.5</v>
      </c>
      <c r="F16" s="23"/>
      <c r="G16" s="24">
        <f t="shared" si="0"/>
        <v>0</v>
      </c>
      <c r="H16" s="25"/>
      <c r="I16" s="24">
        <f t="shared" si="1"/>
        <v>0</v>
      </c>
      <c r="J16" s="26">
        <f t="shared" si="2"/>
        <v>0</v>
      </c>
    </row>
    <row r="17" spans="2:10" ht="30" x14ac:dyDescent="0.25">
      <c r="B17" s="20" t="s">
        <v>70</v>
      </c>
      <c r="C17" s="21" t="s">
        <v>32</v>
      </c>
      <c r="D17" s="22" t="s">
        <v>28</v>
      </c>
      <c r="E17" s="22">
        <v>4.25</v>
      </c>
      <c r="F17" s="23"/>
      <c r="G17" s="24">
        <f t="shared" si="0"/>
        <v>0</v>
      </c>
      <c r="H17" s="25"/>
      <c r="I17" s="24">
        <f t="shared" si="1"/>
        <v>0</v>
      </c>
      <c r="J17" s="26">
        <f t="shared" si="2"/>
        <v>0</v>
      </c>
    </row>
    <row r="18" spans="2:10" ht="30" x14ac:dyDescent="0.25">
      <c r="B18" s="20" t="s">
        <v>71</v>
      </c>
      <c r="C18" s="21" t="s">
        <v>33</v>
      </c>
      <c r="D18" s="22" t="s">
        <v>28</v>
      </c>
      <c r="E18" s="22">
        <v>282</v>
      </c>
      <c r="F18" s="23"/>
      <c r="G18" s="24">
        <f t="shared" si="0"/>
        <v>0</v>
      </c>
      <c r="H18" s="25"/>
      <c r="I18" s="24">
        <f t="shared" si="1"/>
        <v>0</v>
      </c>
      <c r="J18" s="26">
        <f t="shared" si="2"/>
        <v>0</v>
      </c>
    </row>
    <row r="19" spans="2:10" ht="30" x14ac:dyDescent="0.25">
      <c r="B19" s="20" t="s">
        <v>72</v>
      </c>
      <c r="C19" s="27" t="s">
        <v>34</v>
      </c>
      <c r="D19" s="22" t="s">
        <v>28</v>
      </c>
      <c r="E19" s="22">
        <v>57.3</v>
      </c>
      <c r="F19" s="23"/>
      <c r="G19" s="24">
        <f t="shared" si="0"/>
        <v>0</v>
      </c>
      <c r="H19" s="25"/>
      <c r="I19" s="24">
        <f t="shared" si="1"/>
        <v>0</v>
      </c>
      <c r="J19" s="26">
        <f t="shared" si="2"/>
        <v>0</v>
      </c>
    </row>
    <row r="20" spans="2:10" ht="45" x14ac:dyDescent="0.25">
      <c r="B20" s="20" t="s">
        <v>72</v>
      </c>
      <c r="C20" s="27" t="s">
        <v>35</v>
      </c>
      <c r="D20" s="22" t="s">
        <v>28</v>
      </c>
      <c r="E20" s="22">
        <v>45.3</v>
      </c>
      <c r="F20" s="23"/>
      <c r="G20" s="24">
        <f t="shared" si="0"/>
        <v>0</v>
      </c>
      <c r="H20" s="25"/>
      <c r="I20" s="24">
        <f t="shared" si="1"/>
        <v>0</v>
      </c>
      <c r="J20" s="26">
        <f t="shared" si="2"/>
        <v>0</v>
      </c>
    </row>
    <row r="21" spans="2:10" ht="30" x14ac:dyDescent="0.25">
      <c r="B21" s="20" t="s">
        <v>72</v>
      </c>
      <c r="C21" s="27" t="s">
        <v>36</v>
      </c>
      <c r="D21" s="22" t="s">
        <v>28</v>
      </c>
      <c r="E21" s="22">
        <v>55.6</v>
      </c>
      <c r="F21" s="23"/>
      <c r="G21" s="24">
        <f t="shared" si="0"/>
        <v>0</v>
      </c>
      <c r="H21" s="25"/>
      <c r="I21" s="24">
        <f t="shared" si="1"/>
        <v>0</v>
      </c>
      <c r="J21" s="26">
        <f t="shared" si="2"/>
        <v>0</v>
      </c>
    </row>
    <row r="22" spans="2:10" ht="30" x14ac:dyDescent="0.25">
      <c r="B22" s="20" t="s">
        <v>72</v>
      </c>
      <c r="C22" s="27" t="s">
        <v>37</v>
      </c>
      <c r="D22" s="22" t="s">
        <v>28</v>
      </c>
      <c r="E22" s="22">
        <v>40.700000000000003</v>
      </c>
      <c r="F22" s="23"/>
      <c r="G22" s="24">
        <f t="shared" si="0"/>
        <v>0</v>
      </c>
      <c r="H22" s="25"/>
      <c r="I22" s="24">
        <f t="shared" si="1"/>
        <v>0</v>
      </c>
      <c r="J22" s="26">
        <f t="shared" si="2"/>
        <v>0</v>
      </c>
    </row>
    <row r="23" spans="2:10" ht="30" x14ac:dyDescent="0.25">
      <c r="B23" s="20" t="s">
        <v>73</v>
      </c>
      <c r="C23" s="27" t="s">
        <v>38</v>
      </c>
      <c r="D23" s="22" t="s">
        <v>28</v>
      </c>
      <c r="E23" s="22">
        <v>57.3</v>
      </c>
      <c r="F23" s="23"/>
      <c r="G23" s="24">
        <f t="shared" si="0"/>
        <v>0</v>
      </c>
      <c r="H23" s="25"/>
      <c r="I23" s="24">
        <f t="shared" si="1"/>
        <v>0</v>
      </c>
      <c r="J23" s="26">
        <f t="shared" si="2"/>
        <v>0</v>
      </c>
    </row>
    <row r="24" spans="2:10" ht="45" x14ac:dyDescent="0.25">
      <c r="B24" s="20" t="s">
        <v>73</v>
      </c>
      <c r="C24" s="27" t="s">
        <v>39</v>
      </c>
      <c r="D24" s="22" t="s">
        <v>28</v>
      </c>
      <c r="E24" s="22">
        <v>45.3</v>
      </c>
      <c r="F24" s="23"/>
      <c r="G24" s="24">
        <f t="shared" si="0"/>
        <v>0</v>
      </c>
      <c r="H24" s="25"/>
      <c r="I24" s="24">
        <f t="shared" si="1"/>
        <v>0</v>
      </c>
      <c r="J24" s="26">
        <f t="shared" si="2"/>
        <v>0</v>
      </c>
    </row>
    <row r="25" spans="2:10" ht="30" x14ac:dyDescent="0.25">
      <c r="B25" s="20" t="s">
        <v>73</v>
      </c>
      <c r="C25" s="27" t="s">
        <v>40</v>
      </c>
      <c r="D25" s="22" t="s">
        <v>28</v>
      </c>
      <c r="E25" s="22">
        <v>55.6</v>
      </c>
      <c r="F25" s="23"/>
      <c r="G25" s="24">
        <f t="shared" si="0"/>
        <v>0</v>
      </c>
      <c r="H25" s="25"/>
      <c r="I25" s="24">
        <f t="shared" si="1"/>
        <v>0</v>
      </c>
      <c r="J25" s="26">
        <f t="shared" si="2"/>
        <v>0</v>
      </c>
    </row>
    <row r="26" spans="2:10" ht="30" x14ac:dyDescent="0.25">
      <c r="B26" s="20" t="s">
        <v>73</v>
      </c>
      <c r="C26" s="27" t="s">
        <v>41</v>
      </c>
      <c r="D26" s="22" t="s">
        <v>28</v>
      </c>
      <c r="E26" s="22">
        <v>40.700000000000003</v>
      </c>
      <c r="F26" s="23"/>
      <c r="G26" s="24">
        <f t="shared" si="0"/>
        <v>0</v>
      </c>
      <c r="H26" s="25"/>
      <c r="I26" s="24">
        <f t="shared" si="1"/>
        <v>0</v>
      </c>
      <c r="J26" s="26">
        <f t="shared" si="2"/>
        <v>0</v>
      </c>
    </row>
    <row r="27" spans="2:10" ht="30" x14ac:dyDescent="0.25">
      <c r="B27" s="20" t="s">
        <v>74</v>
      </c>
      <c r="C27" s="27" t="s">
        <v>42</v>
      </c>
      <c r="D27" s="22" t="s">
        <v>28</v>
      </c>
      <c r="E27" s="22">
        <v>49.3</v>
      </c>
      <c r="F27" s="23"/>
      <c r="G27" s="24">
        <f t="shared" si="0"/>
        <v>0</v>
      </c>
      <c r="H27" s="25"/>
      <c r="I27" s="24">
        <f t="shared" si="1"/>
        <v>0</v>
      </c>
      <c r="J27" s="26">
        <f t="shared" si="2"/>
        <v>0</v>
      </c>
    </row>
    <row r="28" spans="2:10" ht="30" x14ac:dyDescent="0.25">
      <c r="B28" s="20" t="s">
        <v>74</v>
      </c>
      <c r="C28" s="27" t="s">
        <v>43</v>
      </c>
      <c r="D28" s="22" t="s">
        <v>28</v>
      </c>
      <c r="E28" s="22">
        <v>8.8000000000000007</v>
      </c>
      <c r="F28" s="23"/>
      <c r="G28" s="24">
        <f t="shared" si="0"/>
        <v>0</v>
      </c>
      <c r="H28" s="25"/>
      <c r="I28" s="24">
        <f t="shared" si="1"/>
        <v>0</v>
      </c>
      <c r="J28" s="26">
        <f t="shared" si="2"/>
        <v>0</v>
      </c>
    </row>
    <row r="29" spans="2:10" ht="30" x14ac:dyDescent="0.25">
      <c r="B29" s="20" t="s">
        <v>74</v>
      </c>
      <c r="C29" s="27" t="s">
        <v>44</v>
      </c>
      <c r="D29" s="22" t="s">
        <v>28</v>
      </c>
      <c r="E29" s="22">
        <v>59.5</v>
      </c>
      <c r="F29" s="23"/>
      <c r="G29" s="24">
        <f t="shared" si="0"/>
        <v>0</v>
      </c>
      <c r="H29" s="25"/>
      <c r="I29" s="24">
        <f t="shared" si="1"/>
        <v>0</v>
      </c>
      <c r="J29" s="26">
        <f t="shared" si="2"/>
        <v>0</v>
      </c>
    </row>
    <row r="30" spans="2:10" ht="30" x14ac:dyDescent="0.25">
      <c r="B30" s="20" t="s">
        <v>74</v>
      </c>
      <c r="C30" s="27" t="s">
        <v>46</v>
      </c>
      <c r="D30" s="22" t="s">
        <v>28</v>
      </c>
      <c r="E30" s="22">
        <v>14.846000000000002</v>
      </c>
      <c r="F30" s="23"/>
      <c r="G30" s="24">
        <f t="shared" ref="G30" si="3">ROUND(E30*F30,2)</f>
        <v>0</v>
      </c>
      <c r="H30" s="25"/>
      <c r="I30" s="24">
        <f t="shared" ref="I30" si="4">G30*H30</f>
        <v>0</v>
      </c>
      <c r="J30" s="26">
        <f t="shared" ref="J30" si="5">(G30*H30)+G30</f>
        <v>0</v>
      </c>
    </row>
    <row r="31" spans="2:10" ht="30" x14ac:dyDescent="0.25">
      <c r="B31" s="20" t="s">
        <v>74</v>
      </c>
      <c r="C31" s="27" t="s">
        <v>45</v>
      </c>
      <c r="D31" s="22" t="s">
        <v>28</v>
      </c>
      <c r="E31" s="22">
        <v>30.9</v>
      </c>
      <c r="F31" s="23"/>
      <c r="G31" s="24">
        <f t="shared" si="0"/>
        <v>0</v>
      </c>
      <c r="H31" s="25"/>
      <c r="I31" s="24">
        <f t="shared" si="1"/>
        <v>0</v>
      </c>
      <c r="J31" s="26">
        <f t="shared" si="2"/>
        <v>0</v>
      </c>
    </row>
    <row r="32" spans="2:10" ht="30" x14ac:dyDescent="0.25">
      <c r="B32" s="20" t="s">
        <v>74</v>
      </c>
      <c r="C32" s="27" t="s">
        <v>47</v>
      </c>
      <c r="D32" s="22" t="s">
        <v>28</v>
      </c>
      <c r="E32" s="22">
        <v>18.48</v>
      </c>
      <c r="F32" s="23"/>
      <c r="G32" s="24">
        <f t="shared" si="0"/>
        <v>0</v>
      </c>
      <c r="H32" s="25"/>
      <c r="I32" s="24">
        <f t="shared" si="1"/>
        <v>0</v>
      </c>
      <c r="J32" s="26">
        <f t="shared" si="2"/>
        <v>0</v>
      </c>
    </row>
    <row r="33" spans="2:10" ht="30" x14ac:dyDescent="0.25">
      <c r="B33" s="20" t="s">
        <v>75</v>
      </c>
      <c r="C33" s="27" t="s">
        <v>50</v>
      </c>
      <c r="D33" s="22" t="s">
        <v>28</v>
      </c>
      <c r="E33" s="22">
        <v>30</v>
      </c>
      <c r="F33" s="23"/>
      <c r="G33" s="24">
        <f t="shared" ref="G33" si="6">ROUND(E33*F33,2)</f>
        <v>0</v>
      </c>
      <c r="H33" s="25"/>
      <c r="I33" s="24">
        <f t="shared" ref="I33" si="7">G33*H33</f>
        <v>0</v>
      </c>
      <c r="J33" s="26">
        <f t="shared" ref="J33" si="8">(G33*H33)+G33</f>
        <v>0</v>
      </c>
    </row>
    <row r="34" spans="2:10" ht="30" x14ac:dyDescent="0.25">
      <c r="B34" s="20" t="s">
        <v>75</v>
      </c>
      <c r="C34" s="27" t="s">
        <v>48</v>
      </c>
      <c r="D34" s="22" t="s">
        <v>28</v>
      </c>
      <c r="E34" s="22">
        <v>3.2</v>
      </c>
      <c r="F34" s="23"/>
      <c r="G34" s="24">
        <f t="shared" si="0"/>
        <v>0</v>
      </c>
      <c r="H34" s="25"/>
      <c r="I34" s="24">
        <f t="shared" si="1"/>
        <v>0</v>
      </c>
      <c r="J34" s="26">
        <f t="shared" si="2"/>
        <v>0</v>
      </c>
    </row>
    <row r="35" spans="2:10" ht="30" x14ac:dyDescent="0.25">
      <c r="B35" s="20" t="s">
        <v>75</v>
      </c>
      <c r="C35" s="27" t="s">
        <v>49</v>
      </c>
      <c r="D35" s="22" t="s">
        <v>28</v>
      </c>
      <c r="E35" s="22">
        <v>8</v>
      </c>
      <c r="F35" s="23"/>
      <c r="G35" s="24">
        <f t="shared" si="0"/>
        <v>0</v>
      </c>
      <c r="H35" s="25"/>
      <c r="I35" s="24">
        <f t="shared" si="1"/>
        <v>0</v>
      </c>
      <c r="J35" s="26">
        <f t="shared" si="2"/>
        <v>0</v>
      </c>
    </row>
    <row r="36" spans="2:10" ht="30" x14ac:dyDescent="0.25">
      <c r="B36" s="20" t="s">
        <v>76</v>
      </c>
      <c r="C36" s="27" t="s">
        <v>51</v>
      </c>
      <c r="D36" s="22" t="s">
        <v>28</v>
      </c>
      <c r="E36" s="22">
        <v>4</v>
      </c>
      <c r="F36" s="23"/>
      <c r="G36" s="24">
        <f t="shared" si="0"/>
        <v>0</v>
      </c>
      <c r="H36" s="25"/>
      <c r="I36" s="24">
        <f t="shared" si="1"/>
        <v>0</v>
      </c>
      <c r="J36" s="26">
        <f t="shared" si="2"/>
        <v>0</v>
      </c>
    </row>
    <row r="37" spans="2:10" ht="30" x14ac:dyDescent="0.25">
      <c r="B37" s="20" t="s">
        <v>76</v>
      </c>
      <c r="C37" s="27" t="s">
        <v>52</v>
      </c>
      <c r="D37" s="22" t="s">
        <v>28</v>
      </c>
      <c r="E37" s="22">
        <v>8</v>
      </c>
      <c r="F37" s="23"/>
      <c r="G37" s="24">
        <f t="shared" si="0"/>
        <v>0</v>
      </c>
      <c r="H37" s="25"/>
      <c r="I37" s="24">
        <f t="shared" si="1"/>
        <v>0</v>
      </c>
      <c r="J37" s="26">
        <f t="shared" si="2"/>
        <v>0</v>
      </c>
    </row>
    <row r="38" spans="2:10" ht="30" x14ac:dyDescent="0.25">
      <c r="B38" s="20" t="s">
        <v>76</v>
      </c>
      <c r="C38" s="27" t="s">
        <v>53</v>
      </c>
      <c r="D38" s="22" t="s">
        <v>28</v>
      </c>
      <c r="E38" s="22">
        <v>2</v>
      </c>
      <c r="F38" s="23"/>
      <c r="G38" s="24">
        <f t="shared" si="0"/>
        <v>0</v>
      </c>
      <c r="H38" s="25"/>
      <c r="I38" s="24">
        <f t="shared" si="1"/>
        <v>0</v>
      </c>
      <c r="J38" s="26">
        <f t="shared" si="2"/>
        <v>0</v>
      </c>
    </row>
    <row r="39" spans="2:10" ht="30" x14ac:dyDescent="0.25">
      <c r="B39" s="20" t="s">
        <v>76</v>
      </c>
      <c r="C39" s="27" t="s">
        <v>54</v>
      </c>
      <c r="D39" s="22" t="s">
        <v>28</v>
      </c>
      <c r="E39" s="22">
        <v>4</v>
      </c>
      <c r="F39" s="23"/>
      <c r="G39" s="24">
        <f t="shared" si="0"/>
        <v>0</v>
      </c>
      <c r="H39" s="25"/>
      <c r="I39" s="24">
        <f t="shared" si="1"/>
        <v>0</v>
      </c>
      <c r="J39" s="26">
        <f t="shared" si="2"/>
        <v>0</v>
      </c>
    </row>
    <row r="40" spans="2:10" ht="30" x14ac:dyDescent="0.25">
      <c r="B40" s="20" t="s">
        <v>76</v>
      </c>
      <c r="C40" s="27" t="s">
        <v>56</v>
      </c>
      <c r="D40" s="22" t="s">
        <v>28</v>
      </c>
      <c r="E40" s="22">
        <v>1</v>
      </c>
      <c r="F40" s="23"/>
      <c r="G40" s="24">
        <f t="shared" ref="G40" si="9">ROUND(E40*F40,2)</f>
        <v>0</v>
      </c>
      <c r="H40" s="25"/>
      <c r="I40" s="24">
        <f t="shared" ref="I40" si="10">G40*H40</f>
        <v>0</v>
      </c>
      <c r="J40" s="26">
        <f t="shared" ref="J40" si="11">(G40*H40)+G40</f>
        <v>0</v>
      </c>
    </row>
    <row r="41" spans="2:10" ht="30" x14ac:dyDescent="0.25">
      <c r="B41" s="20" t="s">
        <v>76</v>
      </c>
      <c r="C41" s="27" t="s">
        <v>55</v>
      </c>
      <c r="D41" s="22" t="s">
        <v>28</v>
      </c>
      <c r="E41" s="22">
        <v>2</v>
      </c>
      <c r="F41" s="23"/>
      <c r="G41" s="24">
        <f t="shared" si="0"/>
        <v>0</v>
      </c>
      <c r="H41" s="25"/>
      <c r="I41" s="24">
        <f t="shared" si="1"/>
        <v>0</v>
      </c>
      <c r="J41" s="26">
        <f t="shared" si="2"/>
        <v>0</v>
      </c>
    </row>
    <row r="42" spans="2:10" ht="30" x14ac:dyDescent="0.25">
      <c r="B42" s="20" t="s">
        <v>77</v>
      </c>
      <c r="C42" s="27" t="s">
        <v>57</v>
      </c>
      <c r="D42" s="22" t="s">
        <v>26</v>
      </c>
      <c r="E42" s="22">
        <v>1.65</v>
      </c>
      <c r="F42" s="23"/>
      <c r="G42" s="24">
        <f t="shared" si="0"/>
        <v>0</v>
      </c>
      <c r="H42" s="25"/>
      <c r="I42" s="24">
        <f t="shared" si="1"/>
        <v>0</v>
      </c>
      <c r="J42" s="26">
        <f t="shared" si="2"/>
        <v>0</v>
      </c>
    </row>
    <row r="43" spans="2:10" ht="30" x14ac:dyDescent="0.25">
      <c r="B43" s="20" t="s">
        <v>77</v>
      </c>
      <c r="C43" s="27" t="s">
        <v>58</v>
      </c>
      <c r="D43" s="22" t="s">
        <v>26</v>
      </c>
      <c r="E43" s="22">
        <v>1.95</v>
      </c>
      <c r="F43" s="23"/>
      <c r="G43" s="24">
        <f t="shared" si="0"/>
        <v>0</v>
      </c>
      <c r="H43" s="25"/>
      <c r="I43" s="24">
        <f t="shared" si="1"/>
        <v>0</v>
      </c>
      <c r="J43" s="26">
        <f t="shared" si="2"/>
        <v>0</v>
      </c>
    </row>
    <row r="44" spans="2:10" ht="50.25" customHeight="1" x14ac:dyDescent="0.25">
      <c r="B44" s="20" t="s">
        <v>77</v>
      </c>
      <c r="C44" s="27" t="s">
        <v>59</v>
      </c>
      <c r="D44" s="22" t="s">
        <v>26</v>
      </c>
      <c r="E44" s="22">
        <v>1.9</v>
      </c>
      <c r="F44" s="23"/>
      <c r="G44" s="24">
        <f t="shared" si="0"/>
        <v>0</v>
      </c>
      <c r="H44" s="25"/>
      <c r="I44" s="24">
        <f t="shared" si="1"/>
        <v>0</v>
      </c>
      <c r="J44" s="26">
        <f t="shared" si="2"/>
        <v>0</v>
      </c>
    </row>
    <row r="45" spans="2:10" ht="30" x14ac:dyDescent="0.25">
      <c r="B45" s="20" t="s">
        <v>77</v>
      </c>
      <c r="C45" s="27" t="s">
        <v>60</v>
      </c>
      <c r="D45" s="22" t="s">
        <v>26</v>
      </c>
      <c r="E45" s="22">
        <v>0.9</v>
      </c>
      <c r="F45" s="23"/>
      <c r="G45" s="24">
        <f t="shared" si="0"/>
        <v>0</v>
      </c>
      <c r="H45" s="25"/>
      <c r="I45" s="24">
        <f t="shared" si="1"/>
        <v>0</v>
      </c>
      <c r="J45" s="26">
        <f t="shared" si="2"/>
        <v>0</v>
      </c>
    </row>
    <row r="46" spans="2:10" ht="30" x14ac:dyDescent="0.25">
      <c r="B46" s="20" t="s">
        <v>78</v>
      </c>
      <c r="C46" s="27" t="s">
        <v>61</v>
      </c>
      <c r="D46" s="22" t="s">
        <v>26</v>
      </c>
      <c r="E46" s="22">
        <v>3</v>
      </c>
      <c r="F46" s="23"/>
      <c r="G46" s="24">
        <f t="shared" si="0"/>
        <v>0</v>
      </c>
      <c r="H46" s="25"/>
      <c r="I46" s="24">
        <f t="shared" si="1"/>
        <v>0</v>
      </c>
      <c r="J46" s="26">
        <f t="shared" si="2"/>
        <v>0</v>
      </c>
    </row>
    <row r="47" spans="2:10" ht="45" x14ac:dyDescent="0.25">
      <c r="B47" s="20" t="s">
        <v>79</v>
      </c>
      <c r="C47" s="27" t="s">
        <v>82</v>
      </c>
      <c r="D47" s="22" t="s">
        <v>26</v>
      </c>
      <c r="E47" s="22">
        <v>22.75</v>
      </c>
      <c r="F47" s="23"/>
      <c r="G47" s="24">
        <f t="shared" si="0"/>
        <v>0</v>
      </c>
      <c r="H47" s="25"/>
      <c r="I47" s="24">
        <f t="shared" si="1"/>
        <v>0</v>
      </c>
      <c r="J47" s="26">
        <f t="shared" si="2"/>
        <v>0</v>
      </c>
    </row>
    <row r="48" spans="2:10" ht="45" x14ac:dyDescent="0.25">
      <c r="B48" s="20" t="s">
        <v>80</v>
      </c>
      <c r="C48" s="27" t="s">
        <v>83</v>
      </c>
      <c r="D48" s="22" t="s">
        <v>28</v>
      </c>
      <c r="E48" s="22">
        <v>14.2</v>
      </c>
      <c r="F48" s="23"/>
      <c r="G48" s="24">
        <f t="shared" si="0"/>
        <v>0</v>
      </c>
      <c r="H48" s="25"/>
      <c r="I48" s="24">
        <f t="shared" si="1"/>
        <v>0</v>
      </c>
      <c r="J48" s="26">
        <f t="shared" si="2"/>
        <v>0</v>
      </c>
    </row>
    <row r="49" spans="2:10" ht="45" x14ac:dyDescent="0.25">
      <c r="B49" s="20" t="s">
        <v>81</v>
      </c>
      <c r="C49" s="27" t="s">
        <v>84</v>
      </c>
      <c r="D49" s="22" t="s">
        <v>27</v>
      </c>
      <c r="E49" s="22">
        <v>1</v>
      </c>
      <c r="F49" s="23"/>
      <c r="G49" s="24">
        <f t="shared" si="0"/>
        <v>0</v>
      </c>
      <c r="H49" s="25"/>
      <c r="I49" s="24">
        <f t="shared" si="1"/>
        <v>0</v>
      </c>
      <c r="J49" s="26">
        <f t="shared" si="2"/>
        <v>0</v>
      </c>
    </row>
    <row r="50" spans="2:10" ht="30" x14ac:dyDescent="0.25">
      <c r="B50" s="20" t="s">
        <v>85</v>
      </c>
      <c r="C50" s="27" t="s">
        <v>62</v>
      </c>
      <c r="D50" s="22" t="s">
        <v>28</v>
      </c>
      <c r="E50" s="22">
        <v>25.2</v>
      </c>
      <c r="F50" s="23"/>
      <c r="G50" s="24">
        <f t="shared" si="0"/>
        <v>0</v>
      </c>
      <c r="H50" s="25"/>
      <c r="I50" s="24">
        <f t="shared" si="1"/>
        <v>0</v>
      </c>
      <c r="J50" s="26">
        <f t="shared" si="2"/>
        <v>0</v>
      </c>
    </row>
    <row r="51" spans="2:10" ht="30" x14ac:dyDescent="0.25">
      <c r="B51" s="20" t="s">
        <v>86</v>
      </c>
      <c r="C51" s="27" t="s">
        <v>63</v>
      </c>
      <c r="D51" s="22" t="s">
        <v>28</v>
      </c>
      <c r="E51" s="22">
        <v>4.4000000000000004</v>
      </c>
      <c r="F51" s="23"/>
      <c r="G51" s="24">
        <f t="shared" si="0"/>
        <v>0</v>
      </c>
      <c r="H51" s="25"/>
      <c r="I51" s="24">
        <f t="shared" si="1"/>
        <v>0</v>
      </c>
      <c r="J51" s="26">
        <f t="shared" si="2"/>
        <v>0</v>
      </c>
    </row>
    <row r="52" spans="2:10" ht="30" x14ac:dyDescent="0.25">
      <c r="B52" s="20" t="s">
        <v>86</v>
      </c>
      <c r="C52" s="27" t="s">
        <v>64</v>
      </c>
      <c r="D52" s="22" t="s">
        <v>28</v>
      </c>
      <c r="E52" s="22">
        <v>5.2</v>
      </c>
      <c r="F52" s="23"/>
      <c r="G52" s="24">
        <f t="shared" si="0"/>
        <v>0</v>
      </c>
      <c r="H52" s="25"/>
      <c r="I52" s="24">
        <f t="shared" si="1"/>
        <v>0</v>
      </c>
      <c r="J52" s="26">
        <f t="shared" si="2"/>
        <v>0</v>
      </c>
    </row>
    <row r="53" spans="2:10" ht="30" x14ac:dyDescent="0.25">
      <c r="B53" s="20" t="s">
        <v>86</v>
      </c>
      <c r="C53" s="27" t="s">
        <v>65</v>
      </c>
      <c r="D53" s="22" t="s">
        <v>28</v>
      </c>
      <c r="E53" s="22">
        <v>3</v>
      </c>
      <c r="F53" s="23"/>
      <c r="G53" s="24">
        <f t="shared" si="0"/>
        <v>0</v>
      </c>
      <c r="H53" s="25"/>
      <c r="I53" s="24">
        <f t="shared" si="1"/>
        <v>0</v>
      </c>
      <c r="J53" s="26">
        <f t="shared" si="2"/>
        <v>0</v>
      </c>
    </row>
    <row r="54" spans="2:10" ht="30" x14ac:dyDescent="0.25">
      <c r="B54" s="20" t="s">
        <v>87</v>
      </c>
      <c r="C54" s="27" t="s">
        <v>66</v>
      </c>
      <c r="D54" s="22" t="s">
        <v>28</v>
      </c>
      <c r="E54" s="22">
        <v>8.1</v>
      </c>
      <c r="F54" s="23"/>
      <c r="G54" s="24">
        <f t="shared" si="0"/>
        <v>0</v>
      </c>
      <c r="H54" s="25"/>
      <c r="I54" s="24">
        <f t="shared" si="1"/>
        <v>0</v>
      </c>
      <c r="J54" s="26">
        <f t="shared" si="2"/>
        <v>0</v>
      </c>
    </row>
    <row r="55" spans="2:10" x14ac:dyDescent="0.25">
      <c r="B55" s="28"/>
      <c r="C55" s="27"/>
      <c r="D55" s="22"/>
      <c r="E55" s="22"/>
      <c r="F55" s="23"/>
      <c r="G55" s="24">
        <f t="shared" si="0"/>
        <v>0</v>
      </c>
      <c r="H55" s="25"/>
      <c r="I55" s="24">
        <f t="shared" si="1"/>
        <v>0</v>
      </c>
      <c r="J55" s="26">
        <f t="shared" si="2"/>
        <v>0</v>
      </c>
    </row>
    <row r="56" spans="2:10" x14ac:dyDescent="0.25">
      <c r="B56" s="28"/>
      <c r="C56" s="27"/>
      <c r="D56" s="22"/>
      <c r="E56" s="22"/>
      <c r="F56" s="23"/>
      <c r="G56" s="24">
        <f t="shared" si="0"/>
        <v>0</v>
      </c>
      <c r="H56" s="25"/>
      <c r="I56" s="24">
        <f t="shared" si="1"/>
        <v>0</v>
      </c>
      <c r="J56" s="26">
        <f t="shared" si="2"/>
        <v>0</v>
      </c>
    </row>
    <row r="57" spans="2:10" x14ac:dyDescent="0.25">
      <c r="B57" s="28" t="s">
        <v>19</v>
      </c>
      <c r="C57" s="17" t="str">
        <f>C7</f>
        <v>lot 04 - PLATRERIE / PEINTURE / PLAFOND</v>
      </c>
      <c r="D57" s="29"/>
      <c r="E57" s="29"/>
      <c r="F57" s="30"/>
      <c r="G57" s="31">
        <f>SUM(G14:G56)</f>
        <v>0</v>
      </c>
      <c r="H57" s="32"/>
      <c r="I57" s="31">
        <f>SUM(I14:I56)</f>
        <v>0</v>
      </c>
      <c r="J57" s="31">
        <f>SUM(J14:J56)</f>
        <v>0</v>
      </c>
    </row>
    <row r="58" spans="2:10" x14ac:dyDescent="0.25">
      <c r="B58" s="28"/>
      <c r="C58" s="18"/>
      <c r="D58" s="33"/>
      <c r="E58" s="33"/>
      <c r="F58" s="34"/>
      <c r="G58" s="35" t="s">
        <v>20</v>
      </c>
      <c r="H58" s="36">
        <f>SUMIF(H14:H56,5.5%,$I$14:$I$56)</f>
        <v>0</v>
      </c>
      <c r="I58" s="37"/>
      <c r="J58" s="37"/>
    </row>
    <row r="59" spans="2:10" x14ac:dyDescent="0.25">
      <c r="B59" s="28"/>
      <c r="C59" s="18"/>
      <c r="D59" s="33"/>
      <c r="E59" s="33"/>
      <c r="F59" s="34"/>
      <c r="G59" s="35" t="s">
        <v>21</v>
      </c>
      <c r="H59" s="36">
        <f>SUMIF(H14:H56,10%,$I$14:$I$56)</f>
        <v>0</v>
      </c>
      <c r="I59" s="37"/>
      <c r="J59" s="37"/>
    </row>
    <row r="60" spans="2:10" x14ac:dyDescent="0.25">
      <c r="B60" s="28"/>
      <c r="C60" s="18"/>
      <c r="D60" s="33"/>
      <c r="E60" s="33"/>
      <c r="F60" s="34"/>
      <c r="G60" s="35" t="s">
        <v>22</v>
      </c>
      <c r="H60" s="36">
        <f>SUMIF(H14:H56,20%,$I$14:$I$56)</f>
        <v>0</v>
      </c>
      <c r="I60" s="37"/>
      <c r="J60" s="37"/>
    </row>
  </sheetData>
  <mergeCells count="10">
    <mergeCell ref="E7:H7"/>
    <mergeCell ref="E8:H8"/>
    <mergeCell ref="E9:H9"/>
    <mergeCell ref="E10:H10"/>
    <mergeCell ref="C1:E1"/>
    <mergeCell ref="F1:G1"/>
    <mergeCell ref="H1:J1"/>
    <mergeCell ref="C2:E2"/>
    <mergeCell ref="H2:J2"/>
    <mergeCell ref="C4:I4"/>
  </mergeCells>
  <phoneticPr fontId="10" type="noConversion"/>
  <dataValidations disablePrompts="1" count="1">
    <dataValidation type="list" allowBlank="1" showInputMessage="1" showErrorMessage="1" sqref="H14:H56" xr:uid="{EF76D23E-7C6D-463B-9C3E-C6F2E0A1C6C0}">
      <formula1>$B$5:$B$7</formula1>
    </dataValidation>
  </dataValidations>
  <pageMargins left="0.46875" right="0.39583333333333331" top="0.75" bottom="0.75" header="0.3" footer="0.3"/>
  <pageSetup paperSize="9" scale="61" orientation="portrait" r:id="rId1"/>
  <colBreaks count="1" manualBreakCount="1">
    <brk id="10" max="1048575" man="1"/>
  </colBreaks>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L4</vt:lpstr>
      <vt:lpstr>'dpgf L4'!Zone_d_impression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CHANTIER</dc:creator>
  <cp:lastModifiedBy>Admin</cp:lastModifiedBy>
  <cp:lastPrinted>2024-09-20T07:17:16Z</cp:lastPrinted>
  <dcterms:created xsi:type="dcterms:W3CDTF">2024-09-20T07:08:52Z</dcterms:created>
  <dcterms:modified xsi:type="dcterms:W3CDTF">2025-01-24T15:05:57Z</dcterms:modified>
</cp:coreProperties>
</file>