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disque D\affaires\06 - ETAT\ETAT sous préfecture Clamecy\ETAT souspref clamecy 5.dce\ETAT souspref Clamecy - DCE envoi\"/>
    </mc:Choice>
  </mc:AlternateContent>
  <xr:revisionPtr revIDLastSave="0" documentId="13_ncr:1_{A0369F38-21A9-4FA5-8DAE-4B0C1A3493AA}" xr6:coauthVersionLast="47" xr6:coauthVersionMax="47" xr10:uidLastSave="{00000000-0000-0000-0000-000000000000}"/>
  <bookViews>
    <workbookView xWindow="-120" yWindow="-120" windowWidth="29040" windowHeight="15840" xr2:uid="{0B69E93F-9E42-4EC5-A041-8D8F84EC9043}"/>
  </bookViews>
  <sheets>
    <sheet name="dpgf L5" sheetId="11" r:id="rId1"/>
  </sheets>
  <externalReferences>
    <externalReference r:id="rId2"/>
  </externalReferences>
  <definedNames>
    <definedName name="base_entreprise">#REF!</definedName>
    <definedName name="basedonnée">#REF!</definedName>
    <definedName name="BDentre">#REF!</definedName>
    <definedName name="cctp_2" localSheetId="0">'[1]PMR- BD chantier v3 – 240920083'!#REF!</definedName>
    <definedName name="cctp_2">'[1]PMR- BD chantier v3 – 240920083'!#REF!</definedName>
    <definedName name="fournisseur">#REF!</definedName>
    <definedName name="liste_entreprises">#REF!</definedName>
    <definedName name="liste_lots">[1]Paramètres!$A$6:$A$20</definedName>
    <definedName name="liste_operations">'[1]Lst opération'!#REF!</definedName>
    <definedName name="liste_secteurs">#REF!</definedName>
    <definedName name="Lot01_page01">#REF!</definedName>
    <definedName name="Lot01_page02">#REF!</definedName>
    <definedName name="Lot03_page01">#REF!</definedName>
    <definedName name="Lot03_page02">#REF!</definedName>
    <definedName name="trx_caches" localSheetId="0">'[1]PMR- BD chantier v3 – 240920083'!#REF!</definedName>
    <definedName name="trx_caches">'[1]PMR- BD chantier v3 – 240920083'!#REF!</definedName>
    <definedName name="_xlnm.Print_Area" localSheetId="0">'dpgf L5'!$A$1:$J$104</definedName>
    <definedName name="zon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11" l="1"/>
  <c r="I20" i="11" s="1"/>
  <c r="G17" i="11"/>
  <c r="I17" i="11" s="1"/>
  <c r="G15" i="11"/>
  <c r="I15" i="11" s="1"/>
  <c r="H35" i="11"/>
  <c r="H34" i="11"/>
  <c r="H33" i="11"/>
  <c r="C32" i="11"/>
  <c r="J20" i="11" l="1"/>
  <c r="J17" i="11"/>
  <c r="J15" i="11"/>
  <c r="G29" i="11" l="1"/>
  <c r="J29" i="11" s="1"/>
  <c r="G30" i="11"/>
  <c r="J30" i="11" s="1"/>
  <c r="G31" i="11"/>
  <c r="J31" i="11" s="1"/>
  <c r="G28" i="11"/>
  <c r="I28" i="11" s="1"/>
  <c r="I31" i="11" l="1"/>
  <c r="I30" i="11"/>
  <c r="J28" i="11"/>
  <c r="I29" i="11"/>
  <c r="G26" i="11"/>
  <c r="J26" i="11" s="1"/>
  <c r="G25" i="11"/>
  <c r="I25" i="11" s="1"/>
  <c r="G24" i="11"/>
  <c r="I24" i="11" s="1"/>
  <c r="G23" i="11"/>
  <c r="I23" i="11" s="1"/>
  <c r="G27" i="11"/>
  <c r="I27" i="11" s="1"/>
  <c r="G22" i="11"/>
  <c r="J22" i="11" s="1"/>
  <c r="G21" i="11"/>
  <c r="J21" i="11" s="1"/>
  <c r="G19" i="11"/>
  <c r="J19" i="11" s="1"/>
  <c r="G18" i="11"/>
  <c r="I18" i="11" s="1"/>
  <c r="G16" i="11"/>
  <c r="J16" i="11" s="1"/>
  <c r="G14" i="11"/>
  <c r="J14" i="11" s="1"/>
  <c r="G32" i="11" l="1"/>
  <c r="J24" i="11"/>
  <c r="I16" i="11"/>
  <c r="I26" i="11"/>
  <c r="J27" i="11"/>
  <c r="I21" i="11"/>
  <c r="I14" i="11"/>
  <c r="J18" i="11"/>
  <c r="J25" i="11"/>
  <c r="J23" i="11"/>
  <c r="I22" i="11"/>
  <c r="I19" i="11"/>
  <c r="J32" i="11" l="1"/>
  <c r="I3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G13" authorId="0" shapeId="0" xr:uid="{CC77289B-2592-4D29-870F-16851D29950B}">
      <text>
        <r>
          <rPr>
            <b/>
            <sz val="9"/>
            <color indexed="81"/>
            <rFont val="Tahoma"/>
            <family val="2"/>
          </rPr>
          <t>User:</t>
        </r>
        <r>
          <rPr>
            <sz val="9"/>
            <color indexed="81"/>
            <rFont val="Tahoma"/>
            <family val="2"/>
          </rPr>
          <t xml:space="preserve">
Calcul automatique
Ne pas modifier la formule</t>
        </r>
      </text>
    </comment>
    <comment ref="H13" authorId="0" shapeId="0" xr:uid="{34BCCA5D-DE10-4E3D-814E-D0687073CD21}">
      <text>
        <r>
          <rPr>
            <b/>
            <sz val="9"/>
            <color indexed="81"/>
            <rFont val="Tahoma"/>
            <family val="2"/>
          </rPr>
          <t>User:</t>
        </r>
        <r>
          <rPr>
            <sz val="9"/>
            <color indexed="81"/>
            <rFont val="Tahoma"/>
            <family val="2"/>
          </rPr>
          <t xml:space="preserve">
Sélectionner le taux
</t>
        </r>
      </text>
    </comment>
    <comment ref="I13" authorId="0" shapeId="0" xr:uid="{A2AAD8E1-AA25-4E83-86F2-980AB0B9C303}">
      <text>
        <r>
          <rPr>
            <b/>
            <sz val="9"/>
            <color indexed="81"/>
            <rFont val="Tahoma"/>
            <family val="2"/>
          </rPr>
          <t>User:</t>
        </r>
        <r>
          <rPr>
            <sz val="9"/>
            <color indexed="81"/>
            <rFont val="Tahoma"/>
            <family val="2"/>
          </rPr>
          <t xml:space="preserve">
Calcul automatique
Ne pas modifier la formule</t>
        </r>
      </text>
    </comment>
    <comment ref="J13" authorId="0" shapeId="0" xr:uid="{09BCF4B6-B2FF-4FF2-BD79-80C295A7EEB5}">
      <text>
        <r>
          <rPr>
            <b/>
            <sz val="9"/>
            <color indexed="81"/>
            <rFont val="Tahoma"/>
            <family val="2"/>
          </rPr>
          <t>User:</t>
        </r>
        <r>
          <rPr>
            <sz val="9"/>
            <color indexed="81"/>
            <rFont val="Tahoma"/>
            <family val="2"/>
          </rPr>
          <t xml:space="preserve">
Calcul automatique
Ne pas modifier la formule</t>
        </r>
      </text>
    </comment>
  </commentList>
</comments>
</file>

<file path=xl/sharedStrings.xml><?xml version="1.0" encoding="utf-8"?>
<sst xmlns="http://schemas.openxmlformats.org/spreadsheetml/2006/main" count="69" uniqueCount="48">
  <si>
    <t>MAITRE D’ŒUVRE :</t>
  </si>
  <si>
    <t>MAITRE D’OUVRAGE :</t>
  </si>
  <si>
    <t>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DEVRA ÊTRE JOINTE EN ANNEXE MAIS NE POURRA EN AUCUN CAS SE SUBSTITUER A LA PRESENTE DPGF.
APRES ACCEPTATION DE L'OFFRE, AUCUNE PLUS VALUE NE POURRA ÊTRE RECLAMEE.</t>
  </si>
  <si>
    <t>ENTREPRISE</t>
  </si>
  <si>
    <t>Devis n°</t>
  </si>
  <si>
    <t xml:space="preserve">du </t>
  </si>
  <si>
    <t>SIRET</t>
  </si>
  <si>
    <t xml:space="preserve"> </t>
  </si>
  <si>
    <t>Remplir le tableau en indiquant votre prix unitaire dans la colonne PU;
En cas de quantitatif différents vous pouvez le modifier</t>
  </si>
  <si>
    <t>Les totaux se calculent autmatiquement à la fin du tableau</t>
  </si>
  <si>
    <t>Référence</t>
  </si>
  <si>
    <t>LIBELLE</t>
  </si>
  <si>
    <t>U</t>
  </si>
  <si>
    <t>Quantité</t>
  </si>
  <si>
    <t>PU</t>
  </si>
  <si>
    <t>Montant HT</t>
  </si>
  <si>
    <t>TVA</t>
  </si>
  <si>
    <t>m. TVA</t>
  </si>
  <si>
    <t>Montant TTC</t>
  </si>
  <si>
    <t>TOTAL</t>
  </si>
  <si>
    <t>tva 5,5%</t>
  </si>
  <si>
    <t>tva 10%</t>
  </si>
  <si>
    <t>tva 20%</t>
  </si>
  <si>
    <t>PROJET :                                                                                                             DPGF</t>
  </si>
  <si>
    <t>lot 05 - SOL SOUPLE</t>
  </si>
  <si>
    <t>Sous-Préfecture de Clamecy
Aménagement des locaux et mise aux normes ERP de l’accueil</t>
  </si>
  <si>
    <t>m²</t>
  </si>
  <si>
    <t>DÉPOSE SOL SOUPLE
                                         Localisation : R+2  - bureau 2</t>
  </si>
  <si>
    <t>DÉPOSE SOL SOUPLE
                                         Localisation : R+2  - bureau chargé de mission</t>
  </si>
  <si>
    <t>DÉPOSE SOL SOUPLE
                                         Localisation : RDC - accueil</t>
  </si>
  <si>
    <t>RAGRÉAGE SUR ANCIEN REVÊTEMENT
                                         Localisation : R+2  - bureau 2</t>
  </si>
  <si>
    <t>RAGRÉAGE SUR ANCIEN REVÊTEMENT
                                         Localisation : R+2  - bureau chargé de mission</t>
  </si>
  <si>
    <t>RAGRÉAGE SUR ANCIEN REVÊTEMENT
                                         Localisation : RDC - accueil</t>
  </si>
  <si>
    <t>SOL SOUPLE
                                         Localisation : R+2  - sanitaires</t>
  </si>
  <si>
    <t>SOL SOUPLE
                                         Localisation : RDC - accueil</t>
  </si>
  <si>
    <t>SOL STRATIFIÉ
                                         Localisation : R+2  - bureau 2</t>
  </si>
  <si>
    <t>SOL STRATIFIÉ
                                         Localisation : R+2  - bureau chargé de mission</t>
  </si>
  <si>
    <t>SOL STRATIFIÉ
                                         Localisation : R+2  - circulation 2</t>
  </si>
  <si>
    <t>SOL SOUPLE DALLE PLOMBANTE
                                         Localisation : RDC - salle de réunion</t>
  </si>
  <si>
    <t>BARRE DE SEUIL
                                         Localisation : RDC - accueil</t>
  </si>
  <si>
    <t>BARRE DE SEUIL
                                         Localisation : R+2  - circulation 2</t>
  </si>
  <si>
    <t>5.2.1</t>
  </si>
  <si>
    <t>5.2.2</t>
  </si>
  <si>
    <t>5.2.3</t>
  </si>
  <si>
    <t>5.2.4</t>
  </si>
  <si>
    <t>5.2.5</t>
  </si>
  <si>
    <t>5.2.6</t>
  </si>
  <si>
    <t>PREFECTURE DE LA NIEVRE
40, rue de la Préfecture
58000 NEVERS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</si>
</sst>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40C];\-#,##0.00\ [$€-40C]"/>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sz val="11"/>
      <name val="Calibri"/>
      <family val="2"/>
      <scheme val="minor"/>
    </font>
    <font>
      <sz val="11"/>
      <name val="Calibri"/>
      <family val="2"/>
      <scheme val="minor"/>
    </font>
    <font>
      <b/>
      <sz val="9"/>
      <color indexed="81"/>
      <name val="Tahoma"/>
      <family val="2"/>
    </font>
    <font>
      <sz val="9"/>
      <color indexed="81"/>
      <name val="Tahoma"/>
      <family val="2"/>
    </font>
    <font>
      <sz val="8"/>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rgb="FFFFC000"/>
        <bgColor indexed="64"/>
      </patternFill>
    </fill>
  </fills>
  <borders count="1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applyFill="0"/>
  </cellStyleXfs>
  <cellXfs count="62">
    <xf numFmtId="0" fontId="0" fillId="0" borderId="0" xfId="0"/>
    <xf numFmtId="0" fontId="0" fillId="0" borderId="0" xfId="0" applyAlignment="1">
      <alignment vertical="top"/>
    </xf>
    <xf numFmtId="0" fontId="0" fillId="0" borderId="5" xfId="0" applyBorder="1" applyAlignment="1">
      <alignment horizontal="center"/>
    </xf>
    <xf numFmtId="0" fontId="0" fillId="0" borderId="5" xfId="0" applyBorder="1"/>
    <xf numFmtId="10" fontId="4" fillId="0" borderId="0" xfId="0" applyNumberFormat="1" applyFont="1"/>
    <xf numFmtId="9" fontId="4" fillId="0" borderId="0" xfId="0" applyNumberFormat="1" applyFont="1"/>
    <xf numFmtId="0" fontId="6" fillId="2" borderId="7" xfId="0" applyFont="1" applyFill="1" applyBorder="1" applyAlignment="1" applyProtection="1">
      <alignment vertical="center"/>
      <protection locked="0"/>
    </xf>
    <xf numFmtId="0" fontId="0" fillId="0" borderId="0" xfId="0" applyProtection="1">
      <protection locked="0"/>
    </xf>
    <xf numFmtId="14" fontId="3" fillId="2" borderId="0" xfId="0" applyNumberFormat="1" applyFont="1" applyFill="1" applyAlignment="1" applyProtection="1">
      <alignment vertical="top"/>
      <protection locked="0"/>
    </xf>
    <xf numFmtId="0" fontId="0" fillId="0" borderId="0" xfId="0" applyAlignment="1" applyProtection="1">
      <alignment wrapText="1"/>
      <protection locked="0"/>
    </xf>
    <xf numFmtId="49" fontId="2" fillId="0" borderId="0" xfId="0" applyNumberFormat="1" applyFont="1" applyAlignment="1" applyProtection="1">
      <alignment horizontal="center" vertical="top"/>
      <protection locked="0"/>
    </xf>
    <xf numFmtId="0" fontId="0" fillId="0" borderId="0" xfId="0" applyAlignment="1">
      <alignment horizontal="center" vertical="top"/>
    </xf>
    <xf numFmtId="0" fontId="0" fillId="0" borderId="0" xfId="0" applyAlignment="1" applyProtection="1">
      <alignment horizontal="center"/>
      <protection locked="0"/>
    </xf>
    <xf numFmtId="0" fontId="0" fillId="0" borderId="0" xfId="0" applyAlignment="1">
      <alignment horizontal="center"/>
    </xf>
    <xf numFmtId="0" fontId="7" fillId="3" borderId="13" xfId="0" applyFont="1" applyFill="1" applyBorder="1" applyAlignment="1">
      <alignment vertical="top"/>
    </xf>
    <xf numFmtId="0" fontId="7" fillId="3" borderId="13" xfId="0" applyFont="1" applyFill="1" applyBorder="1" applyAlignment="1" applyProtection="1">
      <alignment horizontal="center"/>
      <protection locked="0"/>
    </xf>
    <xf numFmtId="0" fontId="7" fillId="3" borderId="14" xfId="0" applyFont="1" applyFill="1" applyBorder="1" applyAlignment="1" applyProtection="1">
      <alignment horizontal="center"/>
      <protection locked="0"/>
    </xf>
    <xf numFmtId="0" fontId="3" fillId="4" borderId="16" xfId="0" applyFont="1" applyFill="1" applyBorder="1"/>
    <xf numFmtId="0" fontId="3" fillId="4" borderId="0" xfId="0" applyFont="1" applyFill="1" applyProtection="1">
      <protection locked="0"/>
    </xf>
    <xf numFmtId="0" fontId="3" fillId="2" borderId="0" xfId="0" applyFont="1" applyFill="1" applyAlignment="1" applyProtection="1">
      <alignment horizontal="center" vertical="top"/>
      <protection locked="0"/>
    </xf>
    <xf numFmtId="0" fontId="0" fillId="0" borderId="0" xfId="0" applyFont="1" applyAlignment="1">
      <alignment horizontal="center" vertical="top"/>
    </xf>
    <xf numFmtId="0" fontId="0" fillId="0" borderId="15" xfId="0" applyFont="1" applyBorder="1" applyAlignment="1" applyProtection="1">
      <alignment wrapText="1"/>
      <protection locked="0"/>
    </xf>
    <xf numFmtId="0" fontId="0" fillId="0" borderId="16" xfId="0" applyFont="1" applyBorder="1" applyAlignment="1" applyProtection="1">
      <alignment horizontal="center"/>
      <protection locked="0"/>
    </xf>
    <xf numFmtId="0" fontId="0" fillId="0" borderId="16" xfId="0" applyFont="1" applyBorder="1" applyProtection="1">
      <protection locked="0"/>
    </xf>
    <xf numFmtId="44" fontId="0" fillId="0" borderId="15" xfId="1" applyFont="1" applyBorder="1" applyProtection="1"/>
    <xf numFmtId="164" fontId="0" fillId="0" borderId="15" xfId="2" applyNumberFormat="1" applyFont="1" applyBorder="1" applyProtection="1">
      <protection locked="0"/>
    </xf>
    <xf numFmtId="44" fontId="0" fillId="0" borderId="16" xfId="0" applyNumberFormat="1" applyFont="1" applyBorder="1"/>
    <xf numFmtId="0" fontId="0" fillId="0" borderId="15" xfId="0" applyFont="1" applyBorder="1" applyAlignment="1">
      <alignment wrapText="1"/>
    </xf>
    <xf numFmtId="0" fontId="0" fillId="0" borderId="0" xfId="0" applyFont="1" applyAlignment="1">
      <alignment vertical="top"/>
    </xf>
    <xf numFmtId="0" fontId="0" fillId="4" borderId="16" xfId="0" applyFont="1" applyFill="1" applyBorder="1" applyAlignment="1" applyProtection="1">
      <alignment horizontal="center"/>
      <protection locked="0"/>
    </xf>
    <xf numFmtId="0" fontId="0" fillId="4" borderId="16" xfId="0" applyFont="1" applyFill="1" applyBorder="1" applyProtection="1">
      <protection locked="0"/>
    </xf>
    <xf numFmtId="165" fontId="3" fillId="4" borderId="15" xfId="0" applyNumberFormat="1" applyFont="1" applyFill="1" applyBorder="1"/>
    <xf numFmtId="165" fontId="3" fillId="4" borderId="15" xfId="0" applyNumberFormat="1" applyFont="1" applyFill="1" applyBorder="1" applyProtection="1">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3" fillId="4" borderId="16" xfId="0" applyNumberFormat="1" applyFont="1" applyFill="1" applyBorder="1" applyProtection="1">
      <protection locked="0"/>
    </xf>
    <xf numFmtId="165" fontId="0" fillId="4" borderId="15" xfId="0" applyNumberFormat="1" applyFont="1" applyFill="1" applyBorder="1"/>
    <xf numFmtId="165" fontId="3" fillId="4" borderId="0" xfId="0" applyNumberFormat="1" applyFont="1" applyFill="1" applyProtection="1">
      <protection locked="0"/>
    </xf>
    <xf numFmtId="44" fontId="0" fillId="0" borderId="15" xfId="1" applyFont="1" applyBorder="1" applyProtection="1">
      <protection locked="0"/>
    </xf>
    <xf numFmtId="44" fontId="0" fillId="0" borderId="16" xfId="0" applyNumberFormat="1" applyFont="1" applyBorder="1" applyProtection="1">
      <protection locked="0"/>
    </xf>
    <xf numFmtId="0" fontId="3" fillId="2" borderId="8" xfId="0" applyFont="1" applyFill="1" applyBorder="1" applyAlignment="1" applyProtection="1">
      <alignment horizontal="center" vertical="top"/>
      <protection locked="0"/>
    </xf>
    <xf numFmtId="0" fontId="3" fillId="2" borderId="9" xfId="0" applyFont="1" applyFill="1" applyBorder="1" applyAlignment="1" applyProtection="1">
      <alignment horizontal="center" vertical="top"/>
      <protection locked="0"/>
    </xf>
    <xf numFmtId="0" fontId="3" fillId="2" borderId="10" xfId="0" applyFont="1" applyFill="1" applyBorder="1" applyAlignment="1" applyProtection="1">
      <alignment horizontal="center" vertical="top"/>
      <protection locked="0"/>
    </xf>
    <xf numFmtId="0" fontId="3" fillId="2" borderId="11" xfId="0" applyFont="1" applyFill="1" applyBorder="1" applyAlignment="1" applyProtection="1">
      <alignment horizontal="center" vertical="top"/>
      <protection locked="0"/>
    </xf>
    <xf numFmtId="0" fontId="3" fillId="2" borderId="0" xfId="0" applyFont="1" applyFill="1" applyAlignment="1" applyProtection="1">
      <alignment horizontal="center" vertical="top"/>
      <protection locked="0"/>
    </xf>
    <xf numFmtId="0" fontId="3" fillId="2" borderId="12" xfId="0" applyFont="1" applyFill="1" applyBorder="1" applyAlignment="1" applyProtection="1">
      <alignment horizontal="center" vertical="top"/>
      <protection locked="0"/>
    </xf>
    <xf numFmtId="49" fontId="3" fillId="2" borderId="4" xfId="0" applyNumberFormat="1" applyFont="1" applyFill="1" applyBorder="1" applyAlignment="1" applyProtection="1">
      <alignment horizontal="center" vertical="top"/>
      <protection locked="0"/>
    </xf>
    <xf numFmtId="49" fontId="3" fillId="2" borderId="5" xfId="0" applyNumberFormat="1" applyFont="1" applyFill="1" applyBorder="1" applyAlignment="1" applyProtection="1">
      <alignment horizontal="center" vertical="top"/>
      <protection locked="0"/>
    </xf>
    <xf numFmtId="49" fontId="3" fillId="2" borderId="6" xfId="0" applyNumberFormat="1" applyFont="1" applyFill="1" applyBorder="1" applyAlignment="1" applyProtection="1">
      <alignment horizontal="center" vertical="top"/>
      <protection locked="0"/>
    </xf>
    <xf numFmtId="0" fontId="0" fillId="0" borderId="1"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3" fillId="0" borderId="4"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6"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3" applyFont="1" applyAlignment="1">
      <alignment horizontal="center" vertical="top" wrapText="1"/>
    </xf>
  </cellXfs>
  <cellStyles count="4">
    <cellStyle name="Monétaire" xfId="1" builtinId="4"/>
    <cellStyle name="Normal" xfId="0" builtinId="0"/>
    <cellStyle name="Normal 2" xfId="3" xr:uid="{2C0A78FF-7E21-4A54-824A-A12077AA3909}"/>
    <cellStyle name="Pourcentage" xfId="2" builtinId="5"/>
  </cellStyles>
  <dxfs count="13">
    <dxf>
      <font>
        <strike val="0"/>
        <outline val="0"/>
        <shadow val="0"/>
        <u val="none"/>
        <vertAlign val="baseline"/>
        <sz val="11"/>
        <color theme="1"/>
        <name val="Calibri"/>
        <family val="2"/>
        <scheme val="minor"/>
      </font>
      <numFmt numFmtId="34" formatCode="_-* #,##0.00\ &quot;€&quot;_-;\-* #,##0.00\ &quot;€&quot;_-;_-* &quot;-&quot;??\ &quot;€&quot;_-;_-@_-"/>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numFmt numFmtId="164" formatCode="0.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textRotation="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1"/>
        <color theme="1"/>
        <name val="Calibri"/>
        <family val="2"/>
        <scheme val="minor"/>
      </font>
      <alignment vertical="top" textRotation="0" wrapText="0" indent="0" justifyLastLine="0" shrinkToFit="0" readingOrder="0"/>
      <border outline="0">
        <right style="thin">
          <color indexed="64"/>
        </right>
      </border>
    </dxf>
    <dxf>
      <border outline="0">
        <right style="thin">
          <color rgb="FF000000"/>
        </right>
        <top style="thin">
          <color rgb="FF000000"/>
        </top>
      </border>
    </dxf>
    <dxf>
      <font>
        <strike val="0"/>
        <outline val="0"/>
        <shadow val="0"/>
        <u val="none"/>
        <vertAlign val="baseline"/>
        <sz val="11"/>
        <color theme="1"/>
        <name val="Calibri"/>
        <family val="2"/>
        <scheme val="minor"/>
      </font>
    </dxf>
    <dxf>
      <border outline="0">
        <bottom style="thin">
          <color rgb="FF000000"/>
        </bottom>
      </border>
    </dxf>
    <dxf>
      <font>
        <strike val="0"/>
        <outline val="0"/>
        <shadow val="0"/>
        <u val="none"/>
        <vertAlign val="baseline"/>
        <sz val="11"/>
        <color auto="1"/>
        <name val="Calibri"/>
        <family val="2"/>
        <scheme val="minor"/>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63501</xdr:colOff>
      <xdr:row>1</xdr:row>
      <xdr:rowOff>10583</xdr:rowOff>
    </xdr:from>
    <xdr:to>
      <xdr:col>6</xdr:col>
      <xdr:colOff>793750</xdr:colOff>
      <xdr:row>1</xdr:row>
      <xdr:rowOff>427404</xdr:rowOff>
    </xdr:to>
    <xdr:pic>
      <xdr:nvPicPr>
        <xdr:cNvPr id="2" name="Image 1">
          <a:extLst>
            <a:ext uri="{FF2B5EF4-FFF2-40B4-BE49-F238E27FC236}">
              <a16:creationId xmlns:a16="http://schemas.microsoft.com/office/drawing/2014/main" id="{6D6853A8-69B6-49E7-A67C-6EB928DE6BB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21426" y="201083"/>
          <a:ext cx="1320799" cy="416821"/>
        </a:xfrm>
        <a:prstGeom prst="rect">
          <a:avLst/>
        </a:prstGeom>
      </xdr:spPr>
    </xdr:pic>
    <xdr:clientData/>
  </xdr:twoCellAnchor>
  <xdr:twoCellAnchor>
    <xdr:from>
      <xdr:col>2</xdr:col>
      <xdr:colOff>0</xdr:colOff>
      <xdr:row>31</xdr:row>
      <xdr:rowOff>0</xdr:rowOff>
    </xdr:from>
    <xdr:to>
      <xdr:col>10</xdr:col>
      <xdr:colOff>11906</xdr:colOff>
      <xdr:row>35</xdr:row>
      <xdr:rowOff>0</xdr:rowOff>
    </xdr:to>
    <xdr:sp macro="" textlink="">
      <xdr:nvSpPr>
        <xdr:cNvPr id="3" name="Rectangle 2">
          <a:extLst>
            <a:ext uri="{FF2B5EF4-FFF2-40B4-BE49-F238E27FC236}">
              <a16:creationId xmlns:a16="http://schemas.microsoft.com/office/drawing/2014/main" id="{1DE9F25F-65FD-4C47-940B-D8DC52E0157B}"/>
            </a:ext>
          </a:extLst>
        </xdr:cNvPr>
        <xdr:cNvSpPr/>
      </xdr:nvSpPr>
      <xdr:spPr>
        <a:xfrm>
          <a:off x="1095375" y="20840700"/>
          <a:ext cx="9213056" cy="76200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xfr640691-my.sharepoint.com/personal/chantier_archcade_com/Documents/Chantier/REGION/R%20PMR/PMR-%20BD%20chantier%20v3%20&#8211;%2024092008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Secteur"/>
      <sheetName val="Lst opération"/>
      <sheetName val="BaseDonnée"/>
      <sheetName val="en-tete"/>
      <sheetName val="CCTP par lot"/>
      <sheetName val="DPGF"/>
      <sheetName val="dpgf R MIT L2"/>
      <sheetName val="dpgf R MIT L14"/>
      <sheetName val="dpgf R MIT L6"/>
      <sheetName val="dpgf R MIT L7"/>
      <sheetName val="dpgf R MIT L8"/>
      <sheetName val="dpgf R MIT L9"/>
      <sheetName val="dpgf R MIT L12"/>
      <sheetName val="dpgf R MOR L2"/>
      <sheetName val="dpgf R MOR L14"/>
      <sheetName val="dpgf R MOR L6"/>
      <sheetName val="dpgf R MOR L7"/>
      <sheetName val="dpgf R MOR L8"/>
      <sheetName val="dpgf R MOR L9"/>
      <sheetName val="dpgf R MOR L12"/>
      <sheetName val="Tableau Crx"/>
      <sheetName val="PMR- BD chantier v3 – 240920083"/>
    </sheetNames>
    <sheetDataSet>
      <sheetData sheetId="0">
        <row r="6">
          <cell r="A6" t="str">
            <v>Tous les lots</v>
          </cell>
        </row>
        <row r="7">
          <cell r="A7" t="str">
            <v>01. DESAMIANTAGE</v>
          </cell>
        </row>
        <row r="8">
          <cell r="A8" t="str">
            <v>02. GROS ŒUVRE - VRD</v>
          </cell>
        </row>
        <row r="9">
          <cell r="A9" t="str">
            <v>03. CHARPENTE - COUVERTURE</v>
          </cell>
        </row>
        <row r="10">
          <cell r="A10" t="str">
            <v>04. MENUISERIE EXTERIEURE</v>
          </cell>
        </row>
        <row r="11">
          <cell r="A11" t="str">
            <v>14. METALLERIE</v>
          </cell>
        </row>
        <row r="12">
          <cell r="A12" t="str">
            <v>05. ÉTANCHÉITÉ</v>
          </cell>
        </row>
        <row r="13">
          <cell r="A13" t="str">
            <v>06. PEINTURE / PLÂTRERIE / PLAFOND</v>
          </cell>
        </row>
        <row r="14">
          <cell r="A14" t="str">
            <v>07. CARRELAGE</v>
          </cell>
        </row>
        <row r="15">
          <cell r="A15" t="str">
            <v>08. SOL SOUPLE</v>
          </cell>
        </row>
        <row r="16">
          <cell r="A16" t="str">
            <v>09. MENUISERIE BOIS</v>
          </cell>
        </row>
        <row r="17">
          <cell r="A17" t="str">
            <v>10. PLOMBERIE / CHAUFFAGE / VENTILATION</v>
          </cell>
        </row>
        <row r="18">
          <cell r="A18" t="str">
            <v>11. COURANT FORT ET FAIBLE</v>
          </cell>
        </row>
        <row r="19">
          <cell r="A19" t="str">
            <v>12. ASCENSEUR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E39FFFC-FD05-4F5C-8816-2C35A57D3B93}" name="Tableau32131415161718345" displayName="Tableau32131415161718345" ref="B13:J31" totalsRowShown="0" headerRowDxfId="12" dataDxfId="10" headerRowBorderDxfId="11" tableBorderDxfId="9">
  <autoFilter ref="B13:J31" xr:uid="{4DD9805C-81CE-46E7-A7B8-B57221A007F3}"/>
  <tableColumns count="9">
    <tableColumn id="1" xr3:uid="{93CFCF81-D4B5-4FF8-BE54-373F398BB8D5}" name="Référence" dataDxfId="8"/>
    <tableColumn id="2" xr3:uid="{52D47628-9163-48CB-BAC7-33D795AE9921}" name="LIBELLE" dataDxfId="7"/>
    <tableColumn id="3" xr3:uid="{AC7F927C-70D6-4A65-BA50-906527874A8E}" name="U" dataDxfId="6"/>
    <tableColumn id="4" xr3:uid="{76EFD2E8-6147-473F-82B5-F399AECB8D93}" name="Quantité" dataDxfId="5"/>
    <tableColumn id="5" xr3:uid="{3C63294E-D735-4627-A83B-136CDBF3A3EA}" name="PU" dataDxfId="4"/>
    <tableColumn id="6" xr3:uid="{A0D83E93-57EC-479A-89D5-EFC4A97B6208}" name="Montant HT" dataDxfId="3" dataCellStyle="Monétaire">
      <calculatedColumnFormula>ROUND(E14*F14,2)</calculatedColumnFormula>
    </tableColumn>
    <tableColumn id="7" xr3:uid="{E0017834-0B81-4A1F-B202-8CF463A26ABA}" name="TVA" dataDxfId="2" dataCellStyle="Pourcentage"/>
    <tableColumn id="8" xr3:uid="{19119B5C-43B9-4E8C-AACC-45C5CF756087}" name="m. TVA" dataDxfId="1" dataCellStyle="Monétaire">
      <calculatedColumnFormula>G14*H14</calculatedColumnFormula>
    </tableColumn>
    <tableColumn id="9" xr3:uid="{8C834371-330D-4B5A-98C5-5202CDB20D10}" name="Montant TTC" dataDxfId="0">
      <calculatedColumnFormula>(G14*H14)+G14</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B01DA-2706-4847-829F-F5AE212AFDF8}">
  <dimension ref="B1:L35"/>
  <sheetViews>
    <sheetView tabSelected="1" zoomScale="60" zoomScaleNormal="60" workbookViewId="0">
      <pane ySplit="13" topLeftCell="A14" activePane="bottomLeft" state="frozen"/>
      <selection activeCell="C8" sqref="C8"/>
      <selection pane="bottomLeft" activeCell="C7" sqref="C7"/>
    </sheetView>
  </sheetViews>
  <sheetFormatPr baseColWidth="10" defaultColWidth="10.7109375" defaultRowHeight="15" x14ac:dyDescent="0.25"/>
  <cols>
    <col min="1" max="1" width="3.42578125" customWidth="1"/>
    <col min="2" max="2" width="13" style="1" customWidth="1"/>
    <col min="3" max="3" width="59.140625" customWidth="1"/>
    <col min="4" max="4" width="6.42578125" customWidth="1"/>
    <col min="5" max="5" width="11.85546875" style="13" customWidth="1"/>
    <col min="6" max="6" width="8.85546875" customWidth="1"/>
    <col min="7" max="7" width="14.42578125" customWidth="1"/>
    <col min="8" max="8" width="9.85546875" customWidth="1"/>
    <col min="9" max="9" width="12.28515625" customWidth="1"/>
    <col min="10" max="10" width="15.140625" customWidth="1"/>
  </cols>
  <sheetData>
    <row r="1" spans="2:12" x14ac:dyDescent="0.25">
      <c r="C1" s="49" t="s">
        <v>23</v>
      </c>
      <c r="D1" s="50"/>
      <c r="E1" s="51"/>
      <c r="F1" s="52" t="s">
        <v>0</v>
      </c>
      <c r="G1" s="53"/>
      <c r="H1" s="52" t="s">
        <v>1</v>
      </c>
      <c r="I1" s="54"/>
      <c r="J1" s="53"/>
    </row>
    <row r="2" spans="2:12" ht="47.25" customHeight="1" thickBot="1" x14ac:dyDescent="0.3">
      <c r="C2" s="55" t="s">
        <v>25</v>
      </c>
      <c r="D2" s="56"/>
      <c r="E2" s="57"/>
      <c r="F2" s="2"/>
      <c r="G2" s="3"/>
      <c r="H2" s="58" t="s">
        <v>47</v>
      </c>
      <c r="I2" s="59"/>
      <c r="J2" s="60"/>
    </row>
    <row r="4" spans="2:12" ht="90.75" customHeight="1" x14ac:dyDescent="0.25">
      <c r="C4" s="61" t="s">
        <v>2</v>
      </c>
      <c r="D4" s="61"/>
      <c r="E4" s="61"/>
      <c r="F4" s="61"/>
      <c r="G4" s="61"/>
      <c r="H4" s="61"/>
      <c r="I4" s="61"/>
      <c r="L4" s="4"/>
    </row>
    <row r="5" spans="2:12" x14ac:dyDescent="0.25">
      <c r="B5" s="4">
        <v>5.5E-2</v>
      </c>
    </row>
    <row r="6" spans="2:12" ht="15.75" thickBot="1" x14ac:dyDescent="0.3">
      <c r="B6" s="5">
        <v>0.1</v>
      </c>
      <c r="E6" s="13" t="s">
        <v>3</v>
      </c>
    </row>
    <row r="7" spans="2:12" ht="15.75" thickBot="1" x14ac:dyDescent="0.3">
      <c r="B7" s="5">
        <v>0.2</v>
      </c>
      <c r="C7" s="6" t="s">
        <v>24</v>
      </c>
      <c r="E7" s="40"/>
      <c r="F7" s="41"/>
      <c r="G7" s="41"/>
      <c r="H7" s="42"/>
      <c r="I7" t="s">
        <v>4</v>
      </c>
      <c r="J7" s="19"/>
    </row>
    <row r="8" spans="2:12" ht="15.75" customHeight="1" x14ac:dyDescent="0.25">
      <c r="C8" s="7"/>
      <c r="E8" s="43"/>
      <c r="F8" s="44"/>
      <c r="G8" s="44"/>
      <c r="H8" s="45"/>
      <c r="I8" t="s">
        <v>5</v>
      </c>
      <c r="J8" s="8"/>
    </row>
    <row r="9" spans="2:12" x14ac:dyDescent="0.25">
      <c r="C9" s="7"/>
      <c r="E9" s="43"/>
      <c r="F9" s="44"/>
      <c r="G9" s="44"/>
      <c r="H9" s="45"/>
    </row>
    <row r="10" spans="2:12" ht="15.75" thickBot="1" x14ac:dyDescent="0.3">
      <c r="D10" t="s">
        <v>6</v>
      </c>
      <c r="E10" s="46" t="s">
        <v>7</v>
      </c>
      <c r="F10" s="47"/>
      <c r="G10" s="47"/>
      <c r="H10" s="48"/>
    </row>
    <row r="11" spans="2:12" ht="45" x14ac:dyDescent="0.25">
      <c r="C11" s="9" t="s">
        <v>8</v>
      </c>
      <c r="E11" s="10"/>
      <c r="F11" s="10"/>
      <c r="G11" s="10"/>
      <c r="H11" s="10"/>
    </row>
    <row r="12" spans="2:12" s="13" customFormat="1" x14ac:dyDescent="0.25">
      <c r="B12" s="11"/>
      <c r="C12" s="7" t="s">
        <v>9</v>
      </c>
      <c r="D12" s="7"/>
      <c r="E12" s="12"/>
      <c r="F12" s="7"/>
      <c r="G12" s="7"/>
      <c r="H12" s="7"/>
      <c r="I12" s="7"/>
      <c r="J12" s="12"/>
    </row>
    <row r="13" spans="2:12" x14ac:dyDescent="0.25">
      <c r="B13" s="14" t="s">
        <v>10</v>
      </c>
      <c r="C13" s="15" t="s">
        <v>11</v>
      </c>
      <c r="D13" s="15" t="s">
        <v>12</v>
      </c>
      <c r="E13" s="15" t="s">
        <v>13</v>
      </c>
      <c r="F13" s="15" t="s">
        <v>14</v>
      </c>
      <c r="G13" s="15" t="s">
        <v>15</v>
      </c>
      <c r="H13" s="15" t="s">
        <v>16</v>
      </c>
      <c r="I13" s="15" t="s">
        <v>17</v>
      </c>
      <c r="J13" s="16" t="s">
        <v>18</v>
      </c>
    </row>
    <row r="14" spans="2:12" ht="30" x14ac:dyDescent="0.25">
      <c r="B14" s="20" t="s">
        <v>41</v>
      </c>
      <c r="C14" s="21" t="s">
        <v>29</v>
      </c>
      <c r="D14" s="22" t="s">
        <v>26</v>
      </c>
      <c r="E14" s="22">
        <v>26.4</v>
      </c>
      <c r="F14" s="23"/>
      <c r="G14" s="24">
        <f t="shared" ref="G14:G31" si="0">ROUND(E14*F14,2)</f>
        <v>0</v>
      </c>
      <c r="H14" s="25"/>
      <c r="I14" s="24">
        <f t="shared" ref="I14:I31" si="1">G14*H14</f>
        <v>0</v>
      </c>
      <c r="J14" s="26">
        <f t="shared" ref="J14:J31" si="2">(G14*H14)+G14</f>
        <v>0</v>
      </c>
    </row>
    <row r="15" spans="2:12" ht="30" x14ac:dyDescent="0.25">
      <c r="B15" s="20" t="s">
        <v>41</v>
      </c>
      <c r="C15" s="21" t="s">
        <v>27</v>
      </c>
      <c r="D15" s="22" t="s">
        <v>26</v>
      </c>
      <c r="E15" s="22">
        <v>26.7</v>
      </c>
      <c r="F15" s="23"/>
      <c r="G15" s="24">
        <f t="shared" ref="G15" si="3">ROUND(E15*F15,2)</f>
        <v>0</v>
      </c>
      <c r="H15" s="25"/>
      <c r="I15" s="24">
        <f t="shared" ref="I15" si="4">G15*H15</f>
        <v>0</v>
      </c>
      <c r="J15" s="26">
        <f t="shared" ref="J15" si="5">(G15*H15)+G15</f>
        <v>0</v>
      </c>
    </row>
    <row r="16" spans="2:12" ht="45" x14ac:dyDescent="0.25">
      <c r="B16" s="20" t="s">
        <v>41</v>
      </c>
      <c r="C16" s="21" t="s">
        <v>28</v>
      </c>
      <c r="D16" s="22" t="s">
        <v>26</v>
      </c>
      <c r="E16" s="22">
        <v>15.1</v>
      </c>
      <c r="F16" s="23"/>
      <c r="G16" s="24">
        <f t="shared" si="0"/>
        <v>0</v>
      </c>
      <c r="H16" s="25"/>
      <c r="I16" s="24">
        <f t="shared" si="1"/>
        <v>0</v>
      </c>
      <c r="J16" s="26">
        <f t="shared" si="2"/>
        <v>0</v>
      </c>
    </row>
    <row r="17" spans="2:10" ht="30" x14ac:dyDescent="0.25">
      <c r="B17" s="20" t="s">
        <v>42</v>
      </c>
      <c r="C17" s="27" t="s">
        <v>32</v>
      </c>
      <c r="D17" s="22" t="s">
        <v>26</v>
      </c>
      <c r="E17" s="22">
        <v>26.4</v>
      </c>
      <c r="F17" s="23"/>
      <c r="G17" s="38">
        <f>ROUND(E17*F17,2)</f>
        <v>0</v>
      </c>
      <c r="H17" s="25"/>
      <c r="I17" s="38">
        <f>G17*H17</f>
        <v>0</v>
      </c>
      <c r="J17" s="39">
        <f>(G17*H17)+G17</f>
        <v>0</v>
      </c>
    </row>
    <row r="18" spans="2:10" ht="30" x14ac:dyDescent="0.25">
      <c r="B18" s="20" t="s">
        <v>42</v>
      </c>
      <c r="C18" s="21" t="s">
        <v>30</v>
      </c>
      <c r="D18" s="22" t="s">
        <v>26</v>
      </c>
      <c r="E18" s="22">
        <v>26.7</v>
      </c>
      <c r="F18" s="23"/>
      <c r="G18" s="24">
        <f t="shared" si="0"/>
        <v>0</v>
      </c>
      <c r="H18" s="25"/>
      <c r="I18" s="24">
        <f t="shared" si="1"/>
        <v>0</v>
      </c>
      <c r="J18" s="26">
        <f t="shared" si="2"/>
        <v>0</v>
      </c>
    </row>
    <row r="19" spans="2:10" ht="45" x14ac:dyDescent="0.25">
      <c r="B19" s="20" t="s">
        <v>42</v>
      </c>
      <c r="C19" s="21" t="s">
        <v>31</v>
      </c>
      <c r="D19" s="22" t="s">
        <v>26</v>
      </c>
      <c r="E19" s="22">
        <v>15.1</v>
      </c>
      <c r="F19" s="23"/>
      <c r="G19" s="24">
        <f t="shared" si="0"/>
        <v>0</v>
      </c>
      <c r="H19" s="25"/>
      <c r="I19" s="24">
        <f t="shared" si="1"/>
        <v>0</v>
      </c>
      <c r="J19" s="26">
        <f t="shared" si="2"/>
        <v>0</v>
      </c>
    </row>
    <row r="20" spans="2:10" ht="30" x14ac:dyDescent="0.25">
      <c r="B20" s="20" t="s">
        <v>43</v>
      </c>
      <c r="C20" s="27" t="s">
        <v>34</v>
      </c>
      <c r="D20" s="22" t="s">
        <v>26</v>
      </c>
      <c r="E20" s="22">
        <v>26.4</v>
      </c>
      <c r="F20" s="23"/>
      <c r="G20" s="38">
        <f>ROUND(E20*F20,2)</f>
        <v>0</v>
      </c>
      <c r="H20" s="25"/>
      <c r="I20" s="38">
        <f>G20*H20</f>
        <v>0</v>
      </c>
      <c r="J20" s="39">
        <f>(G20*H20)+G20</f>
        <v>0</v>
      </c>
    </row>
    <row r="21" spans="2:10" ht="30" x14ac:dyDescent="0.25">
      <c r="B21" s="20" t="s">
        <v>43</v>
      </c>
      <c r="C21" s="27" t="s">
        <v>33</v>
      </c>
      <c r="D21" s="22" t="s">
        <v>26</v>
      </c>
      <c r="E21" s="22">
        <v>3.2</v>
      </c>
      <c r="F21" s="23"/>
      <c r="G21" s="24">
        <f t="shared" si="0"/>
        <v>0</v>
      </c>
      <c r="H21" s="25"/>
      <c r="I21" s="24">
        <f t="shared" si="1"/>
        <v>0</v>
      </c>
      <c r="J21" s="26">
        <f t="shared" si="2"/>
        <v>0</v>
      </c>
    </row>
    <row r="22" spans="2:10" ht="30" x14ac:dyDescent="0.25">
      <c r="B22" s="20" t="s">
        <v>44</v>
      </c>
      <c r="C22" s="27" t="s">
        <v>35</v>
      </c>
      <c r="D22" s="22" t="s">
        <v>26</v>
      </c>
      <c r="E22" s="22">
        <v>26.7</v>
      </c>
      <c r="F22" s="23"/>
      <c r="G22" s="24">
        <f t="shared" si="0"/>
        <v>0</v>
      </c>
      <c r="H22" s="25"/>
      <c r="I22" s="24">
        <f t="shared" si="1"/>
        <v>0</v>
      </c>
      <c r="J22" s="26">
        <f t="shared" si="2"/>
        <v>0</v>
      </c>
    </row>
    <row r="23" spans="2:10" ht="45" x14ac:dyDescent="0.25">
      <c r="B23" s="20" t="s">
        <v>44</v>
      </c>
      <c r="C23" s="27" t="s">
        <v>36</v>
      </c>
      <c r="D23" s="22" t="s">
        <v>26</v>
      </c>
      <c r="E23" s="22">
        <v>15.1</v>
      </c>
      <c r="F23" s="23"/>
      <c r="G23" s="24">
        <f t="shared" si="0"/>
        <v>0</v>
      </c>
      <c r="H23" s="25"/>
      <c r="I23" s="24">
        <f t="shared" si="1"/>
        <v>0</v>
      </c>
      <c r="J23" s="26">
        <f t="shared" si="2"/>
        <v>0</v>
      </c>
    </row>
    <row r="24" spans="2:10" ht="30" x14ac:dyDescent="0.25">
      <c r="B24" s="20" t="s">
        <v>44</v>
      </c>
      <c r="C24" s="27" t="s">
        <v>37</v>
      </c>
      <c r="D24" s="22" t="s">
        <v>26</v>
      </c>
      <c r="E24" s="22">
        <v>9.1999999999999993</v>
      </c>
      <c r="F24" s="23"/>
      <c r="G24" s="24">
        <f t="shared" si="0"/>
        <v>0</v>
      </c>
      <c r="H24" s="25"/>
      <c r="I24" s="24">
        <f t="shared" si="1"/>
        <v>0</v>
      </c>
      <c r="J24" s="26">
        <f t="shared" si="2"/>
        <v>0</v>
      </c>
    </row>
    <row r="25" spans="2:10" ht="30" x14ac:dyDescent="0.25">
      <c r="B25" s="20" t="s">
        <v>45</v>
      </c>
      <c r="C25" s="27" t="s">
        <v>38</v>
      </c>
      <c r="D25" s="22" t="s">
        <v>26</v>
      </c>
      <c r="E25" s="22">
        <v>38.1</v>
      </c>
      <c r="F25" s="23"/>
      <c r="G25" s="24">
        <f t="shared" si="0"/>
        <v>0</v>
      </c>
      <c r="H25" s="25"/>
      <c r="I25" s="24">
        <f t="shared" si="1"/>
        <v>0</v>
      </c>
      <c r="J25" s="26">
        <f t="shared" si="2"/>
        <v>0</v>
      </c>
    </row>
    <row r="26" spans="2:10" ht="30" x14ac:dyDescent="0.25">
      <c r="B26" s="20" t="s">
        <v>46</v>
      </c>
      <c r="C26" s="27" t="s">
        <v>39</v>
      </c>
      <c r="D26" s="22" t="s">
        <v>12</v>
      </c>
      <c r="E26" s="22">
        <v>4</v>
      </c>
      <c r="F26" s="23"/>
      <c r="G26" s="24">
        <f t="shared" si="0"/>
        <v>0</v>
      </c>
      <c r="H26" s="25"/>
      <c r="I26" s="24">
        <f t="shared" si="1"/>
        <v>0</v>
      </c>
      <c r="J26" s="26">
        <f t="shared" si="2"/>
        <v>0</v>
      </c>
    </row>
    <row r="27" spans="2:10" ht="30" x14ac:dyDescent="0.25">
      <c r="B27" s="20" t="s">
        <v>46</v>
      </c>
      <c r="C27" s="27" t="s">
        <v>40</v>
      </c>
      <c r="D27" s="22" t="s">
        <v>12</v>
      </c>
      <c r="E27" s="22">
        <v>5</v>
      </c>
      <c r="F27" s="23"/>
      <c r="G27" s="24">
        <f t="shared" si="0"/>
        <v>0</v>
      </c>
      <c r="H27" s="25"/>
      <c r="I27" s="24">
        <f t="shared" si="1"/>
        <v>0</v>
      </c>
      <c r="J27" s="26">
        <f t="shared" si="2"/>
        <v>0</v>
      </c>
    </row>
    <row r="28" spans="2:10" x14ac:dyDescent="0.25">
      <c r="B28" s="20"/>
      <c r="C28" s="27"/>
      <c r="D28" s="22"/>
      <c r="E28" s="22"/>
      <c r="F28" s="23"/>
      <c r="G28" s="24">
        <f t="shared" si="0"/>
        <v>0</v>
      </c>
      <c r="H28" s="25"/>
      <c r="I28" s="24">
        <f t="shared" si="1"/>
        <v>0</v>
      </c>
      <c r="J28" s="26">
        <f t="shared" si="2"/>
        <v>0</v>
      </c>
    </row>
    <row r="29" spans="2:10" x14ac:dyDescent="0.25">
      <c r="B29" s="20"/>
      <c r="C29" s="27"/>
      <c r="D29" s="22"/>
      <c r="E29" s="22"/>
      <c r="F29" s="23"/>
      <c r="G29" s="24">
        <f t="shared" si="0"/>
        <v>0</v>
      </c>
      <c r="H29" s="25"/>
      <c r="I29" s="24">
        <f t="shared" si="1"/>
        <v>0</v>
      </c>
      <c r="J29" s="26">
        <f t="shared" si="2"/>
        <v>0</v>
      </c>
    </row>
    <row r="30" spans="2:10" x14ac:dyDescent="0.25">
      <c r="B30" s="20"/>
      <c r="C30" s="27"/>
      <c r="D30" s="22"/>
      <c r="E30" s="22"/>
      <c r="F30" s="23"/>
      <c r="G30" s="24">
        <f t="shared" si="0"/>
        <v>0</v>
      </c>
      <c r="H30" s="25"/>
      <c r="I30" s="24">
        <f t="shared" si="1"/>
        <v>0</v>
      </c>
      <c r="J30" s="26">
        <f t="shared" si="2"/>
        <v>0</v>
      </c>
    </row>
    <row r="31" spans="2:10" x14ac:dyDescent="0.25">
      <c r="B31" s="28"/>
      <c r="C31" s="27"/>
      <c r="D31" s="22"/>
      <c r="E31" s="22"/>
      <c r="F31" s="23"/>
      <c r="G31" s="24">
        <f t="shared" si="0"/>
        <v>0</v>
      </c>
      <c r="H31" s="25"/>
      <c r="I31" s="24">
        <f t="shared" si="1"/>
        <v>0</v>
      </c>
      <c r="J31" s="26">
        <f t="shared" si="2"/>
        <v>0</v>
      </c>
    </row>
    <row r="32" spans="2:10" x14ac:dyDescent="0.25">
      <c r="B32" s="28" t="s">
        <v>19</v>
      </c>
      <c r="C32" s="17" t="str">
        <f>C7</f>
        <v>lot 05 - SOL SOUPLE</v>
      </c>
      <c r="D32" s="29"/>
      <c r="E32" s="29"/>
      <c r="F32" s="30"/>
      <c r="G32" s="31">
        <f>SUM(G14:G31)</f>
        <v>0</v>
      </c>
      <c r="H32" s="32"/>
      <c r="I32" s="31">
        <f>SUM(I14:I31)</f>
        <v>0</v>
      </c>
      <c r="J32" s="31">
        <f>SUM(J14:J31)</f>
        <v>0</v>
      </c>
    </row>
    <row r="33" spans="2:10" x14ac:dyDescent="0.25">
      <c r="B33" s="28"/>
      <c r="C33" s="18"/>
      <c r="D33" s="33"/>
      <c r="E33" s="33"/>
      <c r="F33" s="34"/>
      <c r="G33" s="35" t="s">
        <v>20</v>
      </c>
      <c r="H33" s="36">
        <f>SUMIF(H14:H31,5.5%,$I$14:$I$31)</f>
        <v>0</v>
      </c>
      <c r="I33" s="37"/>
      <c r="J33" s="37"/>
    </row>
    <row r="34" spans="2:10" x14ac:dyDescent="0.25">
      <c r="B34" s="28"/>
      <c r="C34" s="18"/>
      <c r="D34" s="33"/>
      <c r="E34" s="33"/>
      <c r="F34" s="34"/>
      <c r="G34" s="35" t="s">
        <v>21</v>
      </c>
      <c r="H34" s="36">
        <f>SUMIF(H14:H31,10%,$I$14:$I$31)</f>
        <v>0</v>
      </c>
      <c r="I34" s="37"/>
      <c r="J34" s="37"/>
    </row>
    <row r="35" spans="2:10" x14ac:dyDescent="0.25">
      <c r="B35" s="28"/>
      <c r="C35" s="18"/>
      <c r="D35" s="33"/>
      <c r="E35" s="33"/>
      <c r="F35" s="34"/>
      <c r="G35" s="35" t="s">
        <v>22</v>
      </c>
      <c r="H35" s="36">
        <f>SUMIF(H14:H31,20%,$I$14:$I$31)</f>
        <v>0</v>
      </c>
      <c r="I35" s="37"/>
      <c r="J35" s="37"/>
    </row>
  </sheetData>
  <mergeCells count="10">
    <mergeCell ref="E7:H7"/>
    <mergeCell ref="E8:H8"/>
    <mergeCell ref="E9:H9"/>
    <mergeCell ref="E10:H10"/>
    <mergeCell ref="C1:E1"/>
    <mergeCell ref="F1:G1"/>
    <mergeCell ref="H1:J1"/>
    <mergeCell ref="C2:E2"/>
    <mergeCell ref="H2:J2"/>
    <mergeCell ref="C4:I4"/>
  </mergeCells>
  <phoneticPr fontId="10" type="noConversion"/>
  <dataValidations disablePrompts="1" count="1">
    <dataValidation type="list" allowBlank="1" showInputMessage="1" showErrorMessage="1" sqref="H14:H31" xr:uid="{E93CF754-7519-41E0-9704-86978DAC4FB9}">
      <formula1>$B$5:$B$7</formula1>
    </dataValidation>
  </dataValidations>
  <pageMargins left="0.46875" right="0.39583333333333331" top="0.75" bottom="0.75" header="0.3" footer="0.3"/>
  <pageSetup paperSize="9" scale="61" orientation="portrait" r:id="rId1"/>
  <colBreaks count="1" manualBreakCount="1">
    <brk id="10" max="1048575" man="1"/>
  </colBreaks>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L5</vt:lpstr>
      <vt:lpstr>'dpgf L5'!Zone_d_impression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CHANTIER</dc:creator>
  <cp:lastModifiedBy>Admin</cp:lastModifiedBy>
  <cp:lastPrinted>2024-09-20T07:17:16Z</cp:lastPrinted>
  <dcterms:created xsi:type="dcterms:W3CDTF">2024-09-20T07:08:52Z</dcterms:created>
  <dcterms:modified xsi:type="dcterms:W3CDTF">2025-01-24T15:07:00Z</dcterms:modified>
</cp:coreProperties>
</file>