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A:\1-BAT\COMUE-MOE DDD Ancienne chaufferie Doua-VILLEURBANNE(69)\04-DIAG-AVP-PRO\3-PRO-DCE\Repérage Amiante et Plomb\"/>
    </mc:Choice>
  </mc:AlternateContent>
  <xr:revisionPtr revIDLastSave="0" documentId="13_ncr:1_{99D941B9-92D0-4657-9F31-F1E4D37D6A3F}" xr6:coauthVersionLast="47" xr6:coauthVersionMax="47" xr10:uidLastSave="{00000000-0000-0000-0000-000000000000}"/>
  <bookViews>
    <workbookView xWindow="-28920" yWindow="75" windowWidth="29040" windowHeight="15720" xr2:uid="{4A5E7FC0-5899-488A-B4E9-1F6ACBBD9681}"/>
  </bookViews>
  <sheets>
    <sheet name="DPGF" sheetId="1" r:id="rId1"/>
    <sheet name="DQE" sheetId="7" r:id="rId2"/>
    <sheet name="BPU" sheetId="8" r:id="rId3"/>
  </sheets>
  <definedNames>
    <definedName name="_xlnm.Print_Titles" localSheetId="2">BPU!$9:$9</definedName>
    <definedName name="_xlnm.Print_Titles" localSheetId="1">DQE!$9:$9</definedName>
    <definedName name="_xlnm.Print_Area" localSheetId="2">BPU!$A$1:$F$33</definedName>
    <definedName name="_xlnm.Print_Area" localSheetId="0">DPGF!$A$1:$H$45</definedName>
    <definedName name="_xlnm.Print_Area" localSheetId="1">DQE!$B$1:$H$42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7" l="1"/>
  <c r="B25" i="7" s="1"/>
  <c r="G14" i="1"/>
  <c r="B26" i="8" l="1"/>
  <c r="B27" i="8" s="1"/>
  <c r="B23" i="8"/>
  <c r="B24" i="8" s="1"/>
  <c r="B19" i="8"/>
  <c r="B20" i="8" s="1"/>
  <c r="B21" i="8" s="1"/>
  <c r="B11" i="8"/>
  <c r="B12" i="8" s="1"/>
  <c r="B13" i="8" s="1"/>
  <c r="G18" i="7"/>
  <c r="G34" i="1" l="1"/>
  <c r="G18" i="1"/>
  <c r="G22" i="1"/>
  <c r="G26" i="1"/>
  <c r="G30" i="1"/>
  <c r="G29" i="7"/>
  <c r="G28" i="7"/>
  <c r="G25" i="7"/>
  <c r="G24" i="7"/>
  <c r="G20" i="7"/>
  <c r="G14" i="7"/>
  <c r="B11" i="7"/>
  <c r="B19" i="7" s="1"/>
  <c r="B20" i="7" s="1"/>
  <c r="B21" i="7" s="1"/>
  <c r="G13" i="7"/>
  <c r="G16" i="7"/>
  <c r="G17" i="7"/>
  <c r="G21" i="7"/>
  <c r="G12" i="7"/>
  <c r="G30" i="7" l="1"/>
  <c r="G26" i="7"/>
  <c r="G22" i="7"/>
  <c r="G36" i="1"/>
  <c r="G38" i="1" s="1"/>
  <c r="B12" i="7"/>
  <c r="B13" i="7" s="1"/>
  <c r="G32" i="7" l="1"/>
  <c r="G37" i="1"/>
  <c r="B28" i="7"/>
  <c r="B29" i="7" s="1"/>
  <c r="B32" i="1"/>
  <c r="B33" i="1" s="1"/>
  <c r="B28" i="1"/>
  <c r="B29" i="1" s="1"/>
  <c r="B24" i="1"/>
  <c r="B25" i="1" s="1"/>
  <c r="B20" i="1"/>
  <c r="B21" i="1" s="1"/>
  <c r="B16" i="1"/>
  <c r="B17" i="1" s="1"/>
  <c r="B11" i="1"/>
  <c r="B12" i="1" s="1"/>
  <c r="B13" i="1" s="1"/>
  <c r="G33" i="7" l="1"/>
  <c r="G34" i="7" l="1"/>
</calcChain>
</file>

<file path=xl/sharedStrings.xml><?xml version="1.0" encoding="utf-8"?>
<sst xmlns="http://schemas.openxmlformats.org/spreadsheetml/2006/main" count="128" uniqueCount="71">
  <si>
    <t>Désignation</t>
  </si>
  <si>
    <t>Montant € HT</t>
  </si>
  <si>
    <t>Unité</t>
  </si>
  <si>
    <t>PU € HT</t>
  </si>
  <si>
    <t>Qté estimée</t>
  </si>
  <si>
    <t>Total € HT</t>
  </si>
  <si>
    <t>U</t>
  </si>
  <si>
    <t>A</t>
  </si>
  <si>
    <t>le</t>
  </si>
  <si>
    <t>Analyses en laboratoire sur matériaux de la construction  selon méthode META COFRAC, y compris destruction des échantillons après analyses.</t>
  </si>
  <si>
    <t>Ancienne Chaufferie du campus de la Doua 
10 Avenue Albert EINSTEIN
VILLEURBANNE (69)</t>
  </si>
  <si>
    <t>Repérage des enrobés bitumineux susceptibles de contenir des Hydrocarbures Aromatiques Polycycliques (HAP)</t>
  </si>
  <si>
    <t>Repérage des matériaux susceptibles de contenir des Fibres Céramiques Réfractaires</t>
  </si>
  <si>
    <t>Analyses en laboratoire sur matériaux de la construction selon méthode normalisée, y compris destruction des échantillons après analyses.</t>
  </si>
  <si>
    <t>Total TTC</t>
  </si>
  <si>
    <t>Carottages destructifs de matériaux susceptibles de contenir des HAP sur les surfaces recouvertes par de l'enrobés bitumineux
Conditionnement en carottes ou en concassé d'agrégats
Y compris conditionnement et gestion des envois au laboratoire.</t>
  </si>
  <si>
    <t>Analyses en laboratoire des HAP sur enrobés bitumineux 
Y compris conditionnement(carotte ou concassé d'agrégats), gestion des envois au laboratoire et gestion des déchets résultante suivant type de conditionnement</t>
  </si>
  <si>
    <t>Diagnostic Plomb Avant Travaux</t>
  </si>
  <si>
    <t>Sondages destructifs pour prélèvements échantillons MPSCA
Y compris conditionnement et gestion des envois au laboratoire.</t>
  </si>
  <si>
    <t>TRANCHE FERME : Décomposition du Prix Global et Forfaitaire</t>
  </si>
  <si>
    <t>TRANCHE FERME (DQE) : Echantillons et Analyses en laboratoires</t>
  </si>
  <si>
    <t>Poste</t>
  </si>
  <si>
    <t>Missions de repérage des matériaux et produits contenant de l'amiante avant démolition
Diagnostic plomb avant travaux
Diagnostic des HAP dans enrobés bitumineux
Diagnostic des Fibres Céramiques Réfractaires</t>
  </si>
  <si>
    <t>Ss total 2</t>
  </si>
  <si>
    <t>Ss total1</t>
  </si>
  <si>
    <t>Total €uros Hors Taxes - DPGF (TF)</t>
  </si>
  <si>
    <t>TVA 20 %</t>
  </si>
  <si>
    <t>Ss total 3</t>
  </si>
  <si>
    <t>Ss total 4</t>
  </si>
  <si>
    <t>Ss total 6</t>
  </si>
  <si>
    <t>Ss total 5</t>
  </si>
  <si>
    <t>Total €uros Hors Taxes - DQE (TF)</t>
  </si>
  <si>
    <t>Ss total 7</t>
  </si>
  <si>
    <t>Ss total 8</t>
  </si>
  <si>
    <t>Ss total 9</t>
  </si>
  <si>
    <t>Cachet et signature</t>
  </si>
  <si>
    <t>Mission de repérage amiante : sondages, analyses, examens visuels et contrôle d'empoussièrement</t>
  </si>
  <si>
    <t xml:space="preserve">Examens visuels selon la norme NF X 46-021, </t>
  </si>
  <si>
    <t>Campagne de mesures d'empoussièrement selon FD X 46-033</t>
  </si>
  <si>
    <t>Sondages destructifs pour prélèvements échantillons de matériaux susceptibles de contenir des FCR
Y compris conditionnement et gestion des envois au laboratoire.</t>
  </si>
  <si>
    <t>Compléments de relevés du bâtiment transformateur dans l'objectif d'établir un plan exploitable à l'échelle pour  la réalisation des schémas de repérage des matériaux contenant de l'amiante. (Restitution sous format .dwg et sous format .pdf).
Hypothèse : INGEOS fournit des plans 2D et une maquette 3D de la chaufferie (sans le transformateur et l'unité de traitement des fumées)
Les plans du local Transformateur doivent être produits en intégralité</t>
  </si>
  <si>
    <t>PARTIE I - DECOMPOSITION DU PRIX GLOBAL ET FORFAITAIRE</t>
  </si>
  <si>
    <t>Démarches préalables</t>
  </si>
  <si>
    <t>Repérage des Matériaux et Produits Susceptibles de Contenir de l'Amiante (MPSCA)</t>
  </si>
  <si>
    <t>Rédaction des rapports de repérage amiante avant démolition et avant travaux (selon NFX 46-020 et arrêté du 16 Juillet 2019 relatif au repérage de l'amiante avant certaines opérations réalisées dans les immeubles bâtis).
Rédaction d'un rapport par unité de construction homogène et typologie de mission :
- 1 Rapport de repérage avant travaux : intégrant les unités de construction suivantes
□ Chaufferie Gaz : Ref n°1
□ Unité de Cogénération: Ref n°2
□ Ancienne chaufferie charbon - cathédrale : Ref n°3
□ Stockage charbon : Ref n°4
□ Stockage des produits de combustion: Ref n°5
□ Convoyeurs charbon : Ref n°6
□ Convoyeurs des produits de combustion : Ref n°7
□ Système de Traitement des fumées : Ref n°8
□ Local pompe : Ref n°9
- 1 Rapport de repérage amiante avant démolition : 
 □ Local transformateur Ref n°10</t>
  </si>
  <si>
    <r>
      <t xml:space="preserve">Investigations sur site : Missions de repérage amiante et de cartographie des matériaux  sur site portant sur l'ensemble des locaux concernés par le programme des travaux pour sondages et prélèvements d'échantillons.
     - Repérage amiante avant démolition du local Transformateur
     - Repérage amiante avant travaux du reste des locaux intégrant une mise à nue complète des éléments structurels.
</t>
    </r>
    <r>
      <rPr>
        <u/>
        <sz val="10"/>
        <rFont val="Century Gothic"/>
        <family val="2"/>
      </rPr>
      <t>NOTA</t>
    </r>
    <r>
      <rPr>
        <sz val="10"/>
        <rFont val="Century Gothic"/>
        <family val="2"/>
      </rPr>
      <t xml:space="preserve"> : Intègre frais de déplacements et ensemble des EPI sur site, y compris gestion des déchets en fin d'interventions.</t>
    </r>
  </si>
  <si>
    <t>Investigations sur site : mission de repérage sur site pour diagnostic des revêtements contenant du plomb avant travaux (selon NFX 46-035) par opérateurs habilités.
NOTA : Intègre frais de déplacements et ensemble des EPI sur site, y compris gestion des déchets en fin d'interventions.</t>
  </si>
  <si>
    <t>Rédaction des rapports de diagnostic plomb avant travaux selon  (selon NFX 46-035)
Rédaction d'un rapport par unité de construction homogène :
- 1 Rapport de repérage plomb avant travaux : intégrant les unités de construction suivantes
□ Chaufferie Gaz : Ref n°1
□ Unité de Cogénération: Ref n°2
□ Ancienne chaufferie charbon - cathédrale : Ref n°3
□ Stockage charbon : Ref n°4
□ Stockage des produits de combustion: Ref n°5
□ Convoyeurs charbon : Ref n°6
□ Convoyeurs des produits de combustion : Ref n°7
□ Système de Traitement des fumées : Ref n°8
□ Local pompe : Ref n°9
- 1 Rapport de repérage plomb avant travaux : 
 □ Local transformateur Ref n°10</t>
  </si>
  <si>
    <t>Marquage sur site des matériaux contenant de l'amiante et revêtements contenant du plomb</t>
  </si>
  <si>
    <t>Vacation sur site par technicien de la construction habilité pour marquage des matériaux et produits contenant de l'amiante (MPCA).
NOTA : Mission à organiser en présence de l'Entreprise en charge du lot désamiantage.
NOTA 2 : La prestation n'intègre pas de moyens spécifiques pour accès en élévation (nacelles, échafaudages, etc...)</t>
  </si>
  <si>
    <t>Vacation sur site par technicien de la construction habilité pour repérage des zones concernées par des revêtements contenant du plomb.
NOTA : Mission à organiser en présence de l'Entreprise en charge du lot désamiantage/traitement des revêtements contenant du plomb.
NOTA 2 : La prestation n'intègre pas de moyens spécifiques pour accès en élévation (nacelles, échafaudages, etc...)</t>
  </si>
  <si>
    <t>Rédaction d'un rapport de diagnostic HAP sur enrobés bitumineux
y compris échanges et mises au point avec le maître d'œuvre.</t>
  </si>
  <si>
    <t>Rédaction d'un rapport de diagnostic des Fibres Céramiques Réfractaires
y compris échanges et mises au point avec le maître d'œuvre.</t>
  </si>
  <si>
    <t>Campagne d'investigations sur site pour repérages  et sondages de matériaux susceptibles de contenir de l'amiante</t>
  </si>
  <si>
    <t>Vacation sur site par opérateur de repérage amiante pour intervention ponctuelle (levée de doute en phase de préparation de travaux ou en phase travaux)
NOTA : vacation sur une demi-journée.</t>
  </si>
  <si>
    <t>Examen visuel EV1 avant retrait du confinement de zone de retrait d'amiante
y compris préparation des EPI pour vacation et rédaction du procès-verbal correspondant
NOTA : Une unité correspond à une zone de retrait</t>
  </si>
  <si>
    <t>Examen visuel EV2 après retrait du confinement de zone de retrait d'amiante 
y compris préparation des EPI pour vacation et rédaction du procès-verbal correspondant
NOTA : Une unité correspond à une zone de retrait</t>
  </si>
  <si>
    <t>Prélèvements d'échantillons de matériaux pour recherche Fibres Céramiques Réfractaires (FCR)</t>
  </si>
  <si>
    <t>Prélèvements d'échantillons de revêtements bitumineux pour recherche HAP</t>
  </si>
  <si>
    <t>Vacation</t>
  </si>
  <si>
    <t>Rédaction d'un rapport d'examen visuel intégrant les conclusions des examens visuels consécutifs
NOTA : Une unité correspond à un bâtiment</t>
  </si>
  <si>
    <t>Etape préparatoire à la mission sur site : 
- Visite d'inspection visuelle des locaux
- Mise au point de la stratégie d'investigations en lien avec le maitre d'œuvre (INGEOS) pour l'ensemble des diagnostic Amiante, Plomb, HAP sur enrobés et FCR
- Rédaction du mode opératoire Sous-Section 4.
- Analyse du plan de recollement des réseaux
Y compris échanges et mise au point avec le maître d'oeuvre</t>
  </si>
  <si>
    <t>BORDEREAU DE PRIX UNITAIRES</t>
  </si>
  <si>
    <t>PARTIE II - DETAIL QUANTITATIF ESTIMATIF</t>
  </si>
  <si>
    <r>
      <t xml:space="preserve">Etude documentaire: analyse et exploitation des données des rapports de repérage existants, notamment les  rapports suivants :
</t>
    </r>
    <r>
      <rPr>
        <i/>
        <sz val="10"/>
        <rFont val="Century Gothic"/>
        <family val="2"/>
      </rPr>
      <t>- Rapport de mission de repérage des matériaux et produits contenant de l'amiante avant travaux dans le local cogénération (2017)
- Pré-Rapport de mission de repérage des matériaux et produits contenant de l'amiante avant démolition (2018)
- Diagnostic plomb dans les revêtements avant travaux ou démolition (2018)</t>
    </r>
    <r>
      <rPr>
        <sz val="10"/>
        <rFont val="Century Gothic"/>
        <family val="2"/>
      </rPr>
      <t xml:space="preserve">
Y compris participation à une réunion de démarrage avec le maître d'oeuvre</t>
    </r>
  </si>
  <si>
    <t>Mission de repérage FCR et cartographie des matériaux  sur site portant sur l'ensemble des installations industrielles concernées par le programme des travaux pour sondages et prélèvements d'échantillons.
Installations concernées : Corps de chauffe et tous éléments suceptibles de contenir des FCR (Principalement les chaudières charbon STEIN &amp; ROUBAIX)
Attention, l'intervention devra se réaliser en Sous Section 4, dans le cas où les chaufferies contiennent de l'amiante
Hypothèse : Intègre la gestion associée des EPI associée</t>
  </si>
  <si>
    <r>
      <rPr>
        <u/>
        <sz val="10"/>
        <rFont val="Century Gothic"/>
        <family val="2"/>
      </rPr>
      <t>Mesures environnementales (Référence  L et/ou M</t>
    </r>
    <r>
      <rPr>
        <sz val="10"/>
        <rFont val="Century Gothic"/>
        <family val="2"/>
      </rPr>
      <t>) :
Vacations sur site d'un technicien habilité pour installation d'une pompe de prélèvements et récupération après campagne de mesure. compris amené
Y compris analyse en laboratoire (META)
Y compris rédaction du rapport et transmission du PV d'analyse du laboratoire</t>
    </r>
  </si>
  <si>
    <r>
      <rPr>
        <u/>
        <sz val="10"/>
        <rFont val="Century Gothic"/>
        <family val="2"/>
      </rPr>
      <t>Mesures de seconde restitution (Référence  Y</t>
    </r>
    <r>
      <rPr>
        <sz val="10"/>
        <rFont val="Century Gothic"/>
        <family val="2"/>
      </rPr>
      <t>) :
Vacations sur site d'un technicien habilité pour installation d'une pompe de prélèvements et récupération après campagne de mesure. compris amené
Y compris analyse en laboratoire (META)
Y compris rédaction du rapport et transmission du PV d'analyse du laboratoire</t>
    </r>
  </si>
  <si>
    <r>
      <rPr>
        <u/>
        <sz val="10"/>
        <rFont val="Century Gothic"/>
        <family val="2"/>
      </rPr>
      <t>Mesures environnementales (Référence  L et/ou M</t>
    </r>
    <r>
      <rPr>
        <sz val="10"/>
        <rFont val="Century Gothic"/>
        <family val="2"/>
      </rPr>
      <t>) :
Vacations sur site d'un technicien habilité pour installation d'une pompe de prélèvements et récupération après campagne de mesure.
Y compris analyse en laboratoire (META)
Y compris rédaction du rapport et transmission du PV d'analyse du laboratoire</t>
    </r>
  </si>
  <si>
    <r>
      <rPr>
        <u/>
        <sz val="10"/>
        <rFont val="Century Gothic"/>
        <family val="2"/>
      </rPr>
      <t>Mesures de seconde restitution (Référence  Y</t>
    </r>
    <r>
      <rPr>
        <sz val="10"/>
        <rFont val="Century Gothic"/>
        <family val="2"/>
      </rPr>
      <t>) :
Vacations sur site d'un technicien habilité pour installation d'une pompe de prélèvements et récupération après campagne de mesure. 
Y compris analyse en laboratoire (META)
Y compris rédaction du rapport et transmission du PV d'analyse du laboratoire</t>
    </r>
  </si>
  <si>
    <t>Mission de repérage sur enrobés bitumineux routiers pour analyse des concentrations en HAP
Surface de voiries estimée : 1700 m²
NOTA : Intègre le rebouchage des trous de carottage avec enrobé à froid ou béton foncé et gestion des déchets associée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</si>
</sst>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quot;€&quot;"/>
    <numFmt numFmtId="165" formatCode="0&quot;.&quot;"/>
    <numFmt numFmtId="166" formatCode="mmm\-yyyy"/>
    <numFmt numFmtId="167" formatCode="_-* #,##0.00\ [$€-40C]_-;\-* #,##0.00\ [$€-40C]_-;_-* &quot;-&quot;??\ [$€-40C]_-;_-@_-"/>
    <numFmt numFmtId="168" formatCode="#,##0.0\ _€"/>
    <numFmt numFmtId="169" formatCode="#,##0.00\ [$€-1]"/>
    <numFmt numFmtId="170" formatCode="#,##0\ _€"/>
  </numFmts>
  <fonts count="27" x14ac:knownFonts="1">
    <font>
      <sz val="11"/>
      <color theme="1"/>
      <name val="Calibri"/>
      <family val="2"/>
      <scheme val="minor"/>
    </font>
    <font>
      <b/>
      <sz val="9"/>
      <color theme="0"/>
      <name val="Century Gothic"/>
      <family val="2"/>
    </font>
    <font>
      <b/>
      <sz val="10"/>
      <color theme="0"/>
      <name val="Century Gothic"/>
      <family val="2"/>
    </font>
    <font>
      <sz val="10"/>
      <name val="Century Gothic"/>
      <family val="2"/>
    </font>
    <font>
      <b/>
      <sz val="10"/>
      <name val="Century Gothic"/>
      <family val="2"/>
    </font>
    <font>
      <b/>
      <sz val="12"/>
      <color theme="4" tint="-0.249977111117893"/>
      <name val="Century Gothic"/>
      <family val="2"/>
    </font>
    <font>
      <b/>
      <i/>
      <sz val="9"/>
      <name val="Century Gothic"/>
      <family val="2"/>
    </font>
    <font>
      <sz val="5"/>
      <name val="Century Gothic"/>
      <family val="2"/>
    </font>
    <font>
      <sz val="6"/>
      <name val="Century Gothic"/>
      <family val="2"/>
    </font>
    <font>
      <sz val="11"/>
      <name val="Century Gothic"/>
      <family val="2"/>
    </font>
    <font>
      <b/>
      <sz val="12"/>
      <color theme="5" tint="-0.249977111117893"/>
      <name val="Century Gothic"/>
      <family val="2"/>
    </font>
    <font>
      <u/>
      <sz val="10"/>
      <name val="Century Gothic"/>
      <family val="2"/>
    </font>
    <font>
      <b/>
      <sz val="16"/>
      <name val="Century Gothic"/>
      <family val="2"/>
    </font>
    <font>
      <sz val="8"/>
      <name val="Calibri"/>
      <family val="2"/>
      <scheme val="minor"/>
    </font>
    <font>
      <sz val="11"/>
      <color rgb="FFC00000"/>
      <name val="Calibri"/>
      <family val="2"/>
      <scheme val="minor"/>
    </font>
    <font>
      <i/>
      <sz val="10"/>
      <name val="Century Gothic"/>
      <family val="2"/>
    </font>
    <font>
      <sz val="10"/>
      <name val="Arial"/>
      <family val="2"/>
    </font>
    <font>
      <b/>
      <sz val="12"/>
      <color theme="1" tint="0.499984740745262"/>
      <name val="Century Gothic"/>
      <family val="2"/>
    </font>
    <font>
      <b/>
      <sz val="10"/>
      <color indexed="16"/>
      <name val="Century Gothic"/>
      <family val="2"/>
    </font>
    <font>
      <b/>
      <sz val="12"/>
      <color theme="0" tint="-0.499984740745262"/>
      <name val="Century Gothic"/>
      <family val="2"/>
    </font>
    <font>
      <sz val="11"/>
      <color theme="5" tint="-0.249977111117893"/>
      <name val="Calibri"/>
      <family val="2"/>
      <scheme val="minor"/>
    </font>
    <font>
      <sz val="10"/>
      <color theme="5" tint="-0.249977111117893"/>
      <name val="Century Gothic"/>
      <family val="2"/>
    </font>
    <font>
      <b/>
      <sz val="10"/>
      <color theme="5" tint="-0.249977111117893"/>
      <name val="Century Gothic"/>
      <family val="2"/>
    </font>
    <font>
      <sz val="5"/>
      <color theme="5" tint="-0.249977111117893"/>
      <name val="Century Gothic"/>
      <family val="2"/>
    </font>
    <font>
      <sz val="6"/>
      <color theme="5" tint="-0.249977111117893"/>
      <name val="Century Gothic"/>
      <family val="2"/>
    </font>
    <font>
      <sz val="11"/>
      <color theme="5" tint="-0.249977111117893"/>
      <name val="Century Gothic"/>
      <family val="2"/>
    </font>
    <font>
      <b/>
      <i/>
      <sz val="10"/>
      <name val="Century Gothic"/>
      <family val="2"/>
    </font>
  </fonts>
  <fills count="6">
    <fill>
      <patternFill patternType="none"/>
    </fill>
    <fill>
      <patternFill patternType="gray125"/>
    </fill>
    <fill>
      <patternFill patternType="solid">
        <fgColor rgb="FF5AB606"/>
        <bgColor indexed="64"/>
      </patternFill>
    </fill>
    <fill>
      <patternFill patternType="solid">
        <fgColor rgb="FFFF99CC"/>
        <bgColor indexed="64"/>
      </patternFill>
    </fill>
    <fill>
      <patternFill patternType="solid">
        <fgColor theme="9" tint="0.79998168889431442"/>
        <bgColor indexed="64"/>
      </patternFill>
    </fill>
    <fill>
      <patternFill patternType="lightUp"/>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medium">
        <color indexed="64"/>
      </left>
      <right/>
      <top/>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thin">
        <color indexed="64"/>
      </top>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style="medium">
        <color indexed="64"/>
      </right>
      <top style="thin">
        <color indexed="64"/>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2">
    <xf numFmtId="0" fontId="0" fillId="0" borderId="0"/>
    <xf numFmtId="0" fontId="16" fillId="0" borderId="0"/>
  </cellStyleXfs>
  <cellXfs count="138">
    <xf numFmtId="0" fontId="0" fillId="0" borderId="0" xfId="0"/>
    <xf numFmtId="0" fontId="3" fillId="0" borderId="0" xfId="0" applyFont="1" applyAlignment="1">
      <alignment horizontal="center"/>
    </xf>
    <xf numFmtId="0" fontId="3" fillId="0" borderId="0" xfId="0" applyFont="1" applyAlignment="1">
      <alignment horizontal="left"/>
    </xf>
    <xf numFmtId="0" fontId="4" fillId="0" borderId="0" xfId="0" applyFont="1" applyAlignment="1">
      <alignment horizontal="right"/>
    </xf>
    <xf numFmtId="0" fontId="4" fillId="0" borderId="0" xfId="0" applyFont="1" applyAlignment="1">
      <alignment horizontal="left"/>
    </xf>
    <xf numFmtId="0" fontId="3" fillId="0" borderId="0" xfId="0" applyFont="1"/>
    <xf numFmtId="164" fontId="3" fillId="0" borderId="0" xfId="0" applyNumberFormat="1" applyFont="1" applyAlignment="1">
      <alignment horizontal="right" indent="2"/>
    </xf>
    <xf numFmtId="0" fontId="4" fillId="0" borderId="0" xfId="0" applyFont="1" applyAlignment="1">
      <alignment horizontal="right" vertical="center"/>
    </xf>
    <xf numFmtId="164" fontId="4" fillId="0" borderId="0" xfId="0" applyNumberFormat="1" applyFont="1" applyAlignment="1">
      <alignment horizontal="right" vertical="center"/>
    </xf>
    <xf numFmtId="0" fontId="7" fillId="0" borderId="0" xfId="0" applyFont="1" applyAlignment="1">
      <alignment horizontal="left" indent="1"/>
    </xf>
    <xf numFmtId="0" fontId="7" fillId="0" borderId="0" xfId="0" applyFont="1" applyAlignment="1">
      <alignment horizontal="center"/>
    </xf>
    <xf numFmtId="0" fontId="3" fillId="0" borderId="5"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left"/>
    </xf>
    <xf numFmtId="164" fontId="9" fillId="0" borderId="0" xfId="0" applyNumberFormat="1" applyFont="1" applyAlignment="1">
      <alignment horizontal="right" indent="2"/>
    </xf>
    <xf numFmtId="165" fontId="9" fillId="0" borderId="0" xfId="0" applyNumberFormat="1" applyFont="1" applyAlignment="1">
      <alignment horizontal="right"/>
    </xf>
    <xf numFmtId="0" fontId="9" fillId="0" borderId="0" xfId="0" applyFont="1" applyAlignment="1">
      <alignment horizontal="center"/>
    </xf>
    <xf numFmtId="0" fontId="9" fillId="0" borderId="0" xfId="0" applyFont="1"/>
    <xf numFmtId="0" fontId="14" fillId="0" borderId="0" xfId="0" applyFont="1"/>
    <xf numFmtId="0" fontId="3" fillId="0" borderId="16" xfId="0" applyFont="1" applyBorder="1" applyAlignment="1">
      <alignment horizontal="left" vertical="center" wrapText="1"/>
    </xf>
    <xf numFmtId="0" fontId="3" fillId="0" borderId="11" xfId="0" applyFont="1" applyBorder="1" applyAlignment="1">
      <alignment horizontal="center" vertical="center"/>
    </xf>
    <xf numFmtId="0" fontId="3" fillId="0" borderId="17" xfId="0" applyFont="1" applyBorder="1" applyAlignment="1">
      <alignment horizontal="left" vertical="center" wrapText="1"/>
    </xf>
    <xf numFmtId="0" fontId="3" fillId="0" borderId="12"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center" vertical="center"/>
    </xf>
    <xf numFmtId="0" fontId="3" fillId="0" borderId="18" xfId="0" applyFont="1" applyBorder="1" applyAlignment="1">
      <alignment horizontal="left" vertical="center" wrapText="1"/>
    </xf>
    <xf numFmtId="0" fontId="3" fillId="0" borderId="15" xfId="0" applyFont="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166" fontId="18" fillId="0" borderId="0" xfId="1" applyNumberFormat="1" applyFont="1" applyAlignment="1">
      <alignment horizontal="center" vertical="center"/>
    </xf>
    <xf numFmtId="0" fontId="17" fillId="0" borderId="0" xfId="1" applyFont="1" applyAlignment="1">
      <alignment horizontal="left" vertical="center"/>
    </xf>
    <xf numFmtId="0" fontId="4" fillId="3" borderId="19" xfId="1" applyFont="1" applyFill="1" applyBorder="1" applyAlignment="1">
      <alignment horizontal="center" vertical="center"/>
    </xf>
    <xf numFmtId="0" fontId="6" fillId="0" borderId="0" xfId="0" applyFont="1" applyAlignment="1">
      <alignment horizontal="centerContinuous"/>
    </xf>
    <xf numFmtId="0" fontId="19" fillId="0" borderId="0" xfId="0" applyFont="1" applyAlignment="1">
      <alignment horizontal="left" vertical="center"/>
    </xf>
    <xf numFmtId="0" fontId="8" fillId="0" borderId="0" xfId="0" applyFont="1" applyAlignment="1">
      <alignment horizontal="left"/>
    </xf>
    <xf numFmtId="167" fontId="20" fillId="0" borderId="0" xfId="0" applyNumberFormat="1" applyFont="1"/>
    <xf numFmtId="167" fontId="21" fillId="0" borderId="0" xfId="0" applyNumberFormat="1" applyFont="1" applyAlignment="1">
      <alignment horizontal="right"/>
    </xf>
    <xf numFmtId="167" fontId="10" fillId="0" borderId="0" xfId="1" applyNumberFormat="1" applyFont="1" applyAlignment="1">
      <alignment horizontal="center" vertical="center"/>
    </xf>
    <xf numFmtId="167" fontId="22" fillId="0" borderId="0" xfId="1" applyNumberFormat="1" applyFont="1" applyAlignment="1">
      <alignment horizontal="center" vertical="center"/>
    </xf>
    <xf numFmtId="167" fontId="21" fillId="0" borderId="0" xfId="0" applyNumberFormat="1" applyFont="1" applyAlignment="1">
      <alignment horizontal="center"/>
    </xf>
    <xf numFmtId="167" fontId="23" fillId="0" borderId="0" xfId="0" applyNumberFormat="1" applyFont="1" applyAlignment="1">
      <alignment horizontal="center"/>
    </xf>
    <xf numFmtId="167" fontId="24" fillId="0" borderId="0" xfId="0" applyNumberFormat="1" applyFont="1" applyAlignment="1">
      <alignment horizontal="center"/>
    </xf>
    <xf numFmtId="167" fontId="25" fillId="0" borderId="0" xfId="0" applyNumberFormat="1" applyFont="1" applyAlignment="1">
      <alignment horizontal="left"/>
    </xf>
    <xf numFmtId="167" fontId="25" fillId="0" borderId="0" xfId="0" applyNumberFormat="1" applyFont="1" applyAlignment="1">
      <alignment horizontal="center"/>
    </xf>
    <xf numFmtId="167" fontId="21" fillId="0" borderId="0" xfId="0" applyNumberFormat="1" applyFont="1"/>
    <xf numFmtId="0" fontId="4" fillId="3" borderId="1" xfId="1" applyFont="1" applyFill="1" applyBorder="1" applyAlignment="1">
      <alignment vertical="center"/>
    </xf>
    <xf numFmtId="0" fontId="4" fillId="3" borderId="2" xfId="1" applyFont="1" applyFill="1" applyBorder="1" applyAlignment="1">
      <alignment vertical="center"/>
    </xf>
    <xf numFmtId="0" fontId="4" fillId="3" borderId="20" xfId="1" applyFont="1" applyFill="1" applyBorder="1" applyAlignment="1">
      <alignment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wrapText="1"/>
    </xf>
    <xf numFmtId="0" fontId="1" fillId="2" borderId="28" xfId="0" applyFont="1" applyFill="1" applyBorder="1" applyAlignment="1">
      <alignment horizontal="center" vertical="center"/>
    </xf>
    <xf numFmtId="167" fontId="1" fillId="2" borderId="31" xfId="0" applyNumberFormat="1" applyFont="1" applyFill="1" applyBorder="1" applyAlignment="1">
      <alignment horizontal="center" vertical="center"/>
    </xf>
    <xf numFmtId="0" fontId="3" fillId="0" borderId="32" xfId="0" applyFont="1" applyBorder="1" applyAlignment="1">
      <alignment horizontal="center" vertical="center"/>
    </xf>
    <xf numFmtId="0" fontId="2" fillId="2" borderId="33" xfId="0" applyFont="1" applyFill="1" applyBorder="1" applyAlignment="1">
      <alignment horizontal="center" vertical="center"/>
    </xf>
    <xf numFmtId="0" fontId="2" fillId="2" borderId="23" xfId="0" applyFont="1" applyFill="1" applyBorder="1" applyAlignment="1">
      <alignment horizontal="center" vertical="center" wrapText="1"/>
    </xf>
    <xf numFmtId="0" fontId="3" fillId="0" borderId="32" xfId="0" quotePrefix="1"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164" fontId="26" fillId="0" borderId="37" xfId="1" applyNumberFormat="1" applyFont="1" applyBorder="1" applyAlignment="1">
      <alignment vertical="center"/>
    </xf>
    <xf numFmtId="167" fontId="3" fillId="0" borderId="38" xfId="0" applyNumberFormat="1" applyFont="1" applyBorder="1" applyAlignment="1" applyProtection="1">
      <alignment horizontal="right" vertical="center"/>
      <protection locked="0"/>
    </xf>
    <xf numFmtId="0" fontId="4" fillId="4" borderId="42" xfId="1" applyFont="1" applyFill="1" applyBorder="1" applyAlignment="1">
      <alignment horizontal="right" vertical="center" wrapText="1"/>
    </xf>
    <xf numFmtId="0" fontId="3" fillId="4" borderId="43" xfId="1" applyFont="1" applyFill="1" applyBorder="1" applyAlignment="1">
      <alignment vertical="center"/>
    </xf>
    <xf numFmtId="0" fontId="3" fillId="4" borderId="44" xfId="1" applyFont="1" applyFill="1" applyBorder="1" applyAlignment="1">
      <alignment vertical="center"/>
    </xf>
    <xf numFmtId="164" fontId="26" fillId="4" borderId="45" xfId="1" applyNumberFormat="1" applyFont="1" applyFill="1" applyBorder="1" applyAlignment="1">
      <alignment vertical="center"/>
    </xf>
    <xf numFmtId="0" fontId="4" fillId="4" borderId="46" xfId="1" applyFont="1" applyFill="1" applyBorder="1" applyAlignment="1">
      <alignment horizontal="right" vertical="center" wrapText="1"/>
    </xf>
    <xf numFmtId="0" fontId="3" fillId="4" borderId="21" xfId="1" applyFont="1" applyFill="1" applyBorder="1" applyAlignment="1">
      <alignment vertical="top"/>
    </xf>
    <xf numFmtId="0" fontId="3" fillId="4" borderId="8" xfId="1" applyFont="1" applyFill="1" applyBorder="1" applyAlignment="1">
      <alignment vertical="top"/>
    </xf>
    <xf numFmtId="169" fontId="26" fillId="4" borderId="47" xfId="1" applyNumberFormat="1" applyFont="1" applyFill="1" applyBorder="1" applyAlignment="1">
      <alignment vertical="center"/>
    </xf>
    <xf numFmtId="0" fontId="4" fillId="4" borderId="48" xfId="1" applyFont="1" applyFill="1" applyBorder="1" applyAlignment="1">
      <alignment horizontal="right" vertical="center" wrapText="1"/>
    </xf>
    <xf numFmtId="0" fontId="3" fillId="4" borderId="49" xfId="1" applyFont="1" applyFill="1" applyBorder="1" applyAlignment="1">
      <alignment vertical="top"/>
    </xf>
    <xf numFmtId="0" fontId="3" fillId="4" borderId="26" xfId="1" applyFont="1" applyFill="1" applyBorder="1" applyAlignment="1">
      <alignment vertical="top"/>
    </xf>
    <xf numFmtId="169" fontId="26" fillId="4" borderId="27" xfId="1" applyNumberFormat="1" applyFont="1" applyFill="1" applyBorder="1" applyAlignment="1">
      <alignment vertical="center"/>
    </xf>
    <xf numFmtId="164" fontId="26" fillId="0" borderId="51" xfId="1" applyNumberFormat="1" applyFont="1" applyBorder="1" applyAlignment="1">
      <alignment vertical="center"/>
    </xf>
    <xf numFmtId="167" fontId="3" fillId="0" borderId="38" xfId="0" applyNumberFormat="1" applyFont="1" applyBorder="1" applyAlignment="1">
      <alignment horizontal="right" vertical="center"/>
    </xf>
    <xf numFmtId="0" fontId="3" fillId="0" borderId="52" xfId="0" applyFont="1" applyBorder="1" applyAlignment="1">
      <alignment horizontal="center" vertical="center"/>
    </xf>
    <xf numFmtId="167" fontId="3" fillId="0" borderId="53" xfId="0" applyNumberFormat="1" applyFont="1" applyBorder="1" applyAlignment="1">
      <alignment horizontal="right" vertical="center"/>
    </xf>
    <xf numFmtId="167" fontId="3" fillId="0" borderId="53" xfId="0" applyNumberFormat="1" applyFont="1" applyBorder="1" applyAlignment="1" applyProtection="1">
      <alignment horizontal="right" vertical="center"/>
      <protection locked="0"/>
    </xf>
    <xf numFmtId="167" fontId="3" fillId="0" borderId="54" xfId="0" applyNumberFormat="1" applyFont="1" applyBorder="1" applyAlignment="1" applyProtection="1">
      <alignment horizontal="right" vertical="center"/>
      <protection locked="0"/>
    </xf>
    <xf numFmtId="167" fontId="3" fillId="0" borderId="57" xfId="0" applyNumberFormat="1" applyFont="1" applyBorder="1" applyAlignment="1">
      <alignment horizontal="right" vertical="center"/>
    </xf>
    <xf numFmtId="167" fontId="3" fillId="0" borderId="56" xfId="0" applyNumberFormat="1" applyFont="1" applyBorder="1" applyAlignment="1">
      <alignment horizontal="right" vertical="center"/>
    </xf>
    <xf numFmtId="167" fontId="3" fillId="0" borderId="58" xfId="0" applyNumberFormat="1" applyFont="1" applyBorder="1" applyAlignment="1">
      <alignment horizontal="right" vertical="center"/>
    </xf>
    <xf numFmtId="170" fontId="3" fillId="0" borderId="59" xfId="1" applyNumberFormat="1" applyFont="1" applyBorder="1" applyAlignment="1">
      <alignment horizontal="center" vertical="center"/>
    </xf>
    <xf numFmtId="0" fontId="0" fillId="0" borderId="5" xfId="0" applyBorder="1"/>
    <xf numFmtId="167" fontId="3" fillId="0" borderId="61" xfId="0" applyNumberFormat="1" applyFont="1" applyBorder="1" applyAlignment="1">
      <alignment horizontal="right" vertical="center"/>
    </xf>
    <xf numFmtId="0" fontId="11" fillId="0" borderId="32"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left" vertical="center" wrapText="1"/>
    </xf>
    <xf numFmtId="0" fontId="3" fillId="5" borderId="64" xfId="0" applyFont="1" applyFill="1" applyBorder="1" applyAlignment="1">
      <alignment horizontal="center" vertical="center"/>
    </xf>
    <xf numFmtId="0" fontId="3" fillId="5" borderId="5" xfId="0" applyFont="1" applyFill="1" applyBorder="1" applyAlignment="1">
      <alignment horizontal="center" vertical="center"/>
    </xf>
    <xf numFmtId="0" fontId="0" fillId="5" borderId="5" xfId="0" applyFill="1" applyBorder="1"/>
    <xf numFmtId="167" fontId="3" fillId="5" borderId="5" xfId="0" applyNumberFormat="1" applyFont="1" applyFill="1" applyBorder="1" applyAlignment="1">
      <alignment horizontal="right" vertical="center"/>
    </xf>
    <xf numFmtId="167" fontId="3" fillId="0" borderId="64" xfId="0" applyNumberFormat="1" applyFont="1" applyBorder="1" applyAlignment="1">
      <alignment horizontal="right" vertical="center"/>
    </xf>
    <xf numFmtId="0" fontId="3" fillId="0" borderId="7" xfId="0" applyFont="1" applyBorder="1" applyAlignment="1">
      <alignment horizontal="center"/>
    </xf>
    <xf numFmtId="0" fontId="3" fillId="0" borderId="59" xfId="0" applyFont="1" applyBorder="1" applyAlignment="1">
      <alignment horizontal="center" vertical="center"/>
    </xf>
    <xf numFmtId="0" fontId="3" fillId="0" borderId="10" xfId="1" applyFont="1" applyBorder="1" applyAlignment="1" applyProtection="1">
      <alignment horizontal="left" vertical="center" wrapText="1"/>
      <protection hidden="1"/>
    </xf>
    <xf numFmtId="0" fontId="3" fillId="0" borderId="60" xfId="1" applyFont="1" applyBorder="1" applyAlignment="1" applyProtection="1">
      <alignment horizontal="left" vertical="center" wrapText="1"/>
      <protection hidden="1"/>
    </xf>
    <xf numFmtId="0" fontId="3" fillId="5" borderId="4" xfId="0" applyFont="1" applyFill="1" applyBorder="1" applyAlignment="1">
      <alignment horizontal="center" vertical="center"/>
    </xf>
    <xf numFmtId="0" fontId="0" fillId="5" borderId="65" xfId="0" applyFill="1" applyBorder="1"/>
    <xf numFmtId="0" fontId="3" fillId="0" borderId="66" xfId="0" applyFont="1" applyBorder="1" applyAlignment="1">
      <alignment horizontal="center" vertical="center"/>
    </xf>
    <xf numFmtId="0" fontId="3" fillId="0" borderId="67" xfId="0" applyFont="1" applyBorder="1" applyAlignment="1">
      <alignment horizontal="left" vertical="center" wrapText="1"/>
    </xf>
    <xf numFmtId="0" fontId="3" fillId="0" borderId="68" xfId="0" applyFont="1" applyBorder="1" applyAlignment="1">
      <alignment horizontal="center" vertical="center"/>
    </xf>
    <xf numFmtId="164" fontId="0" fillId="0" borderId="0" xfId="0" applyNumberFormat="1"/>
    <xf numFmtId="167" fontId="3" fillId="0" borderId="69" xfId="0" applyNumberFormat="1" applyFont="1" applyBorder="1" applyAlignment="1" applyProtection="1">
      <alignment horizontal="right" vertical="center"/>
      <protection locked="0"/>
    </xf>
    <xf numFmtId="167" fontId="3" fillId="0" borderId="11" xfId="0" applyNumberFormat="1" applyFont="1" applyBorder="1" applyAlignment="1" applyProtection="1">
      <alignment horizontal="center" vertical="center"/>
      <protection locked="0"/>
    </xf>
    <xf numFmtId="168" fontId="26" fillId="0" borderId="21" xfId="1" applyNumberFormat="1" applyFont="1" applyBorder="1" applyAlignment="1">
      <alignment horizontal="right" vertical="center"/>
    </xf>
    <xf numFmtId="168" fontId="26" fillId="0" borderId="2" xfId="1" applyNumberFormat="1" applyFont="1" applyBorder="1" applyAlignment="1">
      <alignment horizontal="right" vertical="center"/>
    </xf>
    <xf numFmtId="168" fontId="26" fillId="0" borderId="36" xfId="1" applyNumberFormat="1" applyFont="1" applyBorder="1" applyAlignment="1">
      <alignment horizontal="right" vertical="center"/>
    </xf>
    <xf numFmtId="0" fontId="3" fillId="0" borderId="4" xfId="0" applyFont="1" applyBorder="1" applyAlignment="1">
      <alignment horizontal="left" vertical="center" wrapText="1"/>
    </xf>
    <xf numFmtId="0" fontId="3" fillId="0" borderId="18" xfId="0" applyFont="1" applyBorder="1" applyAlignment="1">
      <alignment horizontal="left" vertical="center" wrapText="1"/>
    </xf>
    <xf numFmtId="0" fontId="3" fillId="0" borderId="14" xfId="0" applyFont="1" applyBorder="1" applyAlignment="1">
      <alignment horizontal="left" vertical="center" wrapText="1"/>
    </xf>
    <xf numFmtId="0" fontId="3" fillId="0" borderId="41"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3" fillId="0" borderId="9" xfId="0" applyFont="1" applyBorder="1" applyAlignment="1">
      <alignment horizontal="left" vertical="center" wrapText="1"/>
    </xf>
    <xf numFmtId="0" fontId="3" fillId="0" borderId="3" xfId="0" applyFont="1" applyBorder="1" applyAlignment="1">
      <alignment horizontal="left" vertical="center" wrapText="1"/>
    </xf>
    <xf numFmtId="0" fontId="3" fillId="0" borderId="55"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12" fillId="0" borderId="0" xfId="0" applyFont="1" applyAlignment="1">
      <alignment horizontal="center" vertical="center" wrapText="1"/>
    </xf>
    <xf numFmtId="49" fontId="10" fillId="0" borderId="0" xfId="0" applyNumberFormat="1" applyFont="1" applyAlignment="1">
      <alignment horizontal="center" vertical="center" wrapText="1"/>
    </xf>
    <xf numFmtId="0" fontId="3" fillId="0" borderId="17" xfId="0" applyFont="1" applyBorder="1" applyAlignment="1">
      <alignment horizontal="left" vertical="center" wrapText="1"/>
    </xf>
    <xf numFmtId="0" fontId="3" fillId="0" borderId="40" xfId="0" applyFont="1" applyBorder="1" applyAlignment="1">
      <alignment horizontal="left" vertical="center" wrapText="1"/>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3" xfId="0" applyFont="1" applyFill="1" applyBorder="1" applyAlignment="1">
      <alignment horizontal="center" vertical="center"/>
    </xf>
    <xf numFmtId="0" fontId="5" fillId="0" borderId="0" xfId="1" applyFont="1" applyAlignment="1">
      <alignment horizontal="center" vertical="center" wrapText="1"/>
    </xf>
    <xf numFmtId="0" fontId="5" fillId="0" borderId="0" xfId="1" applyFont="1" applyAlignment="1">
      <alignment horizontal="center" vertical="center"/>
    </xf>
    <xf numFmtId="0" fontId="3" fillId="0" borderId="22" xfId="0" applyFont="1" applyBorder="1" applyAlignment="1">
      <alignment horizontal="left" vertical="center" wrapText="1"/>
    </xf>
    <xf numFmtId="0" fontId="3" fillId="0" borderId="8" xfId="0" applyFont="1" applyBorder="1" applyAlignment="1">
      <alignment horizontal="left" vertical="center" wrapText="1"/>
    </xf>
    <xf numFmtId="0" fontId="3" fillId="0" borderId="39" xfId="0" applyFont="1" applyBorder="1" applyAlignment="1">
      <alignment horizontal="left" vertical="center" wrapText="1"/>
    </xf>
    <xf numFmtId="0" fontId="3" fillId="0" borderId="14" xfId="0" applyFont="1" applyBorder="1" applyAlignment="1">
      <alignment horizontal="left" vertical="center"/>
    </xf>
    <xf numFmtId="0" fontId="3" fillId="0" borderId="41" xfId="0"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168" fontId="26" fillId="0" borderId="25" xfId="1" applyNumberFormat="1" applyFont="1" applyBorder="1" applyAlignment="1">
      <alignment horizontal="right" vertical="center"/>
    </xf>
    <xf numFmtId="168" fontId="26" fillId="0" borderId="26" xfId="1" applyNumberFormat="1" applyFont="1" applyBorder="1" applyAlignment="1">
      <alignment horizontal="right" vertical="center"/>
    </xf>
    <xf numFmtId="168" fontId="26" fillId="0" borderId="50" xfId="1" applyNumberFormat="1" applyFont="1" applyBorder="1" applyAlignment="1">
      <alignment horizontal="right" vertical="center"/>
    </xf>
  </cellXfs>
  <cellStyles count="2">
    <cellStyle name="Normal" xfId="0" builtinId="0"/>
    <cellStyle name="Normal 2" xfId="1" xr:uid="{249D4CF6-AF58-4130-9B0B-45D1EC90E8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2029283</xdr:colOff>
      <xdr:row>0</xdr:row>
      <xdr:rowOff>30562</xdr:rowOff>
    </xdr:from>
    <xdr:to>
      <xdr:col>3</xdr:col>
      <xdr:colOff>1315976</xdr:colOff>
      <xdr:row>0</xdr:row>
      <xdr:rowOff>1279607</xdr:rowOff>
    </xdr:to>
    <xdr:pic>
      <xdr:nvPicPr>
        <xdr:cNvPr id="2" name="Image 1" descr="Une image contenant chien, logo, mammifère, texte&#10;&#10;Description générée automatiquement">
          <a:extLst>
            <a:ext uri="{FF2B5EF4-FFF2-40B4-BE49-F238E27FC236}">
              <a16:creationId xmlns:a16="http://schemas.microsoft.com/office/drawing/2014/main" id="{B7E29A8B-29C8-41B1-96CC-B04854BC04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19488" y="30562"/>
          <a:ext cx="2474278" cy="125857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1994647</xdr:colOff>
      <xdr:row>0</xdr:row>
      <xdr:rowOff>134471</xdr:rowOff>
    </xdr:from>
    <xdr:to>
      <xdr:col>3</xdr:col>
      <xdr:colOff>1158786</xdr:colOff>
      <xdr:row>0</xdr:row>
      <xdr:rowOff>1389231</xdr:rowOff>
    </xdr:to>
    <xdr:pic>
      <xdr:nvPicPr>
        <xdr:cNvPr id="2" name="Image 1" descr="Une image contenant chien, logo, mammifère, texte&#10;&#10;Description générée automatiquement">
          <a:extLst>
            <a:ext uri="{FF2B5EF4-FFF2-40B4-BE49-F238E27FC236}">
              <a16:creationId xmlns:a16="http://schemas.microsoft.com/office/drawing/2014/main" id="{A34C075E-674B-471C-87CD-04232165BB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12907" y="134471"/>
          <a:ext cx="2563294" cy="125857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1994647</xdr:colOff>
      <xdr:row>0</xdr:row>
      <xdr:rowOff>134471</xdr:rowOff>
    </xdr:from>
    <xdr:to>
      <xdr:col>3</xdr:col>
      <xdr:colOff>556055</xdr:colOff>
      <xdr:row>0</xdr:row>
      <xdr:rowOff>1393041</xdr:rowOff>
    </xdr:to>
    <xdr:pic>
      <xdr:nvPicPr>
        <xdr:cNvPr id="2" name="Image 1" descr="Une image contenant chien, logo, mammifère, texte&#10;&#10;Description générée automatiquement">
          <a:extLst>
            <a:ext uri="{FF2B5EF4-FFF2-40B4-BE49-F238E27FC236}">
              <a16:creationId xmlns:a16="http://schemas.microsoft.com/office/drawing/2014/main" id="{56ED9414-1572-4306-86AF-06CE07EC71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0522" y="134471"/>
          <a:ext cx="2469949" cy="1258570"/>
        </a:xfrm>
        <a:prstGeom prst="rect">
          <a:avLst/>
        </a:prstGeom>
        <a:noFill/>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E19C0-653D-456C-9727-1D073C31BE98}">
  <dimension ref="B1:N45"/>
  <sheetViews>
    <sheetView tabSelected="1" view="pageBreakPreview" topLeftCell="A3" zoomScale="90" zoomScaleNormal="100" zoomScaleSheetLayoutView="90" workbookViewId="0">
      <selection activeCell="G32" sqref="G32"/>
    </sheetView>
  </sheetViews>
  <sheetFormatPr baseColWidth="10" defaultRowHeight="14.4" x14ac:dyDescent="0.3"/>
  <cols>
    <col min="1" max="1" width="3" customWidth="1"/>
    <col min="2" max="2" width="15.5546875" customWidth="1"/>
    <col min="3" max="3" width="47.88671875" customWidth="1"/>
    <col min="4" max="4" width="21.109375" customWidth="1"/>
    <col min="5" max="5" width="14.5546875" customWidth="1"/>
    <col min="6" max="6" width="13.33203125" customWidth="1"/>
    <col min="7" max="7" width="17.6640625" style="35" customWidth="1"/>
    <col min="8" max="8" width="2.33203125" customWidth="1"/>
  </cols>
  <sheetData>
    <row r="1" spans="2:8" ht="104.25" customHeight="1" x14ac:dyDescent="0.3"/>
    <row r="2" spans="2:8" ht="69.599999999999994" customHeight="1" x14ac:dyDescent="0.3">
      <c r="B2" s="119" t="s">
        <v>10</v>
      </c>
      <c r="C2" s="119"/>
      <c r="D2" s="119"/>
      <c r="E2" s="119"/>
      <c r="F2" s="119"/>
      <c r="G2" s="119"/>
    </row>
    <row r="3" spans="2:8" ht="78.599999999999994" customHeight="1" x14ac:dyDescent="0.3">
      <c r="B3" s="120" t="s">
        <v>22</v>
      </c>
      <c r="C3" s="120"/>
      <c r="D3" s="120"/>
      <c r="E3" s="120"/>
      <c r="F3" s="120"/>
      <c r="G3" s="120"/>
    </row>
    <row r="4" spans="2:8" x14ac:dyDescent="0.3">
      <c r="B4" s="3"/>
      <c r="C4" s="4"/>
      <c r="D4" s="5"/>
      <c r="E4" s="5"/>
      <c r="F4" s="6"/>
      <c r="G4" s="36"/>
      <c r="H4" s="1"/>
    </row>
    <row r="5" spans="2:8" ht="23.4" customHeight="1" x14ac:dyDescent="0.3">
      <c r="B5" s="126" t="s">
        <v>41</v>
      </c>
      <c r="C5" s="127"/>
      <c r="D5" s="127"/>
      <c r="E5" s="127"/>
      <c r="F5" s="127"/>
      <c r="G5" s="127"/>
      <c r="H5" s="1"/>
    </row>
    <row r="6" spans="2:8" ht="14.4" customHeight="1" x14ac:dyDescent="0.3">
      <c r="B6" s="27"/>
      <c r="C6" s="28"/>
      <c r="D6" s="28"/>
      <c r="E6" s="28"/>
      <c r="F6" s="28"/>
      <c r="G6" s="37"/>
      <c r="H6" s="1"/>
    </row>
    <row r="7" spans="2:8" ht="15" customHeight="1" x14ac:dyDescent="0.3">
      <c r="B7" s="30" t="s">
        <v>19</v>
      </c>
      <c r="C7" s="29"/>
      <c r="D7" s="29"/>
      <c r="E7" s="29"/>
      <c r="F7" s="29"/>
      <c r="G7" s="38"/>
      <c r="H7" s="1"/>
    </row>
    <row r="8" spans="2:8" ht="15" thickBot="1" x14ac:dyDescent="0.35">
      <c r="B8" s="2"/>
      <c r="C8" s="1"/>
      <c r="D8" s="1"/>
      <c r="E8" s="1"/>
      <c r="F8" s="1"/>
      <c r="G8" s="39"/>
      <c r="H8" s="1"/>
    </row>
    <row r="9" spans="2:8" ht="28.2" customHeight="1" x14ac:dyDescent="0.3">
      <c r="B9" s="50" t="s">
        <v>21</v>
      </c>
      <c r="C9" s="123" t="s">
        <v>0</v>
      </c>
      <c r="D9" s="124"/>
      <c r="E9" s="124"/>
      <c r="F9" s="125"/>
      <c r="G9" s="51" t="s">
        <v>1</v>
      </c>
      <c r="H9" s="1"/>
    </row>
    <row r="10" spans="2:8" ht="22.95" customHeight="1" x14ac:dyDescent="0.3">
      <c r="B10" s="31">
        <v>1</v>
      </c>
      <c r="C10" s="45" t="s">
        <v>42</v>
      </c>
      <c r="D10" s="46"/>
      <c r="E10" s="46"/>
      <c r="F10" s="46"/>
      <c r="G10" s="47"/>
      <c r="H10" s="1"/>
    </row>
    <row r="11" spans="2:8" ht="141.75" customHeight="1" x14ac:dyDescent="0.3">
      <c r="B11" s="52">
        <f>B10*100+10</f>
        <v>110</v>
      </c>
      <c r="C11" s="128" t="s">
        <v>64</v>
      </c>
      <c r="D11" s="129"/>
      <c r="E11" s="129"/>
      <c r="F11" s="130"/>
      <c r="G11" s="59"/>
      <c r="H11" s="1"/>
    </row>
    <row r="12" spans="2:8" ht="110.4" customHeight="1" x14ac:dyDescent="0.3">
      <c r="B12" s="52">
        <f>B11+10</f>
        <v>120</v>
      </c>
      <c r="C12" s="121" t="s">
        <v>40</v>
      </c>
      <c r="D12" s="111"/>
      <c r="E12" s="111"/>
      <c r="F12" s="122"/>
      <c r="G12" s="59"/>
      <c r="H12" s="1"/>
    </row>
    <row r="13" spans="2:8" ht="123.75" customHeight="1" x14ac:dyDescent="0.3">
      <c r="B13" s="52">
        <f>B12+10</f>
        <v>130</v>
      </c>
      <c r="C13" s="108" t="s">
        <v>61</v>
      </c>
      <c r="D13" s="109"/>
      <c r="E13" s="109"/>
      <c r="F13" s="110"/>
      <c r="G13" s="59"/>
      <c r="H13" s="1"/>
    </row>
    <row r="14" spans="2:8" ht="24.9" customHeight="1" x14ac:dyDescent="0.3">
      <c r="B14" s="104" t="s">
        <v>24</v>
      </c>
      <c r="C14" s="105"/>
      <c r="D14" s="105"/>
      <c r="E14" s="105"/>
      <c r="F14" s="106"/>
      <c r="G14" s="58">
        <f>SUM(G11:G13)</f>
        <v>0</v>
      </c>
      <c r="H14" s="1"/>
    </row>
    <row r="15" spans="2:8" ht="25.2" customHeight="1" x14ac:dyDescent="0.3">
      <c r="B15" s="31">
        <v>2</v>
      </c>
      <c r="C15" s="45" t="s">
        <v>43</v>
      </c>
      <c r="D15" s="46"/>
      <c r="E15" s="46"/>
      <c r="F15" s="46"/>
      <c r="G15" s="47"/>
      <c r="H15" s="1"/>
    </row>
    <row r="16" spans="2:8" ht="134.25" customHeight="1" x14ac:dyDescent="0.3">
      <c r="B16" s="52">
        <f>B15*100+10</f>
        <v>210</v>
      </c>
      <c r="C16" s="107" t="s">
        <v>45</v>
      </c>
      <c r="D16" s="107"/>
      <c r="E16" s="107"/>
      <c r="F16" s="107"/>
      <c r="G16" s="77"/>
      <c r="H16" s="1"/>
    </row>
    <row r="17" spans="2:14" ht="258" customHeight="1" x14ac:dyDescent="0.3">
      <c r="B17" s="52">
        <f>B16+10</f>
        <v>220</v>
      </c>
      <c r="C17" s="108" t="s">
        <v>44</v>
      </c>
      <c r="D17" s="109"/>
      <c r="E17" s="109"/>
      <c r="F17" s="110"/>
      <c r="G17" s="59"/>
      <c r="H17" s="1"/>
    </row>
    <row r="18" spans="2:14" ht="22.95" customHeight="1" x14ac:dyDescent="0.3">
      <c r="B18" s="104" t="s">
        <v>23</v>
      </c>
      <c r="C18" s="105"/>
      <c r="D18" s="105"/>
      <c r="E18" s="105"/>
      <c r="F18" s="106"/>
      <c r="G18" s="58">
        <f>SUM(G16:G17)</f>
        <v>0</v>
      </c>
      <c r="H18" s="1"/>
    </row>
    <row r="19" spans="2:14" ht="25.95" customHeight="1" x14ac:dyDescent="0.3">
      <c r="B19" s="31">
        <v>3</v>
      </c>
      <c r="C19" s="45" t="s">
        <v>17</v>
      </c>
      <c r="D19" s="46"/>
      <c r="E19" s="46"/>
      <c r="F19" s="46"/>
      <c r="G19" s="47"/>
      <c r="H19" s="1"/>
    </row>
    <row r="20" spans="2:14" ht="113.25" customHeight="1" x14ac:dyDescent="0.3">
      <c r="B20" s="52">
        <f>B19*100+10</f>
        <v>310</v>
      </c>
      <c r="C20" s="107" t="s">
        <v>46</v>
      </c>
      <c r="D20" s="107"/>
      <c r="E20" s="107"/>
      <c r="F20" s="107"/>
      <c r="G20" s="77"/>
      <c r="H20" s="1"/>
    </row>
    <row r="21" spans="2:14" ht="267.75" customHeight="1" x14ac:dyDescent="0.3">
      <c r="B21" s="52">
        <f>B20+10</f>
        <v>320</v>
      </c>
      <c r="C21" s="111" t="s">
        <v>47</v>
      </c>
      <c r="D21" s="112"/>
      <c r="E21" s="112"/>
      <c r="F21" s="112"/>
      <c r="G21" s="76"/>
      <c r="H21" s="1"/>
      <c r="J21" s="18"/>
      <c r="K21" s="18"/>
      <c r="L21" s="18"/>
      <c r="M21" s="18"/>
      <c r="N21" s="18"/>
    </row>
    <row r="22" spans="2:14" ht="26.4" customHeight="1" x14ac:dyDescent="0.3">
      <c r="B22" s="104" t="s">
        <v>27</v>
      </c>
      <c r="C22" s="105"/>
      <c r="D22" s="105"/>
      <c r="E22" s="105"/>
      <c r="F22" s="106"/>
      <c r="G22" s="58">
        <f>SUM(G20:G21)</f>
        <v>0</v>
      </c>
      <c r="H22" s="1"/>
      <c r="J22" s="18"/>
      <c r="K22" s="18"/>
      <c r="L22" s="18"/>
      <c r="M22" s="18"/>
      <c r="N22" s="18"/>
    </row>
    <row r="23" spans="2:14" ht="25.2" customHeight="1" x14ac:dyDescent="0.3">
      <c r="B23" s="31">
        <v>4</v>
      </c>
      <c r="C23" s="45" t="s">
        <v>11</v>
      </c>
      <c r="D23" s="46"/>
      <c r="E23" s="46"/>
      <c r="F23" s="46"/>
      <c r="G23" s="47"/>
      <c r="H23" s="1"/>
      <c r="J23" s="18"/>
      <c r="K23" s="18"/>
      <c r="L23" s="18"/>
      <c r="M23" s="18"/>
      <c r="N23" s="18"/>
    </row>
    <row r="24" spans="2:14" ht="79.95" customHeight="1" x14ac:dyDescent="0.3">
      <c r="B24" s="52">
        <f>B23*100+10</f>
        <v>410</v>
      </c>
      <c r="C24" s="107" t="s">
        <v>70</v>
      </c>
      <c r="D24" s="107"/>
      <c r="E24" s="107"/>
      <c r="F24" s="107"/>
      <c r="G24" s="77"/>
      <c r="H24" s="1"/>
      <c r="J24" s="18"/>
      <c r="K24" s="18"/>
      <c r="L24" s="18"/>
      <c r="M24" s="18"/>
      <c r="N24" s="18"/>
    </row>
    <row r="25" spans="2:14" ht="75" customHeight="1" x14ac:dyDescent="0.3">
      <c r="B25" s="52">
        <f>B24+10</f>
        <v>420</v>
      </c>
      <c r="C25" s="108" t="s">
        <v>51</v>
      </c>
      <c r="D25" s="131"/>
      <c r="E25" s="131"/>
      <c r="F25" s="132"/>
      <c r="G25" s="59"/>
      <c r="H25" s="1"/>
      <c r="J25" s="18"/>
      <c r="K25" s="18"/>
      <c r="L25" s="18"/>
      <c r="M25" s="18"/>
      <c r="N25" s="18"/>
    </row>
    <row r="26" spans="2:14" ht="23.4" customHeight="1" x14ac:dyDescent="0.3">
      <c r="B26" s="104" t="s">
        <v>28</v>
      </c>
      <c r="C26" s="105"/>
      <c r="D26" s="105"/>
      <c r="E26" s="105"/>
      <c r="F26" s="106"/>
      <c r="G26" s="58">
        <f>SUM(G24:G25)</f>
        <v>0</v>
      </c>
      <c r="H26" s="1"/>
      <c r="J26" s="18"/>
      <c r="K26" s="18"/>
      <c r="L26" s="18"/>
      <c r="M26" s="18"/>
      <c r="N26" s="18"/>
    </row>
    <row r="27" spans="2:14" ht="22.95" customHeight="1" x14ac:dyDescent="0.3">
      <c r="B27" s="31">
        <v>5</v>
      </c>
      <c r="C27" s="45" t="s">
        <v>12</v>
      </c>
      <c r="D27" s="46"/>
      <c r="E27" s="46"/>
      <c r="F27" s="46"/>
      <c r="G27" s="47"/>
      <c r="H27" s="1"/>
      <c r="J27" s="18"/>
      <c r="K27" s="18"/>
      <c r="L27" s="18"/>
      <c r="M27" s="18"/>
      <c r="N27" s="18"/>
    </row>
    <row r="28" spans="2:14" ht="169.5" customHeight="1" x14ac:dyDescent="0.3">
      <c r="B28" s="52">
        <f>B27*100+10</f>
        <v>510</v>
      </c>
      <c r="C28" s="107" t="s">
        <v>65</v>
      </c>
      <c r="D28" s="107"/>
      <c r="E28" s="107"/>
      <c r="F28" s="107"/>
      <c r="G28" s="77"/>
      <c r="H28" s="1"/>
      <c r="J28" s="18"/>
      <c r="K28" s="18"/>
      <c r="L28" s="18"/>
      <c r="M28" s="18"/>
      <c r="N28" s="18"/>
    </row>
    <row r="29" spans="2:14" ht="58.5" customHeight="1" x14ac:dyDescent="0.3">
      <c r="B29" s="52">
        <f>B28+10</f>
        <v>520</v>
      </c>
      <c r="C29" s="111" t="s">
        <v>52</v>
      </c>
      <c r="D29" s="112"/>
      <c r="E29" s="112"/>
      <c r="F29" s="112"/>
      <c r="G29" s="76"/>
      <c r="H29" s="1"/>
      <c r="J29" s="18"/>
      <c r="K29" s="18"/>
      <c r="L29" s="18"/>
      <c r="M29" s="18"/>
      <c r="N29" s="18"/>
    </row>
    <row r="30" spans="2:14" ht="26.4" customHeight="1" x14ac:dyDescent="0.3">
      <c r="B30" s="104" t="s">
        <v>30</v>
      </c>
      <c r="C30" s="105"/>
      <c r="D30" s="105"/>
      <c r="E30" s="105"/>
      <c r="F30" s="106"/>
      <c r="G30" s="58">
        <f>SUM(G28:G29)</f>
        <v>0</v>
      </c>
      <c r="H30" s="1"/>
      <c r="J30" s="18"/>
      <c r="K30" s="18"/>
      <c r="L30" s="18"/>
      <c r="M30" s="18"/>
      <c r="N30" s="18"/>
    </row>
    <row r="31" spans="2:14" ht="23.4" customHeight="1" x14ac:dyDescent="0.3">
      <c r="B31" s="31">
        <v>6</v>
      </c>
      <c r="C31" s="133" t="s">
        <v>48</v>
      </c>
      <c r="D31" s="134"/>
      <c r="E31" s="134"/>
      <c r="F31" s="134"/>
      <c r="G31" s="47"/>
      <c r="H31" s="1"/>
      <c r="J31" s="18"/>
      <c r="K31" s="18"/>
      <c r="L31" s="18"/>
      <c r="M31" s="18"/>
      <c r="N31" s="18"/>
    </row>
    <row r="32" spans="2:14" ht="130.5" customHeight="1" x14ac:dyDescent="0.3">
      <c r="B32" s="52">
        <f>B31*100+10</f>
        <v>610</v>
      </c>
      <c r="C32" s="113" t="s">
        <v>49</v>
      </c>
      <c r="D32" s="114"/>
      <c r="E32" s="114"/>
      <c r="F32" s="115"/>
      <c r="G32" s="59"/>
      <c r="H32" s="1"/>
    </row>
    <row r="33" spans="2:8" ht="123" customHeight="1" x14ac:dyDescent="0.3">
      <c r="B33" s="52">
        <f>B32+10</f>
        <v>620</v>
      </c>
      <c r="C33" s="116" t="s">
        <v>50</v>
      </c>
      <c r="D33" s="117"/>
      <c r="E33" s="117"/>
      <c r="F33" s="118"/>
      <c r="G33" s="76"/>
      <c r="H33" s="1"/>
    </row>
    <row r="34" spans="2:8" ht="25.2" customHeight="1" x14ac:dyDescent="0.3">
      <c r="B34" s="104" t="s">
        <v>29</v>
      </c>
      <c r="C34" s="105"/>
      <c r="D34" s="105"/>
      <c r="E34" s="105"/>
      <c r="F34" s="106"/>
      <c r="G34" s="58">
        <f>SUM(G32:G33)</f>
        <v>0</v>
      </c>
      <c r="H34" s="1"/>
    </row>
    <row r="35" spans="2:8" ht="28.95" customHeight="1" thickBot="1" x14ac:dyDescent="0.35">
      <c r="B35" s="32"/>
      <c r="C35" s="7"/>
      <c r="D35" s="7"/>
      <c r="E35" s="7"/>
      <c r="F35" s="8"/>
      <c r="G35" s="39"/>
      <c r="H35" s="1"/>
    </row>
    <row r="36" spans="2:8" ht="24" customHeight="1" x14ac:dyDescent="0.3">
      <c r="B36" s="32"/>
      <c r="C36" s="60" t="s">
        <v>25</v>
      </c>
      <c r="D36" s="61"/>
      <c r="E36" s="62"/>
      <c r="F36" s="62"/>
      <c r="G36" s="63">
        <f>G34+G30+G26+G22+G18+G14</f>
        <v>0</v>
      </c>
      <c r="H36" s="1"/>
    </row>
    <row r="37" spans="2:8" ht="24" customHeight="1" x14ac:dyDescent="0.3">
      <c r="B37" s="32"/>
      <c r="C37" s="64" t="s">
        <v>26</v>
      </c>
      <c r="D37" s="65"/>
      <c r="E37" s="66"/>
      <c r="F37" s="66"/>
      <c r="G37" s="67">
        <f>0.2*G36</f>
        <v>0</v>
      </c>
      <c r="H37" s="1"/>
    </row>
    <row r="38" spans="2:8" ht="24" customHeight="1" thickBot="1" x14ac:dyDescent="0.35">
      <c r="B38" s="32"/>
      <c r="C38" s="68" t="s">
        <v>14</v>
      </c>
      <c r="D38" s="69"/>
      <c r="E38" s="70"/>
      <c r="F38" s="70"/>
      <c r="G38" s="71">
        <f>1.2*G36</f>
        <v>0</v>
      </c>
      <c r="H38" s="1"/>
    </row>
    <row r="39" spans="2:8" ht="28.95" customHeight="1" x14ac:dyDescent="0.3">
      <c r="B39" s="32"/>
      <c r="C39" s="7"/>
      <c r="D39" s="7"/>
      <c r="E39" s="7"/>
      <c r="F39" s="8"/>
      <c r="G39" s="39"/>
      <c r="H39" s="1"/>
    </row>
    <row r="40" spans="2:8" ht="110.4" customHeight="1" x14ac:dyDescent="0.3">
      <c r="B40" s="2"/>
      <c r="C40" s="1"/>
      <c r="D40" s="1"/>
      <c r="E40" s="1"/>
      <c r="F40" s="1"/>
      <c r="G40" s="39"/>
      <c r="H40" s="1"/>
    </row>
    <row r="41" spans="2:8" x14ac:dyDescent="0.3">
      <c r="B41" s="17" t="s">
        <v>7</v>
      </c>
      <c r="C41" s="17"/>
      <c r="D41" s="13"/>
      <c r="E41" s="14"/>
      <c r="F41" s="15" t="s">
        <v>35</v>
      </c>
      <c r="G41" s="42"/>
      <c r="H41" s="1"/>
    </row>
    <row r="42" spans="2:8" x14ac:dyDescent="0.3">
      <c r="B42" s="17" t="s">
        <v>8</v>
      </c>
      <c r="C42" s="17"/>
      <c r="D42" s="14"/>
      <c r="E42" s="16"/>
      <c r="F42" s="14"/>
      <c r="G42" s="43"/>
      <c r="H42" s="14"/>
    </row>
    <row r="43" spans="2:8" x14ac:dyDescent="0.3">
      <c r="B43" s="17"/>
      <c r="C43" s="17"/>
      <c r="D43" s="17"/>
      <c r="E43" s="17"/>
      <c r="F43" s="17"/>
      <c r="G43" s="44"/>
      <c r="H43" s="5"/>
    </row>
    <row r="44" spans="2:8" x14ac:dyDescent="0.3">
      <c r="B44" s="5"/>
      <c r="C44" s="5"/>
      <c r="D44" s="5"/>
      <c r="E44" s="5"/>
      <c r="F44" s="5"/>
      <c r="G44" s="44"/>
      <c r="H44" s="5"/>
    </row>
    <row r="45" spans="2:8" x14ac:dyDescent="0.3">
      <c r="B45" s="2"/>
      <c r="C45" s="1"/>
      <c r="D45" s="1"/>
      <c r="E45" s="1"/>
      <c r="F45" s="1"/>
      <c r="G45" s="39"/>
      <c r="H45" s="1"/>
    </row>
  </sheetData>
  <sheetProtection algorithmName="SHA-512" hashValue="xIYKaDSEcT+KQIqvWQDKwfLmQqZWB8A6qmd7PGw9L+9bW0s5Wr+7fpDFtenGLXm2vM6SvAyTc3usIP1NNXjdQQ==" saltValue="2rEfbrUaDufsB6/CejANRQ==" spinCount="100000" sheet="1" objects="1" scenarios="1"/>
  <mergeCells count="24">
    <mergeCell ref="B34:F34"/>
    <mergeCell ref="C32:F32"/>
    <mergeCell ref="C33:F33"/>
    <mergeCell ref="B2:G2"/>
    <mergeCell ref="B3:G3"/>
    <mergeCell ref="C12:F12"/>
    <mergeCell ref="C9:F9"/>
    <mergeCell ref="C13:F13"/>
    <mergeCell ref="B5:G5"/>
    <mergeCell ref="C11:F11"/>
    <mergeCell ref="C24:F24"/>
    <mergeCell ref="C25:F25"/>
    <mergeCell ref="C28:F28"/>
    <mergeCell ref="C29:F29"/>
    <mergeCell ref="C31:F31"/>
    <mergeCell ref="B14:F14"/>
    <mergeCell ref="B30:F30"/>
    <mergeCell ref="B18:F18"/>
    <mergeCell ref="B22:F22"/>
    <mergeCell ref="B26:F26"/>
    <mergeCell ref="C16:F16"/>
    <mergeCell ref="C17:F17"/>
    <mergeCell ref="C20:F20"/>
    <mergeCell ref="C21:F21"/>
  </mergeCells>
  <phoneticPr fontId="13" type="noConversion"/>
  <printOptions horizontalCentered="1"/>
  <pageMargins left="0.70866141732283472" right="0.70866141732283472" top="0.74803149606299213" bottom="0.74803149606299213" header="0.31496062992125984" footer="0.31496062992125984"/>
  <pageSetup paperSize="9" scale="62" fitToHeight="3" orientation="portrait" r:id="rId1"/>
  <headerFooter>
    <oddFooter>&amp;L&amp;G&amp;C&amp;"Century Gothic,Normal"&amp;10Page &amp;P/&amp;N&amp;R&amp;"Century Gothic,Normal"&amp;10 ComUE-Ancienne chaufferie de la Doua-VILLEURBANNE (69)
Mission Repérage Amiante, Plomb, FCR et HAP
DPGF/DQE/BPU-Août 2024-Ind0</oddFooter>
  </headerFooter>
  <rowBreaks count="2" manualBreakCount="2">
    <brk id="14" max="7" man="1"/>
    <brk id="26" max="7"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580DF-68A5-4AFF-8A8B-13F3DF078738}">
  <dimension ref="B1:K44"/>
  <sheetViews>
    <sheetView view="pageBreakPreview" topLeftCell="A9" zoomScale="90" zoomScaleNormal="100" zoomScaleSheetLayoutView="90" workbookViewId="0">
      <selection activeCell="F14" sqref="F12:F14"/>
    </sheetView>
  </sheetViews>
  <sheetFormatPr baseColWidth="10" defaultRowHeight="14.4" x14ac:dyDescent="0.3"/>
  <cols>
    <col min="1" max="1" width="3.6640625" customWidth="1"/>
    <col min="2" max="2" width="15.5546875" customWidth="1"/>
    <col min="3" max="3" width="49.5546875" customWidth="1"/>
    <col min="4" max="4" width="21.109375" customWidth="1"/>
    <col min="5" max="5" width="14.5546875" customWidth="1"/>
    <col min="6" max="6" width="13.33203125" customWidth="1"/>
    <col min="7" max="7" width="15.5546875" style="35" customWidth="1"/>
    <col min="8" max="8" width="2.33203125" customWidth="1"/>
  </cols>
  <sheetData>
    <row r="1" spans="2:8" ht="114" customHeight="1" x14ac:dyDescent="0.3"/>
    <row r="2" spans="2:8" ht="69.599999999999994" customHeight="1" x14ac:dyDescent="0.3">
      <c r="B2" s="119" t="s">
        <v>10</v>
      </c>
      <c r="C2" s="119"/>
      <c r="D2" s="119"/>
      <c r="E2" s="119"/>
      <c r="F2" s="119"/>
      <c r="G2" s="119"/>
    </row>
    <row r="3" spans="2:8" ht="78.599999999999994" customHeight="1" x14ac:dyDescent="0.3">
      <c r="B3" s="120" t="s">
        <v>22</v>
      </c>
      <c r="C3" s="120"/>
      <c r="D3" s="120"/>
      <c r="E3" s="120"/>
      <c r="F3" s="120"/>
      <c r="G3" s="120"/>
    </row>
    <row r="4" spans="2:8" x14ac:dyDescent="0.3">
      <c r="B4" s="3"/>
      <c r="C4" s="4"/>
      <c r="D4" s="5"/>
      <c r="E4" s="5"/>
      <c r="F4" s="6"/>
      <c r="G4" s="36"/>
      <c r="H4" s="1"/>
    </row>
    <row r="5" spans="2:8" ht="23.4" customHeight="1" x14ac:dyDescent="0.3">
      <c r="B5" s="126" t="s">
        <v>63</v>
      </c>
      <c r="C5" s="127"/>
      <c r="D5" s="127"/>
      <c r="E5" s="127"/>
      <c r="F5" s="127"/>
      <c r="G5" s="127"/>
      <c r="H5" s="1"/>
    </row>
    <row r="6" spans="2:8" ht="14.4" customHeight="1" x14ac:dyDescent="0.3">
      <c r="B6" s="27"/>
      <c r="C6" s="28"/>
      <c r="D6" s="28"/>
      <c r="E6" s="28"/>
      <c r="F6" s="28"/>
      <c r="G6" s="37"/>
      <c r="H6" s="1"/>
    </row>
    <row r="7" spans="2:8" ht="15" x14ac:dyDescent="0.3">
      <c r="B7" s="33" t="s">
        <v>20</v>
      </c>
      <c r="C7" s="7"/>
      <c r="D7" s="7"/>
      <c r="E7" s="7"/>
      <c r="F7" s="8"/>
      <c r="G7" s="39"/>
      <c r="H7" s="1"/>
    </row>
    <row r="8" spans="2:8" ht="15" thickBot="1" x14ac:dyDescent="0.35">
      <c r="B8" s="9"/>
      <c r="C8" s="10"/>
      <c r="D8" s="10"/>
      <c r="E8" s="10"/>
      <c r="G8" s="40"/>
      <c r="H8" s="10"/>
    </row>
    <row r="9" spans="2:8" ht="30.75" customHeight="1" x14ac:dyDescent="0.3">
      <c r="B9" s="50" t="s">
        <v>21</v>
      </c>
      <c r="C9" s="53" t="s">
        <v>0</v>
      </c>
      <c r="D9" s="48" t="s">
        <v>2</v>
      </c>
      <c r="E9" s="54" t="s">
        <v>4</v>
      </c>
      <c r="F9" s="54" t="s">
        <v>3</v>
      </c>
      <c r="G9" s="49" t="s">
        <v>5</v>
      </c>
      <c r="H9" s="1"/>
    </row>
    <row r="10" spans="2:8" ht="25.95" customHeight="1" x14ac:dyDescent="0.3">
      <c r="B10" s="31">
        <v>7</v>
      </c>
      <c r="C10" s="45" t="s">
        <v>36</v>
      </c>
      <c r="D10" s="46"/>
      <c r="E10" s="46"/>
      <c r="F10" s="46"/>
      <c r="G10" s="47"/>
      <c r="H10" s="1"/>
    </row>
    <row r="11" spans="2:8" ht="51.75" customHeight="1" x14ac:dyDescent="0.3">
      <c r="B11" s="84">
        <f>B10*100+10</f>
        <v>710</v>
      </c>
      <c r="C11" s="86" t="s">
        <v>53</v>
      </c>
      <c r="D11" s="87"/>
      <c r="E11" s="88"/>
      <c r="F11" s="89"/>
      <c r="G11" s="90"/>
      <c r="H11" s="92"/>
    </row>
    <row r="12" spans="2:8" ht="63.75" customHeight="1" x14ac:dyDescent="0.3">
      <c r="B12" s="84">
        <f>B11+1</f>
        <v>711</v>
      </c>
      <c r="C12" s="19" t="s">
        <v>18</v>
      </c>
      <c r="D12" s="85" t="s">
        <v>6</v>
      </c>
      <c r="E12" s="20">
        <v>200</v>
      </c>
      <c r="F12" s="103"/>
      <c r="G12" s="91">
        <f>F12*E12</f>
        <v>0</v>
      </c>
      <c r="H12" s="92"/>
    </row>
    <row r="13" spans="2:8" ht="56.25" customHeight="1" x14ac:dyDescent="0.3">
      <c r="B13" s="84">
        <f>B12+1</f>
        <v>712</v>
      </c>
      <c r="C13" s="21" t="s">
        <v>9</v>
      </c>
      <c r="D13" s="20" t="s">
        <v>6</v>
      </c>
      <c r="E13" s="20">
        <v>175</v>
      </c>
      <c r="F13" s="103"/>
      <c r="G13" s="79">
        <f t="shared" ref="G13:G21" si="0">F13*E13</f>
        <v>0</v>
      </c>
      <c r="H13" s="1"/>
    </row>
    <row r="14" spans="2:8" ht="102.75" customHeight="1" x14ac:dyDescent="0.3">
      <c r="B14" s="84">
        <v>720</v>
      </c>
      <c r="C14" s="21" t="s">
        <v>54</v>
      </c>
      <c r="D14" s="20" t="s">
        <v>59</v>
      </c>
      <c r="E14" s="20">
        <v>5</v>
      </c>
      <c r="F14" s="103"/>
      <c r="G14" s="79">
        <f>F14*E14</f>
        <v>0</v>
      </c>
      <c r="H14" s="1"/>
    </row>
    <row r="15" spans="2:8" ht="34.200000000000003" customHeight="1" x14ac:dyDescent="0.3">
      <c r="B15" s="84">
        <v>730</v>
      </c>
      <c r="C15" s="94" t="s">
        <v>37</v>
      </c>
      <c r="D15" s="87"/>
      <c r="E15" s="88"/>
      <c r="F15" s="88"/>
      <c r="G15" s="90"/>
      <c r="H15" s="92"/>
    </row>
    <row r="16" spans="2:8" ht="102.75" customHeight="1" x14ac:dyDescent="0.3">
      <c r="B16" s="52">
        <v>731</v>
      </c>
      <c r="C16" s="94" t="s">
        <v>55</v>
      </c>
      <c r="D16" s="22" t="s">
        <v>6</v>
      </c>
      <c r="E16" s="81">
        <v>5</v>
      </c>
      <c r="F16" s="103"/>
      <c r="G16" s="80">
        <f t="shared" si="0"/>
        <v>0</v>
      </c>
      <c r="H16" s="1"/>
    </row>
    <row r="17" spans="2:11" ht="120.75" customHeight="1" x14ac:dyDescent="0.3">
      <c r="B17" s="52">
        <v>732</v>
      </c>
      <c r="C17" s="94" t="s">
        <v>56</v>
      </c>
      <c r="D17" s="20" t="s">
        <v>6</v>
      </c>
      <c r="E17" s="81">
        <v>5</v>
      </c>
      <c r="F17" s="103"/>
      <c r="G17" s="78">
        <f t="shared" si="0"/>
        <v>0</v>
      </c>
      <c r="H17" s="1"/>
    </row>
    <row r="18" spans="2:11" ht="73.95" customHeight="1" x14ac:dyDescent="0.3">
      <c r="B18" s="52">
        <v>733</v>
      </c>
      <c r="C18" s="95" t="s">
        <v>60</v>
      </c>
      <c r="D18" s="20" t="s">
        <v>6</v>
      </c>
      <c r="E18" s="20">
        <v>4</v>
      </c>
      <c r="F18" s="103"/>
      <c r="G18" s="79">
        <f t="shared" ref="G18" si="1">F18*E18</f>
        <v>0</v>
      </c>
      <c r="H18" s="1"/>
    </row>
    <row r="19" spans="2:11" ht="38.4" customHeight="1" x14ac:dyDescent="0.3">
      <c r="B19" s="84">
        <f>B15+10</f>
        <v>740</v>
      </c>
      <c r="C19" s="95" t="s">
        <v>38</v>
      </c>
      <c r="D19" s="87"/>
      <c r="E19" s="96"/>
      <c r="F19" s="89"/>
      <c r="G19" s="90"/>
      <c r="H19" s="92"/>
    </row>
    <row r="20" spans="2:11" ht="174" customHeight="1" x14ac:dyDescent="0.3">
      <c r="B20" s="52">
        <f>B19+1</f>
        <v>741</v>
      </c>
      <c r="C20" s="95" t="s">
        <v>68</v>
      </c>
      <c r="D20" s="93" t="s">
        <v>6</v>
      </c>
      <c r="E20" s="81">
        <v>10</v>
      </c>
      <c r="F20" s="103"/>
      <c r="G20" s="78">
        <f t="shared" ref="G20" si="2">F20*E20</f>
        <v>0</v>
      </c>
      <c r="H20" s="1"/>
    </row>
    <row r="21" spans="2:11" ht="171.75" customHeight="1" x14ac:dyDescent="0.3">
      <c r="B21" s="52">
        <f>B20+1</f>
        <v>742</v>
      </c>
      <c r="C21" s="95" t="s">
        <v>69</v>
      </c>
      <c r="D21" s="26" t="s">
        <v>6</v>
      </c>
      <c r="E21" s="81">
        <v>10</v>
      </c>
      <c r="F21" s="103"/>
      <c r="G21" s="75">
        <f t="shared" si="0"/>
        <v>0</v>
      </c>
      <c r="H21" s="1"/>
      <c r="K21" s="82"/>
    </row>
    <row r="22" spans="2:11" ht="22.2" customHeight="1" x14ac:dyDescent="0.3">
      <c r="B22" s="104" t="s">
        <v>32</v>
      </c>
      <c r="C22" s="105"/>
      <c r="D22" s="105"/>
      <c r="E22" s="105"/>
      <c r="F22" s="106"/>
      <c r="G22" s="58">
        <f>SUM(G12:G21)</f>
        <v>0</v>
      </c>
      <c r="H22" s="1"/>
    </row>
    <row r="23" spans="2:11" ht="22.95" customHeight="1" x14ac:dyDescent="0.3">
      <c r="B23" s="31">
        <v>8</v>
      </c>
      <c r="C23" s="45" t="s">
        <v>57</v>
      </c>
      <c r="D23" s="46"/>
      <c r="E23" s="46"/>
      <c r="F23" s="46"/>
      <c r="G23" s="47"/>
      <c r="H23" s="1"/>
    </row>
    <row r="24" spans="2:11" ht="86.4" customHeight="1" x14ac:dyDescent="0.3">
      <c r="B24" s="55">
        <f>B23*100+10</f>
        <v>810</v>
      </c>
      <c r="C24" s="23" t="s">
        <v>39</v>
      </c>
      <c r="D24" s="22" t="s">
        <v>6</v>
      </c>
      <c r="E24" s="11">
        <v>5</v>
      </c>
      <c r="F24" s="103"/>
      <c r="G24" s="83">
        <f>F24*E24</f>
        <v>0</v>
      </c>
      <c r="H24" s="1"/>
    </row>
    <row r="25" spans="2:11" ht="50.4" customHeight="1" x14ac:dyDescent="0.3">
      <c r="B25" s="55">
        <f>B24+10</f>
        <v>820</v>
      </c>
      <c r="C25" s="23" t="s">
        <v>13</v>
      </c>
      <c r="D25" s="24" t="s">
        <v>6</v>
      </c>
      <c r="E25" s="11">
        <v>5</v>
      </c>
      <c r="F25" s="103"/>
      <c r="G25" s="75">
        <f>F25*E25</f>
        <v>0</v>
      </c>
      <c r="H25" s="1"/>
    </row>
    <row r="26" spans="2:11" ht="26.4" customHeight="1" x14ac:dyDescent="0.3">
      <c r="B26" s="104" t="s">
        <v>33</v>
      </c>
      <c r="C26" s="105"/>
      <c r="D26" s="105"/>
      <c r="E26" s="105"/>
      <c r="F26" s="106"/>
      <c r="G26" s="58">
        <f>SUM(G24:G25)</f>
        <v>0</v>
      </c>
      <c r="H26" s="1"/>
    </row>
    <row r="27" spans="2:11" ht="25.95" customHeight="1" x14ac:dyDescent="0.3">
      <c r="B27" s="31">
        <v>9</v>
      </c>
      <c r="C27" s="45" t="s">
        <v>58</v>
      </c>
      <c r="D27" s="46"/>
      <c r="E27" s="46"/>
      <c r="F27" s="46"/>
      <c r="G27" s="47"/>
      <c r="H27" s="1"/>
    </row>
    <row r="28" spans="2:11" ht="131.4" customHeight="1" x14ac:dyDescent="0.3">
      <c r="B28" s="56">
        <f>B27*100+10</f>
        <v>910</v>
      </c>
      <c r="C28" s="23" t="s">
        <v>15</v>
      </c>
      <c r="D28" s="11" t="s">
        <v>6</v>
      </c>
      <c r="E28" s="74">
        <v>5</v>
      </c>
      <c r="F28" s="103"/>
      <c r="G28" s="73">
        <f>F28*E28</f>
        <v>0</v>
      </c>
      <c r="H28" s="1"/>
    </row>
    <row r="29" spans="2:11" ht="95.4" customHeight="1" x14ac:dyDescent="0.3">
      <c r="B29" s="57">
        <f>B28+10</f>
        <v>920</v>
      </c>
      <c r="C29" s="25" t="s">
        <v>16</v>
      </c>
      <c r="D29" s="26" t="s">
        <v>6</v>
      </c>
      <c r="E29" s="26">
        <v>5</v>
      </c>
      <c r="F29" s="103"/>
      <c r="G29" s="75">
        <f>F29*E29</f>
        <v>0</v>
      </c>
      <c r="H29" s="1"/>
    </row>
    <row r="30" spans="2:11" ht="25.2" customHeight="1" thickBot="1" x14ac:dyDescent="0.35">
      <c r="B30" s="135" t="s">
        <v>34</v>
      </c>
      <c r="C30" s="136"/>
      <c r="D30" s="136"/>
      <c r="E30" s="136"/>
      <c r="F30" s="137"/>
      <c r="G30" s="72">
        <f>SUM(G28:G29)</f>
        <v>0</v>
      </c>
      <c r="H30" s="1"/>
    </row>
    <row r="31" spans="2:11" ht="15" thickBot="1" x14ac:dyDescent="0.35">
      <c r="B31" s="34"/>
      <c r="C31" s="12"/>
      <c r="D31" s="12"/>
      <c r="E31" s="12"/>
      <c r="F31" s="12"/>
      <c r="G31" s="41"/>
      <c r="H31" s="12"/>
    </row>
    <row r="32" spans="2:11" ht="27.75" customHeight="1" x14ac:dyDescent="0.3">
      <c r="B32" s="2"/>
      <c r="C32" s="60" t="s">
        <v>31</v>
      </c>
      <c r="D32" s="61"/>
      <c r="E32" s="62"/>
      <c r="F32" s="62"/>
      <c r="G32" s="63">
        <f>G30+G26+G22</f>
        <v>0</v>
      </c>
      <c r="H32" s="1"/>
    </row>
    <row r="33" spans="2:8" ht="27.75" customHeight="1" x14ac:dyDescent="0.3">
      <c r="B33" s="2"/>
      <c r="C33" s="64" t="s">
        <v>26</v>
      </c>
      <c r="D33" s="65"/>
      <c r="E33" s="66"/>
      <c r="F33" s="66"/>
      <c r="G33" s="67">
        <f>0.2*G32</f>
        <v>0</v>
      </c>
      <c r="H33" s="1"/>
    </row>
    <row r="34" spans="2:8" ht="27.75" customHeight="1" thickBot="1" x14ac:dyDescent="0.35">
      <c r="B34" s="2"/>
      <c r="C34" s="68" t="s">
        <v>14</v>
      </c>
      <c r="D34" s="69"/>
      <c r="E34" s="70"/>
      <c r="F34" s="70"/>
      <c r="G34" s="71">
        <f>1.2*G32</f>
        <v>0</v>
      </c>
      <c r="H34" s="1"/>
    </row>
    <row r="35" spans="2:8" x14ac:dyDescent="0.3">
      <c r="B35" s="2"/>
      <c r="C35" s="1"/>
      <c r="D35" s="1"/>
      <c r="E35" s="1"/>
      <c r="F35" s="1"/>
      <c r="G35" s="39"/>
      <c r="H35" s="1"/>
    </row>
    <row r="36" spans="2:8" x14ac:dyDescent="0.3">
      <c r="B36" s="2"/>
      <c r="C36" s="1"/>
      <c r="D36" s="1"/>
      <c r="E36" s="1"/>
      <c r="F36" s="1"/>
      <c r="G36" s="39"/>
      <c r="H36" s="1"/>
    </row>
    <row r="37" spans="2:8" ht="110.4" customHeight="1" x14ac:dyDescent="0.3">
      <c r="B37" s="2"/>
      <c r="C37" s="1"/>
      <c r="D37" s="1"/>
      <c r="E37" s="1"/>
      <c r="F37" s="1"/>
      <c r="G37" s="39"/>
      <c r="H37" s="1"/>
    </row>
    <row r="38" spans="2:8" x14ac:dyDescent="0.3">
      <c r="B38" s="17" t="s">
        <v>7</v>
      </c>
      <c r="C38" s="17"/>
      <c r="D38" s="13"/>
      <c r="E38" s="14"/>
      <c r="F38" s="15" t="s">
        <v>35</v>
      </c>
      <c r="G38" s="42"/>
      <c r="H38" s="1"/>
    </row>
    <row r="39" spans="2:8" x14ac:dyDescent="0.3">
      <c r="B39" s="17" t="s">
        <v>8</v>
      </c>
      <c r="C39" s="17"/>
      <c r="D39" s="14"/>
      <c r="E39" s="16"/>
      <c r="F39" s="14"/>
      <c r="G39" s="43"/>
      <c r="H39" s="14"/>
    </row>
    <row r="40" spans="2:8" x14ac:dyDescent="0.3">
      <c r="B40" s="17"/>
      <c r="C40" s="17"/>
      <c r="D40" s="17"/>
      <c r="E40" s="17"/>
      <c r="F40" s="17"/>
      <c r="G40" s="44"/>
      <c r="H40" s="5"/>
    </row>
    <row r="41" spans="2:8" x14ac:dyDescent="0.3">
      <c r="B41" s="5"/>
      <c r="C41" s="5"/>
      <c r="D41" s="5"/>
      <c r="E41" s="5"/>
      <c r="F41" s="5"/>
      <c r="G41" s="44"/>
      <c r="H41" s="5"/>
    </row>
    <row r="42" spans="2:8" x14ac:dyDescent="0.3">
      <c r="B42" s="2"/>
      <c r="C42" s="1"/>
      <c r="D42" s="1"/>
      <c r="E42" s="1"/>
      <c r="F42" s="1"/>
      <c r="G42" s="39"/>
      <c r="H42" s="1"/>
    </row>
    <row r="44" spans="2:8" x14ac:dyDescent="0.3">
      <c r="C44" s="101"/>
    </row>
  </sheetData>
  <sheetProtection algorithmName="SHA-512" hashValue="2+CbOaFDVvZYJjtOrqNBSLWvMAgKeK/KbAW7oYevR349z8Ml2vYrjAm+ICKLWvY4n/IOm18wS/+UMgxYhZ3kBA==" saltValue="tbFKPDMjIvgSdDNyDK+CfQ==" spinCount="100000" sheet="1" objects="1" scenarios="1"/>
  <mergeCells count="6">
    <mergeCell ref="B22:F22"/>
    <mergeCell ref="B26:F26"/>
    <mergeCell ref="B30:F30"/>
    <mergeCell ref="B2:G2"/>
    <mergeCell ref="B3:G3"/>
    <mergeCell ref="B5:G5"/>
  </mergeCells>
  <printOptions horizontalCentered="1"/>
  <pageMargins left="0.70866141732283472" right="0.70866141732283472" top="0.94488188976377963" bottom="0.74803149606299213" header="0.31496062992125984" footer="0.31496062992125984"/>
  <pageSetup paperSize="9" scale="59" fitToHeight="2" orientation="portrait" r:id="rId1"/>
  <headerFooter>
    <oddFooter>&amp;L&amp;G&amp;C&amp;"Century Gothic,Normal"&amp;10Page &amp;P/&amp;N&amp;R&amp;"Century Gothic,Normal"&amp;10 ComUE-Ancienne chaufferie de la Doua-VILLEURBANNE (69)
Mission Repérage Amiante, Plomb, FCR et HAP
DPGF/DQE/BPU-Août 2024-Ind0</oddFooter>
  </headerFooter>
  <rowBreaks count="1" manualBreakCount="1">
    <brk id="18" min="1" max="7"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A936C-8D9D-4D73-A0C6-AA2C08EA08EE}">
  <sheetPr>
    <tabColor theme="9" tint="0.59999389629810485"/>
  </sheetPr>
  <dimension ref="B1:I33"/>
  <sheetViews>
    <sheetView view="pageBreakPreview" topLeftCell="A27" zoomScale="110" zoomScaleNormal="100" zoomScaleSheetLayoutView="110" workbookViewId="0">
      <selection activeCell="D14" sqref="D14"/>
    </sheetView>
  </sheetViews>
  <sheetFormatPr baseColWidth="10" defaultRowHeight="14.4" x14ac:dyDescent="0.3"/>
  <cols>
    <col min="1" max="1" width="2.109375" customWidth="1"/>
    <col min="2" max="2" width="15.5546875" customWidth="1"/>
    <col min="3" max="3" width="58.33203125" customWidth="1"/>
    <col min="4" max="5" width="24.6640625" customWidth="1"/>
    <col min="6" max="6" width="2.33203125" customWidth="1"/>
  </cols>
  <sheetData>
    <row r="1" spans="2:6" ht="114" customHeight="1" x14ac:dyDescent="0.3"/>
    <row r="2" spans="2:6" ht="69.599999999999994" customHeight="1" x14ac:dyDescent="0.3">
      <c r="B2" s="119" t="s">
        <v>10</v>
      </c>
      <c r="C2" s="119"/>
      <c r="D2" s="119"/>
      <c r="E2" s="119"/>
    </row>
    <row r="3" spans="2:6" ht="78.599999999999994" customHeight="1" x14ac:dyDescent="0.3">
      <c r="B3" s="120" t="s">
        <v>22</v>
      </c>
      <c r="C3" s="120"/>
      <c r="D3" s="120"/>
      <c r="E3" s="120"/>
    </row>
    <row r="4" spans="2:6" x14ac:dyDescent="0.3">
      <c r="B4" s="3"/>
      <c r="C4" s="4"/>
      <c r="D4" s="5"/>
      <c r="E4" s="6"/>
      <c r="F4" s="1"/>
    </row>
    <row r="5" spans="2:6" ht="23.4" customHeight="1" x14ac:dyDescent="0.3">
      <c r="B5" s="126" t="s">
        <v>62</v>
      </c>
      <c r="C5" s="127"/>
      <c r="D5" s="127"/>
      <c r="E5" s="127"/>
      <c r="F5" s="1"/>
    </row>
    <row r="6" spans="2:6" ht="14.4" customHeight="1" x14ac:dyDescent="0.3">
      <c r="B6" s="27"/>
      <c r="C6" s="28"/>
      <c r="D6" s="28"/>
      <c r="E6" s="28"/>
      <c r="F6" s="1"/>
    </row>
    <row r="7" spans="2:6" ht="15" x14ac:dyDescent="0.3">
      <c r="B7" s="33" t="s">
        <v>20</v>
      </c>
      <c r="C7" s="7"/>
      <c r="D7" s="7"/>
      <c r="E7" s="8"/>
      <c r="F7" s="1"/>
    </row>
    <row r="8" spans="2:6" ht="15" thickBot="1" x14ac:dyDescent="0.35">
      <c r="B8" s="9"/>
      <c r="C8" s="10"/>
      <c r="D8" s="10"/>
      <c r="F8" s="10"/>
    </row>
    <row r="9" spans="2:6" ht="30.75" customHeight="1" x14ac:dyDescent="0.3">
      <c r="B9" s="50" t="s">
        <v>21</v>
      </c>
      <c r="C9" s="53" t="s">
        <v>0</v>
      </c>
      <c r="D9" s="48" t="s">
        <v>2</v>
      </c>
      <c r="E9" s="49" t="s">
        <v>3</v>
      </c>
      <c r="F9" s="1"/>
    </row>
    <row r="10" spans="2:6" ht="25.95" customHeight="1" x14ac:dyDescent="0.3">
      <c r="B10" s="31">
        <v>7</v>
      </c>
      <c r="C10" s="45" t="s">
        <v>36</v>
      </c>
      <c r="D10" s="46"/>
      <c r="E10" s="47"/>
      <c r="F10" s="1"/>
    </row>
    <row r="11" spans="2:6" ht="51.75" customHeight="1" x14ac:dyDescent="0.3">
      <c r="B11" s="84">
        <f>B10*100+10</f>
        <v>710</v>
      </c>
      <c r="C11" s="86" t="s">
        <v>53</v>
      </c>
      <c r="D11" s="87"/>
      <c r="E11" s="97"/>
      <c r="F11" s="1"/>
    </row>
    <row r="12" spans="2:6" ht="63.75" customHeight="1" x14ac:dyDescent="0.3">
      <c r="B12" s="84">
        <f>B11+1</f>
        <v>711</v>
      </c>
      <c r="C12" s="19" t="s">
        <v>18</v>
      </c>
      <c r="D12" s="85" t="s">
        <v>6</v>
      </c>
      <c r="E12" s="59"/>
      <c r="F12" s="1"/>
    </row>
    <row r="13" spans="2:6" ht="56.25" customHeight="1" x14ac:dyDescent="0.3">
      <c r="B13" s="84">
        <f>B12+1</f>
        <v>712</v>
      </c>
      <c r="C13" s="21" t="s">
        <v>9</v>
      </c>
      <c r="D13" s="20" t="s">
        <v>6</v>
      </c>
      <c r="E13" s="59"/>
      <c r="F13" s="1"/>
    </row>
    <row r="14" spans="2:6" ht="102.75" customHeight="1" x14ac:dyDescent="0.3">
      <c r="B14" s="84">
        <v>720</v>
      </c>
      <c r="C14" s="21" t="s">
        <v>54</v>
      </c>
      <c r="D14" s="20" t="s">
        <v>59</v>
      </c>
      <c r="E14" s="59"/>
      <c r="F14" s="1"/>
    </row>
    <row r="15" spans="2:6" ht="34.200000000000003" customHeight="1" x14ac:dyDescent="0.3">
      <c r="B15" s="84">
        <v>730</v>
      </c>
      <c r="C15" s="94" t="s">
        <v>37</v>
      </c>
      <c r="D15" s="87"/>
      <c r="E15" s="89"/>
      <c r="F15" s="92"/>
    </row>
    <row r="16" spans="2:6" ht="102.75" customHeight="1" x14ac:dyDescent="0.3">
      <c r="B16" s="52">
        <v>731</v>
      </c>
      <c r="C16" s="94" t="s">
        <v>55</v>
      </c>
      <c r="D16" s="22" t="s">
        <v>6</v>
      </c>
      <c r="E16" s="59"/>
      <c r="F16" s="1"/>
    </row>
    <row r="17" spans="2:9" ht="120.75" customHeight="1" x14ac:dyDescent="0.3">
      <c r="B17" s="52">
        <v>732</v>
      </c>
      <c r="C17" s="94" t="s">
        <v>56</v>
      </c>
      <c r="D17" s="20" t="s">
        <v>6</v>
      </c>
      <c r="E17" s="59"/>
      <c r="F17" s="1"/>
    </row>
    <row r="18" spans="2:9" ht="73.95" customHeight="1" x14ac:dyDescent="0.3">
      <c r="B18" s="52">
        <v>733</v>
      </c>
      <c r="C18" s="95" t="s">
        <v>60</v>
      </c>
      <c r="D18" s="20" t="s">
        <v>6</v>
      </c>
      <c r="E18" s="59"/>
      <c r="F18" s="1"/>
    </row>
    <row r="19" spans="2:9" ht="38.4" customHeight="1" x14ac:dyDescent="0.3">
      <c r="B19" s="84">
        <f>B15+10</f>
        <v>740</v>
      </c>
      <c r="C19" s="95" t="s">
        <v>38</v>
      </c>
      <c r="D19" s="87"/>
      <c r="E19" s="97"/>
      <c r="F19" s="1"/>
    </row>
    <row r="20" spans="2:9" ht="170.25" customHeight="1" x14ac:dyDescent="0.3">
      <c r="B20" s="52">
        <f>B19+1</f>
        <v>741</v>
      </c>
      <c r="C20" s="95" t="s">
        <v>66</v>
      </c>
      <c r="D20" s="93" t="s">
        <v>6</v>
      </c>
      <c r="E20" s="59"/>
      <c r="F20" s="1"/>
    </row>
    <row r="21" spans="2:9" ht="170.25" customHeight="1" x14ac:dyDescent="0.3">
      <c r="B21" s="52">
        <f>B20+1</f>
        <v>742</v>
      </c>
      <c r="C21" s="95" t="s">
        <v>67</v>
      </c>
      <c r="D21" s="26" t="s">
        <v>6</v>
      </c>
      <c r="E21" s="59"/>
      <c r="F21" s="1"/>
      <c r="I21" s="82"/>
    </row>
    <row r="22" spans="2:9" ht="22.95" customHeight="1" x14ac:dyDescent="0.3">
      <c r="B22" s="31">
        <v>8</v>
      </c>
      <c r="C22" s="45" t="s">
        <v>57</v>
      </c>
      <c r="D22" s="46"/>
      <c r="E22" s="47"/>
      <c r="F22" s="1"/>
    </row>
    <row r="23" spans="2:9" ht="86.4" customHeight="1" x14ac:dyDescent="0.3">
      <c r="B23" s="55">
        <f>B22*100+10</f>
        <v>810</v>
      </c>
      <c r="C23" s="23" t="s">
        <v>39</v>
      </c>
      <c r="D23" s="22" t="s">
        <v>6</v>
      </c>
      <c r="E23" s="59"/>
      <c r="F23" s="1"/>
    </row>
    <row r="24" spans="2:9" ht="50.4" customHeight="1" x14ac:dyDescent="0.3">
      <c r="B24" s="55">
        <f>B23+10</f>
        <v>820</v>
      </c>
      <c r="C24" s="23" t="s">
        <v>13</v>
      </c>
      <c r="D24" s="24" t="s">
        <v>6</v>
      </c>
      <c r="E24" s="59"/>
      <c r="F24" s="1"/>
    </row>
    <row r="25" spans="2:9" ht="25.95" customHeight="1" x14ac:dyDescent="0.3">
      <c r="B25" s="31">
        <v>9</v>
      </c>
      <c r="C25" s="45" t="s">
        <v>58</v>
      </c>
      <c r="D25" s="46"/>
      <c r="E25" s="47"/>
      <c r="F25" s="1"/>
    </row>
    <row r="26" spans="2:9" ht="131.4" customHeight="1" x14ac:dyDescent="0.3">
      <c r="B26" s="56">
        <f>B25*100+10</f>
        <v>910</v>
      </c>
      <c r="C26" s="23" t="s">
        <v>15</v>
      </c>
      <c r="D26" s="11" t="s">
        <v>6</v>
      </c>
      <c r="E26" s="59"/>
      <c r="F26" s="1"/>
    </row>
    <row r="27" spans="2:9" ht="81.599999999999994" customHeight="1" thickBot="1" x14ac:dyDescent="0.35">
      <c r="B27" s="98">
        <f>B26+10</f>
        <v>920</v>
      </c>
      <c r="C27" s="99" t="s">
        <v>16</v>
      </c>
      <c r="D27" s="100" t="s">
        <v>6</v>
      </c>
      <c r="E27" s="102"/>
      <c r="F27" s="1"/>
    </row>
    <row r="28" spans="2:9" x14ac:dyDescent="0.3">
      <c r="B28" s="34"/>
      <c r="C28" s="12"/>
      <c r="D28" s="12"/>
      <c r="E28" s="12"/>
      <c r="F28" s="12"/>
    </row>
    <row r="29" spans="2:9" x14ac:dyDescent="0.3">
      <c r="B29" s="17" t="s">
        <v>7</v>
      </c>
      <c r="C29" s="17"/>
      <c r="D29" s="13"/>
      <c r="E29" s="15" t="s">
        <v>35</v>
      </c>
      <c r="F29" s="1"/>
    </row>
    <row r="30" spans="2:9" x14ac:dyDescent="0.3">
      <c r="B30" s="17" t="s">
        <v>8</v>
      </c>
      <c r="C30" s="17"/>
      <c r="D30" s="14"/>
      <c r="E30" s="14"/>
      <c r="F30" s="14"/>
    </row>
    <row r="31" spans="2:9" x14ac:dyDescent="0.3">
      <c r="B31" s="17"/>
      <c r="C31" s="17"/>
      <c r="D31" s="17"/>
      <c r="E31" s="17"/>
      <c r="F31" s="5"/>
    </row>
    <row r="32" spans="2:9" x14ac:dyDescent="0.3">
      <c r="B32" s="5"/>
      <c r="C32" s="5"/>
      <c r="D32" s="5"/>
      <c r="E32" s="5"/>
      <c r="F32" s="5"/>
    </row>
    <row r="33" spans="2:6" x14ac:dyDescent="0.3">
      <c r="B33" s="2"/>
      <c r="C33" s="1"/>
      <c r="D33" s="1"/>
      <c r="E33" s="1"/>
      <c r="F33" s="1"/>
    </row>
  </sheetData>
  <sheetProtection algorithmName="SHA-512" hashValue="2aBkikYXvQEo8gJ5WUK5I+5qrkvsA0HuzhJqS3gR8Eplid2WAGuxk0Acuk8k+ZHhQrNdfHKJwXnEIqiL3/TzFQ==" saltValue="wOSDI/m+ZA7GonD29ebWyw==" spinCount="100000" sheet="1" objects="1" scenarios="1"/>
  <mergeCells count="3">
    <mergeCell ref="B2:E2"/>
    <mergeCell ref="B3:E3"/>
    <mergeCell ref="B5:E5"/>
  </mergeCells>
  <printOptions horizontalCentered="1"/>
  <pageMargins left="0.70866141732283472" right="0.70866141732283472" top="0.94488188976377963" bottom="0.74803149606299213" header="0.31496062992125984" footer="0.31496062992125984"/>
  <pageSetup paperSize="9" scale="67" fitToHeight="2" orientation="portrait" r:id="rId1"/>
  <headerFooter>
    <oddFooter>&amp;L&amp;G&amp;C&amp;"Century Gothic,Normal"&amp;10Page &amp;P/&amp;N&amp;R&amp;"Century Gothic,Normal"&amp;10 ComUE-Ancienne chaufferie de la Doua-VILLEURBANNE (69)
Mission Repérage Amiante, Plomb, FCR et HAP
DPGF/DQE/BPU-Août 2024-Ind0</oddFooter>
  </headerFooter>
  <rowBreaks count="1" manualBreakCount="1">
    <brk id="18" max="5"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DPGF</vt:lpstr>
      <vt:lpstr>DQE</vt:lpstr>
      <vt:lpstr>BPU</vt:lpstr>
      <vt:lpstr>BPU!Impression_des_titres</vt:lpstr>
      <vt:lpstr>DQE!Impression_des_titres</vt:lpstr>
      <vt:lpstr>BPU!Zone_d_impression</vt:lpstr>
      <vt:lpstr>DPGF!Zone_d_impression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Alexis BLANC</dc:creator>
  <cp:lastModifiedBy>Louise MIGNOT</cp:lastModifiedBy>
  <cp:lastPrinted>2024-09-20T12:08:59Z</cp:lastPrinted>
  <dcterms:created xsi:type="dcterms:W3CDTF">2018-08-07T07:17:48Z</dcterms:created>
  <dcterms:modified xsi:type="dcterms:W3CDTF">2024-09-20T12:19:50Z</dcterms:modified>
</cp:coreProperties>
</file>