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AF\DAF\DAF\0 MARCHES PUBLICS\Marché\Marchés 2025\EN COURS DE PREPARATION\25PA91503 - Trvx Réaménagement des salles L010L012 et J04J06J08\1-PREPARATION\DCE v4\"/>
    </mc:Choice>
  </mc:AlternateContent>
  <xr:revisionPtr revIDLastSave="0" documentId="13_ncr:1_{200558BC-FA1D-46DF-A42D-D261D6F5915E}" xr6:coauthVersionLast="36" xr6:coauthVersionMax="47" xr10:uidLastSave="{00000000-0000-0000-0000-000000000000}"/>
  <bookViews>
    <workbookView xWindow="0" yWindow="0" windowWidth="28800" windowHeight="11685" tabRatio="903" xr2:uid="{00000000-000D-0000-FFFF-FFFF00000000}"/>
  </bookViews>
  <sheets>
    <sheet name="RECAP" sheetId="11" r:id="rId1"/>
    <sheet name="RECAP n°2" sheetId="30" state="hidden" r:id="rId2"/>
    <sheet name="DEMOL" sheetId="14" state="hidden" r:id="rId3"/>
    <sheet name="Macro lot 01 GO-2nd oeuvre" sheetId="15" r:id="rId4"/>
    <sheet name="Charpent" sheetId="25" state="hidden" r:id="rId5"/>
    <sheet name="Couv" sheetId="24" state="hidden" r:id="rId6"/>
    <sheet name="Etanch" sheetId="1" state="hidden" r:id="rId7"/>
    <sheet name="Bardage" sheetId="12" state="hidden" r:id="rId8"/>
    <sheet name="Ravalement" sheetId="16" state="hidden" r:id="rId9"/>
    <sheet name="Men. Ext" sheetId="5" state="hidden" r:id="rId10"/>
    <sheet name="Serrurerie" sheetId="18" state="hidden" r:id="rId11"/>
    <sheet name="Porte de garage" sheetId="19" state="hidden" r:id="rId12"/>
    <sheet name="Macro lot 02 CVC-ELEC" sheetId="31" r:id="rId13"/>
    <sheet name="Plâtrerie" sheetId="10" state="hidden" r:id="rId14"/>
    <sheet name="Flocage" sheetId="26" state="hidden" r:id="rId15"/>
    <sheet name="Men. Int" sheetId="6" state="hidden" r:id="rId16"/>
    <sheet name="Chapes" sheetId="20" state="hidden" r:id="rId17"/>
    <sheet name="Carrelage Faïence" sheetId="7" state="hidden" r:id="rId18"/>
    <sheet name="Parquets" sheetId="21" state="hidden" r:id="rId19"/>
    <sheet name="Sols souples" sheetId="8" state="hidden" r:id="rId20"/>
    <sheet name="Peinture" sheetId="9" state="hidden" r:id="rId21"/>
    <sheet name="CVC-PBS" sheetId="28" state="hidden" r:id="rId22"/>
    <sheet name="ELEC" sheetId="29" state="hidden" r:id="rId23"/>
    <sheet name="Ascenseur" sheetId="13" state="hidden" r:id="rId24"/>
  </sheets>
  <definedNames>
    <definedName name="_xlnm.Print_Area" localSheetId="23">Ascenseur!$A$1:$E$50</definedName>
    <definedName name="_xlnm.Print_Area" localSheetId="7">Bardage!$A$1:$E$54</definedName>
    <definedName name="_xlnm.Print_Area" localSheetId="17">'Carrelage Faïence'!$A$1:$E$46</definedName>
    <definedName name="_xlnm.Print_Area" localSheetId="16">Chapes!$A$1:$E$48</definedName>
    <definedName name="_xlnm.Print_Area" localSheetId="4">Charpent!$A$1:$E$50</definedName>
    <definedName name="_xlnm.Print_Area" localSheetId="5">Couv!$A$1:$E$60</definedName>
    <definedName name="_xlnm.Print_Area" localSheetId="21">'CVC-PBS'!$A$1:$E$65</definedName>
    <definedName name="_xlnm.Print_Area" localSheetId="2">DEMOL!$A$1:$E$52</definedName>
    <definedName name="_xlnm.Print_Area" localSheetId="22">ELEC!$A$1:$E$57</definedName>
    <definedName name="_xlnm.Print_Area" localSheetId="6">Etanch!$A$1:$E$52</definedName>
    <definedName name="_xlnm.Print_Area" localSheetId="14">Flocage!$A$1:$E$48</definedName>
    <definedName name="_xlnm.Print_Area" localSheetId="3">'Macro lot 01 GO-2nd oeuvre'!$A$1:$E$111</definedName>
    <definedName name="_xlnm.Print_Area" localSheetId="12">'Macro lot 02 CVC-ELEC'!$A$1:$E$128</definedName>
    <definedName name="_xlnm.Print_Area" localSheetId="9">'Men. Ext'!$A$1:$E$47</definedName>
    <definedName name="_xlnm.Print_Area" localSheetId="15">'Men. Int'!$A$1:$E$74</definedName>
    <definedName name="_xlnm.Print_Area" localSheetId="18">Parquets!$A$1:$E$51</definedName>
    <definedName name="_xlnm.Print_Area" localSheetId="20">Peinture!$A$1:$E$49</definedName>
    <definedName name="_xlnm.Print_Area" localSheetId="13">Plâtrerie!$A$1:$E$64</definedName>
    <definedName name="_xlnm.Print_Area" localSheetId="11">'Porte de garage'!$A$1:$E$51</definedName>
    <definedName name="_xlnm.Print_Area" localSheetId="8">Ravalement!$A$1:$E$58</definedName>
    <definedName name="_xlnm.Print_Area" localSheetId="0">RECAP!$A$1:$B$52</definedName>
    <definedName name="_xlnm.Print_Area" localSheetId="1">'RECAP n°2'!$A$2:$B$53</definedName>
    <definedName name="_xlnm.Print_Area" localSheetId="10">Serrurerie!$A$1:$E$77</definedName>
    <definedName name="_xlnm.Print_Area" localSheetId="19">'Sols souples'!$A$1:$E$59</definedName>
  </definedNames>
  <calcPr calcId="191029"/>
</workbook>
</file>

<file path=xl/calcChain.xml><?xml version="1.0" encoding="utf-8"?>
<calcChain xmlns="http://schemas.openxmlformats.org/spreadsheetml/2006/main">
  <c r="E12" i="31" l="1"/>
  <c r="E11" i="31"/>
  <c r="E10" i="31"/>
  <c r="E9" i="31"/>
  <c r="E8" i="31"/>
  <c r="E33" i="31"/>
  <c r="E32" i="31"/>
  <c r="E31" i="31"/>
  <c r="E30" i="31"/>
  <c r="E29" i="31"/>
  <c r="E28" i="31"/>
  <c r="E27" i="31"/>
  <c r="E26" i="31"/>
  <c r="E25" i="31"/>
  <c r="E24" i="31"/>
  <c r="E23" i="31"/>
  <c r="E22" i="31"/>
  <c r="E21" i="31"/>
  <c r="E20" i="31"/>
  <c r="E19" i="31"/>
  <c r="E18" i="31"/>
  <c r="E17" i="31"/>
  <c r="E16" i="31"/>
  <c r="E15" i="31"/>
  <c r="E14" i="31"/>
  <c r="E41" i="31"/>
  <c r="E40" i="31"/>
  <c r="E39" i="31"/>
  <c r="E38" i="31"/>
  <c r="E37" i="31"/>
  <c r="E36" i="31"/>
  <c r="E35" i="31"/>
  <c r="E54" i="31"/>
  <c r="E53" i="31"/>
  <c r="E52" i="31"/>
  <c r="E51" i="31"/>
  <c r="E50" i="31"/>
  <c r="E49" i="31"/>
  <c r="E48" i="31"/>
  <c r="E47" i="31"/>
  <c r="E46" i="31"/>
  <c r="E45" i="31"/>
  <c r="E44" i="31"/>
  <c r="E43" i="31"/>
  <c r="E73" i="31"/>
  <c r="E72" i="31"/>
  <c r="E71" i="31"/>
  <c r="E70" i="31"/>
  <c r="E69" i="31"/>
  <c r="E68" i="31"/>
  <c r="E67" i="31"/>
  <c r="E66" i="31"/>
  <c r="E65" i="31"/>
  <c r="E64" i="31"/>
  <c r="E63" i="31"/>
  <c r="E62" i="31"/>
  <c r="E61" i="31"/>
  <c r="E60" i="31"/>
  <c r="E59" i="31"/>
  <c r="E58" i="31"/>
  <c r="E57" i="31"/>
  <c r="E56" i="31"/>
  <c r="E121" i="31"/>
  <c r="E120" i="31"/>
  <c r="E119" i="31"/>
  <c r="E118" i="31"/>
  <c r="E117" i="31"/>
  <c r="E116" i="31"/>
  <c r="E115" i="31"/>
  <c r="E114" i="31"/>
  <c r="E113" i="31"/>
  <c r="E112" i="31"/>
  <c r="E111" i="31"/>
  <c r="E110" i="31"/>
  <c r="E108" i="31"/>
  <c r="E105" i="31"/>
  <c r="E104" i="31"/>
  <c r="E103" i="31"/>
  <c r="E100" i="31"/>
  <c r="E99" i="31"/>
  <c r="E98" i="31"/>
  <c r="E94" i="31"/>
  <c r="E97" i="31"/>
  <c r="E84" i="31"/>
  <c r="E82" i="31"/>
  <c r="E12" i="15"/>
  <c r="E16" i="15"/>
  <c r="E43" i="15"/>
  <c r="E44" i="15"/>
  <c r="E41" i="15"/>
  <c r="E20" i="15"/>
  <c r="E31" i="15" l="1"/>
  <c r="E87" i="15"/>
  <c r="E66" i="15"/>
  <c r="E102" i="15"/>
  <c r="E82" i="15"/>
  <c r="E58" i="15"/>
  <c r="A2" i="31"/>
  <c r="E14" i="15"/>
  <c r="E140" i="31"/>
  <c r="B62" i="11" s="1"/>
  <c r="E138" i="31"/>
  <c r="E137" i="31"/>
  <c r="B59" i="11" s="1"/>
  <c r="E133" i="31"/>
  <c r="E107" i="31"/>
  <c r="E106" i="31"/>
  <c r="E102" i="31"/>
  <c r="E101" i="31"/>
  <c r="E96" i="31"/>
  <c r="E95" i="31"/>
  <c r="E93" i="31"/>
  <c r="E92" i="31"/>
  <c r="E91" i="31"/>
  <c r="E90" i="31"/>
  <c r="E89" i="31"/>
  <c r="E88" i="31"/>
  <c r="E87" i="31"/>
  <c r="E86" i="31"/>
  <c r="E85" i="31"/>
  <c r="E122" i="31"/>
  <c r="E83" i="31"/>
  <c r="E81" i="31"/>
  <c r="E80" i="31"/>
  <c r="E79" i="31"/>
  <c r="E78" i="31"/>
  <c r="F57" i="31"/>
  <c r="E55" i="31"/>
  <c r="E34" i="31"/>
  <c r="E141" i="31"/>
  <c r="E130" i="31"/>
  <c r="E123" i="31"/>
  <c r="E76" i="31"/>
  <c r="E7" i="31"/>
  <c r="E13" i="31" s="1"/>
  <c r="E101" i="15"/>
  <c r="E99" i="15"/>
  <c r="E98" i="15"/>
  <c r="E97" i="15"/>
  <c r="E95" i="15"/>
  <c r="E94" i="15"/>
  <c r="E93" i="15"/>
  <c r="E92" i="15"/>
  <c r="E91" i="15"/>
  <c r="E90" i="15"/>
  <c r="E89" i="15"/>
  <c r="E81" i="15"/>
  <c r="E79" i="15"/>
  <c r="E77" i="15"/>
  <c r="E75" i="15"/>
  <c r="E73" i="15"/>
  <c r="E71" i="15"/>
  <c r="E65" i="15"/>
  <c r="E63" i="15"/>
  <c r="E57" i="15"/>
  <c r="E55" i="15"/>
  <c r="E53" i="15"/>
  <c r="E51" i="15"/>
  <c r="E49" i="15"/>
  <c r="E39" i="15"/>
  <c r="E37" i="15"/>
  <c r="E35" i="15"/>
  <c r="E33" i="15"/>
  <c r="E27" i="15"/>
  <c r="G43" i="7"/>
  <c r="G52" i="7"/>
  <c r="G71" i="6"/>
  <c r="E59" i="28"/>
  <c r="E38" i="29"/>
  <c r="E61" i="29"/>
  <c r="E41" i="28"/>
  <c r="E21" i="6"/>
  <c r="E59" i="29"/>
  <c r="E50" i="29"/>
  <c r="E53" i="6"/>
  <c r="E53" i="28"/>
  <c r="E55" i="28"/>
  <c r="E80" i="6"/>
  <c r="E79" i="6"/>
  <c r="E81" i="6"/>
  <c r="E78" i="6"/>
  <c r="E77" i="6"/>
  <c r="B35" i="11" l="1"/>
  <c r="E103" i="15"/>
  <c r="B30" i="11" s="1"/>
  <c r="E83" i="15"/>
  <c r="B29" i="11" s="1"/>
  <c r="E67" i="15"/>
  <c r="B27" i="11" s="1"/>
  <c r="E45" i="15"/>
  <c r="B23" i="11" s="1"/>
  <c r="B56" i="11"/>
  <c r="B54" i="11" s="1"/>
  <c r="E143" i="31"/>
  <c r="E74" i="31"/>
  <c r="E125" i="31" s="1"/>
  <c r="E59" i="15"/>
  <c r="B25" i="11" s="1"/>
  <c r="G57" i="31"/>
  <c r="G16" i="31"/>
  <c r="F45" i="28"/>
  <c r="H44" i="30"/>
  <c r="G44" i="30"/>
  <c r="H43" i="30"/>
  <c r="G43" i="30"/>
  <c r="H42" i="30"/>
  <c r="G42" i="30"/>
  <c r="B41" i="30"/>
  <c r="H41" i="30" s="1"/>
  <c r="B40" i="30"/>
  <c r="H40" i="30" s="1"/>
  <c r="B39" i="30"/>
  <c r="H39" i="30" s="1"/>
  <c r="H35" i="30"/>
  <c r="B35" i="30"/>
  <c r="G35" i="30" s="1"/>
  <c r="H28" i="30"/>
  <c r="B28" i="30"/>
  <c r="G28" i="30" s="1"/>
  <c r="H18" i="30"/>
  <c r="B18" i="30"/>
  <c r="G18" i="30" s="1"/>
  <c r="B10" i="30"/>
  <c r="H10" i="30" s="1"/>
  <c r="H8" i="30"/>
  <c r="G8" i="30"/>
  <c r="E45" i="28"/>
  <c r="B36" i="11" l="1"/>
  <c r="E144" i="31"/>
  <c r="B37" i="11"/>
  <c r="E126" i="31"/>
  <c r="G45" i="28"/>
  <c r="G41" i="30"/>
  <c r="G40" i="30"/>
  <c r="G39" i="30"/>
  <c r="G10" i="30"/>
  <c r="E57" i="28"/>
  <c r="E25" i="7"/>
  <c r="E127" i="31" l="1"/>
  <c r="E145" i="31"/>
  <c r="G143" i="31"/>
  <c r="E24" i="28"/>
  <c r="E62" i="29"/>
  <c r="E60" i="29"/>
  <c r="E70" i="28"/>
  <c r="E71" i="28" s="1"/>
  <c r="E68" i="28"/>
  <c r="E67" i="28"/>
  <c r="E52" i="29"/>
  <c r="E49" i="29"/>
  <c r="E48" i="29"/>
  <c r="E47" i="29"/>
  <c r="E46" i="29"/>
  <c r="E45" i="29"/>
  <c r="E44" i="29"/>
  <c r="E43" i="29"/>
  <c r="E42" i="29"/>
  <c r="E41" i="29"/>
  <c r="E40" i="29"/>
  <c r="E39" i="29"/>
  <c r="E37" i="29"/>
  <c r="E36" i="29"/>
  <c r="E35" i="29"/>
  <c r="E34" i="29"/>
  <c r="E33" i="29"/>
  <c r="E32" i="29"/>
  <c r="E31" i="29"/>
  <c r="E30" i="29"/>
  <c r="E29" i="29"/>
  <c r="E28" i="29"/>
  <c r="E27" i="29"/>
  <c r="E26" i="29"/>
  <c r="E25" i="29"/>
  <c r="E24" i="29"/>
  <c r="E23" i="29"/>
  <c r="E22" i="29"/>
  <c r="E21" i="29"/>
  <c r="E20" i="29"/>
  <c r="E19" i="29"/>
  <c r="E18" i="29"/>
  <c r="E17" i="29"/>
  <c r="E16" i="29"/>
  <c r="E15" i="29"/>
  <c r="E14" i="29"/>
  <c r="E13" i="29"/>
  <c r="E12" i="29"/>
  <c r="E11" i="29"/>
  <c r="E10" i="29"/>
  <c r="E9" i="29"/>
  <c r="E8" i="29"/>
  <c r="E7" i="29"/>
  <c r="A2" i="29"/>
  <c r="E60" i="28"/>
  <c r="E51" i="28"/>
  <c r="E50" i="28"/>
  <c r="E49" i="28"/>
  <c r="E48" i="28"/>
  <c r="E47" i="28"/>
  <c r="E44" i="28"/>
  <c r="E43" i="28"/>
  <c r="E42" i="28"/>
  <c r="E40" i="28"/>
  <c r="E39" i="28"/>
  <c r="E38" i="28"/>
  <c r="E37" i="28"/>
  <c r="E36" i="28"/>
  <c r="E35" i="28"/>
  <c r="E34" i="28"/>
  <c r="E33" i="28"/>
  <c r="E32" i="28"/>
  <c r="E31" i="28"/>
  <c r="E29" i="28"/>
  <c r="E28" i="28"/>
  <c r="E27" i="28"/>
  <c r="E26" i="28"/>
  <c r="E22" i="28"/>
  <c r="E20" i="28"/>
  <c r="E19" i="28"/>
  <c r="E18" i="28"/>
  <c r="E17" i="28"/>
  <c r="E16" i="28"/>
  <c r="E15" i="28"/>
  <c r="E14" i="28"/>
  <c r="E13" i="28"/>
  <c r="E12" i="28"/>
  <c r="E11" i="28"/>
  <c r="E10" i="28"/>
  <c r="E9" i="28"/>
  <c r="E8" i="28"/>
  <c r="E7" i="28"/>
  <c r="A2" i="28"/>
  <c r="C48" i="30" l="1"/>
  <c r="B48" i="30" s="1"/>
  <c r="E54" i="29"/>
  <c r="E64" i="29" s="1"/>
  <c r="G64" i="29" s="1"/>
  <c r="E62" i="28"/>
  <c r="G70" i="28"/>
  <c r="E72" i="28"/>
  <c r="E65" i="29" l="1"/>
  <c r="E66" i="29" s="1"/>
  <c r="C37" i="30"/>
  <c r="B37" i="30" s="1"/>
  <c r="E55" i="29"/>
  <c r="E56" i="29" s="1"/>
  <c r="C38" i="30"/>
  <c r="B38" i="30" s="1"/>
  <c r="G54" i="29"/>
  <c r="E63" i="28"/>
  <c r="E64" i="28" s="1"/>
  <c r="G62" i="28"/>
  <c r="H37" i="30" l="1"/>
  <c r="G37" i="30"/>
  <c r="B36" i="30"/>
  <c r="H38" i="30"/>
  <c r="G38" i="30"/>
  <c r="E52" i="7"/>
  <c r="E50" i="7"/>
  <c r="E49" i="7"/>
  <c r="E39" i="10"/>
  <c r="E13" i="10"/>
  <c r="E12" i="10"/>
  <c r="E114" i="15"/>
  <c r="E113" i="15"/>
  <c r="E19" i="15"/>
  <c r="E18" i="15"/>
  <c r="E23" i="15"/>
  <c r="E22" i="15"/>
  <c r="E21" i="15"/>
  <c r="E13" i="8"/>
  <c r="E12" i="8"/>
  <c r="E84" i="6"/>
  <c r="C33" i="30"/>
  <c r="B33" i="30" s="1"/>
  <c r="E23" i="6"/>
  <c r="E14" i="6"/>
  <c r="E13" i="6"/>
  <c r="E59" i="10"/>
  <c r="E72" i="10"/>
  <c r="E42" i="10"/>
  <c r="E41" i="10"/>
  <c r="E45" i="10"/>
  <c r="E44" i="10"/>
  <c r="E75" i="10"/>
  <c r="E74" i="10"/>
  <c r="E73" i="10"/>
  <c r="E68" i="10"/>
  <c r="E69" i="10"/>
  <c r="E70" i="10"/>
  <c r="E17" i="14"/>
  <c r="E15" i="14"/>
  <c r="E27" i="10"/>
  <c r="E26" i="10"/>
  <c r="E15" i="10"/>
  <c r="E14" i="10"/>
  <c r="E77" i="10" l="1"/>
  <c r="C31" i="30" s="1"/>
  <c r="B31" i="30" s="1"/>
  <c r="G36" i="30"/>
  <c r="H36" i="30"/>
  <c r="E53" i="7"/>
  <c r="E54" i="7" s="1"/>
  <c r="E15" i="24"/>
  <c r="E14" i="24"/>
  <c r="E26" i="5"/>
  <c r="A39" i="5"/>
  <c r="A38" i="5"/>
  <c r="E25" i="5"/>
  <c r="E27" i="5"/>
  <c r="E28" i="5"/>
  <c r="C38" i="5"/>
  <c r="E38" i="5" s="1"/>
  <c r="C39" i="5"/>
  <c r="C40" i="5"/>
  <c r="E40" i="5" s="1"/>
  <c r="C36" i="5"/>
  <c r="C37" i="5"/>
  <c r="E37" i="5" s="1"/>
  <c r="A35" i="5"/>
  <c r="A36" i="5"/>
  <c r="A37" i="5"/>
  <c r="E17" i="5"/>
  <c r="A31" i="5"/>
  <c r="A32" i="5"/>
  <c r="C31" i="5"/>
  <c r="A33" i="5"/>
  <c r="A34" i="5"/>
  <c r="C32" i="5"/>
  <c r="C33" i="5"/>
  <c r="C34" i="5"/>
  <c r="C35" i="5"/>
  <c r="E19" i="8"/>
  <c r="E18" i="8"/>
  <c r="E16" i="8"/>
  <c r="E15" i="8"/>
  <c r="B39" i="11"/>
  <c r="E39" i="5" l="1"/>
  <c r="E31" i="5"/>
  <c r="E24" i="8"/>
  <c r="E23" i="8"/>
  <c r="E58" i="10"/>
  <c r="E43" i="10"/>
  <c r="E40" i="10"/>
  <c r="E37" i="10"/>
  <c r="E36" i="10"/>
  <c r="E52" i="18"/>
  <c r="E51" i="18"/>
  <c r="E48" i="18"/>
  <c r="E47" i="18"/>
  <c r="B40" i="11"/>
  <c r="A30" i="5"/>
  <c r="C30" i="5"/>
  <c r="E50" i="18"/>
  <c r="E49" i="18"/>
  <c r="E30" i="10"/>
  <c r="E31" i="10"/>
  <c r="E78" i="10" l="1"/>
  <c r="E23" i="18"/>
  <c r="E22" i="18"/>
  <c r="E71" i="18"/>
  <c r="E70" i="18"/>
  <c r="E69" i="18"/>
  <c r="E26" i="9"/>
  <c r="E25" i="9"/>
  <c r="E14" i="7"/>
  <c r="E34" i="6"/>
  <c r="E33" i="6"/>
  <c r="E35" i="10"/>
  <c r="E34" i="10"/>
  <c r="E24" i="5"/>
  <c r="E23" i="5"/>
  <c r="E22" i="5"/>
  <c r="E21" i="5"/>
  <c r="E13" i="9" l="1"/>
  <c r="E12" i="9"/>
  <c r="E15" i="6"/>
  <c r="E12" i="6"/>
  <c r="E21" i="16"/>
  <c r="E20" i="16"/>
  <c r="E17" i="16"/>
  <c r="E16" i="16"/>
  <c r="E25" i="16"/>
  <c r="E24" i="16"/>
  <c r="E17" i="12" l="1"/>
  <c r="E16" i="12"/>
  <c r="E13" i="24"/>
  <c r="E12" i="24"/>
  <c r="E33" i="9" l="1"/>
  <c r="E34" i="9"/>
  <c r="E35" i="9"/>
  <c r="E21" i="7"/>
  <c r="E22" i="7"/>
  <c r="E43" i="26"/>
  <c r="E42" i="26"/>
  <c r="E41" i="26"/>
  <c r="E40" i="26"/>
  <c r="E39" i="26"/>
  <c r="E38" i="26"/>
  <c r="E37" i="26"/>
  <c r="E36" i="26"/>
  <c r="E35" i="26"/>
  <c r="E34" i="26"/>
  <c r="E33" i="26"/>
  <c r="E32" i="26"/>
  <c r="E31" i="26"/>
  <c r="E30" i="26"/>
  <c r="E29" i="26"/>
  <c r="E28" i="26"/>
  <c r="E27" i="26"/>
  <c r="E26" i="26"/>
  <c r="E25" i="26"/>
  <c r="E24" i="26"/>
  <c r="E23" i="26"/>
  <c r="E22" i="26"/>
  <c r="E21" i="26"/>
  <c r="E20" i="26"/>
  <c r="E19" i="26"/>
  <c r="E18" i="26"/>
  <c r="E17" i="26"/>
  <c r="E16" i="26"/>
  <c r="E15" i="26"/>
  <c r="E13" i="26"/>
  <c r="E12" i="26"/>
  <c r="E11" i="26"/>
  <c r="E10" i="26"/>
  <c r="E9" i="26"/>
  <c r="E8" i="26"/>
  <c r="E7" i="26"/>
  <c r="A2" i="26"/>
  <c r="E45" i="26" l="1"/>
  <c r="C21" i="30" l="1"/>
  <c r="B21" i="30" s="1"/>
  <c r="G45" i="26"/>
  <c r="E46" i="26"/>
  <c r="E47" i="26" s="1"/>
  <c r="H21" i="30" l="1"/>
  <c r="G21" i="30"/>
  <c r="B24" i="11"/>
  <c r="E33" i="5" l="1"/>
  <c r="E32" i="5"/>
  <c r="E17" i="18"/>
  <c r="E16" i="18"/>
  <c r="E15" i="18"/>
  <c r="E14" i="18"/>
  <c r="E19" i="5"/>
  <c r="E16" i="5"/>
  <c r="E20" i="5"/>
  <c r="E18" i="5"/>
  <c r="E10" i="9"/>
  <c r="E11" i="9"/>
  <c r="E14" i="9"/>
  <c r="E15" i="9"/>
  <c r="E31" i="9"/>
  <c r="E32" i="9"/>
  <c r="E36" i="9"/>
  <c r="E37" i="9"/>
  <c r="E38" i="9"/>
  <c r="E39" i="9"/>
  <c r="E41" i="9"/>
  <c r="E42" i="9"/>
  <c r="E48" i="10"/>
  <c r="E49" i="10"/>
  <c r="E15" i="7"/>
  <c r="E16" i="7"/>
  <c r="E17" i="7"/>
  <c r="E18" i="7"/>
  <c r="E10" i="6"/>
  <c r="E11" i="6"/>
  <c r="E16" i="6"/>
  <c r="E17" i="6"/>
  <c r="E56" i="6"/>
  <c r="E57" i="6"/>
  <c r="E58" i="6"/>
  <c r="E59" i="6"/>
  <c r="E60" i="6"/>
  <c r="E61" i="6"/>
  <c r="E62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4" i="6"/>
  <c r="E55" i="6"/>
  <c r="E63" i="6"/>
  <c r="E64" i="6"/>
  <c r="E67" i="6"/>
  <c r="E65" i="6"/>
  <c r="E57" i="18" l="1"/>
  <c r="E58" i="18"/>
  <c r="E59" i="18"/>
  <c r="E60" i="18"/>
  <c r="E61" i="18"/>
  <c r="E62" i="18"/>
  <c r="E63" i="18"/>
  <c r="E29" i="18"/>
  <c r="E30" i="18"/>
  <c r="E31" i="18"/>
  <c r="E34" i="18"/>
  <c r="E35" i="18"/>
  <c r="E36" i="18"/>
  <c r="E37" i="18"/>
  <c r="E38" i="18"/>
  <c r="E39" i="18"/>
  <c r="E40" i="18"/>
  <c r="E41" i="18"/>
  <c r="E42" i="18"/>
  <c r="E43" i="18"/>
  <c r="E44" i="18"/>
  <c r="E45" i="18"/>
  <c r="E54" i="18"/>
  <c r="E28" i="18" l="1"/>
  <c r="E10" i="8"/>
  <c r="E11" i="8"/>
  <c r="E10" i="7"/>
  <c r="E11" i="7"/>
  <c r="E10" i="20"/>
  <c r="E11" i="20"/>
  <c r="E10" i="10"/>
  <c r="E11" i="10"/>
  <c r="E10" i="19"/>
  <c r="E11" i="19"/>
  <c r="E10" i="18"/>
  <c r="E11" i="18"/>
  <c r="E10" i="16"/>
  <c r="E11" i="16"/>
  <c r="E12" i="12"/>
  <c r="E13" i="12"/>
  <c r="E10" i="1"/>
  <c r="E11" i="1"/>
  <c r="E10" i="24"/>
  <c r="E11" i="24"/>
  <c r="E10" i="5" l="1"/>
  <c r="E11" i="5"/>
  <c r="E35" i="5" l="1"/>
  <c r="E33" i="7" l="1"/>
  <c r="E32" i="7"/>
  <c r="E31" i="7"/>
  <c r="E30" i="7"/>
  <c r="E21" i="24" l="1"/>
  <c r="E20" i="24"/>
  <c r="E16" i="9" l="1"/>
  <c r="E31" i="6"/>
  <c r="E30" i="6"/>
  <c r="E35" i="6"/>
  <c r="E32" i="6"/>
  <c r="E24" i="7" l="1"/>
  <c r="E23" i="7"/>
  <c r="E29" i="1" l="1"/>
  <c r="E55" i="10"/>
  <c r="E26" i="6"/>
  <c r="E15" i="5"/>
  <c r="E14" i="5"/>
  <c r="E30" i="5"/>
  <c r="E41" i="5"/>
  <c r="E34" i="5"/>
  <c r="E36" i="5"/>
  <c r="E30" i="9"/>
  <c r="E28" i="9"/>
  <c r="E25" i="8"/>
  <c r="E13" i="20"/>
  <c r="E15" i="16"/>
  <c r="A2" i="13"/>
  <c r="A2" i="9"/>
  <c r="A2" i="8"/>
  <c r="A2" i="21"/>
  <c r="A2" i="7"/>
  <c r="A2" i="20"/>
  <c r="A2" i="19"/>
  <c r="A2" i="18"/>
  <c r="A2" i="6"/>
  <c r="A2" i="5"/>
  <c r="A2" i="10"/>
  <c r="A2" i="16"/>
  <c r="A2" i="12"/>
  <c r="A2" i="24"/>
  <c r="A2" i="25"/>
  <c r="A2" i="1"/>
  <c r="A2" i="15"/>
  <c r="A2" i="14"/>
  <c r="E23" i="9"/>
  <c r="E25" i="6"/>
  <c r="E24" i="6"/>
  <c r="E45" i="25"/>
  <c r="E44" i="25"/>
  <c r="E43" i="25"/>
  <c r="E42" i="25"/>
  <c r="E41" i="25"/>
  <c r="E40" i="25"/>
  <c r="E39" i="25"/>
  <c r="E38" i="25"/>
  <c r="E37" i="25"/>
  <c r="E36" i="25"/>
  <c r="E35" i="25"/>
  <c r="E34" i="25"/>
  <c r="E33" i="25"/>
  <c r="E32" i="25"/>
  <c r="E31" i="25"/>
  <c r="E30" i="25"/>
  <c r="E29" i="25"/>
  <c r="E28" i="25"/>
  <c r="E27" i="25"/>
  <c r="E26" i="25"/>
  <c r="E25" i="25"/>
  <c r="E24" i="25"/>
  <c r="E23" i="25"/>
  <c r="E22" i="25"/>
  <c r="E21" i="25"/>
  <c r="E20" i="25"/>
  <c r="E19" i="25"/>
  <c r="E18" i="25"/>
  <c r="E17" i="25"/>
  <c r="E16" i="25"/>
  <c r="E15" i="25"/>
  <c r="E14" i="25"/>
  <c r="E11" i="25"/>
  <c r="E10" i="25"/>
  <c r="E13" i="25"/>
  <c r="E12" i="25"/>
  <c r="E9" i="25"/>
  <c r="E8" i="25"/>
  <c r="E7" i="25"/>
  <c r="E55" i="24"/>
  <c r="E54" i="24"/>
  <c r="E53" i="24"/>
  <c r="E52" i="24"/>
  <c r="E51" i="24"/>
  <c r="E50" i="24"/>
  <c r="E49" i="24"/>
  <c r="E48" i="24"/>
  <c r="E47" i="24"/>
  <c r="E46" i="24"/>
  <c r="E45" i="24"/>
  <c r="E44" i="24"/>
  <c r="E43" i="24"/>
  <c r="E42" i="24"/>
  <c r="E32" i="24"/>
  <c r="E31" i="24"/>
  <c r="E30" i="24"/>
  <c r="E29" i="24"/>
  <c r="E41" i="24"/>
  <c r="E40" i="24"/>
  <c r="E39" i="24"/>
  <c r="E33" i="24"/>
  <c r="E28" i="24"/>
  <c r="E27" i="24"/>
  <c r="E37" i="24"/>
  <c r="E36" i="24"/>
  <c r="E35" i="24"/>
  <c r="E34" i="24"/>
  <c r="E26" i="24"/>
  <c r="E25" i="24"/>
  <c r="E24" i="24"/>
  <c r="E19" i="24"/>
  <c r="E18" i="24"/>
  <c r="E38" i="24"/>
  <c r="E17" i="24"/>
  <c r="E16" i="24"/>
  <c r="E9" i="24"/>
  <c r="E8" i="24"/>
  <c r="E7" i="24"/>
  <c r="E46" i="21"/>
  <c r="E45" i="21"/>
  <c r="E44" i="21"/>
  <c r="E43" i="21"/>
  <c r="E42" i="21"/>
  <c r="E41" i="21"/>
  <c r="E40" i="21"/>
  <c r="E39" i="21"/>
  <c r="E38" i="21"/>
  <c r="E37" i="21"/>
  <c r="E36" i="21"/>
  <c r="E35" i="21"/>
  <c r="E34" i="21"/>
  <c r="E33" i="21"/>
  <c r="E32" i="21"/>
  <c r="E31" i="21"/>
  <c r="E30" i="21"/>
  <c r="E29" i="21"/>
  <c r="E28" i="21"/>
  <c r="E27" i="21"/>
  <c r="E26" i="21"/>
  <c r="E25" i="21"/>
  <c r="E24" i="21"/>
  <c r="E23" i="21"/>
  <c r="E22" i="21"/>
  <c r="E21" i="21"/>
  <c r="E20" i="21"/>
  <c r="E19" i="21"/>
  <c r="E18" i="21"/>
  <c r="E17" i="21"/>
  <c r="E16" i="21"/>
  <c r="E14" i="21"/>
  <c r="E13" i="21"/>
  <c r="E15" i="21"/>
  <c r="E12" i="21"/>
  <c r="E11" i="21"/>
  <c r="E10" i="21"/>
  <c r="E9" i="21"/>
  <c r="E8" i="21"/>
  <c r="E7" i="21"/>
  <c r="E43" i="20"/>
  <c r="E42" i="20"/>
  <c r="E41" i="20"/>
  <c r="E40" i="20"/>
  <c r="E39" i="20"/>
  <c r="E38" i="20"/>
  <c r="E37" i="20"/>
  <c r="E36" i="20"/>
  <c r="E35" i="20"/>
  <c r="E34" i="20"/>
  <c r="E33" i="20"/>
  <c r="E32" i="20"/>
  <c r="E31" i="20"/>
  <c r="E30" i="20"/>
  <c r="E29" i="20"/>
  <c r="E28" i="20"/>
  <c r="E27" i="20"/>
  <c r="E26" i="20"/>
  <c r="E25" i="20"/>
  <c r="E24" i="20"/>
  <c r="E23" i="20"/>
  <c r="E22" i="20"/>
  <c r="E21" i="20"/>
  <c r="E20" i="20"/>
  <c r="E19" i="20"/>
  <c r="E18" i="20"/>
  <c r="E17" i="20"/>
  <c r="E16" i="20"/>
  <c r="E15" i="20"/>
  <c r="E12" i="20"/>
  <c r="E14" i="20"/>
  <c r="E9" i="20"/>
  <c r="E8" i="20"/>
  <c r="E7" i="20"/>
  <c r="E46" i="19"/>
  <c r="E45" i="19"/>
  <c r="E44" i="19"/>
  <c r="E43" i="19"/>
  <c r="E42" i="19"/>
  <c r="E41" i="19"/>
  <c r="E40" i="19"/>
  <c r="E39" i="19"/>
  <c r="E38" i="19"/>
  <c r="E37" i="19"/>
  <c r="E36" i="19"/>
  <c r="E35" i="19"/>
  <c r="E34" i="19"/>
  <c r="E33" i="19"/>
  <c r="E32" i="19"/>
  <c r="E31" i="19"/>
  <c r="E30" i="19"/>
  <c r="E29" i="19"/>
  <c r="E28" i="19"/>
  <c r="E27" i="19"/>
  <c r="E26" i="19"/>
  <c r="E25" i="19"/>
  <c r="E24" i="19"/>
  <c r="E23" i="19"/>
  <c r="E22" i="19"/>
  <c r="E21" i="19"/>
  <c r="E20" i="19"/>
  <c r="E19" i="19"/>
  <c r="E18" i="19"/>
  <c r="E17" i="19"/>
  <c r="E16" i="19"/>
  <c r="E15" i="19"/>
  <c r="E12" i="19"/>
  <c r="E14" i="19"/>
  <c r="E13" i="19"/>
  <c r="E9" i="19"/>
  <c r="E8" i="19"/>
  <c r="E7" i="19"/>
  <c r="E72" i="18"/>
  <c r="E68" i="18"/>
  <c r="E53" i="18"/>
  <c r="E46" i="18"/>
  <c r="E55" i="18"/>
  <c r="E67" i="18"/>
  <c r="E66" i="18"/>
  <c r="E65" i="18"/>
  <c r="E64" i="18"/>
  <c r="E24" i="18"/>
  <c r="E21" i="18"/>
  <c r="E27" i="18"/>
  <c r="E26" i="18"/>
  <c r="E56" i="18"/>
  <c r="E25" i="18"/>
  <c r="E20" i="18"/>
  <c r="E19" i="18"/>
  <c r="E18" i="18"/>
  <c r="E13" i="18"/>
  <c r="E12" i="18"/>
  <c r="E9" i="18"/>
  <c r="E8" i="18"/>
  <c r="E7" i="18"/>
  <c r="E53" i="16"/>
  <c r="E52" i="16"/>
  <c r="E51" i="16"/>
  <c r="E50" i="16"/>
  <c r="E49" i="16"/>
  <c r="E48" i="16"/>
  <c r="E47" i="16"/>
  <c r="E46" i="16"/>
  <c r="E45" i="16"/>
  <c r="E44" i="16"/>
  <c r="E43" i="16"/>
  <c r="E42" i="16"/>
  <c r="E41" i="16"/>
  <c r="E40" i="16"/>
  <c r="E39" i="16"/>
  <c r="E38" i="16"/>
  <c r="E37" i="16"/>
  <c r="E36" i="16"/>
  <c r="E35" i="16"/>
  <c r="E34" i="16"/>
  <c r="E33" i="16"/>
  <c r="E32" i="16"/>
  <c r="E31" i="16"/>
  <c r="E30" i="16"/>
  <c r="E18" i="16"/>
  <c r="E28" i="16"/>
  <c r="E27" i="16"/>
  <c r="E26" i="16"/>
  <c r="E23" i="16"/>
  <c r="E22" i="16"/>
  <c r="E29" i="16"/>
  <c r="E19" i="16"/>
  <c r="E14" i="16"/>
  <c r="E9" i="16"/>
  <c r="E8" i="16"/>
  <c r="E13" i="16"/>
  <c r="E7" i="16"/>
  <c r="E106" i="15"/>
  <c r="E24" i="15"/>
  <c r="E17" i="15"/>
  <c r="E7" i="15"/>
  <c r="E11" i="15"/>
  <c r="E9" i="15"/>
  <c r="E47" i="14"/>
  <c r="E46" i="14"/>
  <c r="E45" i="14"/>
  <c r="E44" i="14"/>
  <c r="E43" i="14"/>
  <c r="E42" i="14"/>
  <c r="E41" i="14"/>
  <c r="E40" i="14"/>
  <c r="E39" i="14"/>
  <c r="E38" i="14"/>
  <c r="E37" i="14"/>
  <c r="E36" i="14"/>
  <c r="E35" i="14"/>
  <c r="E34" i="14"/>
  <c r="E33" i="14"/>
  <c r="E32" i="14"/>
  <c r="E31" i="14"/>
  <c r="E30" i="14"/>
  <c r="E29" i="14"/>
  <c r="E28" i="14"/>
  <c r="E27" i="14"/>
  <c r="E26" i="14"/>
  <c r="E25" i="14"/>
  <c r="E24" i="14"/>
  <c r="E23" i="14"/>
  <c r="E22" i="14"/>
  <c r="E21" i="14"/>
  <c r="E20" i="14"/>
  <c r="E19" i="14"/>
  <c r="E18" i="14"/>
  <c r="E16" i="14"/>
  <c r="E14" i="14"/>
  <c r="E13" i="14"/>
  <c r="E12" i="14"/>
  <c r="E11" i="14"/>
  <c r="E10" i="14"/>
  <c r="E9" i="14"/>
  <c r="E8" i="14"/>
  <c r="E7" i="14"/>
  <c r="B21" i="11"/>
  <c r="B31" i="11"/>
  <c r="B33" i="11"/>
  <c r="E45" i="13"/>
  <c r="E44" i="13"/>
  <c r="E43" i="13"/>
  <c r="E42" i="13"/>
  <c r="E41" i="13"/>
  <c r="E40" i="13"/>
  <c r="E39" i="13"/>
  <c r="E38" i="13"/>
  <c r="E37" i="13"/>
  <c r="E36" i="13"/>
  <c r="E35" i="13"/>
  <c r="E34" i="13"/>
  <c r="E33" i="13"/>
  <c r="E32" i="13"/>
  <c r="E31" i="13"/>
  <c r="E30" i="13"/>
  <c r="E29" i="13"/>
  <c r="E28" i="13"/>
  <c r="E27" i="13"/>
  <c r="E26" i="13"/>
  <c r="E25" i="13"/>
  <c r="E24" i="13"/>
  <c r="E23" i="13"/>
  <c r="E22" i="13"/>
  <c r="E21" i="13"/>
  <c r="E20" i="13"/>
  <c r="E19" i="13"/>
  <c r="E18" i="13"/>
  <c r="E17" i="13"/>
  <c r="E16" i="13"/>
  <c r="E15" i="13"/>
  <c r="E12" i="13"/>
  <c r="E11" i="13"/>
  <c r="E14" i="13"/>
  <c r="E13" i="13"/>
  <c r="E10" i="13"/>
  <c r="E9" i="13"/>
  <c r="E8" i="13"/>
  <c r="E7" i="13"/>
  <c r="E29" i="6"/>
  <c r="E28" i="6"/>
  <c r="E22" i="6"/>
  <c r="E49" i="12"/>
  <c r="E48" i="12"/>
  <c r="E47" i="12"/>
  <c r="E46" i="12"/>
  <c r="E45" i="12"/>
  <c r="E44" i="12"/>
  <c r="E43" i="12"/>
  <c r="E42" i="12"/>
  <c r="E41" i="12"/>
  <c r="E40" i="12"/>
  <c r="E39" i="12"/>
  <c r="E38" i="12"/>
  <c r="E37" i="12"/>
  <c r="E36" i="12"/>
  <c r="E35" i="12"/>
  <c r="E34" i="12"/>
  <c r="E33" i="12"/>
  <c r="E32" i="12"/>
  <c r="E31" i="12"/>
  <c r="E30" i="12"/>
  <c r="E29" i="12"/>
  <c r="E28" i="12"/>
  <c r="E27" i="12"/>
  <c r="E26" i="12"/>
  <c r="E25" i="12"/>
  <c r="E24" i="12"/>
  <c r="E23" i="12"/>
  <c r="E18" i="12"/>
  <c r="E10" i="12"/>
  <c r="E9" i="12"/>
  <c r="E15" i="12"/>
  <c r="E22" i="12"/>
  <c r="E21" i="12"/>
  <c r="E20" i="12"/>
  <c r="E19" i="12"/>
  <c r="E11" i="12"/>
  <c r="E8" i="12"/>
  <c r="E7" i="12"/>
  <c r="E22" i="10"/>
  <c r="E17" i="10"/>
  <c r="E16" i="10"/>
  <c r="E21" i="10"/>
  <c r="E57" i="10"/>
  <c r="E32" i="10"/>
  <c r="E56" i="10"/>
  <c r="E29" i="10"/>
  <c r="E24" i="10"/>
  <c r="E23" i="10"/>
  <c r="E46" i="10"/>
  <c r="E47" i="10"/>
  <c r="E54" i="10"/>
  <c r="E53" i="10"/>
  <c r="E28" i="10"/>
  <c r="E25" i="10"/>
  <c r="E52" i="10"/>
  <c r="E33" i="10"/>
  <c r="E50" i="10"/>
  <c r="E51" i="10"/>
  <c r="E20" i="10"/>
  <c r="E19" i="10"/>
  <c r="E9" i="10"/>
  <c r="E8" i="10"/>
  <c r="E7" i="10"/>
  <c r="E44" i="9"/>
  <c r="E29" i="9"/>
  <c r="E19" i="9"/>
  <c r="E18" i="9"/>
  <c r="E43" i="9"/>
  <c r="E27" i="9"/>
  <c r="E21" i="9"/>
  <c r="E20" i="9"/>
  <c r="E24" i="9"/>
  <c r="E22" i="9"/>
  <c r="E17" i="9"/>
  <c r="E9" i="9"/>
  <c r="E8" i="9"/>
  <c r="E7" i="9"/>
  <c r="E54" i="8"/>
  <c r="E53" i="8"/>
  <c r="E52" i="8"/>
  <c r="E51" i="8"/>
  <c r="E50" i="8"/>
  <c r="E49" i="8"/>
  <c r="E48" i="8"/>
  <c r="E47" i="8"/>
  <c r="E46" i="8"/>
  <c r="E45" i="8"/>
  <c r="E44" i="8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6" i="8"/>
  <c r="E20" i="8"/>
  <c r="E14" i="8"/>
  <c r="E22" i="8"/>
  <c r="E21" i="8"/>
  <c r="E28" i="8"/>
  <c r="E27" i="8"/>
  <c r="E9" i="8"/>
  <c r="E8" i="8"/>
  <c r="E7" i="8"/>
  <c r="E41" i="7"/>
  <c r="E19" i="7"/>
  <c r="E29" i="7"/>
  <c r="E28" i="7"/>
  <c r="E39" i="7"/>
  <c r="E13" i="7"/>
  <c r="E38" i="7"/>
  <c r="E37" i="7"/>
  <c r="E36" i="7"/>
  <c r="E35" i="7"/>
  <c r="E12" i="7"/>
  <c r="E34" i="7"/>
  <c r="E27" i="7"/>
  <c r="E26" i="7"/>
  <c r="E20" i="7"/>
  <c r="E40" i="7"/>
  <c r="E9" i="7"/>
  <c r="E8" i="7"/>
  <c r="E7" i="7"/>
  <c r="E69" i="6"/>
  <c r="E19" i="6"/>
  <c r="E68" i="6"/>
  <c r="E27" i="6"/>
  <c r="E36" i="6"/>
  <c r="E66" i="6"/>
  <c r="E9" i="6"/>
  <c r="E8" i="6"/>
  <c r="E7" i="6"/>
  <c r="E12" i="5"/>
  <c r="E29" i="5"/>
  <c r="E13" i="5"/>
  <c r="E42" i="5"/>
  <c r="E9" i="5"/>
  <c r="E8" i="5"/>
  <c r="E7" i="5"/>
  <c r="E8" i="1"/>
  <c r="E9" i="1"/>
  <c r="E13" i="1"/>
  <c r="E14" i="1"/>
  <c r="E15" i="1"/>
  <c r="E16" i="1"/>
  <c r="E17" i="1"/>
  <c r="E18" i="1"/>
  <c r="E19" i="1"/>
  <c r="E20" i="1"/>
  <c r="E21" i="1"/>
  <c r="E22" i="1"/>
  <c r="E23" i="1"/>
  <c r="E24" i="1"/>
  <c r="E28" i="1"/>
  <c r="E25" i="1"/>
  <c r="E26" i="1"/>
  <c r="E27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7" i="1"/>
  <c r="E25" i="15" l="1"/>
  <c r="B12" i="11" s="1"/>
  <c r="E46" i="9"/>
  <c r="G46" i="9" s="1"/>
  <c r="E43" i="7"/>
  <c r="C24" i="30" s="1"/>
  <c r="B24" i="30" s="1"/>
  <c r="E61" i="10"/>
  <c r="G61" i="10" s="1"/>
  <c r="E71" i="6"/>
  <c r="E48" i="19"/>
  <c r="E48" i="21"/>
  <c r="E45" i="20"/>
  <c r="E74" i="18"/>
  <c r="E51" i="12"/>
  <c r="E47" i="13"/>
  <c r="G47" i="13" s="1"/>
  <c r="E49" i="14"/>
  <c r="E57" i="24"/>
  <c r="E47" i="25"/>
  <c r="G47" i="25" s="1"/>
  <c r="E44" i="5"/>
  <c r="E55" i="16"/>
  <c r="E17" i="8"/>
  <c r="E49" i="1"/>
  <c r="C22" i="30" l="1"/>
  <c r="E86" i="6"/>
  <c r="G86" i="6" s="1"/>
  <c r="E72" i="6"/>
  <c r="E73" i="6" s="1"/>
  <c r="E52" i="12"/>
  <c r="E53" i="12" s="1"/>
  <c r="C13" i="30"/>
  <c r="B13" i="30" s="1"/>
  <c r="G51" i="12"/>
  <c r="G74" i="18"/>
  <c r="C16" i="30"/>
  <c r="B16" i="30" s="1"/>
  <c r="C17" i="30"/>
  <c r="G57" i="24"/>
  <c r="C11" i="30"/>
  <c r="B11" i="30" s="1"/>
  <c r="G45" i="20"/>
  <c r="C23" i="30"/>
  <c r="B23" i="30" s="1"/>
  <c r="G49" i="1"/>
  <c r="C12" i="30"/>
  <c r="B12" i="30" s="1"/>
  <c r="G55" i="16"/>
  <c r="C14" i="30"/>
  <c r="B14" i="30" s="1"/>
  <c r="G48" i="21"/>
  <c r="C25" i="30"/>
  <c r="B25" i="30" s="1"/>
  <c r="H24" i="30"/>
  <c r="G24" i="30"/>
  <c r="G44" i="5"/>
  <c r="C15" i="30"/>
  <c r="B15" i="30" s="1"/>
  <c r="C20" i="30"/>
  <c r="B20" i="30" s="1"/>
  <c r="E62" i="10"/>
  <c r="E63" i="10" s="1"/>
  <c r="E47" i="9"/>
  <c r="E48" i="9" s="1"/>
  <c r="C27" i="30"/>
  <c r="B27" i="30" s="1"/>
  <c r="E56" i="8"/>
  <c r="E44" i="7"/>
  <c r="E45" i="7" s="1"/>
  <c r="E46" i="20"/>
  <c r="E47" i="20" s="1"/>
  <c r="B38" i="11"/>
  <c r="B34" i="11" s="1"/>
  <c r="B46" i="11" s="1"/>
  <c r="E49" i="21"/>
  <c r="E50" i="21" s="1"/>
  <c r="E49" i="19"/>
  <c r="E50" i="19" s="1"/>
  <c r="G48" i="19"/>
  <c r="E45" i="5"/>
  <c r="E46" i="5" s="1"/>
  <c r="E50" i="14"/>
  <c r="E51" i="14" s="1"/>
  <c r="E8" i="15"/>
  <c r="E10" i="15"/>
  <c r="E50" i="1"/>
  <c r="E51" i="1" s="1"/>
  <c r="E48" i="25"/>
  <c r="E49" i="25" s="1"/>
  <c r="E75" i="18"/>
  <c r="E76" i="18" s="1"/>
  <c r="E48" i="13"/>
  <c r="E49" i="13" s="1"/>
  <c r="E56" i="16"/>
  <c r="E57" i="16" s="1"/>
  <c r="E58" i="24"/>
  <c r="E59" i="24" s="1"/>
  <c r="B17" i="11"/>
  <c r="E13" i="15" l="1"/>
  <c r="E105" i="15" s="1"/>
  <c r="E108" i="15" s="1"/>
  <c r="B9" i="11"/>
  <c r="B8" i="11" s="1"/>
  <c r="B20" i="11"/>
  <c r="H27" i="30"/>
  <c r="G27" i="30"/>
  <c r="G20" i="30"/>
  <c r="H20" i="30"/>
  <c r="H12" i="30"/>
  <c r="G12" i="30"/>
  <c r="H16" i="30"/>
  <c r="G16" i="30"/>
  <c r="H15" i="30"/>
  <c r="G15" i="30"/>
  <c r="H25" i="30"/>
  <c r="G25" i="30"/>
  <c r="G11" i="30"/>
  <c r="H11" i="30"/>
  <c r="G23" i="30"/>
  <c r="H23" i="30"/>
  <c r="G13" i="30"/>
  <c r="H13" i="30"/>
  <c r="G14" i="30"/>
  <c r="H14" i="30"/>
  <c r="H17" i="30"/>
  <c r="B17" i="30"/>
  <c r="G17" i="30" s="1"/>
  <c r="E57" i="8"/>
  <c r="E58" i="8" s="1"/>
  <c r="C26" i="30"/>
  <c r="B26" i="30" s="1"/>
  <c r="B22" i="30"/>
  <c r="G56" i="8"/>
  <c r="E87" i="6"/>
  <c r="B13" i="11"/>
  <c r="B19" i="11"/>
  <c r="B14" i="11"/>
  <c r="B15" i="11"/>
  <c r="B28" i="11"/>
  <c r="B16" i="11"/>
  <c r="B18" i="11"/>
  <c r="B26" i="11"/>
  <c r="E116" i="15" l="1"/>
  <c r="E117" i="15" s="1"/>
  <c r="G26" i="30"/>
  <c r="H26" i="30"/>
  <c r="B19" i="30"/>
  <c r="G22" i="30"/>
  <c r="H22" i="30"/>
  <c r="E88" i="6"/>
  <c r="G77" i="10"/>
  <c r="E79" i="10"/>
  <c r="B22" i="11"/>
  <c r="E109" i="15" l="1"/>
  <c r="E110" i="15" s="1"/>
  <c r="C9" i="30"/>
  <c r="H19" i="30"/>
  <c r="G19" i="30"/>
  <c r="E118" i="15"/>
  <c r="G116" i="15"/>
  <c r="B9" i="30" l="1"/>
  <c r="C50" i="30"/>
  <c r="B10" i="11" l="1"/>
  <c r="H50" i="30"/>
  <c r="C51" i="30"/>
  <c r="C52" i="30" s="1"/>
  <c r="G9" i="30"/>
  <c r="H9" i="30"/>
  <c r="B7" i="30"/>
  <c r="B32" i="11" l="1"/>
  <c r="B49" i="11" s="1"/>
  <c r="B7" i="11"/>
  <c r="H7" i="30"/>
  <c r="B50" i="30"/>
  <c r="G7" i="30"/>
  <c r="B66" i="11" l="1"/>
  <c r="B50" i="11"/>
  <c r="B51" i="11" s="1"/>
  <c r="B51" i="30"/>
  <c r="B52" i="30" s="1"/>
  <c r="F26" i="30"/>
  <c r="F41" i="30"/>
  <c r="F40" i="30"/>
  <c r="F17" i="30"/>
  <c r="F39" i="30"/>
  <c r="F22" i="30"/>
  <c r="F42" i="30"/>
  <c r="F24" i="30"/>
  <c r="F9" i="30"/>
  <c r="F15" i="30"/>
  <c r="F21" i="30"/>
  <c r="F10" i="30"/>
  <c r="F8" i="30"/>
  <c r="F23" i="30"/>
  <c r="G50" i="30"/>
  <c r="F43" i="30"/>
  <c r="F16" i="30"/>
  <c r="F12" i="30"/>
  <c r="F44" i="30"/>
  <c r="F11" i="30"/>
  <c r="F38" i="30"/>
  <c r="F27" i="30"/>
  <c r="F14" i="30"/>
  <c r="F20" i="30"/>
  <c r="F37" i="30"/>
  <c r="F13" i="30"/>
  <c r="F25" i="30"/>
  <c r="F7" i="30" l="1"/>
  <c r="F36" i="30"/>
  <c r="F19" i="30"/>
  <c r="B67" i="11"/>
  <c r="B68" i="11" s="1"/>
  <c r="F50" i="30" l="1"/>
</calcChain>
</file>

<file path=xl/sharedStrings.xml><?xml version="1.0" encoding="utf-8"?>
<sst xmlns="http://schemas.openxmlformats.org/spreadsheetml/2006/main" count="1205" uniqueCount="392">
  <si>
    <t>DESIGNATION</t>
  </si>
  <si>
    <t>U</t>
  </si>
  <si>
    <t>Q</t>
  </si>
  <si>
    <t>PU</t>
  </si>
  <si>
    <t>PT</t>
  </si>
  <si>
    <t>Installations de chantier</t>
  </si>
  <si>
    <t>ens</t>
  </si>
  <si>
    <t>Montant € HT</t>
  </si>
  <si>
    <t>TVA 20%</t>
  </si>
  <si>
    <t>Montant € TTC</t>
  </si>
  <si>
    <t>Dossier d'exécution</t>
  </si>
  <si>
    <t>m²</t>
  </si>
  <si>
    <t>ml</t>
  </si>
  <si>
    <t>ESTIMATION MENUISERIES INTERIEURES</t>
  </si>
  <si>
    <t>Plinthes bois</t>
  </si>
  <si>
    <t>ESTIMATION PLÂTRERIE / FAUX PLAFONDS</t>
  </si>
  <si>
    <t>ESTIMATION PEINTURE</t>
  </si>
  <si>
    <t>Serrurerie</t>
  </si>
  <si>
    <t>Siphons de sol</t>
  </si>
  <si>
    <t>Nettoyage de réception</t>
  </si>
  <si>
    <t>Plâtrerie / Faux plafonds</t>
  </si>
  <si>
    <t>Menuiseries Intérieures</t>
  </si>
  <si>
    <t>P.T. € HT</t>
  </si>
  <si>
    <t>Revêtements de sols souples</t>
  </si>
  <si>
    <t>Peinture</t>
  </si>
  <si>
    <t>LOTS TECHNIQUES</t>
  </si>
  <si>
    <t>CVC</t>
  </si>
  <si>
    <t>LOTS CLOS COUVERT</t>
  </si>
  <si>
    <t>LOTS SECOND ŒUVRE</t>
  </si>
  <si>
    <t>Electricité</t>
  </si>
  <si>
    <t>ESTIMATION BARDAGE</t>
  </si>
  <si>
    <t>ESTIMATION ETANCHEITE</t>
  </si>
  <si>
    <t>Etanchéité</t>
  </si>
  <si>
    <t>Ascenseur</t>
  </si>
  <si>
    <t>Echafaudage</t>
  </si>
  <si>
    <t>Montant total € TTC</t>
  </si>
  <si>
    <t>Montant total € HT</t>
  </si>
  <si>
    <t>ESTIMATION DEMOLITIONS</t>
  </si>
  <si>
    <t>Porte de garage</t>
  </si>
  <si>
    <t>ESTIMATION CHAPES</t>
  </si>
  <si>
    <t>ESTIMATION PORTE DE GARAGE</t>
  </si>
  <si>
    <t>ESTIMATION SERRURERIE</t>
  </si>
  <si>
    <t>ESTIMATION RAVALEMENT</t>
  </si>
  <si>
    <t>ESTIMATION CARRELAGE / FAÏENCE</t>
  </si>
  <si>
    <t>ESTIMATION SOLS SOUPLES</t>
  </si>
  <si>
    <t>ESTIMATION PARQUETS</t>
  </si>
  <si>
    <t>ESTIMATION ASCENSEUR</t>
  </si>
  <si>
    <t>Carrelage / Faïence</t>
  </si>
  <si>
    <t>Superstructure</t>
  </si>
  <si>
    <t>Démolitions tout compris</t>
  </si>
  <si>
    <t>Bardage</t>
  </si>
  <si>
    <t>Ravalement</t>
  </si>
  <si>
    <t>ESTIMATION COUVERTURE</t>
  </si>
  <si>
    <t>Couverture</t>
  </si>
  <si>
    <t>Charpente</t>
  </si>
  <si>
    <t>ESTIMATION CHARPENTE</t>
  </si>
  <si>
    <t>Chapes</t>
  </si>
  <si>
    <t>Parquets</t>
  </si>
  <si>
    <t>Enduit monocouche</t>
  </si>
  <si>
    <t>Descentes</t>
  </si>
  <si>
    <t>Charpente industrielle</t>
  </si>
  <si>
    <t>Porte local vélos</t>
  </si>
  <si>
    <t>Doublage thermique</t>
  </si>
  <si>
    <t>Cloisons placostil au droit des équipements cuis.</t>
  </si>
  <si>
    <t>Séparatifs des gaines palières</t>
  </si>
  <si>
    <t>Portes de distribution intérieures</t>
  </si>
  <si>
    <t>Façades gaines palières</t>
  </si>
  <si>
    <t>Plinthes médium 100 mm de hauteur</t>
  </si>
  <si>
    <t>Escaliers bois</t>
  </si>
  <si>
    <t>Signalétiques</t>
  </si>
  <si>
    <t>Trappes de visite logements</t>
  </si>
  <si>
    <t>Chape thermo acoustique collectif</t>
  </si>
  <si>
    <t>Façades de baignoires</t>
  </si>
  <si>
    <t>Faux plafond acoustiques parties communes</t>
  </si>
  <si>
    <t>Fondations</t>
  </si>
  <si>
    <t>Boîtes aux lettres</t>
  </si>
  <si>
    <t>Voiles béton</t>
  </si>
  <si>
    <t>Etanchéité gravillons sur volumes chauffés</t>
  </si>
  <si>
    <t>Couvertines pour terrasses gravillons</t>
  </si>
  <si>
    <t>Etanchéité dalles sur plots sur volumes chauffés</t>
  </si>
  <si>
    <t>Bardage métallique</t>
  </si>
  <si>
    <t>Briquettes collées</t>
  </si>
  <si>
    <t>Carrelage sol local OM</t>
  </si>
  <si>
    <t>Carrelage mural local OM</t>
  </si>
  <si>
    <t>Faïence SdE et SdB</t>
  </si>
  <si>
    <t>Revêtement sol souple PC étages U3P2</t>
  </si>
  <si>
    <t>Ragréage</t>
  </si>
  <si>
    <t>COEF ALEAS</t>
  </si>
  <si>
    <t>%</t>
  </si>
  <si>
    <t>Portes CF cage d'escalier</t>
  </si>
  <si>
    <t>Portes CF SAS parking sur ascenseur / escalier</t>
  </si>
  <si>
    <t>Portes de placads &lt; 100 cm</t>
  </si>
  <si>
    <t>Portes de placards &gt; 100 cm</t>
  </si>
  <si>
    <t>Aménagements placards &gt; 100 cm</t>
  </si>
  <si>
    <t>Aménagements placards &lt; 100 cm</t>
  </si>
  <si>
    <t>Ensemble de hall vitré</t>
  </si>
  <si>
    <t>Porte CF local SRI</t>
  </si>
  <si>
    <t>Porte CF local divers</t>
  </si>
  <si>
    <t>Isolation acoustique local poubelles et vélos</t>
  </si>
  <si>
    <t>Garde corps sécurité</t>
  </si>
  <si>
    <t>Rack à Vélos de 5 places</t>
  </si>
  <si>
    <t>Pré-enduit</t>
  </si>
  <si>
    <t>Cloisons placostil autres cloisonnements logements</t>
  </si>
  <si>
    <t>Couvertines pour terrasses dalles sur plots</t>
  </si>
  <si>
    <t>Cloisons séparatives SAD</t>
  </si>
  <si>
    <t>ESTIMATION MENUISERIES EXTERIEURES FERMETURES</t>
  </si>
  <si>
    <t>Menuiseries Extérieures / Fermetures</t>
  </si>
  <si>
    <t>Etanchéité PVC sur casquette</t>
  </si>
  <si>
    <t>Habillage tranche casquette</t>
  </si>
  <si>
    <t>Couvertine sur acrotères loggias</t>
  </si>
  <si>
    <t>Echelle d'accès en toiture</t>
  </si>
  <si>
    <t>ratio € / m² SHAB</t>
  </si>
  <si>
    <t>Carrelage chambre</t>
  </si>
  <si>
    <t>Carrelage  SdE/SdB/WC</t>
  </si>
  <si>
    <t>Carrelage pièces sèches</t>
  </si>
  <si>
    <t>Portes coulissantes en applique</t>
  </si>
  <si>
    <t>Peinture de sol local vélos</t>
  </si>
  <si>
    <t>Habillage casquette</t>
  </si>
  <si>
    <t>Habillage tête de plancher</t>
  </si>
  <si>
    <t>Brise soleil</t>
  </si>
  <si>
    <t>Portail + clôture</t>
  </si>
  <si>
    <t>Couverture tuiles</t>
  </si>
  <si>
    <t>Faîtage</t>
  </si>
  <si>
    <t>Chéneau</t>
  </si>
  <si>
    <t>Bande solin</t>
  </si>
  <si>
    <t>Gouttières</t>
  </si>
  <si>
    <t>Crochet de sécurité</t>
  </si>
  <si>
    <t>Sécurité levage manutention</t>
  </si>
  <si>
    <t xml:space="preserve">Volets roulants </t>
  </si>
  <si>
    <t>Portes CF de recoupement</t>
  </si>
  <si>
    <t>Portes CF local technique intérieur</t>
  </si>
  <si>
    <t>Portes de placards GTL</t>
  </si>
  <si>
    <t>Mise en peinture tableaux</t>
  </si>
  <si>
    <t>Porte de SAS  hall</t>
  </si>
  <si>
    <t>Peinture de murs local poubelles</t>
  </si>
  <si>
    <t>Gouttelette en plafond logements</t>
  </si>
  <si>
    <t>Gouttelette sur murs logements</t>
  </si>
  <si>
    <t>Ascenseur simple accès</t>
  </si>
  <si>
    <t>m² SHAB</t>
  </si>
  <si>
    <t>Bandeau de rive</t>
  </si>
  <si>
    <t>Sous-face avant toit</t>
  </si>
  <si>
    <t>Gaine CF traversé gaz parties communes RdC</t>
  </si>
  <si>
    <t>Pieux + massifs</t>
  </si>
  <si>
    <t>Longrines</t>
  </si>
  <si>
    <t>m³</t>
  </si>
  <si>
    <t>Maçonnerie sans enduit</t>
  </si>
  <si>
    <t>Dalle portée</t>
  </si>
  <si>
    <t>Terrasse</t>
  </si>
  <si>
    <t>Plancher 20 cm</t>
  </si>
  <si>
    <t>Balcons</t>
  </si>
  <si>
    <t>Escaliers</t>
  </si>
  <si>
    <t xml:space="preserve">Installation </t>
  </si>
  <si>
    <t>Isolation murs mitoyen</t>
  </si>
  <si>
    <t>Arêtiers</t>
  </si>
  <si>
    <t xml:space="preserve">Porte de hall </t>
  </si>
  <si>
    <t>Revêtement acoustique mural</t>
  </si>
  <si>
    <t>Carrelage hall + circulation attenante</t>
  </si>
  <si>
    <t>Façades de bac à douche R+1</t>
  </si>
  <si>
    <t>Séparatif de balcons</t>
  </si>
  <si>
    <t>Entrées EP loggias</t>
  </si>
  <si>
    <t>Etanchéité loggias sans isolation avec dalles sur plots</t>
  </si>
  <si>
    <t>VRD</t>
  </si>
  <si>
    <t>Espaces Verts</t>
  </si>
  <si>
    <t>Démolition</t>
  </si>
  <si>
    <t>Garde-corps vitrés balcons</t>
  </si>
  <si>
    <t>Garde-corps escalier</t>
  </si>
  <si>
    <t>Main courante</t>
  </si>
  <si>
    <t>Porte de garage box grande longueur - manuel</t>
  </si>
  <si>
    <t>Porte de garage parking motorisé + porte</t>
  </si>
  <si>
    <t>Porte de garage box manuel</t>
  </si>
  <si>
    <t>Ensemble menuisé 1 local vélos 160/250</t>
  </si>
  <si>
    <t>Ensemble menuisé 2 local vélos 350/250</t>
  </si>
  <si>
    <t>Rack à Vélos à l'unité</t>
  </si>
  <si>
    <t>Doublage thermique local vélos</t>
  </si>
  <si>
    <t>Calibel</t>
  </si>
  <si>
    <t>Faux plafonds isolés CF 1/2h</t>
  </si>
  <si>
    <t>Plinthes à crémaillère escalier commun</t>
  </si>
  <si>
    <t>Trappe d'accès aux combles</t>
  </si>
  <si>
    <t>Poteaux d'about de cloisons</t>
  </si>
  <si>
    <t>Organigramme</t>
  </si>
  <si>
    <t>Miroir hall</t>
  </si>
  <si>
    <t>Tapis de sol halls</t>
  </si>
  <si>
    <t>Parquet stratifié y compris sous-couche phonique</t>
  </si>
  <si>
    <t>Faux plafonds / Soffites</t>
  </si>
  <si>
    <t>Revêtement sol souple escalier U3P3</t>
  </si>
  <si>
    <t>Moquette escalier</t>
  </si>
  <si>
    <t>Moquette paliers d'étages</t>
  </si>
  <si>
    <t>Gouttelettes fines cages d'escalier</t>
  </si>
  <si>
    <t>Garde-corps barreaudages verticaux balcons à lames orientées PF</t>
  </si>
  <si>
    <t>Garde-corps barreaudages verticaux balcons à lames orientées balcons</t>
  </si>
  <si>
    <t>Peinture pliolite</t>
  </si>
  <si>
    <t>Noues</t>
  </si>
  <si>
    <t>Châssis de désenfumage</t>
  </si>
  <si>
    <t>Porte local poubelles</t>
  </si>
  <si>
    <t>Flocage parking</t>
  </si>
  <si>
    <t>Flocage commerces</t>
  </si>
  <si>
    <t>Flocage</t>
  </si>
  <si>
    <t>Flocage locaux vélos et poubelles</t>
  </si>
  <si>
    <t>Carrelage cuisine</t>
  </si>
  <si>
    <t>Peinture en plafond logements</t>
  </si>
  <si>
    <t>Parquet contrecollé y compris sous-couche phonique</t>
  </si>
  <si>
    <t>Clôture limite de propriété</t>
  </si>
  <si>
    <t>Gros Œuvre</t>
  </si>
  <si>
    <t>A MASQUER AVANT D'IMPRIMER</t>
  </si>
  <si>
    <t>Charpente traditionnelle</t>
  </si>
  <si>
    <t>Couverture bac acier panneaux sandwich</t>
  </si>
  <si>
    <t>Bardage bois</t>
  </si>
  <si>
    <t>Parement pierre</t>
  </si>
  <si>
    <t>Enduit d'imperméabilisation</t>
  </si>
  <si>
    <t>Enduit à la chaux</t>
  </si>
  <si>
    <t>Fermeture provisoire de halls</t>
  </si>
  <si>
    <t>Peintures de sol parking</t>
  </si>
  <si>
    <t>Nbre Logts</t>
  </si>
  <si>
    <t>ratio € / Nbre Logts</t>
  </si>
  <si>
    <t>Boîtes à eau</t>
  </si>
  <si>
    <t>Cloisons placopan</t>
  </si>
  <si>
    <t>Gaines techniques (surface)</t>
  </si>
  <si>
    <t>Gaines techniques (unité)</t>
  </si>
  <si>
    <t>Portes des celliers sur parties communes</t>
  </si>
  <si>
    <t>Plinthes carrelées assorties</t>
  </si>
  <si>
    <t>Construction local OM extérieur</t>
  </si>
  <si>
    <t>Façades vitrées parties communes</t>
  </si>
  <si>
    <t>330/257 - Porte de hall ext tiercée + fixes</t>
  </si>
  <si>
    <t>135/258 - Porte de hall int tiercée</t>
  </si>
  <si>
    <t>Compte prorata 2%</t>
  </si>
  <si>
    <t>Compte  prorata 2%</t>
  </si>
  <si>
    <t>Couvertines sur murets sous lisses</t>
  </si>
  <si>
    <t>Menuiseries Extérieures PVC Blanc</t>
  </si>
  <si>
    <t>Garde-corps 3 lisses</t>
  </si>
  <si>
    <t>Séparatif en lames bois</t>
  </si>
  <si>
    <t>Isolation soufflée combles</t>
  </si>
  <si>
    <t>Traitement anti remonté capilaire</t>
  </si>
  <si>
    <t>Portes individuelles de cellier</t>
  </si>
  <si>
    <t>Barreaudage local vélos</t>
  </si>
  <si>
    <t>Portes palières extérieures</t>
  </si>
  <si>
    <t>Couverture bac acier local vélos / celliers</t>
  </si>
  <si>
    <t>PVC</t>
  </si>
  <si>
    <t>650€/m²</t>
  </si>
  <si>
    <t>ALU</t>
  </si>
  <si>
    <t>900€/m²</t>
  </si>
  <si>
    <t>BOIS</t>
  </si>
  <si>
    <t>980€/m²</t>
  </si>
  <si>
    <t>Menuiserie :</t>
  </si>
  <si>
    <t>80% du montant</t>
  </si>
  <si>
    <t>VR / Volets :</t>
  </si>
  <si>
    <t>20% du montant</t>
  </si>
  <si>
    <t xml:space="preserve"> + value VR motorisé : 10% sur prix du VR</t>
  </si>
  <si>
    <t>Compte prorata</t>
  </si>
  <si>
    <t>Création accès en vide sanitaires</t>
  </si>
  <si>
    <t>Monte personne PMR</t>
  </si>
  <si>
    <t>Ens</t>
  </si>
  <si>
    <t>Ft</t>
  </si>
  <si>
    <t xml:space="preserve">Options : </t>
  </si>
  <si>
    <t>Habillage des poteaux en BA13 CF de propreté</t>
  </si>
  <si>
    <t>Dépose des doublages existants</t>
  </si>
  <si>
    <t>Dépose faux plafond</t>
  </si>
  <si>
    <t>Re-calepinage faux plafond</t>
  </si>
  <si>
    <t xml:space="preserve">Dépose totale des faux plafonds </t>
  </si>
  <si>
    <t xml:space="preserve">Pose faux plafonds type « DANOloft» </t>
  </si>
  <si>
    <t>Reprises flocage coupe feu</t>
  </si>
  <si>
    <t xml:space="preserve">dépose des plinthes </t>
  </si>
  <si>
    <t>Révisions des Portes d'accès L010/L012 compris béquillage, plaque, ferme-porte</t>
  </si>
  <si>
    <t>Création de portes coulissantes pour les zones de stockage</t>
  </si>
  <si>
    <t xml:space="preserve">Revêtement sol souple stockage L010/L012 U4 P3 </t>
  </si>
  <si>
    <t xml:space="preserve">Revêtement sol souple L010/L012 U3s P3 </t>
  </si>
  <si>
    <t>Raccord de sols inox</t>
  </si>
  <si>
    <t>Dépose de la peinture de sol par décapage et ponçage</t>
  </si>
  <si>
    <t>Dressage des poteaux (si laissés brut)</t>
  </si>
  <si>
    <t>Création d’ouverture de mur compris linteau et dressage tableaux pour accès zone de stockage par les salles L010 et L012</t>
  </si>
  <si>
    <t xml:space="preserve">Rebouchage des trous par enduit </t>
  </si>
  <si>
    <t>Dépose cloisons de séparation compris évacuation</t>
  </si>
  <si>
    <t>Création Cloisons Amovibles</t>
  </si>
  <si>
    <t>Création de joue sur cloison amovible</t>
  </si>
  <si>
    <t xml:space="preserve">Faïence évier </t>
  </si>
  <si>
    <t>Peinture sur soffite</t>
  </si>
  <si>
    <t xml:space="preserve">Peinture sur portes bois </t>
  </si>
  <si>
    <t xml:space="preserve">Peinture sur portes d'accès aux salles </t>
  </si>
  <si>
    <t>Peinture sur parois plâtre</t>
  </si>
  <si>
    <t>Peinture sur boiseries (plinthes, cimaises)</t>
  </si>
  <si>
    <t>Peinture sur métal (réseaux apparents)</t>
  </si>
  <si>
    <t>Remise en eau</t>
  </si>
  <si>
    <t>VENTILATION</t>
  </si>
  <si>
    <t>Essais et mises en service</t>
  </si>
  <si>
    <t>ESTIMATION CVC-PBS</t>
  </si>
  <si>
    <t>Percements mur béton et/ou cloisons compris rétablissment du degré CF</t>
  </si>
  <si>
    <t>CHAUFFAGE</t>
  </si>
  <si>
    <t>Dépose et déplacements des radiateurs avec prolongements reséaux attenants</t>
  </si>
  <si>
    <t>Purge et consignations des réseaux radiateurs</t>
  </si>
  <si>
    <t>PLOMBERIE-SANITAIRES</t>
  </si>
  <si>
    <t>Installation d'éviers dans Salles J04/J06/J08</t>
  </si>
  <si>
    <t>Régulation des reprises et soufflages d'air  salles L010/L012</t>
  </si>
  <si>
    <t>Evacuation des EV en PVC compris carottage et étanchéité dans les dalles</t>
  </si>
  <si>
    <t xml:space="preserve">Propo N°1 : Pose de pompe de relevage sur chaque éviers </t>
  </si>
  <si>
    <t>Raccord des Evacuations crées sur collecteurs existants</t>
  </si>
  <si>
    <t>Origine de l'installation</t>
  </si>
  <si>
    <t>Réseau de terre</t>
  </si>
  <si>
    <t>Armoires de protections</t>
  </si>
  <si>
    <t>Distribution</t>
  </si>
  <si>
    <t>Equipement force et usage</t>
  </si>
  <si>
    <t>Appareil d'éclairage</t>
  </si>
  <si>
    <t>Eclairage de sécurité</t>
  </si>
  <si>
    <t>Appareillage</t>
  </si>
  <si>
    <t>Téléphone/informatique</t>
  </si>
  <si>
    <t>Système de sécurité incendie</t>
  </si>
  <si>
    <t>TVA 10%</t>
  </si>
  <si>
    <t>Remplacement total Porte d'accès locaux L010/L012 compris évacuation</t>
  </si>
  <si>
    <t xml:space="preserve">Dépose faience Salle L010/L012 </t>
  </si>
  <si>
    <t>u</t>
  </si>
  <si>
    <t>ESTIMATION PREVISIONNELLE - PHASE DIAG Avril 2024</t>
  </si>
  <si>
    <t>UNIVERSITE BORDEAUX MONTAIGNE - 
REAMENAGEMENT LAB L010/L012 et J04/J06/J08</t>
  </si>
  <si>
    <t xml:space="preserve">Création/prolongement réseaux EF/EC par piquage sur existant </t>
  </si>
  <si>
    <t>OPTIONS</t>
  </si>
  <si>
    <t>Dépose des doublages existants ;Doublage thermique; Reprises flocage coupe feu ;Dépose totale des faux plafonds ; Pose faux plafonds type « DANOloft»</t>
  </si>
  <si>
    <t>Dalles podotactiles</t>
  </si>
  <si>
    <t>Nez de marches</t>
  </si>
  <si>
    <t>Contremarche contrastées</t>
  </si>
  <si>
    <t xml:space="preserve">Bacs de décantation </t>
  </si>
  <si>
    <t xml:space="preserve">lavabo PMR + miroir </t>
  </si>
  <si>
    <t>Cimaises tableaux</t>
  </si>
  <si>
    <t>Révisions des Porte accès vide sanitaire</t>
  </si>
  <si>
    <t>Peinture lisse sur doublage</t>
  </si>
  <si>
    <t xml:space="preserve">PSE : </t>
  </si>
  <si>
    <t>repose des équipements existants conservés</t>
  </si>
  <si>
    <t>Dépose  des équipements existants conservés</t>
  </si>
  <si>
    <t>Pose de pompe de relevage</t>
  </si>
  <si>
    <t>Ensemble remplacement videoprojection : (écran, enceinte,luminaires,videoprojecteur, distribution, commande etc…) compris dépose</t>
  </si>
  <si>
    <t xml:space="preserve">pse: Pose de pompe de relevage dans salle J02 pour évier le plus éloigné </t>
  </si>
  <si>
    <t>Sous total MACRO LOTS CVC-ELEC</t>
  </si>
  <si>
    <t>GROS ŒUVRE</t>
  </si>
  <si>
    <t>2ND ŒUVRE</t>
  </si>
  <si>
    <t>Platrerie</t>
  </si>
  <si>
    <t>Menuiseries intérieures</t>
  </si>
  <si>
    <t>Carrelage-Faiences</t>
  </si>
  <si>
    <t>Faïence évier Bat J et L</t>
  </si>
  <si>
    <t>Sols souples</t>
  </si>
  <si>
    <t>Peinture - Nettoyage</t>
  </si>
  <si>
    <t>Sous total GO Montant € HT</t>
  </si>
  <si>
    <t>Sous total préparation de chantier Montant € HT</t>
  </si>
  <si>
    <t>CVC-PBS</t>
  </si>
  <si>
    <t>PREPARATION DE CHANTIER</t>
  </si>
  <si>
    <t>ELECTRICITE</t>
  </si>
  <si>
    <t>Sous total CVC-PBS Montant € HT</t>
  </si>
  <si>
    <t>Sous total Electricité Montant € HT</t>
  </si>
  <si>
    <t>UNIVERSITE BORDEAUX MONTAIGNE - 
REAMENAGEMENT SALLES L010/L012 et J04/J06/J08</t>
  </si>
  <si>
    <t>Sous total plâtrerie Montant € HT</t>
  </si>
  <si>
    <t>Sous total Men Int. Montant € HT</t>
  </si>
  <si>
    <t>Sous total Peinture-Nettoyage Montant € HT</t>
  </si>
  <si>
    <t>Sous total carrelage-faiences Montant € HT</t>
  </si>
  <si>
    <t>Sous total Sols souples Montant € HT</t>
  </si>
  <si>
    <t>DPGF DCE - LOT 01 MACRO LOTS - GROS ŒUVRE-2nd œuvre</t>
  </si>
  <si>
    <t>DPGF DCE - LOT 02 MACRO LOTS - CVC-ELECTRICITE</t>
  </si>
  <si>
    <t>Création accès en vide sanitaires par trappes au sol
compris trémies et trappe métallique</t>
  </si>
  <si>
    <t>Révisions des Portes accès vide sanitaire</t>
  </si>
  <si>
    <t>Peinture sur paroi béton cage élévateur</t>
  </si>
  <si>
    <t>Rebouchage par carreaux de plâtre</t>
  </si>
  <si>
    <t>Dépose soignée des éléments de serrureries + porte bois VS compris évacuation</t>
  </si>
  <si>
    <t>Création ouverture entre les 2 vides sanitaires</t>
  </si>
  <si>
    <t>Peinture sur boiseries (plinthes,)</t>
  </si>
  <si>
    <t>3.5.1.	Pompe de relevage</t>
  </si>
  <si>
    <t>3.5.3.	Luminaires des cimaises tableaux</t>
  </si>
  <si>
    <t>3.5.4.	Luminaires des réglettes éviers</t>
  </si>
  <si>
    <t xml:space="preserve">3.6.1 interrupteur à clé </t>
  </si>
  <si>
    <t xml:space="preserve">3.6.1 Luminaire type-1 </t>
  </si>
  <si>
    <t>3.6.1 Luminaire type-2</t>
  </si>
  <si>
    <t>3.7.1 bloc ambiance</t>
  </si>
  <si>
    <t>3.8.1 -	Prises RJ45</t>
  </si>
  <si>
    <t>3.8.1 -	Prises de courant sur poteaux</t>
  </si>
  <si>
    <t>3.8.1 Interrupteur détérioré</t>
  </si>
  <si>
    <t>3.8.1 prise détérioré</t>
  </si>
  <si>
    <t xml:space="preserve">3.5.2.	Monte  personne PMR et platine </t>
  </si>
  <si>
    <t>Création Monte personne PMR en gaine fermée</t>
  </si>
  <si>
    <t>2.6.1 Pose de pompe de relevage dans salle J02 pour évier le plus éloigné compris carrotage et évacuations attenantes</t>
  </si>
  <si>
    <t>Partie CVC/Plomberie</t>
  </si>
  <si>
    <t>Partie électricité</t>
  </si>
  <si>
    <t>3.9.1 Ensemble de la dépose des équipements videoprojection : (écran, enceinte,luminaires,videoprojecteur, distribution, commande etc…)</t>
  </si>
  <si>
    <t>3.9.2 repose des équipements existants conservés (audioviduel)</t>
  </si>
  <si>
    <t>TRANCHE OPTIONNELLE N°1</t>
  </si>
  <si>
    <t>TRANCHE OPTIONNELLE N°2</t>
  </si>
  <si>
    <t>TRANCHE OPTIONNELLE N°3</t>
  </si>
  <si>
    <t>INSTALLATION DE CHANTIER</t>
  </si>
  <si>
    <t xml:space="preserve">Préparation de chantier </t>
  </si>
  <si>
    <t>Sous total MACRO LOTS GO-2nd œuvre_installation</t>
  </si>
  <si>
    <t>Sous total GO_ 2nd Œuvre_Installation Montant € HT</t>
  </si>
  <si>
    <t>SECOND ŒUVRE</t>
  </si>
  <si>
    <t>TECHNIQUES</t>
  </si>
  <si>
    <t>TRANCHE FERME :</t>
  </si>
  <si>
    <t>DPGF  RECAPITULATIF - PHASE DCE Février 2025</t>
  </si>
  <si>
    <t xml:space="preserve">Dépose des plinthes </t>
  </si>
  <si>
    <t>TRANCHES OPTIONNELLES :</t>
  </si>
  <si>
    <t>LOT 1</t>
  </si>
  <si>
    <t>TRANCHES OPTIONNELLES  LOT 2</t>
  </si>
  <si>
    <t>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</si>
</sst>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€_-;\-* #,##0.00\ _€_-;_-* &quot;-&quot;??\ _€_-;_-@_-"/>
    <numFmt numFmtId="164" formatCode="_-* #,##0.00\ &quot;F&quot;_-;\-* #,##0.00\ &quot;F&quot;_-;_-* &quot;-&quot;??\ &quot;F&quot;_-;_-@_-"/>
    <numFmt numFmtId="165" formatCode="_-* #,##0.00\ _F_-;\-* #,##0.00\ _F_-;_-* &quot;-&quot;??\ _F_-;_-@_-"/>
    <numFmt numFmtId="166" formatCode="0.0"/>
    <numFmt numFmtId="167" formatCode="_-* #,##0.00\ [$€]_-;\-* #,##0.00\ [$€]_-;_-* &quot;-&quot;??\ [$€]_-;_-@_-"/>
  </numFmts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5"/>
      <name val="Helv"/>
    </font>
    <font>
      <sz val="8"/>
      <name val="Times New Roman"/>
      <family val="1"/>
    </font>
    <font>
      <sz val="10"/>
      <name val="Geneva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gray0625">
        <fgColor rgb="FFFF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9" fontId="5" fillId="0" borderId="0" applyFont="0" applyFill="0" applyBorder="0" applyAlignment="0" applyProtection="0"/>
    <xf numFmtId="0" fontId="8" fillId="0" borderId="0"/>
    <xf numFmtId="166" fontId="11" fillId="0" borderId="3">
      <alignment horizontal="left" vertical="top"/>
    </xf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9" fillId="0" borderId="0"/>
    <xf numFmtId="0" fontId="12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51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3" xfId="0" applyFont="1" applyBorder="1"/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right"/>
    </xf>
    <xf numFmtId="4" fontId="0" fillId="0" borderId="10" xfId="0" applyNumberFormat="1" applyBorder="1" applyAlignment="1">
      <alignment horizontal="center"/>
    </xf>
    <xf numFmtId="4" fontId="0" fillId="0" borderId="11" xfId="0" applyNumberFormat="1" applyBorder="1" applyAlignment="1">
      <alignment horizontal="right"/>
    </xf>
    <xf numFmtId="4" fontId="1" fillId="0" borderId="1" xfId="0" applyNumberFormat="1" applyFon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3" xfId="0" applyNumberFormat="1" applyBorder="1" applyAlignment="1">
      <alignment horizontal="right"/>
    </xf>
    <xf numFmtId="4" fontId="0" fillId="0" borderId="6" xfId="0" applyNumberFormat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0" xfId="0" applyNumberFormat="1" applyAlignment="1">
      <alignment horizontal="center"/>
    </xf>
    <xf numFmtId="4" fontId="1" fillId="0" borderId="8" xfId="0" applyNumberFormat="1" applyFont="1" applyBorder="1" applyAlignment="1">
      <alignment horizontal="right"/>
    </xf>
    <xf numFmtId="4" fontId="3" fillId="0" borderId="8" xfId="0" applyNumberFormat="1" applyFont="1" applyBorder="1" applyAlignment="1">
      <alignment horizontal="right"/>
    </xf>
    <xf numFmtId="4" fontId="4" fillId="0" borderId="8" xfId="0" applyNumberFormat="1" applyFont="1" applyBorder="1" applyAlignment="1">
      <alignment horizontal="right"/>
    </xf>
    <xf numFmtId="4" fontId="0" fillId="0" borderId="0" xfId="0" applyNumberFormat="1" applyAlignment="1">
      <alignment horizontal="right"/>
    </xf>
    <xf numFmtId="4" fontId="1" fillId="0" borderId="3" xfId="0" applyNumberFormat="1" applyFont="1" applyBorder="1" applyAlignment="1">
      <alignment horizontal="right"/>
    </xf>
    <xf numFmtId="4" fontId="3" fillId="0" borderId="3" xfId="0" applyNumberFormat="1" applyFont="1" applyBorder="1" applyAlignment="1">
      <alignment horizontal="right"/>
    </xf>
    <xf numFmtId="4" fontId="4" fillId="0" borderId="3" xfId="0" applyNumberFormat="1" applyFont="1" applyBorder="1" applyAlignment="1">
      <alignment horizontal="right"/>
    </xf>
    <xf numFmtId="4" fontId="0" fillId="0" borderId="11" xfId="0" applyNumberFormat="1" applyBorder="1" applyAlignment="1">
      <alignment horizontal="center"/>
    </xf>
    <xf numFmtId="4" fontId="0" fillId="0" borderId="12" xfId="0" applyNumberFormat="1" applyBorder="1" applyAlignment="1">
      <alignment horizontal="right"/>
    </xf>
    <xf numFmtId="0" fontId="1" fillId="2" borderId="3" xfId="0" applyFont="1" applyFill="1" applyBorder="1"/>
    <xf numFmtId="0" fontId="1" fillId="0" borderId="3" xfId="0" applyFont="1" applyBorder="1" applyAlignment="1">
      <alignment horizontal="center"/>
    </xf>
    <xf numFmtId="0" fontId="3" fillId="0" borderId="7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4" fillId="0" borderId="7" xfId="0" applyFont="1" applyBorder="1" applyAlignment="1">
      <alignment horizontal="right"/>
    </xf>
    <xf numFmtId="4" fontId="0" fillId="0" borderId="0" xfId="0" applyNumberFormat="1"/>
    <xf numFmtId="9" fontId="0" fillId="0" borderId="0" xfId="1" applyFont="1"/>
    <xf numFmtId="9" fontId="0" fillId="0" borderId="3" xfId="1" applyFon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9" fontId="1" fillId="0" borderId="3" xfId="1" applyFont="1" applyBorder="1" applyAlignment="1">
      <alignment horizontal="center"/>
    </xf>
    <xf numFmtId="9" fontId="3" fillId="0" borderId="3" xfId="1" applyFont="1" applyBorder="1" applyAlignment="1">
      <alignment horizontal="center"/>
    </xf>
    <xf numFmtId="9" fontId="4" fillId="0" borderId="3" xfId="1" applyFont="1" applyBorder="1" applyAlignment="1">
      <alignment horizontal="center"/>
    </xf>
    <xf numFmtId="9" fontId="0" fillId="0" borderId="12" xfId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4" fontId="1" fillId="2" borderId="3" xfId="0" applyNumberFormat="1" applyFont="1" applyFill="1" applyBorder="1"/>
    <xf numFmtId="4" fontId="1" fillId="0" borderId="3" xfId="1" applyNumberFormat="1" applyFont="1" applyBorder="1" applyAlignment="1">
      <alignment horizontal="center"/>
    </xf>
    <xf numFmtId="4" fontId="3" fillId="0" borderId="3" xfId="1" applyNumberFormat="1" applyFont="1" applyBorder="1" applyAlignment="1">
      <alignment horizontal="center"/>
    </xf>
    <xf numFmtId="4" fontId="4" fillId="0" borderId="3" xfId="1" applyNumberFormat="1" applyFont="1" applyBorder="1" applyAlignment="1">
      <alignment horizontal="center"/>
    </xf>
    <xf numFmtId="4" fontId="0" fillId="0" borderId="12" xfId="1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4" fontId="0" fillId="0" borderId="8" xfId="0" applyNumberFormat="1" applyBorder="1" applyAlignment="1">
      <alignment horizontal="center"/>
    </xf>
    <xf numFmtId="9" fontId="0" fillId="0" borderId="3" xfId="1" applyFont="1" applyFill="1" applyBorder="1" applyAlignment="1">
      <alignment horizontal="center"/>
    </xf>
    <xf numFmtId="4" fontId="0" fillId="0" borderId="3" xfId="1" applyNumberFormat="1" applyFont="1" applyFill="1" applyBorder="1" applyAlignment="1">
      <alignment horizontal="center"/>
    </xf>
    <xf numFmtId="0" fontId="1" fillId="0" borderId="3" xfId="0" applyFont="1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4" fontId="0" fillId="0" borderId="3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3" xfId="0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right" vertical="center"/>
    </xf>
    <xf numFmtId="0" fontId="0" fillId="0" borderId="0" xfId="0" applyAlignment="1">
      <alignment vertical="center"/>
    </xf>
    <xf numFmtId="4" fontId="0" fillId="3" borderId="6" xfId="0" applyNumberFormat="1" applyFill="1" applyBorder="1" applyAlignment="1">
      <alignment horizontal="right"/>
    </xf>
    <xf numFmtId="0" fontId="0" fillId="3" borderId="0" xfId="0" applyFill="1"/>
    <xf numFmtId="0" fontId="2" fillId="3" borderId="8" xfId="0" applyFont="1" applyFill="1" applyBorder="1"/>
    <xf numFmtId="4" fontId="0" fillId="3" borderId="11" xfId="0" applyNumberFormat="1" applyFill="1" applyBorder="1" applyAlignment="1">
      <alignment horizontal="right"/>
    </xf>
    <xf numFmtId="4" fontId="1" fillId="3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 wrapText="1"/>
    </xf>
    <xf numFmtId="4" fontId="0" fillId="3" borderId="3" xfId="0" applyNumberFormat="1" applyFill="1" applyBorder="1" applyAlignment="1">
      <alignment horizontal="right"/>
    </xf>
    <xf numFmtId="4" fontId="0" fillId="3" borderId="2" xfId="0" applyNumberFormat="1" applyFill="1" applyBorder="1" applyAlignment="1">
      <alignment horizontal="right"/>
    </xf>
    <xf numFmtId="4" fontId="1" fillId="3" borderId="3" xfId="0" applyNumberFormat="1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right"/>
    </xf>
    <xf numFmtId="4" fontId="4" fillId="3" borderId="3" xfId="0" applyNumberFormat="1" applyFont="1" applyFill="1" applyBorder="1" applyAlignment="1">
      <alignment horizontal="right"/>
    </xf>
    <xf numFmtId="4" fontId="0" fillId="3" borderId="12" xfId="0" applyNumberFormat="1" applyFill="1" applyBorder="1" applyAlignment="1">
      <alignment horizontal="right"/>
    </xf>
    <xf numFmtId="0" fontId="0" fillId="3" borderId="10" xfId="0" applyFill="1" applyBorder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/>
    </xf>
    <xf numFmtId="9" fontId="1" fillId="2" borderId="3" xfId="0" applyNumberFormat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1" xfId="0" applyBorder="1"/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3" xfId="0" applyFont="1" applyBorder="1"/>
    <xf numFmtId="0" fontId="0" fillId="0" borderId="13" xfId="0" applyBorder="1" applyAlignment="1">
      <alignment horizontal="center"/>
    </xf>
    <xf numFmtId="4" fontId="0" fillId="0" borderId="13" xfId="0" applyNumberFormat="1" applyBorder="1" applyAlignment="1">
      <alignment horizontal="center"/>
    </xf>
    <xf numFmtId="4" fontId="0" fillId="0" borderId="14" xfId="0" applyNumberFormat="1" applyBorder="1" applyAlignment="1">
      <alignment horizontal="right"/>
    </xf>
    <xf numFmtId="0" fontId="1" fillId="0" borderId="3" xfId="0" applyFont="1" applyBorder="1" applyAlignment="1">
      <alignment wrapText="1"/>
    </xf>
    <xf numFmtId="0" fontId="0" fillId="0" borderId="0" xfId="0" applyAlignment="1">
      <alignment wrapText="1"/>
    </xf>
    <xf numFmtId="0" fontId="1" fillId="4" borderId="3" xfId="0" applyFont="1" applyFill="1" applyBorder="1"/>
    <xf numFmtId="0" fontId="0" fillId="4" borderId="3" xfId="0" applyFill="1" applyBorder="1" applyAlignment="1">
      <alignment horizontal="center"/>
    </xf>
    <xf numFmtId="4" fontId="0" fillId="4" borderId="3" xfId="0" applyNumberFormat="1" applyFill="1" applyBorder="1" applyAlignment="1">
      <alignment horizontal="center"/>
    </xf>
    <xf numFmtId="4" fontId="0" fillId="4" borderId="3" xfId="0" applyNumberFormat="1" applyFill="1" applyBorder="1" applyAlignment="1">
      <alignment horizontal="right"/>
    </xf>
    <xf numFmtId="0" fontId="0" fillId="0" borderId="3" xfId="0" applyBorder="1" applyAlignment="1">
      <alignment vertical="top" wrapText="1"/>
    </xf>
    <xf numFmtId="4" fontId="0" fillId="3" borderId="3" xfId="0" applyNumberFormat="1" applyFill="1" applyBorder="1" applyAlignment="1">
      <alignment horizontal="right" vertical="center"/>
    </xf>
    <xf numFmtId="4" fontId="1" fillId="2" borderId="2" xfId="0" applyNumberFormat="1" applyFont="1" applyFill="1" applyBorder="1"/>
    <xf numFmtId="0" fontId="0" fillId="3" borderId="5" xfId="0" applyFill="1" applyBorder="1"/>
    <xf numFmtId="9" fontId="1" fillId="2" borderId="2" xfId="0" applyNumberFormat="1" applyFont="1" applyFill="1" applyBorder="1" applyAlignment="1">
      <alignment horizontal="center" vertical="center"/>
    </xf>
    <xf numFmtId="0" fontId="1" fillId="5" borderId="3" xfId="0" applyFont="1" applyFill="1" applyBorder="1" applyAlignment="1">
      <alignment wrapText="1"/>
    </xf>
    <xf numFmtId="0" fontId="0" fillId="5" borderId="3" xfId="0" applyFill="1" applyBorder="1" applyAlignment="1">
      <alignment horizontal="center"/>
    </xf>
    <xf numFmtId="4" fontId="0" fillId="5" borderId="3" xfId="0" applyNumberFormat="1" applyFill="1" applyBorder="1" applyAlignment="1">
      <alignment horizontal="center"/>
    </xf>
    <xf numFmtId="4" fontId="0" fillId="5" borderId="3" xfId="0" applyNumberFormat="1" applyFill="1" applyBorder="1" applyAlignment="1">
      <alignment horizontal="right" vertical="center"/>
    </xf>
    <xf numFmtId="4" fontId="0" fillId="5" borderId="3" xfId="0" applyNumberFormat="1" applyFill="1" applyBorder="1" applyAlignment="1">
      <alignment horizontal="right"/>
    </xf>
    <xf numFmtId="4" fontId="14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4" fontId="1" fillId="4" borderId="3" xfId="0" applyNumberFormat="1" applyFont="1" applyFill="1" applyBorder="1"/>
    <xf numFmtId="0" fontId="2" fillId="2" borderId="3" xfId="0" applyFont="1" applyFill="1" applyBorder="1" applyAlignment="1">
      <alignment horizontal="right"/>
    </xf>
    <xf numFmtId="4" fontId="2" fillId="2" borderId="3" xfId="0" applyNumberFormat="1" applyFont="1" applyFill="1" applyBorder="1"/>
    <xf numFmtId="4" fontId="15" fillId="3" borderId="3" xfId="0" applyNumberFormat="1" applyFont="1" applyFill="1" applyBorder="1" applyAlignment="1">
      <alignment horizontal="right"/>
    </xf>
    <xf numFmtId="0" fontId="15" fillId="3" borderId="0" xfId="0" applyFont="1" applyFill="1"/>
    <xf numFmtId="9" fontId="2" fillId="2" borderId="3" xfId="0" applyNumberFormat="1" applyFont="1" applyFill="1" applyBorder="1" applyAlignment="1">
      <alignment horizontal="center" vertical="center"/>
    </xf>
    <xf numFmtId="0" fontId="1" fillId="5" borderId="3" xfId="0" applyFont="1" applyFill="1" applyBorder="1"/>
    <xf numFmtId="0" fontId="4" fillId="4" borderId="3" xfId="0" applyFont="1" applyFill="1" applyBorder="1"/>
    <xf numFmtId="4" fontId="1" fillId="0" borderId="1" xfId="0" applyNumberFormat="1" applyFont="1" applyBorder="1" applyAlignment="1">
      <alignment horizontal="right"/>
    </xf>
    <xf numFmtId="0" fontId="0" fillId="0" borderId="0" xfId="0" applyAlignment="1">
      <alignment vertical="top" wrapText="1"/>
    </xf>
    <xf numFmtId="9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0" fontId="1" fillId="5" borderId="0" xfId="0" applyFont="1" applyFill="1"/>
    <xf numFmtId="4" fontId="1" fillId="5" borderId="3" xfId="0" applyNumberFormat="1" applyFont="1" applyFill="1" applyBorder="1"/>
    <xf numFmtId="0" fontId="1" fillId="2" borderId="2" xfId="0" applyFont="1" applyFill="1" applyBorder="1" applyAlignment="1">
      <alignment horizontal="center" vertical="center"/>
    </xf>
    <xf numFmtId="0" fontId="4" fillId="0" borderId="3" xfId="0" applyFont="1" applyFill="1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4" fontId="6" fillId="3" borderId="7" xfId="0" applyNumberFormat="1" applyFont="1" applyFill="1" applyBorder="1" applyAlignment="1">
      <alignment horizontal="center"/>
    </xf>
    <xf numFmtId="4" fontId="6" fillId="3" borderId="0" xfId="0" applyNumberFormat="1" applyFont="1" applyFill="1" applyAlignment="1">
      <alignment horizontal="center"/>
    </xf>
    <xf numFmtId="4" fontId="6" fillId="3" borderId="8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5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4" fontId="1" fillId="0" borderId="15" xfId="0" applyNumberFormat="1" applyFont="1" applyBorder="1" applyAlignment="1">
      <alignment horizontal="right"/>
    </xf>
    <xf numFmtId="4" fontId="1" fillId="0" borderId="13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0" fontId="1" fillId="5" borderId="15" xfId="0" applyFont="1" applyFill="1" applyBorder="1" applyAlignment="1">
      <alignment horizontal="center"/>
    </xf>
    <xf numFmtId="0" fontId="1" fillId="5" borderId="13" xfId="0" applyFont="1" applyFill="1" applyBorder="1" applyAlignment="1">
      <alignment horizontal="center"/>
    </xf>
    <xf numFmtId="0" fontId="1" fillId="5" borderId="1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left" vertical="center"/>
    </xf>
  </cellXfs>
  <cellStyles count="29">
    <cellStyle name="blanc" xfId="3" xr:uid="{9923AA66-5A7F-4B4B-89D5-C5FE1A597F01}"/>
    <cellStyle name="Euro" xfId="4" xr:uid="{39D314AA-9A62-4842-BF81-7664B49498E1}"/>
    <cellStyle name="Euro 2" xfId="5" xr:uid="{FE61B577-22AF-49AB-9CC6-F0EB3A52F356}"/>
    <cellStyle name="Euro 2 2" xfId="6" xr:uid="{AB48CB8D-8076-4B0E-9CA5-8C6DE99AECB3}"/>
    <cellStyle name="Euro 3" xfId="7" xr:uid="{181CBCB5-8B9C-4A73-8833-DE5027524B6E}"/>
    <cellStyle name="Milliers 2" xfId="8" xr:uid="{9D14E049-27EC-4152-93DE-95D0D78C9ED3}"/>
    <cellStyle name="Milliers 2 2" xfId="9" xr:uid="{05D816DA-97B1-4F6D-8554-9CBF208B96BC}"/>
    <cellStyle name="Milliers 3" xfId="10" xr:uid="{24E79386-4BDC-407C-B546-41955C07FB52}"/>
    <cellStyle name="Milliers 3 2" xfId="11" xr:uid="{63831AA0-A2B2-457A-BFE9-9DFCB4AA7FE0}"/>
    <cellStyle name="Milliers 4" xfId="12" xr:uid="{75A0DF09-3CC6-40B5-821C-9030F9C97178}"/>
    <cellStyle name="Milliers 4 2" xfId="13" xr:uid="{D23E1F98-6D73-423A-BB6D-1FAA55BE0033}"/>
    <cellStyle name="Milliers 5" xfId="14" xr:uid="{FDDD8F7B-8F99-409E-9AAD-1FB8ED93B991}"/>
    <cellStyle name="Milliers 6" xfId="15" xr:uid="{5E7476E2-835D-498F-8BC9-537371FC7BB2}"/>
    <cellStyle name="Monétaire 2" xfId="16" xr:uid="{2A5ED5A3-3F3F-43BF-A9D7-A9197ECC3734}"/>
    <cellStyle name="Normal" xfId="0" builtinId="0"/>
    <cellStyle name="Normal 2" xfId="17" xr:uid="{CE96AC08-E805-4596-A4FE-9B12355CC4E9}"/>
    <cellStyle name="Normal 2 2" xfId="18" xr:uid="{0C2FC166-4F15-4FAC-9296-43BC1D520EAE}"/>
    <cellStyle name="Normal 3" xfId="19" xr:uid="{83B01EF3-6D4F-4DFA-8AAD-1CFF21EC75C0}"/>
    <cellStyle name="Normal 4" xfId="20" xr:uid="{78A1415F-DAF3-4E53-A90F-FCF06329B88C}"/>
    <cellStyle name="Normal 4 2" xfId="21" xr:uid="{6926EA6F-4CF6-4C4A-8339-105AFFCFF146}"/>
    <cellStyle name="Normal 4 3" xfId="22" xr:uid="{EA4FC664-97ED-4DF7-B686-6437BC8AFE89}"/>
    <cellStyle name="Normal 5" xfId="23" xr:uid="{D4F3760F-9950-4890-A5A7-9241AB95F024}"/>
    <cellStyle name="Normal 5 2" xfId="24" xr:uid="{71399B85-6E0A-47C1-8DC8-B50443640630}"/>
    <cellStyle name="Normal 6" xfId="2" xr:uid="{C5B35FC0-6A58-4181-844F-6995612553D0}"/>
    <cellStyle name="Pourcentage" xfId="1" builtinId="5"/>
    <cellStyle name="Pourcentage 2" xfId="25" xr:uid="{BF8211E2-2098-4EBA-99FC-1BF15DDAFD9E}"/>
    <cellStyle name="Pourcentage 3" xfId="26" xr:uid="{6874F63E-F15F-4264-A210-B18017F6BDB8}"/>
    <cellStyle name="Pourcentage 4" xfId="27" xr:uid="{88397087-E97A-437C-8CE9-AB2489B98C9D}"/>
    <cellStyle name="Pourcentage 4 2" xfId="28" xr:uid="{82BAD395-F3A3-4280-A984-8BC24FFDADE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9"/>
  <sheetViews>
    <sheetView showGridLines="0" showZeros="0" tabSelected="1" topLeftCell="A35" workbookViewId="0">
      <selection activeCell="B49" sqref="B49"/>
    </sheetView>
  </sheetViews>
  <sheetFormatPr baseColWidth="10" defaultRowHeight="15"/>
  <cols>
    <col min="1" max="1" width="70.42578125" customWidth="1"/>
    <col min="2" max="2" width="16.7109375" style="24" customWidth="1"/>
    <col min="3" max="3" width="13.5703125" style="24" hidden="1" customWidth="1"/>
    <col min="4" max="4" width="10.28515625" hidden="1" customWidth="1"/>
    <col min="5" max="5" width="13.28515625" hidden="1" customWidth="1"/>
    <col min="6" max="6" width="11.42578125" style="20" hidden="1" customWidth="1"/>
    <col min="7" max="7" width="14.42578125" style="20" hidden="1" customWidth="1"/>
    <col min="8" max="8" width="15" style="20" hidden="1" customWidth="1"/>
    <col min="9" max="9" width="36.28515625" customWidth="1"/>
  </cols>
  <sheetData>
    <row r="1" spans="1:8">
      <c r="A1" s="128"/>
      <c r="B1" s="129"/>
      <c r="C1" s="65"/>
      <c r="D1" s="66"/>
      <c r="E1" s="66"/>
      <c r="F1" s="49"/>
      <c r="G1" s="84"/>
      <c r="H1" s="49"/>
    </row>
    <row r="2" spans="1:8" ht="41.25" customHeight="1">
      <c r="A2" s="130" t="s">
        <v>343</v>
      </c>
      <c r="B2" s="131"/>
      <c r="C2" s="134"/>
      <c r="D2" s="135"/>
      <c r="E2" s="136"/>
      <c r="F2" s="52"/>
      <c r="G2" s="9"/>
      <c r="H2" s="53"/>
    </row>
    <row r="3" spans="1:8" ht="15.75">
      <c r="A3" s="132" t="s">
        <v>386</v>
      </c>
      <c r="B3" s="133"/>
      <c r="C3" s="67"/>
      <c r="D3" s="66"/>
      <c r="E3" s="66"/>
      <c r="F3" s="52"/>
      <c r="G3" s="9"/>
      <c r="H3" s="54"/>
    </row>
    <row r="4" spans="1:8">
      <c r="A4" s="6"/>
      <c r="B4" s="86"/>
      <c r="C4" s="68"/>
      <c r="D4" s="66"/>
      <c r="E4" s="66"/>
      <c r="F4" s="50"/>
      <c r="G4" s="85"/>
      <c r="H4" s="51"/>
    </row>
    <row r="5" spans="1:8" s="60" customFormat="1">
      <c r="A5" s="78" t="s">
        <v>0</v>
      </c>
      <c r="B5" s="79" t="s">
        <v>22</v>
      </c>
      <c r="C5" s="69"/>
      <c r="D5" s="70"/>
      <c r="E5" s="70"/>
      <c r="F5" s="80"/>
      <c r="G5" s="80"/>
      <c r="H5" s="80"/>
    </row>
    <row r="6" spans="1:8">
      <c r="A6" s="3"/>
      <c r="B6" s="17"/>
      <c r="C6" s="71"/>
      <c r="D6" s="66"/>
      <c r="E6" s="66"/>
      <c r="F6" s="37"/>
      <c r="G6" s="43"/>
      <c r="H6" s="43"/>
    </row>
    <row r="7" spans="1:8">
      <c r="A7" s="150" t="s">
        <v>389</v>
      </c>
      <c r="B7" s="101">
        <f>SUM(B8:H16)</f>
        <v>0</v>
      </c>
      <c r="C7" s="72"/>
      <c r="D7" s="102"/>
      <c r="E7" s="102"/>
      <c r="F7" s="103"/>
      <c r="G7" s="81"/>
      <c r="H7" s="83"/>
    </row>
    <row r="8" spans="1:8">
      <c r="A8" s="95" t="s">
        <v>379</v>
      </c>
      <c r="B8" s="111">
        <f>SUM(B9)</f>
        <v>0</v>
      </c>
      <c r="C8" s="71"/>
      <c r="D8" s="66"/>
      <c r="E8" s="66"/>
      <c r="F8" s="82"/>
      <c r="G8" s="81"/>
      <c r="H8" s="83"/>
    </row>
    <row r="9" spans="1:8">
      <c r="A9" s="31" t="s">
        <v>380</v>
      </c>
      <c r="B9" s="17">
        <f>'Macro lot 01 GO-2nd oeuvre'!E13</f>
        <v>0</v>
      </c>
      <c r="C9" s="71"/>
      <c r="D9" s="66"/>
      <c r="E9" s="66"/>
      <c r="F9" s="37"/>
      <c r="G9" s="43"/>
      <c r="H9" s="43"/>
    </row>
    <row r="10" spans="1:8">
      <c r="A10" s="95" t="s">
        <v>328</v>
      </c>
      <c r="B10" s="111">
        <f>SUM(B12:B19)</f>
        <v>0</v>
      </c>
      <c r="C10" s="71"/>
      <c r="D10" s="66"/>
      <c r="E10" s="66"/>
      <c r="F10" s="82"/>
      <c r="G10" s="81"/>
      <c r="H10" s="83"/>
    </row>
    <row r="11" spans="1:8" ht="5.25" hidden="1" customHeight="1">
      <c r="A11" s="31" t="s">
        <v>163</v>
      </c>
      <c r="B11" s="17"/>
      <c r="C11" s="71"/>
      <c r="D11" s="66"/>
      <c r="E11" s="66"/>
      <c r="F11" s="37"/>
      <c r="G11" s="43"/>
      <c r="H11" s="43"/>
    </row>
    <row r="12" spans="1:8">
      <c r="A12" s="31" t="s">
        <v>202</v>
      </c>
      <c r="B12" s="17">
        <f>'Macro lot 01 GO-2nd oeuvre'!E25</f>
        <v>0</v>
      </c>
      <c r="C12" s="71"/>
      <c r="D12" s="66"/>
      <c r="E12" s="66"/>
      <c r="F12" s="37"/>
      <c r="G12" s="43"/>
      <c r="H12" s="43"/>
    </row>
    <row r="13" spans="1:8" hidden="1">
      <c r="A13" s="31" t="s">
        <v>54</v>
      </c>
      <c r="B13" s="17">
        <f t="shared" ref="B13:B21" si="0">C13*E$4</f>
        <v>0</v>
      </c>
      <c r="C13" s="71"/>
      <c r="D13" s="66"/>
      <c r="E13" s="66"/>
      <c r="F13" s="37"/>
      <c r="G13" s="43"/>
      <c r="H13" s="43"/>
    </row>
    <row r="14" spans="1:8" hidden="1">
      <c r="A14" s="31" t="s">
        <v>53</v>
      </c>
      <c r="B14" s="17">
        <f t="shared" si="0"/>
        <v>0</v>
      </c>
      <c r="C14" s="71"/>
      <c r="D14" s="66"/>
      <c r="E14" s="66"/>
      <c r="F14" s="37"/>
      <c r="G14" s="43"/>
      <c r="H14" s="43"/>
    </row>
    <row r="15" spans="1:8" ht="15" hidden="1" customHeight="1">
      <c r="A15" s="31" t="s">
        <v>32</v>
      </c>
      <c r="B15" s="17">
        <f t="shared" si="0"/>
        <v>0</v>
      </c>
      <c r="C15" s="71"/>
      <c r="D15" s="66"/>
      <c r="E15" s="66"/>
      <c r="F15" s="37"/>
      <c r="G15" s="43"/>
      <c r="H15" s="43"/>
    </row>
    <row r="16" spans="1:8" ht="15" hidden="1" customHeight="1">
      <c r="A16" s="31" t="s">
        <v>50</v>
      </c>
      <c r="B16" s="17">
        <f t="shared" si="0"/>
        <v>0</v>
      </c>
      <c r="C16" s="71"/>
      <c r="D16" s="66"/>
      <c r="E16" s="66"/>
      <c r="F16" s="37"/>
      <c r="G16" s="43"/>
      <c r="H16" s="43"/>
    </row>
    <row r="17" spans="1:8" hidden="1">
      <c r="A17" s="31" t="s">
        <v>51</v>
      </c>
      <c r="B17" s="17">
        <f t="shared" si="0"/>
        <v>0</v>
      </c>
      <c r="C17" s="71"/>
      <c r="D17" s="66"/>
      <c r="E17" s="66"/>
      <c r="F17" s="37"/>
      <c r="G17" s="43"/>
      <c r="H17" s="43"/>
    </row>
    <row r="18" spans="1:8" hidden="1">
      <c r="A18" s="31" t="s">
        <v>106</v>
      </c>
      <c r="B18" s="17">
        <f t="shared" si="0"/>
        <v>0</v>
      </c>
      <c r="C18" s="71"/>
      <c r="D18" s="66"/>
      <c r="E18" s="66"/>
      <c r="F18" s="37"/>
      <c r="G18" s="43"/>
      <c r="H18" s="43"/>
    </row>
    <row r="19" spans="1:8" hidden="1">
      <c r="A19" s="31" t="s">
        <v>17</v>
      </c>
      <c r="B19" s="17">
        <f t="shared" si="0"/>
        <v>0</v>
      </c>
      <c r="C19" s="71"/>
      <c r="D19" s="66"/>
      <c r="E19" s="66"/>
      <c r="F19" s="37"/>
      <c r="G19" s="43"/>
      <c r="H19" s="43"/>
    </row>
    <row r="20" spans="1:8" ht="18.75" hidden="1" customHeight="1">
      <c r="A20" s="31" t="s">
        <v>38</v>
      </c>
      <c r="B20" s="17">
        <f t="shared" si="0"/>
        <v>0</v>
      </c>
      <c r="C20" s="71"/>
      <c r="D20" s="66"/>
      <c r="E20" s="66"/>
      <c r="F20" s="37"/>
      <c r="G20" s="43"/>
      <c r="H20" s="43"/>
    </row>
    <row r="21" spans="1:8">
      <c r="A21" s="10"/>
      <c r="B21" s="17">
        <f t="shared" si="0"/>
        <v>0</v>
      </c>
      <c r="C21" s="71"/>
      <c r="D21" s="66"/>
      <c r="E21" s="66"/>
      <c r="F21" s="37"/>
      <c r="G21" s="43"/>
      <c r="H21" s="43"/>
    </row>
    <row r="22" spans="1:8">
      <c r="A22" s="95" t="s">
        <v>383</v>
      </c>
      <c r="B22" s="111">
        <f>SUM(B23:B30)</f>
        <v>0</v>
      </c>
      <c r="C22" s="71"/>
      <c r="D22" s="66"/>
      <c r="E22" s="66"/>
      <c r="F22" s="82"/>
      <c r="G22" s="81"/>
      <c r="H22" s="83"/>
    </row>
    <row r="23" spans="1:8">
      <c r="A23" s="31" t="s">
        <v>20</v>
      </c>
      <c r="B23" s="17">
        <f>'Macro lot 01 GO-2nd oeuvre'!E45</f>
        <v>0</v>
      </c>
      <c r="C23" s="71"/>
      <c r="D23" s="66"/>
      <c r="E23" s="66"/>
      <c r="F23" s="37"/>
      <c r="G23" s="43"/>
      <c r="H23" s="43"/>
    </row>
    <row r="24" spans="1:8" ht="15" hidden="1" customHeight="1">
      <c r="A24" s="31" t="s">
        <v>196</v>
      </c>
      <c r="B24" s="17">
        <f>C24*E$4</f>
        <v>0</v>
      </c>
      <c r="C24" s="71"/>
      <c r="D24" s="66"/>
      <c r="E24" s="66"/>
      <c r="F24" s="37"/>
      <c r="G24" s="43"/>
      <c r="H24" s="43"/>
    </row>
    <row r="25" spans="1:8">
      <c r="A25" s="31" t="s">
        <v>21</v>
      </c>
      <c r="B25" s="17">
        <f>'Macro lot 01 GO-2nd oeuvre'!E59</f>
        <v>0</v>
      </c>
      <c r="C25" s="71"/>
      <c r="D25" s="66"/>
      <c r="E25" s="66"/>
      <c r="F25" s="37"/>
      <c r="G25" s="43"/>
      <c r="H25" s="43"/>
    </row>
    <row r="26" spans="1:8" ht="15" hidden="1" customHeight="1">
      <c r="A26" s="31" t="s">
        <v>56</v>
      </c>
      <c r="B26" s="17">
        <f>C26*E$4</f>
        <v>0</v>
      </c>
      <c r="C26" s="71"/>
      <c r="D26" s="66"/>
      <c r="E26" s="66"/>
      <c r="F26" s="37"/>
      <c r="G26" s="43"/>
      <c r="H26" s="43"/>
    </row>
    <row r="27" spans="1:8">
      <c r="A27" s="31" t="s">
        <v>47</v>
      </c>
      <c r="B27" s="17">
        <f>'Macro lot 01 GO-2nd oeuvre'!E67</f>
        <v>0</v>
      </c>
      <c r="C27" s="71"/>
      <c r="D27" s="66"/>
      <c r="E27" s="66"/>
      <c r="F27" s="37"/>
      <c r="G27" s="43"/>
      <c r="H27" s="43"/>
    </row>
    <row r="28" spans="1:8" ht="15" hidden="1" customHeight="1">
      <c r="A28" s="31" t="s">
        <v>57</v>
      </c>
      <c r="B28" s="17">
        <f>C28*E$4</f>
        <v>0</v>
      </c>
      <c r="C28" s="71"/>
      <c r="D28" s="66"/>
      <c r="E28" s="66"/>
      <c r="F28" s="55"/>
      <c r="G28" s="56"/>
      <c r="H28" s="43"/>
    </row>
    <row r="29" spans="1:8">
      <c r="A29" s="31" t="s">
        <v>23</v>
      </c>
      <c r="B29" s="17">
        <f>'Macro lot 01 GO-2nd oeuvre'!E83</f>
        <v>0</v>
      </c>
      <c r="C29" s="71"/>
      <c r="D29" s="66"/>
      <c r="E29" s="66"/>
      <c r="F29" s="37"/>
      <c r="G29" s="43"/>
      <c r="H29" s="43"/>
    </row>
    <row r="30" spans="1:8">
      <c r="A30" s="31" t="s">
        <v>24</v>
      </c>
      <c r="B30" s="17">
        <f>'Macro lot 01 GO-2nd oeuvre'!E103</f>
        <v>0</v>
      </c>
      <c r="C30" s="71"/>
      <c r="D30" s="66"/>
      <c r="E30" s="66"/>
      <c r="F30" s="37"/>
      <c r="G30" s="43"/>
      <c r="H30" s="43"/>
    </row>
    <row r="31" spans="1:8">
      <c r="A31" s="10"/>
      <c r="B31" s="17">
        <f>C31*E$4</f>
        <v>0</v>
      </c>
      <c r="C31" s="71"/>
      <c r="D31" s="66"/>
      <c r="E31" s="66"/>
      <c r="F31" s="37"/>
      <c r="G31" s="43"/>
      <c r="H31" s="43"/>
    </row>
    <row r="32" spans="1:8" ht="15.75">
      <c r="A32" s="112" t="s">
        <v>381</v>
      </c>
      <c r="B32" s="113">
        <f>B22+B10+B8</f>
        <v>0</v>
      </c>
      <c r="C32" s="114"/>
      <c r="D32" s="115"/>
      <c r="E32" s="115"/>
      <c r="F32" s="116"/>
      <c r="G32" s="81"/>
      <c r="H32" s="83"/>
    </row>
    <row r="33" spans="1:8">
      <c r="A33" s="10" t="s">
        <v>391</v>
      </c>
      <c r="B33" s="17">
        <f>C33*E$4</f>
        <v>0</v>
      </c>
      <c r="C33" s="71"/>
      <c r="D33" s="66"/>
      <c r="E33" s="66"/>
      <c r="F33" s="37"/>
      <c r="G33" s="43"/>
      <c r="H33" s="43"/>
    </row>
    <row r="34" spans="1:8">
      <c r="A34" s="95" t="s">
        <v>384</v>
      </c>
      <c r="B34" s="111">
        <f>SUM(B35:B39)</f>
        <v>0</v>
      </c>
      <c r="C34" s="71"/>
      <c r="D34" s="66"/>
      <c r="E34" s="66"/>
      <c r="F34" s="82"/>
      <c r="G34" s="81"/>
      <c r="H34" s="83"/>
    </row>
    <row r="35" spans="1:8">
      <c r="A35" s="31" t="s">
        <v>380</v>
      </c>
      <c r="B35" s="17">
        <f>'Macro lot 02 CVC-ELEC'!E13</f>
        <v>0</v>
      </c>
      <c r="C35" s="71"/>
      <c r="D35" s="66"/>
      <c r="E35" s="66"/>
      <c r="F35" s="37"/>
      <c r="G35" s="43"/>
      <c r="H35" s="43"/>
    </row>
    <row r="36" spans="1:8">
      <c r="A36" s="31" t="s">
        <v>26</v>
      </c>
      <c r="B36" s="17">
        <f>'Macro lot 02 CVC-ELEC'!E74</f>
        <v>0</v>
      </c>
      <c r="C36" s="71"/>
      <c r="D36" s="66"/>
      <c r="E36" s="66"/>
      <c r="F36" s="37"/>
      <c r="G36" s="43"/>
      <c r="H36" s="43"/>
    </row>
    <row r="37" spans="1:8">
      <c r="A37" s="31" t="s">
        <v>29</v>
      </c>
      <c r="B37" s="17">
        <f>'Macro lot 02 CVC-ELEC'!E122</f>
        <v>0</v>
      </c>
      <c r="C37" s="71"/>
      <c r="D37" s="66"/>
      <c r="E37" s="66"/>
      <c r="F37" s="37"/>
      <c r="G37" s="43"/>
      <c r="H37" s="43"/>
    </row>
    <row r="38" spans="1:8" ht="15" hidden="1" customHeight="1">
      <c r="A38" s="31" t="s">
        <v>33</v>
      </c>
      <c r="B38" s="17">
        <f>C38*$E$4</f>
        <v>0</v>
      </c>
      <c r="C38" s="71"/>
      <c r="D38" s="66"/>
      <c r="E38" s="66"/>
      <c r="F38" s="37"/>
      <c r="G38" s="43"/>
      <c r="H38" s="43"/>
    </row>
    <row r="39" spans="1:8" hidden="1">
      <c r="A39" s="31" t="s">
        <v>161</v>
      </c>
      <c r="B39" s="17">
        <f>C39*$E$4</f>
        <v>0</v>
      </c>
      <c r="C39" s="71"/>
      <c r="D39" s="66"/>
      <c r="E39" s="66"/>
      <c r="F39" s="55"/>
      <c r="G39" s="56"/>
      <c r="H39" s="43"/>
    </row>
    <row r="40" spans="1:8" ht="15" hidden="1" customHeight="1">
      <c r="A40" s="31" t="s">
        <v>162</v>
      </c>
      <c r="B40" s="17">
        <f>C40*$E$4</f>
        <v>0</v>
      </c>
      <c r="C40" s="71"/>
      <c r="D40" s="66"/>
      <c r="E40" s="66"/>
      <c r="F40" s="55"/>
      <c r="G40" s="56"/>
      <c r="H40" s="43"/>
    </row>
    <row r="41" spans="1:8" hidden="1">
      <c r="A41" s="31"/>
      <c r="B41" s="17"/>
      <c r="C41" s="71"/>
      <c r="D41" s="66"/>
      <c r="E41" s="66"/>
      <c r="F41" s="55"/>
      <c r="G41" s="56"/>
      <c r="H41" s="43"/>
    </row>
    <row r="42" spans="1:8" ht="15" hidden="1" customHeight="1">
      <c r="A42" s="31"/>
      <c r="B42" s="17"/>
      <c r="C42" s="71"/>
      <c r="D42" s="66"/>
      <c r="E42" s="66"/>
      <c r="F42" s="55"/>
      <c r="G42" s="56"/>
      <c r="H42" s="43"/>
    </row>
    <row r="43" spans="1:8" ht="15" hidden="1" customHeight="1">
      <c r="A43" s="31"/>
      <c r="B43" s="17"/>
      <c r="C43" s="71"/>
      <c r="D43" s="66"/>
      <c r="E43" s="66"/>
      <c r="F43" s="55"/>
      <c r="G43" s="56"/>
      <c r="H43" s="43"/>
    </row>
    <row r="44" spans="1:8" ht="15" hidden="1" customHeight="1">
      <c r="A44" s="31"/>
      <c r="B44" s="17"/>
      <c r="C44" s="71"/>
      <c r="D44" s="66"/>
      <c r="E44" s="66"/>
      <c r="F44" s="55"/>
      <c r="G44" s="56"/>
      <c r="H44" s="56"/>
    </row>
    <row r="45" spans="1:8" ht="16.5" hidden="1" customHeight="1">
      <c r="A45" s="31"/>
      <c r="B45" s="17"/>
      <c r="C45" s="71"/>
      <c r="D45" s="66"/>
      <c r="E45" s="66"/>
      <c r="F45" s="55"/>
      <c r="G45" s="56"/>
      <c r="H45" s="56"/>
    </row>
    <row r="46" spans="1:8" ht="15.75">
      <c r="A46" s="112" t="s">
        <v>327</v>
      </c>
      <c r="B46" s="113">
        <f>SUM(B34)</f>
        <v>0</v>
      </c>
      <c r="C46" s="114"/>
      <c r="D46" s="115"/>
      <c r="E46" s="115"/>
      <c r="F46" s="116"/>
      <c r="G46" s="81"/>
      <c r="H46" s="83"/>
    </row>
    <row r="47" spans="1:8" ht="15" customHeight="1">
      <c r="A47" s="31"/>
      <c r="B47" s="17"/>
      <c r="C47" s="71"/>
      <c r="D47" s="66"/>
      <c r="E47" s="66"/>
      <c r="F47" s="55"/>
      <c r="G47" s="56"/>
      <c r="H47" s="56"/>
    </row>
    <row r="48" spans="1:8">
      <c r="A48" s="4"/>
      <c r="B48" s="19"/>
      <c r="C48" s="72"/>
      <c r="D48" s="66"/>
      <c r="E48" s="66"/>
      <c r="F48" s="38"/>
      <c r="G48" s="38"/>
      <c r="H48" s="38"/>
    </row>
    <row r="49" spans="1:8">
      <c r="A49" s="33" t="s">
        <v>36</v>
      </c>
      <c r="B49" s="25">
        <f>B32+B46</f>
        <v>0</v>
      </c>
      <c r="C49" s="73"/>
      <c r="D49" s="66"/>
      <c r="E49" s="66"/>
      <c r="F49" s="39"/>
      <c r="G49" s="45"/>
      <c r="H49" s="45"/>
    </row>
    <row r="50" spans="1:8">
      <c r="A50" s="32" t="s">
        <v>8</v>
      </c>
      <c r="B50" s="26">
        <f>B49*0.2</f>
        <v>0</v>
      </c>
      <c r="C50" s="74"/>
      <c r="D50" s="66"/>
      <c r="E50" s="66"/>
      <c r="F50" s="40"/>
      <c r="G50" s="46"/>
      <c r="H50" s="46"/>
    </row>
    <row r="51" spans="1:8">
      <c r="A51" s="34" t="s">
        <v>35</v>
      </c>
      <c r="B51" s="27">
        <f>B49+B50</f>
        <v>0</v>
      </c>
      <c r="C51" s="75"/>
      <c r="D51" s="66"/>
      <c r="E51" s="66"/>
      <c r="F51" s="41"/>
      <c r="G51" s="47"/>
      <c r="H51" s="47"/>
    </row>
    <row r="52" spans="1:8">
      <c r="A52" s="6"/>
      <c r="B52" s="29"/>
      <c r="C52" s="76"/>
      <c r="D52" s="77"/>
      <c r="E52" s="77"/>
      <c r="F52" s="42"/>
      <c r="G52" s="48"/>
      <c r="H52" s="48"/>
    </row>
    <row r="54" spans="1:8">
      <c r="A54" s="126" t="s">
        <v>390</v>
      </c>
      <c r="B54" s="101">
        <f>SUM(B55:H63)</f>
        <v>0</v>
      </c>
      <c r="C54" s="72"/>
      <c r="D54" s="102"/>
      <c r="E54" s="102"/>
      <c r="F54" s="103"/>
      <c r="G54" s="81"/>
      <c r="H54" s="83"/>
    </row>
    <row r="55" spans="1:8">
      <c r="A55" s="124" t="s">
        <v>376</v>
      </c>
      <c r="B55" s="125"/>
      <c r="C55" s="71"/>
      <c r="D55" s="66"/>
      <c r="E55" s="66"/>
      <c r="F55" s="121"/>
      <c r="G55" s="122"/>
      <c r="H55" s="123"/>
    </row>
    <row r="56" spans="1:8" ht="30">
      <c r="A56" s="120" t="s">
        <v>371</v>
      </c>
      <c r="B56" s="63">
        <f>'Macro lot 02 CVC-ELEC'!E133</f>
        <v>0</v>
      </c>
      <c r="C56" s="16"/>
      <c r="D56" s="16"/>
      <c r="E56" s="17"/>
      <c r="F56"/>
      <c r="G56"/>
      <c r="H56"/>
    </row>
    <row r="57" spans="1:8">
      <c r="A57" s="120"/>
      <c r="B57" s="61"/>
      <c r="C57" s="16"/>
      <c r="D57" s="20"/>
      <c r="E57" s="24"/>
      <c r="F57"/>
      <c r="G57"/>
      <c r="H57"/>
    </row>
    <row r="58" spans="1:8">
      <c r="A58" s="124" t="s">
        <v>377</v>
      </c>
      <c r="B58" s="125"/>
      <c r="C58" s="71"/>
      <c r="D58" s="66"/>
      <c r="E58" s="66"/>
      <c r="F58" s="121"/>
      <c r="G58" s="122"/>
      <c r="H58" s="123"/>
    </row>
    <row r="59" spans="1:8" ht="30">
      <c r="A59" s="94" t="s">
        <v>374</v>
      </c>
      <c r="B59" s="17">
        <f>'Macro lot 02 CVC-ELEC'!E137</f>
        <v>0</v>
      </c>
      <c r="C59" s="71"/>
      <c r="D59" s="66"/>
      <c r="E59" s="66"/>
      <c r="F59" s="37"/>
      <c r="G59" s="43"/>
      <c r="H59" s="43"/>
    </row>
    <row r="60" spans="1:8">
      <c r="A60" s="94"/>
      <c r="B60" s="17"/>
      <c r="C60" s="71"/>
      <c r="D60" s="66"/>
      <c r="E60" s="66"/>
      <c r="F60" s="37"/>
      <c r="G60" s="43"/>
      <c r="H60" s="43"/>
    </row>
    <row r="61" spans="1:8">
      <c r="A61" s="124" t="s">
        <v>378</v>
      </c>
      <c r="B61" s="125"/>
      <c r="C61" s="71"/>
      <c r="D61" s="66"/>
      <c r="E61" s="66"/>
      <c r="F61" s="121"/>
      <c r="G61" s="122"/>
      <c r="H61" s="123"/>
    </row>
    <row r="62" spans="1:8">
      <c r="A62" s="94" t="s">
        <v>375</v>
      </c>
      <c r="B62" s="17">
        <f>'Macro lot 02 CVC-ELEC'!E140</f>
        <v>0</v>
      </c>
      <c r="C62" s="71"/>
      <c r="D62" s="66"/>
      <c r="E62" s="66"/>
      <c r="F62" s="37"/>
      <c r="G62" s="43"/>
      <c r="H62" s="43"/>
    </row>
    <row r="63" spans="1:8">
      <c r="A63" s="94"/>
      <c r="B63" s="17"/>
      <c r="C63" s="71"/>
      <c r="D63" s="66"/>
      <c r="E63" s="66"/>
      <c r="F63" s="37"/>
      <c r="G63" s="43"/>
      <c r="H63" s="43"/>
    </row>
    <row r="64" spans="1:8" ht="15" customHeight="1">
      <c r="A64" s="94"/>
      <c r="B64" s="17"/>
      <c r="C64" s="71"/>
      <c r="D64" s="66"/>
      <c r="E64" s="66"/>
      <c r="F64" s="37"/>
      <c r="G64" s="56"/>
      <c r="H64" s="56"/>
    </row>
    <row r="65" spans="1:8">
      <c r="A65" s="4"/>
      <c r="B65" s="19"/>
      <c r="C65" s="72"/>
      <c r="D65" s="66"/>
      <c r="E65" s="66"/>
      <c r="F65" s="38"/>
      <c r="G65" s="38"/>
      <c r="H65" s="38"/>
    </row>
    <row r="66" spans="1:8">
      <c r="A66" s="33" t="s">
        <v>36</v>
      </c>
      <c r="B66" s="25">
        <f>B49+B54</f>
        <v>0</v>
      </c>
      <c r="C66" s="73"/>
      <c r="D66" s="66"/>
      <c r="E66" s="66"/>
      <c r="F66" s="39"/>
      <c r="G66" s="45"/>
      <c r="H66" s="45"/>
    </row>
    <row r="67" spans="1:8">
      <c r="A67" s="32" t="s">
        <v>8</v>
      </c>
      <c r="B67" s="26">
        <f>B66*0.2</f>
        <v>0</v>
      </c>
      <c r="C67" s="74"/>
      <c r="D67" s="66"/>
      <c r="E67" s="66"/>
      <c r="F67" s="40"/>
      <c r="G67" s="46"/>
      <c r="H67" s="46"/>
    </row>
    <row r="68" spans="1:8">
      <c r="A68" s="34" t="s">
        <v>35</v>
      </c>
      <c r="B68" s="27">
        <f>B66+B67</f>
        <v>0</v>
      </c>
      <c r="C68" s="75"/>
      <c r="D68" s="66"/>
      <c r="E68" s="66"/>
      <c r="F68" s="41"/>
      <c r="G68" s="47"/>
      <c r="H68" s="47"/>
    </row>
    <row r="69" spans="1:8">
      <c r="A69" s="6"/>
      <c r="B69" s="29"/>
      <c r="C69" s="76"/>
      <c r="D69" s="77"/>
      <c r="E69" s="77"/>
      <c r="F69" s="42"/>
      <c r="G69" s="48"/>
      <c r="H69" s="48"/>
    </row>
  </sheetData>
  <mergeCells count="4">
    <mergeCell ref="A1:B1"/>
    <mergeCell ref="A2:B2"/>
    <mergeCell ref="A3:B3"/>
    <mergeCell ref="C2:E2"/>
  </mergeCells>
  <printOptions horizontalCentered="1" verticalCentered="1"/>
  <pageMargins left="0.23622047244094491" right="0.31496062992125984" top="0.74803149606299213" bottom="0.74803149606299213" header="0.31496062992125984" footer="0.31496062992125984"/>
  <pageSetup paperSize="9" orientation="portrait" r:id="rId1"/>
  <ignoredErrors>
    <ignoredError sqref="B25 B27 B32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47"/>
  <sheetViews>
    <sheetView showGridLines="0" showZeros="0" workbookViewId="0">
      <selection activeCell="H44" sqref="H44"/>
    </sheetView>
  </sheetViews>
  <sheetFormatPr baseColWidth="10" defaultRowHeight="15"/>
  <cols>
    <col min="1" max="1" width="45.5703125" customWidth="1"/>
    <col min="2" max="2" width="5.140625" style="1" customWidth="1"/>
    <col min="3" max="3" width="7.7109375" style="20" customWidth="1"/>
    <col min="4" max="4" width="11.42578125" style="20"/>
    <col min="5" max="5" width="16.7109375" style="24" customWidth="1"/>
    <col min="7" max="7" width="11.42578125" style="35"/>
  </cols>
  <sheetData>
    <row r="1" spans="1:9">
      <c r="A1" s="4"/>
      <c r="B1" s="7"/>
      <c r="C1" s="11"/>
      <c r="D1" s="11"/>
      <c r="E1" s="12"/>
    </row>
    <row r="2" spans="1:9" ht="15.75">
      <c r="A2" s="132" t="str">
        <f>RECAP!A2</f>
        <v>UNIVERSITE BORDEAUX MONTAIGNE - 
REAMENAGEMENT SALLES L010/L012 et J04/J06/J08</v>
      </c>
      <c r="B2" s="137"/>
      <c r="C2" s="137"/>
      <c r="D2" s="137"/>
      <c r="E2" s="133"/>
    </row>
    <row r="3" spans="1:9" ht="15.75">
      <c r="A3" s="132" t="s">
        <v>105</v>
      </c>
      <c r="B3" s="137"/>
      <c r="C3" s="137"/>
      <c r="D3" s="137"/>
      <c r="E3" s="133"/>
    </row>
    <row r="4" spans="1:9">
      <c r="A4" s="6"/>
      <c r="B4" s="8"/>
      <c r="C4" s="13"/>
      <c r="D4" s="13"/>
      <c r="E4" s="14"/>
    </row>
    <row r="5" spans="1:9">
      <c r="A5" s="2" t="s">
        <v>0</v>
      </c>
      <c r="B5" s="2" t="s">
        <v>1</v>
      </c>
      <c r="C5" s="15" t="s">
        <v>2</v>
      </c>
      <c r="D5" s="15" t="s">
        <v>3</v>
      </c>
      <c r="E5" s="15" t="s">
        <v>4</v>
      </c>
    </row>
    <row r="6" spans="1:9">
      <c r="A6" s="3"/>
      <c r="B6" s="9"/>
      <c r="C6" s="16"/>
      <c r="D6" s="16"/>
      <c r="E6" s="17"/>
    </row>
    <row r="7" spans="1:9">
      <c r="A7" s="10" t="s">
        <v>5</v>
      </c>
      <c r="B7" s="9" t="s">
        <v>6</v>
      </c>
      <c r="C7" s="16"/>
      <c r="D7" s="16">
        <v>1000</v>
      </c>
      <c r="E7" s="17">
        <f>C7*D7</f>
        <v>0</v>
      </c>
    </row>
    <row r="8" spans="1:9">
      <c r="A8" s="10"/>
      <c r="B8" s="9"/>
      <c r="C8" s="16"/>
      <c r="D8" s="16"/>
      <c r="E8" s="17">
        <f t="shared" ref="E8:E42" si="0">C8*D8</f>
        <v>0</v>
      </c>
    </row>
    <row r="9" spans="1:9">
      <c r="A9" s="10" t="s">
        <v>10</v>
      </c>
      <c r="B9" s="9" t="s">
        <v>6</v>
      </c>
      <c r="C9" s="16"/>
      <c r="D9" s="16">
        <v>800</v>
      </c>
      <c r="E9" s="17">
        <f t="shared" si="0"/>
        <v>0</v>
      </c>
    </row>
    <row r="10" spans="1:9">
      <c r="A10" s="10"/>
      <c r="B10" s="9"/>
      <c r="C10" s="16"/>
      <c r="D10" s="16"/>
      <c r="E10" s="17">
        <f t="shared" si="0"/>
        <v>0</v>
      </c>
    </row>
    <row r="11" spans="1:9">
      <c r="A11" s="10" t="s">
        <v>224</v>
      </c>
      <c r="B11" s="9" t="s">
        <v>6</v>
      </c>
      <c r="C11" s="16">
        <v>1</v>
      </c>
      <c r="D11" s="16"/>
      <c r="E11" s="17">
        <f t="shared" si="0"/>
        <v>0</v>
      </c>
    </row>
    <row r="12" spans="1:9">
      <c r="A12" s="10"/>
      <c r="B12" s="9"/>
      <c r="C12" s="16"/>
      <c r="D12" s="16"/>
      <c r="E12" s="17">
        <f t="shared" si="0"/>
        <v>0</v>
      </c>
    </row>
    <row r="13" spans="1:9">
      <c r="A13" s="10" t="s">
        <v>234</v>
      </c>
      <c r="B13" s="9" t="s">
        <v>1</v>
      </c>
      <c r="C13" s="16"/>
      <c r="D13" s="16">
        <v>1600</v>
      </c>
      <c r="E13" s="17">
        <f>C13*D13</f>
        <v>0</v>
      </c>
    </row>
    <row r="14" spans="1:9">
      <c r="A14" s="10"/>
      <c r="B14" s="9"/>
      <c r="C14" s="16"/>
      <c r="D14" s="16"/>
      <c r="E14" s="17">
        <f>C14*D14</f>
        <v>0</v>
      </c>
    </row>
    <row r="15" spans="1:9">
      <c r="A15" s="10" t="s">
        <v>227</v>
      </c>
      <c r="B15" s="9"/>
      <c r="C15" s="16"/>
      <c r="D15" s="16"/>
      <c r="E15" s="17">
        <f t="shared" ref="E15" si="1">C15*D15</f>
        <v>0</v>
      </c>
      <c r="G15" s="87" t="s">
        <v>236</v>
      </c>
      <c r="H15" s="88" t="s">
        <v>238</v>
      </c>
      <c r="I15" s="88" t="s">
        <v>240</v>
      </c>
    </row>
    <row r="16" spans="1:9">
      <c r="A16" s="3"/>
      <c r="B16" s="9" t="s">
        <v>1</v>
      </c>
      <c r="C16" s="16"/>
      <c r="D16" s="16"/>
      <c r="E16" s="17">
        <f t="shared" ref="E16:E20" si="2">C16*D16</f>
        <v>0</v>
      </c>
      <c r="G16" s="20" t="s">
        <v>237</v>
      </c>
      <c r="H16" s="1" t="s">
        <v>239</v>
      </c>
      <c r="I16" s="1" t="s">
        <v>241</v>
      </c>
    </row>
    <row r="17" spans="1:8">
      <c r="A17" s="3"/>
      <c r="B17" s="9" t="s">
        <v>1</v>
      </c>
      <c r="C17" s="16"/>
      <c r="D17" s="16"/>
      <c r="E17" s="17">
        <f t="shared" ref="E17" si="3">C17*D17</f>
        <v>0</v>
      </c>
    </row>
    <row r="18" spans="1:8">
      <c r="A18" s="3"/>
      <c r="B18" s="9" t="s">
        <v>1</v>
      </c>
      <c r="C18" s="16"/>
      <c r="D18" s="16"/>
      <c r="E18" s="17">
        <f t="shared" si="2"/>
        <v>0</v>
      </c>
      <c r="G18" s="35" t="s">
        <v>242</v>
      </c>
      <c r="H18" t="s">
        <v>243</v>
      </c>
    </row>
    <row r="19" spans="1:8">
      <c r="A19" s="3"/>
      <c r="B19" s="9" t="s">
        <v>1</v>
      </c>
      <c r="C19" s="16"/>
      <c r="D19" s="16"/>
      <c r="E19" s="17">
        <f t="shared" si="2"/>
        <v>0</v>
      </c>
      <c r="G19" s="35" t="s">
        <v>244</v>
      </c>
      <c r="H19" t="s">
        <v>245</v>
      </c>
    </row>
    <row r="20" spans="1:8">
      <c r="A20" s="3"/>
      <c r="B20" s="9" t="s">
        <v>1</v>
      </c>
      <c r="C20" s="16"/>
      <c r="D20" s="16"/>
      <c r="E20" s="17">
        <f t="shared" si="2"/>
        <v>0</v>
      </c>
      <c r="G20" s="35" t="s">
        <v>246</v>
      </c>
    </row>
    <row r="21" spans="1:8">
      <c r="A21" s="3"/>
      <c r="B21" s="9" t="s">
        <v>1</v>
      </c>
      <c r="C21" s="16"/>
      <c r="D21" s="16"/>
      <c r="E21" s="17">
        <f t="shared" ref="E21:E28" si="4">C21*D21</f>
        <v>0</v>
      </c>
    </row>
    <row r="22" spans="1:8">
      <c r="A22" s="3"/>
      <c r="B22" s="9" t="s">
        <v>1</v>
      </c>
      <c r="C22" s="16"/>
      <c r="D22" s="16"/>
      <c r="E22" s="17">
        <f t="shared" si="4"/>
        <v>0</v>
      </c>
    </row>
    <row r="23" spans="1:8">
      <c r="A23" s="3"/>
      <c r="B23" s="9" t="s">
        <v>1</v>
      </c>
      <c r="C23" s="16"/>
      <c r="D23" s="16"/>
      <c r="E23" s="17">
        <f t="shared" si="4"/>
        <v>0</v>
      </c>
    </row>
    <row r="24" spans="1:8">
      <c r="A24" s="3"/>
      <c r="B24" s="9" t="s">
        <v>1</v>
      </c>
      <c r="C24" s="16"/>
      <c r="D24" s="16"/>
      <c r="E24" s="17">
        <f t="shared" si="4"/>
        <v>0</v>
      </c>
    </row>
    <row r="25" spans="1:8">
      <c r="A25" s="3"/>
      <c r="B25" s="9" t="s">
        <v>1</v>
      </c>
      <c r="C25" s="16"/>
      <c r="D25" s="16"/>
      <c r="E25" s="17">
        <f t="shared" si="4"/>
        <v>0</v>
      </c>
    </row>
    <row r="26" spans="1:8">
      <c r="A26" s="3"/>
      <c r="B26" s="9" t="s">
        <v>1</v>
      </c>
      <c r="C26" s="16"/>
      <c r="D26" s="16"/>
      <c r="E26" s="17">
        <f t="shared" si="4"/>
        <v>0</v>
      </c>
    </row>
    <row r="27" spans="1:8">
      <c r="A27" s="3"/>
      <c r="B27" s="9"/>
      <c r="C27" s="16"/>
      <c r="D27" s="16"/>
      <c r="E27" s="17">
        <f t="shared" si="4"/>
        <v>0</v>
      </c>
    </row>
    <row r="28" spans="1:8">
      <c r="A28" s="10"/>
      <c r="B28" s="9"/>
      <c r="C28" s="16"/>
      <c r="D28" s="16"/>
      <c r="E28" s="17">
        <f t="shared" si="4"/>
        <v>0</v>
      </c>
    </row>
    <row r="29" spans="1:8">
      <c r="A29" s="10" t="s">
        <v>128</v>
      </c>
      <c r="B29" s="9"/>
      <c r="C29" s="16"/>
      <c r="D29" s="16"/>
      <c r="E29" s="17">
        <f t="shared" ref="E29:E40" si="5">C29*D29</f>
        <v>0</v>
      </c>
    </row>
    <row r="30" spans="1:8">
      <c r="A30" s="3">
        <f>A16</f>
        <v>0</v>
      </c>
      <c r="B30" s="9" t="s">
        <v>1</v>
      </c>
      <c r="C30" s="16">
        <f>C16</f>
        <v>0</v>
      </c>
      <c r="D30" s="16"/>
      <c r="E30" s="17">
        <f t="shared" si="5"/>
        <v>0</v>
      </c>
    </row>
    <row r="31" spans="1:8">
      <c r="A31" s="3">
        <f>A17</f>
        <v>0</v>
      </c>
      <c r="B31" s="9" t="s">
        <v>1</v>
      </c>
      <c r="C31" s="16">
        <f>C17</f>
        <v>0</v>
      </c>
      <c r="D31" s="16"/>
      <c r="E31" s="17">
        <f t="shared" si="5"/>
        <v>0</v>
      </c>
    </row>
    <row r="32" spans="1:8">
      <c r="A32" s="3">
        <f>A18</f>
        <v>0</v>
      </c>
      <c r="B32" s="9" t="s">
        <v>1</v>
      </c>
      <c r="C32" s="16">
        <f>C18</f>
        <v>0</v>
      </c>
      <c r="D32" s="16"/>
      <c r="E32" s="17">
        <f t="shared" ref="E32:E33" si="6">C32*D32</f>
        <v>0</v>
      </c>
    </row>
    <row r="33" spans="1:8">
      <c r="A33" s="3">
        <f>A20</f>
        <v>0</v>
      </c>
      <c r="B33" s="9" t="s">
        <v>1</v>
      </c>
      <c r="C33" s="16">
        <f>C20</f>
        <v>0</v>
      </c>
      <c r="D33" s="16"/>
      <c r="E33" s="17">
        <f t="shared" si="6"/>
        <v>0</v>
      </c>
    </row>
    <row r="34" spans="1:8">
      <c r="A34" s="3">
        <f>A21</f>
        <v>0</v>
      </c>
      <c r="B34" s="9" t="s">
        <v>1</v>
      </c>
      <c r="C34" s="16">
        <f>C21</f>
        <v>0</v>
      </c>
      <c r="D34" s="16"/>
      <c r="E34" s="17">
        <f t="shared" si="5"/>
        <v>0</v>
      </c>
    </row>
    <row r="35" spans="1:8">
      <c r="A35" s="3">
        <f>A22</f>
        <v>0</v>
      </c>
      <c r="B35" s="9" t="s">
        <v>1</v>
      </c>
      <c r="C35" s="16">
        <f>C22</f>
        <v>0</v>
      </c>
      <c r="D35" s="16"/>
      <c r="E35" s="17">
        <f t="shared" si="5"/>
        <v>0</v>
      </c>
    </row>
    <row r="36" spans="1:8">
      <c r="A36" s="3">
        <f>A23</f>
        <v>0</v>
      </c>
      <c r="B36" s="9" t="s">
        <v>1</v>
      </c>
      <c r="C36" s="16">
        <f>C23</f>
        <v>0</v>
      </c>
      <c r="D36" s="16"/>
      <c r="E36" s="17">
        <f t="shared" si="5"/>
        <v>0</v>
      </c>
    </row>
    <row r="37" spans="1:8">
      <c r="A37" s="3">
        <f>A24</f>
        <v>0</v>
      </c>
      <c r="B37" s="9" t="s">
        <v>1</v>
      </c>
      <c r="C37" s="16">
        <f>C24</f>
        <v>0</v>
      </c>
      <c r="D37" s="16"/>
      <c r="E37" s="17">
        <f t="shared" si="5"/>
        <v>0</v>
      </c>
    </row>
    <row r="38" spans="1:8">
      <c r="A38" s="3">
        <f t="shared" ref="A38:A39" si="7">A25</f>
        <v>0</v>
      </c>
      <c r="B38" s="9" t="s">
        <v>1</v>
      </c>
      <c r="C38" s="16">
        <f t="shared" ref="C38:C39" si="8">C25</f>
        <v>0</v>
      </c>
      <c r="D38" s="16"/>
      <c r="E38" s="17">
        <f t="shared" si="5"/>
        <v>0</v>
      </c>
    </row>
    <row r="39" spans="1:8">
      <c r="A39" s="3">
        <f t="shared" si="7"/>
        <v>0</v>
      </c>
      <c r="B39" s="9" t="s">
        <v>1</v>
      </c>
      <c r="C39" s="16">
        <f t="shared" si="8"/>
        <v>0</v>
      </c>
      <c r="D39" s="16"/>
      <c r="E39" s="17">
        <f t="shared" si="5"/>
        <v>0</v>
      </c>
    </row>
    <row r="40" spans="1:8">
      <c r="A40" s="3"/>
      <c r="B40" s="9"/>
      <c r="C40" s="16">
        <f>C29</f>
        <v>0</v>
      </c>
      <c r="D40" s="16"/>
      <c r="E40" s="17">
        <f t="shared" si="5"/>
        <v>0</v>
      </c>
    </row>
    <row r="41" spans="1:8">
      <c r="A41" s="10"/>
      <c r="B41" s="9"/>
      <c r="C41" s="16"/>
      <c r="D41" s="16"/>
      <c r="E41" s="17">
        <f t="shared" ref="E41" si="9">C41*D41</f>
        <v>0</v>
      </c>
    </row>
    <row r="42" spans="1:8">
      <c r="A42" s="3"/>
      <c r="B42" s="9"/>
      <c r="C42" s="16"/>
      <c r="D42" s="16"/>
      <c r="E42" s="17">
        <f t="shared" si="0"/>
        <v>0</v>
      </c>
    </row>
    <row r="43" spans="1:8">
      <c r="A43" s="4"/>
      <c r="B43" s="7"/>
      <c r="C43" s="11"/>
      <c r="D43" s="18"/>
      <c r="E43" s="19"/>
    </row>
    <row r="44" spans="1:8">
      <c r="A44" s="5"/>
      <c r="D44" s="21" t="s">
        <v>7</v>
      </c>
      <c r="E44" s="25">
        <f>SUM(E6:E42)</f>
        <v>0</v>
      </c>
      <c r="G44" s="35">
        <f>E44*0.02</f>
        <v>0</v>
      </c>
      <c r="H44" t="s">
        <v>247</v>
      </c>
    </row>
    <row r="45" spans="1:8">
      <c r="A45" s="5"/>
      <c r="D45" s="22" t="s">
        <v>8</v>
      </c>
      <c r="E45" s="26">
        <f>E44*0.2</f>
        <v>0</v>
      </c>
    </row>
    <row r="46" spans="1:8">
      <c r="A46" s="5"/>
      <c r="D46" s="23" t="s">
        <v>9</v>
      </c>
      <c r="E46" s="27">
        <f>E44+E45</f>
        <v>0</v>
      </c>
    </row>
    <row r="47" spans="1:8">
      <c r="A47" s="6"/>
      <c r="B47" s="8"/>
      <c r="C47" s="13"/>
      <c r="D47" s="28"/>
      <c r="E47" s="29"/>
    </row>
  </sheetData>
  <mergeCells count="2">
    <mergeCell ref="A2:E2"/>
    <mergeCell ref="A3:E3"/>
  </mergeCells>
  <pageMargins left="0.7" right="0.7" top="0.75" bottom="0.75" header="0.3" footer="0.3"/>
  <pageSetup paperSize="9"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77"/>
  <sheetViews>
    <sheetView showGridLines="0" showZeros="0" workbookViewId="0">
      <selection activeCell="H74" sqref="H74"/>
    </sheetView>
  </sheetViews>
  <sheetFormatPr baseColWidth="10" defaultRowHeight="15"/>
  <cols>
    <col min="1" max="1" width="45.5703125" customWidth="1"/>
    <col min="2" max="2" width="5.140625" style="1" customWidth="1"/>
    <col min="3" max="3" width="7.7109375" style="20" customWidth="1"/>
    <col min="4" max="4" width="11.42578125" style="20"/>
    <col min="5" max="5" width="16.7109375" style="24" customWidth="1"/>
  </cols>
  <sheetData>
    <row r="1" spans="1:5">
      <c r="A1" s="4"/>
      <c r="B1" s="7"/>
      <c r="C1" s="11"/>
      <c r="D1" s="11"/>
      <c r="E1" s="12"/>
    </row>
    <row r="2" spans="1:5" ht="15.75">
      <c r="A2" s="132" t="str">
        <f>RECAP!A2</f>
        <v>UNIVERSITE BORDEAUX MONTAIGNE - 
REAMENAGEMENT SALLES L010/L012 et J04/J06/J08</v>
      </c>
      <c r="B2" s="137"/>
      <c r="C2" s="137"/>
      <c r="D2" s="137"/>
      <c r="E2" s="133"/>
    </row>
    <row r="3" spans="1:5" ht="15.75">
      <c r="A3" s="132" t="s">
        <v>41</v>
      </c>
      <c r="B3" s="137"/>
      <c r="C3" s="137"/>
      <c r="D3" s="137"/>
      <c r="E3" s="133"/>
    </row>
    <row r="4" spans="1:5">
      <c r="A4" s="6"/>
      <c r="B4" s="8"/>
      <c r="C4" s="13"/>
      <c r="D4" s="13"/>
      <c r="E4" s="14"/>
    </row>
    <row r="5" spans="1:5">
      <c r="A5" s="2" t="s">
        <v>0</v>
      </c>
      <c r="B5" s="2" t="s">
        <v>1</v>
      </c>
      <c r="C5" s="15" t="s">
        <v>2</v>
      </c>
      <c r="D5" s="15" t="s">
        <v>3</v>
      </c>
      <c r="E5" s="15" t="s">
        <v>4</v>
      </c>
    </row>
    <row r="6" spans="1:5">
      <c r="A6" s="3"/>
      <c r="B6" s="9"/>
      <c r="C6" s="16"/>
      <c r="D6" s="16"/>
      <c r="E6" s="17"/>
    </row>
    <row r="7" spans="1:5">
      <c r="A7" s="10" t="s">
        <v>5</v>
      </c>
      <c r="B7" s="9" t="s">
        <v>6</v>
      </c>
      <c r="C7" s="16"/>
      <c r="D7" s="16">
        <v>1000</v>
      </c>
      <c r="E7" s="17">
        <f>C7*D7</f>
        <v>0</v>
      </c>
    </row>
    <row r="8" spans="1:5">
      <c r="A8" s="10"/>
      <c r="B8" s="9"/>
      <c r="C8" s="16"/>
      <c r="D8" s="16"/>
      <c r="E8" s="17">
        <f t="shared" ref="E8:E72" si="0">C8*D8</f>
        <v>0</v>
      </c>
    </row>
    <row r="9" spans="1:5">
      <c r="A9" s="10" t="s">
        <v>10</v>
      </c>
      <c r="B9" s="9" t="s">
        <v>6</v>
      </c>
      <c r="C9" s="16"/>
      <c r="D9" s="16">
        <v>800</v>
      </c>
      <c r="E9" s="17">
        <f t="shared" si="0"/>
        <v>0</v>
      </c>
    </row>
    <row r="10" spans="1:5">
      <c r="A10" s="10"/>
      <c r="B10" s="9"/>
      <c r="C10" s="16"/>
      <c r="D10" s="16"/>
      <c r="E10" s="17">
        <f t="shared" si="0"/>
        <v>0</v>
      </c>
    </row>
    <row r="11" spans="1:5">
      <c r="A11" s="10" t="s">
        <v>224</v>
      </c>
      <c r="B11" s="9" t="s">
        <v>6</v>
      </c>
      <c r="C11" s="16">
        <v>1</v>
      </c>
      <c r="D11" s="16"/>
      <c r="E11" s="17">
        <f t="shared" si="0"/>
        <v>0</v>
      </c>
    </row>
    <row r="12" spans="1:5">
      <c r="A12" s="10"/>
      <c r="B12" s="9"/>
      <c r="C12" s="16"/>
      <c r="D12" s="16"/>
      <c r="E12" s="17">
        <f t="shared" si="0"/>
        <v>0</v>
      </c>
    </row>
    <row r="13" spans="1:5">
      <c r="A13" s="10" t="s">
        <v>95</v>
      </c>
      <c r="B13" s="9" t="s">
        <v>6</v>
      </c>
      <c r="C13" s="16"/>
      <c r="D13" s="16">
        <v>5800</v>
      </c>
      <c r="E13" s="17">
        <f t="shared" si="0"/>
        <v>0</v>
      </c>
    </row>
    <row r="14" spans="1:5">
      <c r="A14" s="10"/>
      <c r="B14" s="9"/>
      <c r="C14" s="16"/>
      <c r="D14" s="16"/>
      <c r="E14" s="17">
        <f t="shared" ref="E14:E17" si="1">C14*D14</f>
        <v>0</v>
      </c>
    </row>
    <row r="15" spans="1:5">
      <c r="A15" s="10" t="s">
        <v>222</v>
      </c>
      <c r="B15" s="9" t="s">
        <v>6</v>
      </c>
      <c r="C15" s="16"/>
      <c r="D15" s="16">
        <v>5100</v>
      </c>
      <c r="E15" s="17">
        <f t="shared" si="1"/>
        <v>0</v>
      </c>
    </row>
    <row r="16" spans="1:5">
      <c r="A16" s="10"/>
      <c r="B16" s="9"/>
      <c r="C16" s="16"/>
      <c r="D16" s="16"/>
      <c r="E16" s="17">
        <f t="shared" si="1"/>
        <v>0</v>
      </c>
    </row>
    <row r="17" spans="1:5">
      <c r="A17" s="10" t="s">
        <v>223</v>
      </c>
      <c r="B17" s="9" t="s">
        <v>6</v>
      </c>
      <c r="C17" s="16"/>
      <c r="D17" s="16">
        <v>2100</v>
      </c>
      <c r="E17" s="17">
        <f t="shared" si="1"/>
        <v>0</v>
      </c>
    </row>
    <row r="18" spans="1:5">
      <c r="A18" s="10"/>
      <c r="B18" s="9"/>
      <c r="C18" s="16"/>
      <c r="D18" s="16"/>
      <c r="E18" s="17">
        <f t="shared" si="0"/>
        <v>0</v>
      </c>
    </row>
    <row r="19" spans="1:5">
      <c r="A19" s="10" t="s">
        <v>154</v>
      </c>
      <c r="B19" s="9" t="s">
        <v>1</v>
      </c>
      <c r="C19" s="16"/>
      <c r="D19" s="16">
        <v>2500</v>
      </c>
      <c r="E19" s="17">
        <f t="shared" si="0"/>
        <v>0</v>
      </c>
    </row>
    <row r="20" spans="1:5">
      <c r="A20" s="10"/>
      <c r="B20" s="9"/>
      <c r="C20" s="16"/>
      <c r="D20" s="16"/>
      <c r="E20" s="17">
        <f t="shared" si="0"/>
        <v>0</v>
      </c>
    </row>
    <row r="21" spans="1:5">
      <c r="A21" s="10" t="s">
        <v>133</v>
      </c>
      <c r="B21" s="9" t="s">
        <v>1</v>
      </c>
      <c r="C21" s="16"/>
      <c r="D21" s="16">
        <v>1800</v>
      </c>
      <c r="E21" s="17">
        <f>C21*D21</f>
        <v>0</v>
      </c>
    </row>
    <row r="22" spans="1:5">
      <c r="A22" s="10"/>
      <c r="B22" s="9"/>
      <c r="C22" s="16"/>
      <c r="D22" s="16"/>
      <c r="E22" s="17">
        <f t="shared" ref="E22:E23" si="2">C22*D22</f>
        <v>0</v>
      </c>
    </row>
    <row r="23" spans="1:5">
      <c r="A23" s="10" t="s">
        <v>221</v>
      </c>
      <c r="B23" s="9" t="s">
        <v>11</v>
      </c>
      <c r="C23" s="16"/>
      <c r="D23" s="16">
        <v>850</v>
      </c>
      <c r="E23" s="17">
        <f t="shared" si="2"/>
        <v>0</v>
      </c>
    </row>
    <row r="24" spans="1:5">
      <c r="A24" s="10"/>
      <c r="B24" s="9"/>
      <c r="C24" s="16"/>
      <c r="D24" s="16"/>
      <c r="E24" s="17">
        <f>C24*D24</f>
        <v>0</v>
      </c>
    </row>
    <row r="25" spans="1:5">
      <c r="A25" s="10" t="s">
        <v>61</v>
      </c>
      <c r="B25" s="9" t="s">
        <v>1</v>
      </c>
      <c r="C25" s="16"/>
      <c r="D25" s="16">
        <v>1500</v>
      </c>
      <c r="E25" s="17">
        <f t="shared" si="0"/>
        <v>0</v>
      </c>
    </row>
    <row r="26" spans="1:5">
      <c r="A26" s="10"/>
      <c r="B26" s="9"/>
      <c r="C26" s="16"/>
      <c r="D26" s="16"/>
      <c r="E26" s="17">
        <f>C26*D26</f>
        <v>0</v>
      </c>
    </row>
    <row r="27" spans="1:5">
      <c r="A27" s="10" t="s">
        <v>193</v>
      </c>
      <c r="B27" s="9" t="s">
        <v>1</v>
      </c>
      <c r="C27" s="16"/>
      <c r="D27" s="16">
        <v>1500</v>
      </c>
      <c r="E27" s="17">
        <f>C27*D27</f>
        <v>0</v>
      </c>
    </row>
    <row r="28" spans="1:5">
      <c r="A28" s="10"/>
      <c r="B28" s="9"/>
      <c r="C28" s="16"/>
      <c r="D28" s="16"/>
      <c r="E28" s="17">
        <f t="shared" ref="E28:E54" si="3">C28*D28</f>
        <v>0</v>
      </c>
    </row>
    <row r="29" spans="1:5">
      <c r="A29" s="10" t="s">
        <v>96</v>
      </c>
      <c r="B29" s="9" t="s">
        <v>1</v>
      </c>
      <c r="C29" s="16"/>
      <c r="D29" s="16">
        <v>1200</v>
      </c>
      <c r="E29" s="17">
        <f t="shared" si="3"/>
        <v>0</v>
      </c>
    </row>
    <row r="30" spans="1:5">
      <c r="A30" s="10"/>
      <c r="B30" s="9"/>
      <c r="C30" s="16"/>
      <c r="D30" s="16"/>
      <c r="E30" s="17">
        <f t="shared" si="3"/>
        <v>0</v>
      </c>
    </row>
    <row r="31" spans="1:5">
      <c r="A31" s="10" t="s">
        <v>97</v>
      </c>
      <c r="B31" s="9" t="s">
        <v>1</v>
      </c>
      <c r="C31" s="16"/>
      <c r="D31" s="16">
        <v>1200</v>
      </c>
      <c r="E31" s="17">
        <f t="shared" si="3"/>
        <v>0</v>
      </c>
    </row>
    <row r="32" spans="1:5">
      <c r="A32" s="10"/>
      <c r="B32" s="9"/>
      <c r="C32" s="16"/>
      <c r="D32" s="16"/>
      <c r="E32" s="17"/>
    </row>
    <row r="33" spans="1:5">
      <c r="A33" s="10" t="s">
        <v>232</v>
      </c>
      <c r="B33" s="9" t="s">
        <v>1</v>
      </c>
      <c r="C33" s="16"/>
      <c r="D33" s="16">
        <v>500</v>
      </c>
      <c r="E33" s="17"/>
    </row>
    <row r="34" spans="1:5">
      <c r="A34" s="10"/>
      <c r="B34" s="9"/>
      <c r="C34" s="16"/>
      <c r="D34" s="16"/>
      <c r="E34" s="17">
        <f t="shared" si="3"/>
        <v>0</v>
      </c>
    </row>
    <row r="35" spans="1:5">
      <c r="A35" s="10" t="s">
        <v>170</v>
      </c>
      <c r="B35" s="9" t="s">
        <v>6</v>
      </c>
      <c r="C35" s="16"/>
      <c r="D35" s="16">
        <v>2400</v>
      </c>
      <c r="E35" s="17">
        <f t="shared" si="3"/>
        <v>0</v>
      </c>
    </row>
    <row r="36" spans="1:5">
      <c r="A36" s="10" t="s">
        <v>171</v>
      </c>
      <c r="B36" s="9" t="s">
        <v>6</v>
      </c>
      <c r="C36" s="16"/>
      <c r="D36" s="16">
        <v>5000</v>
      </c>
      <c r="E36" s="17">
        <f t="shared" si="3"/>
        <v>0</v>
      </c>
    </row>
    <row r="37" spans="1:5">
      <c r="A37" s="10"/>
      <c r="B37" s="9"/>
      <c r="C37" s="16"/>
      <c r="D37" s="16"/>
      <c r="E37" s="17">
        <f t="shared" si="3"/>
        <v>0</v>
      </c>
    </row>
    <row r="38" spans="1:5">
      <c r="A38" s="10" t="s">
        <v>166</v>
      </c>
      <c r="B38" s="9" t="s">
        <v>12</v>
      </c>
      <c r="C38" s="16"/>
      <c r="D38" s="16">
        <v>115</v>
      </c>
      <c r="E38" s="17">
        <f t="shared" si="3"/>
        <v>0</v>
      </c>
    </row>
    <row r="39" spans="1:5">
      <c r="A39" s="10"/>
      <c r="B39" s="9"/>
      <c r="C39" s="16"/>
      <c r="D39" s="16"/>
      <c r="E39" s="17">
        <f t="shared" si="3"/>
        <v>0</v>
      </c>
    </row>
    <row r="40" spans="1:5">
      <c r="A40" s="10" t="s">
        <v>165</v>
      </c>
      <c r="B40" s="9" t="s">
        <v>12</v>
      </c>
      <c r="C40" s="16"/>
      <c r="D40" s="16">
        <v>280</v>
      </c>
      <c r="E40" s="17">
        <f t="shared" si="3"/>
        <v>0</v>
      </c>
    </row>
    <row r="41" spans="1:5">
      <c r="A41" s="10"/>
      <c r="B41" s="9"/>
      <c r="C41" s="16"/>
      <c r="D41" s="16"/>
      <c r="E41" s="17">
        <f t="shared" si="3"/>
        <v>0</v>
      </c>
    </row>
    <row r="42" spans="1:5">
      <c r="A42" s="10" t="s">
        <v>164</v>
      </c>
      <c r="B42" s="9" t="s">
        <v>12</v>
      </c>
      <c r="C42" s="16"/>
      <c r="D42" s="16">
        <v>320</v>
      </c>
      <c r="E42" s="17">
        <f t="shared" si="3"/>
        <v>0</v>
      </c>
    </row>
    <row r="43" spans="1:5">
      <c r="A43" s="10"/>
      <c r="B43" s="9"/>
      <c r="C43" s="16"/>
      <c r="D43" s="16"/>
      <c r="E43" s="17">
        <f t="shared" si="3"/>
        <v>0</v>
      </c>
    </row>
    <row r="44" spans="1:5" s="60" customFormat="1" ht="30">
      <c r="A44" s="57" t="s">
        <v>188</v>
      </c>
      <c r="B44" s="58" t="s">
        <v>12</v>
      </c>
      <c r="C44" s="59"/>
      <c r="D44" s="59">
        <v>300</v>
      </c>
      <c r="E44" s="63">
        <f t="shared" si="3"/>
        <v>0</v>
      </c>
    </row>
    <row r="45" spans="1:5">
      <c r="A45" s="10"/>
      <c r="B45" s="9"/>
      <c r="C45" s="16"/>
      <c r="D45" s="16"/>
      <c r="E45" s="17">
        <f t="shared" si="3"/>
        <v>0</v>
      </c>
    </row>
    <row r="46" spans="1:5" s="64" customFormat="1" ht="30">
      <c r="A46" s="57" t="s">
        <v>189</v>
      </c>
      <c r="B46" s="61" t="s">
        <v>12</v>
      </c>
      <c r="C46" s="62"/>
      <c r="D46" s="62"/>
      <c r="E46" s="63">
        <f>C46*D46</f>
        <v>0</v>
      </c>
    </row>
    <row r="47" spans="1:5">
      <c r="A47" s="10"/>
      <c r="B47" s="9"/>
      <c r="C47" s="16"/>
      <c r="D47" s="16"/>
      <c r="E47" s="17">
        <f t="shared" ref="E47:E48" si="4">C47*D47</f>
        <v>0</v>
      </c>
    </row>
    <row r="48" spans="1:5">
      <c r="A48" s="10" t="s">
        <v>228</v>
      </c>
      <c r="B48" s="9" t="s">
        <v>12</v>
      </c>
      <c r="C48" s="16"/>
      <c r="D48" s="16">
        <v>150</v>
      </c>
      <c r="E48" s="17">
        <f t="shared" si="4"/>
        <v>0</v>
      </c>
    </row>
    <row r="49" spans="1:5">
      <c r="A49" s="10"/>
      <c r="B49" s="9"/>
      <c r="C49" s="16"/>
      <c r="D49" s="16"/>
      <c r="E49" s="17">
        <f t="shared" ref="E49:E52" si="5">C49*D49</f>
        <v>0</v>
      </c>
    </row>
    <row r="50" spans="1:5">
      <c r="A50" s="10" t="s">
        <v>226</v>
      </c>
      <c r="B50" s="9" t="s">
        <v>12</v>
      </c>
      <c r="C50" s="16"/>
      <c r="D50" s="16">
        <v>48</v>
      </c>
      <c r="E50" s="17">
        <f t="shared" si="5"/>
        <v>0</v>
      </c>
    </row>
    <row r="51" spans="1:5">
      <c r="A51" s="10"/>
      <c r="B51" s="9"/>
      <c r="C51" s="16"/>
      <c r="D51" s="16"/>
      <c r="E51" s="17">
        <f t="shared" si="5"/>
        <v>0</v>
      </c>
    </row>
    <row r="52" spans="1:5">
      <c r="A52" s="10" t="s">
        <v>229</v>
      </c>
      <c r="B52" s="9" t="s">
        <v>11</v>
      </c>
      <c r="C52" s="16"/>
      <c r="D52" s="16"/>
      <c r="E52" s="17">
        <f t="shared" si="5"/>
        <v>0</v>
      </c>
    </row>
    <row r="53" spans="1:5">
      <c r="A53" s="10"/>
      <c r="B53" s="9"/>
      <c r="C53" s="16"/>
      <c r="D53" s="16"/>
      <c r="E53" s="17">
        <f>C53*D53</f>
        <v>0</v>
      </c>
    </row>
    <row r="54" spans="1:5">
      <c r="A54" s="10" t="s">
        <v>158</v>
      </c>
      <c r="B54" s="9" t="s">
        <v>1</v>
      </c>
      <c r="C54" s="16"/>
      <c r="D54" s="16">
        <v>320</v>
      </c>
      <c r="E54" s="17">
        <f t="shared" si="3"/>
        <v>0</v>
      </c>
    </row>
    <row r="55" spans="1:5">
      <c r="A55" s="10"/>
      <c r="B55" s="9"/>
      <c r="C55" s="16"/>
      <c r="D55" s="16"/>
      <c r="E55" s="17">
        <f>C55*D55</f>
        <v>0</v>
      </c>
    </row>
    <row r="56" spans="1:5">
      <c r="A56" s="10" t="s">
        <v>75</v>
      </c>
      <c r="B56" s="9" t="s">
        <v>1</v>
      </c>
      <c r="C56" s="16"/>
      <c r="D56" s="16">
        <v>180</v>
      </c>
      <c r="E56" s="17">
        <f t="shared" si="0"/>
        <v>0</v>
      </c>
    </row>
    <row r="57" spans="1:5">
      <c r="A57" s="10"/>
      <c r="B57" s="9"/>
      <c r="C57" s="16"/>
      <c r="D57" s="16"/>
      <c r="E57" s="17">
        <f t="shared" si="0"/>
        <v>0</v>
      </c>
    </row>
    <row r="58" spans="1:5">
      <c r="A58" s="10" t="s">
        <v>120</v>
      </c>
      <c r="B58" s="9" t="s">
        <v>6</v>
      </c>
      <c r="C58" s="16"/>
      <c r="D58" s="16">
        <v>10000</v>
      </c>
      <c r="E58" s="17">
        <f t="shared" si="0"/>
        <v>0</v>
      </c>
    </row>
    <row r="59" spans="1:5">
      <c r="A59" s="10"/>
      <c r="B59" s="9"/>
      <c r="C59" s="16"/>
      <c r="D59" s="16"/>
      <c r="E59" s="17">
        <f t="shared" si="0"/>
        <v>0</v>
      </c>
    </row>
    <row r="60" spans="1:5">
      <c r="A60" s="10" t="s">
        <v>100</v>
      </c>
      <c r="B60" s="9" t="s">
        <v>1</v>
      </c>
      <c r="C60" s="16"/>
      <c r="D60" s="16">
        <v>350</v>
      </c>
      <c r="E60" s="17">
        <f t="shared" si="0"/>
        <v>0</v>
      </c>
    </row>
    <row r="61" spans="1:5">
      <c r="A61" s="10"/>
      <c r="B61" s="9"/>
      <c r="C61" s="16"/>
      <c r="D61" s="16"/>
      <c r="E61" s="17">
        <f t="shared" si="0"/>
        <v>0</v>
      </c>
    </row>
    <row r="62" spans="1:5">
      <c r="A62" s="10" t="s">
        <v>172</v>
      </c>
      <c r="B62" s="9" t="s">
        <v>1</v>
      </c>
      <c r="C62" s="16"/>
      <c r="D62" s="16">
        <v>70</v>
      </c>
      <c r="E62" s="17">
        <f t="shared" si="0"/>
        <v>0</v>
      </c>
    </row>
    <row r="63" spans="1:5">
      <c r="A63" s="10"/>
      <c r="B63" s="9"/>
      <c r="C63" s="16"/>
      <c r="D63" s="16"/>
      <c r="E63" s="17">
        <f t="shared" si="0"/>
        <v>0</v>
      </c>
    </row>
    <row r="64" spans="1:5">
      <c r="A64" s="10" t="s">
        <v>233</v>
      </c>
      <c r="B64" s="9" t="s">
        <v>12</v>
      </c>
      <c r="C64" s="16"/>
      <c r="D64" s="16">
        <v>450</v>
      </c>
      <c r="E64" s="17">
        <f t="shared" si="0"/>
        <v>0</v>
      </c>
    </row>
    <row r="65" spans="1:8">
      <c r="A65" s="10"/>
      <c r="B65" s="9"/>
      <c r="C65" s="16"/>
      <c r="D65" s="16"/>
      <c r="E65" s="17">
        <f t="shared" si="0"/>
        <v>0</v>
      </c>
    </row>
    <row r="66" spans="1:8">
      <c r="A66" s="10" t="s">
        <v>119</v>
      </c>
      <c r="B66" s="9" t="s">
        <v>11</v>
      </c>
      <c r="C66" s="16"/>
      <c r="D66" s="16">
        <v>67</v>
      </c>
      <c r="E66" s="17">
        <f t="shared" si="0"/>
        <v>0</v>
      </c>
    </row>
    <row r="67" spans="1:8">
      <c r="A67" s="10"/>
      <c r="B67" s="9"/>
      <c r="C67" s="16"/>
      <c r="D67" s="16"/>
      <c r="E67" s="17">
        <f t="shared" si="0"/>
        <v>0</v>
      </c>
    </row>
    <row r="68" spans="1:8">
      <c r="A68" s="10" t="s">
        <v>201</v>
      </c>
      <c r="B68" s="9" t="s">
        <v>12</v>
      </c>
      <c r="C68" s="16"/>
      <c r="D68" s="16">
        <v>160</v>
      </c>
      <c r="E68" s="17">
        <f t="shared" si="0"/>
        <v>0</v>
      </c>
    </row>
    <row r="69" spans="1:8">
      <c r="A69" s="10"/>
      <c r="B69" s="9"/>
      <c r="C69" s="16"/>
      <c r="D69" s="16"/>
      <c r="E69" s="17">
        <f t="shared" ref="E69:E71" si="6">C69*D69</f>
        <v>0</v>
      </c>
    </row>
    <row r="70" spans="1:8">
      <c r="A70" s="10" t="s">
        <v>220</v>
      </c>
      <c r="B70" s="9" t="s">
        <v>11</v>
      </c>
      <c r="C70" s="16"/>
      <c r="D70" s="16">
        <v>800</v>
      </c>
      <c r="E70" s="17">
        <f t="shared" si="6"/>
        <v>0</v>
      </c>
    </row>
    <row r="71" spans="1:8">
      <c r="A71" s="10"/>
      <c r="B71" s="9"/>
      <c r="C71" s="16"/>
      <c r="D71" s="16"/>
      <c r="E71" s="17">
        <f t="shared" si="6"/>
        <v>0</v>
      </c>
    </row>
    <row r="72" spans="1:8">
      <c r="A72" s="3"/>
      <c r="B72" s="9"/>
      <c r="C72" s="16"/>
      <c r="D72" s="16"/>
      <c r="E72" s="17">
        <f t="shared" si="0"/>
        <v>0</v>
      </c>
    </row>
    <row r="73" spans="1:8">
      <c r="A73" s="4"/>
      <c r="B73" s="7"/>
      <c r="C73" s="11"/>
      <c r="D73" s="18"/>
      <c r="E73" s="19"/>
    </row>
    <row r="74" spans="1:8">
      <c r="A74" s="5"/>
      <c r="D74" s="21" t="s">
        <v>7</v>
      </c>
      <c r="E74" s="25">
        <f>SUM(E6:E72)</f>
        <v>0</v>
      </c>
      <c r="G74">
        <f>E74*0.02</f>
        <v>0</v>
      </c>
      <c r="H74" t="s">
        <v>247</v>
      </c>
    </row>
    <row r="75" spans="1:8">
      <c r="A75" s="5"/>
      <c r="D75" s="22" t="s">
        <v>8</v>
      </c>
      <c r="E75" s="26">
        <f>E74*0.2</f>
        <v>0</v>
      </c>
    </row>
    <row r="76" spans="1:8">
      <c r="A76" s="5"/>
      <c r="D76" s="23" t="s">
        <v>9</v>
      </c>
      <c r="E76" s="27">
        <f>E74+E75</f>
        <v>0</v>
      </c>
    </row>
    <row r="77" spans="1:8">
      <c r="A77" s="6"/>
      <c r="B77" s="8"/>
      <c r="C77" s="13"/>
      <c r="D77" s="28"/>
      <c r="E77" s="29"/>
    </row>
  </sheetData>
  <mergeCells count="2">
    <mergeCell ref="A2:E2"/>
    <mergeCell ref="A3:E3"/>
  </mergeCells>
  <pageMargins left="0.7" right="0.7" top="0.75" bottom="0.75" header="0.3" footer="0.3"/>
  <pageSetup paperSize="9" orientation="portrait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51"/>
  <sheetViews>
    <sheetView showGridLines="0" showZeros="0" topLeftCell="A18" workbookViewId="0">
      <selection activeCell="H48" sqref="H48"/>
    </sheetView>
  </sheetViews>
  <sheetFormatPr baseColWidth="10" defaultRowHeight="15"/>
  <cols>
    <col min="1" max="1" width="45.5703125" customWidth="1"/>
    <col min="2" max="2" width="5.140625" style="1" customWidth="1"/>
    <col min="3" max="3" width="7.7109375" style="20" customWidth="1"/>
    <col min="4" max="4" width="11.42578125" style="20"/>
    <col min="5" max="5" width="16.7109375" style="24" customWidth="1"/>
    <col min="7" max="7" width="11.42578125" style="35"/>
  </cols>
  <sheetData>
    <row r="1" spans="1:5">
      <c r="A1" s="4"/>
      <c r="B1" s="7"/>
      <c r="C1" s="11"/>
      <c r="D1" s="11"/>
      <c r="E1" s="12"/>
    </row>
    <row r="2" spans="1:5" ht="15.75">
      <c r="A2" s="132" t="str">
        <f>RECAP!A2</f>
        <v>UNIVERSITE BORDEAUX MONTAIGNE - 
REAMENAGEMENT SALLES L010/L012 et J04/J06/J08</v>
      </c>
      <c r="B2" s="137"/>
      <c r="C2" s="137"/>
      <c r="D2" s="137"/>
      <c r="E2" s="133"/>
    </row>
    <row r="3" spans="1:5" ht="15.75">
      <c r="A3" s="132" t="s">
        <v>40</v>
      </c>
      <c r="B3" s="137"/>
      <c r="C3" s="137"/>
      <c r="D3" s="137"/>
      <c r="E3" s="133"/>
    </row>
    <row r="4" spans="1:5">
      <c r="A4" s="6"/>
      <c r="B4" s="8"/>
      <c r="C4" s="13"/>
      <c r="D4" s="13"/>
      <c r="E4" s="14"/>
    </row>
    <row r="5" spans="1:5">
      <c r="A5" s="2" t="s">
        <v>0</v>
      </c>
      <c r="B5" s="2" t="s">
        <v>1</v>
      </c>
      <c r="C5" s="15" t="s">
        <v>2</v>
      </c>
      <c r="D5" s="15" t="s">
        <v>3</v>
      </c>
      <c r="E5" s="15" t="s">
        <v>4</v>
      </c>
    </row>
    <row r="6" spans="1:5">
      <c r="A6" s="3"/>
      <c r="B6" s="9"/>
      <c r="C6" s="16"/>
      <c r="D6" s="16"/>
      <c r="E6" s="17"/>
    </row>
    <row r="7" spans="1:5">
      <c r="A7" s="10" t="s">
        <v>5</v>
      </c>
      <c r="B7" s="9" t="s">
        <v>6</v>
      </c>
      <c r="C7" s="16"/>
      <c r="D7" s="16">
        <v>800</v>
      </c>
      <c r="E7" s="17">
        <f>C7*D7</f>
        <v>0</v>
      </c>
    </row>
    <row r="8" spans="1:5">
      <c r="A8" s="10"/>
      <c r="B8" s="9"/>
      <c r="C8" s="16"/>
      <c r="D8" s="16"/>
      <c r="E8" s="17">
        <f t="shared" ref="E8:E46" si="0">C8*D8</f>
        <v>0</v>
      </c>
    </row>
    <row r="9" spans="1:5">
      <c r="A9" s="10" t="s">
        <v>10</v>
      </c>
      <c r="B9" s="9" t="s">
        <v>6</v>
      </c>
      <c r="C9" s="16"/>
      <c r="D9" s="16">
        <v>500</v>
      </c>
      <c r="E9" s="17">
        <f t="shared" si="0"/>
        <v>0</v>
      </c>
    </row>
    <row r="10" spans="1:5">
      <c r="A10" s="10"/>
      <c r="B10" s="9"/>
      <c r="C10" s="16"/>
      <c r="D10" s="16"/>
      <c r="E10" s="17">
        <f t="shared" si="0"/>
        <v>0</v>
      </c>
    </row>
    <row r="11" spans="1:5">
      <c r="A11" s="10" t="s">
        <v>224</v>
      </c>
      <c r="B11" s="9" t="s">
        <v>6</v>
      </c>
      <c r="C11" s="16">
        <v>1</v>
      </c>
      <c r="D11" s="16"/>
      <c r="E11" s="17">
        <f t="shared" si="0"/>
        <v>0</v>
      </c>
    </row>
    <row r="12" spans="1:5">
      <c r="A12" s="10"/>
      <c r="B12" s="9"/>
      <c r="C12" s="16"/>
      <c r="D12" s="16"/>
      <c r="E12" s="17">
        <f>C12*D12</f>
        <v>0</v>
      </c>
    </row>
    <row r="13" spans="1:5">
      <c r="A13" s="10" t="s">
        <v>168</v>
      </c>
      <c r="B13" s="9" t="s">
        <v>6</v>
      </c>
      <c r="C13" s="16"/>
      <c r="D13" s="16">
        <v>8000</v>
      </c>
      <c r="E13" s="17">
        <f t="shared" si="0"/>
        <v>0</v>
      </c>
    </row>
    <row r="14" spans="1:5">
      <c r="A14" s="10"/>
      <c r="B14" s="9"/>
      <c r="C14" s="16"/>
      <c r="D14" s="16"/>
      <c r="E14" s="17">
        <f t="shared" si="0"/>
        <v>0</v>
      </c>
    </row>
    <row r="15" spans="1:5">
      <c r="A15" s="10" t="s">
        <v>167</v>
      </c>
      <c r="B15" s="9" t="s">
        <v>1</v>
      </c>
      <c r="C15" s="16"/>
      <c r="D15" s="16">
        <v>3000</v>
      </c>
      <c r="E15" s="17">
        <f t="shared" si="0"/>
        <v>0</v>
      </c>
    </row>
    <row r="16" spans="1:5">
      <c r="A16" s="10"/>
      <c r="B16" s="9"/>
      <c r="C16" s="16"/>
      <c r="D16" s="16"/>
      <c r="E16" s="17">
        <f t="shared" si="0"/>
        <v>0</v>
      </c>
    </row>
    <row r="17" spans="1:5">
      <c r="A17" s="10" t="s">
        <v>169</v>
      </c>
      <c r="B17" s="9" t="s">
        <v>1</v>
      </c>
      <c r="C17" s="16"/>
      <c r="D17" s="16">
        <v>2000</v>
      </c>
      <c r="E17" s="17">
        <f t="shared" si="0"/>
        <v>0</v>
      </c>
    </row>
    <row r="18" spans="1:5">
      <c r="A18" s="10"/>
      <c r="B18" s="9"/>
      <c r="C18" s="16"/>
      <c r="D18" s="16"/>
      <c r="E18" s="17">
        <f t="shared" si="0"/>
        <v>0</v>
      </c>
    </row>
    <row r="19" spans="1:5">
      <c r="A19" s="10"/>
      <c r="B19" s="9"/>
      <c r="C19" s="16"/>
      <c r="D19" s="16"/>
      <c r="E19" s="17">
        <f>C19*D19</f>
        <v>0</v>
      </c>
    </row>
    <row r="20" spans="1:5">
      <c r="A20" s="10"/>
      <c r="B20" s="9"/>
      <c r="C20" s="16"/>
      <c r="D20" s="16"/>
      <c r="E20" s="17">
        <f t="shared" si="0"/>
        <v>0</v>
      </c>
    </row>
    <row r="21" spans="1:5">
      <c r="A21" s="10"/>
      <c r="B21" s="9"/>
      <c r="C21" s="16"/>
      <c r="D21" s="16"/>
      <c r="E21" s="17">
        <f t="shared" si="0"/>
        <v>0</v>
      </c>
    </row>
    <row r="22" spans="1:5">
      <c r="A22" s="10"/>
      <c r="B22" s="9"/>
      <c r="C22" s="16"/>
      <c r="D22" s="16"/>
      <c r="E22" s="17">
        <f t="shared" si="0"/>
        <v>0</v>
      </c>
    </row>
    <row r="23" spans="1:5">
      <c r="A23" s="10"/>
      <c r="B23" s="9"/>
      <c r="C23" s="16"/>
      <c r="D23" s="16"/>
      <c r="E23" s="17">
        <f t="shared" si="0"/>
        <v>0</v>
      </c>
    </row>
    <row r="24" spans="1:5">
      <c r="A24" s="10"/>
      <c r="B24" s="9"/>
      <c r="C24" s="16"/>
      <c r="D24" s="16"/>
      <c r="E24" s="17">
        <f t="shared" si="0"/>
        <v>0</v>
      </c>
    </row>
    <row r="25" spans="1:5">
      <c r="A25" s="10"/>
      <c r="B25" s="9"/>
      <c r="C25" s="16"/>
      <c r="D25" s="16"/>
      <c r="E25" s="17">
        <f t="shared" si="0"/>
        <v>0</v>
      </c>
    </row>
    <row r="26" spans="1:5">
      <c r="A26" s="10"/>
      <c r="B26" s="9"/>
      <c r="C26" s="16"/>
      <c r="D26" s="16"/>
      <c r="E26" s="17">
        <f t="shared" si="0"/>
        <v>0</v>
      </c>
    </row>
    <row r="27" spans="1:5">
      <c r="A27" s="10"/>
      <c r="B27" s="9"/>
      <c r="C27" s="16"/>
      <c r="D27" s="16"/>
      <c r="E27" s="17">
        <f>C27*D27</f>
        <v>0</v>
      </c>
    </row>
    <row r="28" spans="1:5">
      <c r="A28" s="10"/>
      <c r="B28" s="9"/>
      <c r="C28" s="16"/>
      <c r="D28" s="16"/>
      <c r="E28" s="17">
        <f t="shared" si="0"/>
        <v>0</v>
      </c>
    </row>
    <row r="29" spans="1:5">
      <c r="A29" s="10"/>
      <c r="B29" s="9"/>
      <c r="C29" s="16"/>
      <c r="D29" s="16"/>
      <c r="E29" s="17">
        <f t="shared" si="0"/>
        <v>0</v>
      </c>
    </row>
    <row r="30" spans="1:5">
      <c r="A30" s="10"/>
      <c r="B30" s="9"/>
      <c r="C30" s="16"/>
      <c r="D30" s="16"/>
      <c r="E30" s="17">
        <f t="shared" si="0"/>
        <v>0</v>
      </c>
    </row>
    <row r="31" spans="1:5">
      <c r="A31" s="10"/>
      <c r="B31" s="9"/>
      <c r="C31" s="16"/>
      <c r="D31" s="16"/>
      <c r="E31" s="17">
        <f t="shared" si="0"/>
        <v>0</v>
      </c>
    </row>
    <row r="32" spans="1:5">
      <c r="A32" s="10"/>
      <c r="B32" s="9"/>
      <c r="C32" s="16"/>
      <c r="D32" s="16"/>
      <c r="E32" s="17">
        <f t="shared" si="0"/>
        <v>0</v>
      </c>
    </row>
    <row r="33" spans="1:8">
      <c r="A33" s="10"/>
      <c r="B33" s="9"/>
      <c r="C33" s="16"/>
      <c r="D33" s="16"/>
      <c r="E33" s="17">
        <f t="shared" si="0"/>
        <v>0</v>
      </c>
    </row>
    <row r="34" spans="1:8">
      <c r="A34" s="10"/>
      <c r="B34" s="9"/>
      <c r="C34" s="16"/>
      <c r="D34" s="16"/>
      <c r="E34" s="17">
        <f t="shared" si="0"/>
        <v>0</v>
      </c>
    </row>
    <row r="35" spans="1:8">
      <c r="A35" s="10"/>
      <c r="B35" s="9"/>
      <c r="C35" s="16"/>
      <c r="D35" s="16"/>
      <c r="E35" s="17">
        <f t="shared" si="0"/>
        <v>0</v>
      </c>
    </row>
    <row r="36" spans="1:8">
      <c r="A36" s="10"/>
      <c r="B36" s="9"/>
      <c r="C36" s="16"/>
      <c r="D36" s="16"/>
      <c r="E36" s="17">
        <f t="shared" si="0"/>
        <v>0</v>
      </c>
    </row>
    <row r="37" spans="1:8">
      <c r="A37" s="10"/>
      <c r="B37" s="9"/>
      <c r="C37" s="16"/>
      <c r="D37" s="16"/>
      <c r="E37" s="17">
        <f t="shared" si="0"/>
        <v>0</v>
      </c>
    </row>
    <row r="38" spans="1:8">
      <c r="A38" s="10"/>
      <c r="B38" s="9"/>
      <c r="C38" s="16"/>
      <c r="D38" s="16"/>
      <c r="E38" s="17">
        <f t="shared" si="0"/>
        <v>0</v>
      </c>
    </row>
    <row r="39" spans="1:8">
      <c r="A39" s="10"/>
      <c r="B39" s="9"/>
      <c r="C39" s="16"/>
      <c r="D39" s="16"/>
      <c r="E39" s="17">
        <f t="shared" si="0"/>
        <v>0</v>
      </c>
    </row>
    <row r="40" spans="1:8">
      <c r="A40" s="10"/>
      <c r="B40" s="9"/>
      <c r="C40" s="16"/>
      <c r="D40" s="16"/>
      <c r="E40" s="17">
        <f t="shared" si="0"/>
        <v>0</v>
      </c>
    </row>
    <row r="41" spans="1:8">
      <c r="A41" s="3"/>
      <c r="B41" s="9"/>
      <c r="C41" s="16"/>
      <c r="D41" s="16"/>
      <c r="E41" s="17">
        <f t="shared" si="0"/>
        <v>0</v>
      </c>
    </row>
    <row r="42" spans="1:8">
      <c r="A42" s="10"/>
      <c r="B42" s="9"/>
      <c r="C42" s="16"/>
      <c r="D42" s="16"/>
      <c r="E42" s="17">
        <f t="shared" si="0"/>
        <v>0</v>
      </c>
    </row>
    <row r="43" spans="1:8">
      <c r="A43" s="3"/>
      <c r="B43" s="9"/>
      <c r="C43" s="16"/>
      <c r="D43" s="16"/>
      <c r="E43" s="17">
        <f t="shared" si="0"/>
        <v>0</v>
      </c>
    </row>
    <row r="44" spans="1:8">
      <c r="A44" s="10"/>
      <c r="B44" s="9"/>
      <c r="C44" s="16"/>
      <c r="D44" s="16"/>
      <c r="E44" s="17">
        <f t="shared" si="0"/>
        <v>0</v>
      </c>
    </row>
    <row r="45" spans="1:8">
      <c r="A45" s="3"/>
      <c r="B45" s="9"/>
      <c r="C45" s="16"/>
      <c r="D45" s="16"/>
      <c r="E45" s="17">
        <f t="shared" si="0"/>
        <v>0</v>
      </c>
    </row>
    <row r="46" spans="1:8">
      <c r="A46" s="3"/>
      <c r="B46" s="9"/>
      <c r="C46" s="16"/>
      <c r="D46" s="16"/>
      <c r="E46" s="17">
        <f t="shared" si="0"/>
        <v>0</v>
      </c>
    </row>
    <row r="47" spans="1:8">
      <c r="A47" s="4"/>
      <c r="B47" s="7"/>
      <c r="C47" s="11"/>
      <c r="D47" s="18"/>
      <c r="E47" s="19"/>
    </row>
    <row r="48" spans="1:8">
      <c r="A48" s="5"/>
      <c r="D48" s="21" t="s">
        <v>7</v>
      </c>
      <c r="E48" s="25">
        <f>SUM(E6:E46)</f>
        <v>0</v>
      </c>
      <c r="G48" s="35">
        <f>E48*0.015</f>
        <v>0</v>
      </c>
      <c r="H48" t="s">
        <v>247</v>
      </c>
    </row>
    <row r="49" spans="1:5">
      <c r="A49" s="5"/>
      <c r="D49" s="22" t="s">
        <v>8</v>
      </c>
      <c r="E49" s="26">
        <f>E48*0.2</f>
        <v>0</v>
      </c>
    </row>
    <row r="50" spans="1:5">
      <c r="A50" s="5"/>
      <c r="D50" s="23" t="s">
        <v>9</v>
      </c>
      <c r="E50" s="27">
        <f>E48+E49</f>
        <v>0</v>
      </c>
    </row>
    <row r="51" spans="1:5">
      <c r="A51" s="6"/>
      <c r="B51" s="8"/>
      <c r="C51" s="13"/>
      <c r="D51" s="28"/>
      <c r="E51" s="29"/>
    </row>
  </sheetData>
  <mergeCells count="2">
    <mergeCell ref="A2:E2"/>
    <mergeCell ref="A3:E3"/>
  </mergeCells>
  <pageMargins left="0.7" right="0.7" top="0.75" bottom="0.75" header="0.3" footer="0.3"/>
  <pageSetup paperSize="9" orientation="portrait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A8EAF-D2E5-4E5C-AA73-9125C87F139B}">
  <dimension ref="A1:K146"/>
  <sheetViews>
    <sheetView showGridLines="0" showZeros="0" topLeftCell="A131" workbookViewId="0">
      <selection activeCell="A129" sqref="A129"/>
    </sheetView>
  </sheetViews>
  <sheetFormatPr baseColWidth="10" defaultRowHeight="15"/>
  <cols>
    <col min="1" max="1" width="55.7109375" customWidth="1"/>
    <col min="2" max="2" width="5.140625" style="1" customWidth="1"/>
    <col min="3" max="3" width="7.7109375" style="20" customWidth="1"/>
    <col min="4" max="4" width="11.42578125" style="20"/>
    <col min="5" max="5" width="16.7109375" style="24" customWidth="1"/>
    <col min="6" max="6" width="5.5703125" customWidth="1"/>
    <col min="8" max="8" width="5.5703125" hidden="1" customWidth="1"/>
    <col min="9" max="9" width="0" style="35" hidden="1" customWidth="1"/>
    <col min="10" max="10" width="4.85546875" customWidth="1"/>
  </cols>
  <sheetData>
    <row r="1" spans="1:9">
      <c r="A1" s="4"/>
      <c r="B1" s="7"/>
      <c r="C1" s="11"/>
      <c r="D1" s="11"/>
      <c r="E1" s="12"/>
    </row>
    <row r="2" spans="1:9" ht="15.75">
      <c r="A2" s="132" t="str">
        <f>RECAP!A2</f>
        <v>UNIVERSITE BORDEAUX MONTAIGNE - 
REAMENAGEMENT SALLES L010/L012 et J04/J06/J08</v>
      </c>
      <c r="B2" s="137"/>
      <c r="C2" s="137"/>
      <c r="D2" s="137"/>
      <c r="E2" s="133"/>
    </row>
    <row r="3" spans="1:9" ht="15.75">
      <c r="A3" s="132" t="s">
        <v>350</v>
      </c>
      <c r="B3" s="137"/>
      <c r="C3" s="137"/>
      <c r="D3" s="137"/>
      <c r="E3" s="133"/>
    </row>
    <row r="4" spans="1:9">
      <c r="A4" s="6"/>
      <c r="B4" s="8"/>
      <c r="C4" s="13"/>
      <c r="D4" s="13"/>
      <c r="E4" s="14"/>
    </row>
    <row r="5" spans="1:9">
      <c r="A5" s="2" t="s">
        <v>0</v>
      </c>
      <c r="B5" s="2" t="s">
        <v>1</v>
      </c>
      <c r="C5" s="15" t="s">
        <v>2</v>
      </c>
      <c r="D5" s="15" t="s">
        <v>3</v>
      </c>
      <c r="E5" s="15" t="s">
        <v>4</v>
      </c>
    </row>
    <row r="6" spans="1:9">
      <c r="A6" s="89" t="s">
        <v>385</v>
      </c>
      <c r="B6" s="90"/>
      <c r="C6" s="91"/>
      <c r="D6" s="91"/>
      <c r="E6" s="92"/>
      <c r="I6"/>
    </row>
    <row r="7" spans="1:9">
      <c r="A7" s="95" t="s">
        <v>339</v>
      </c>
      <c r="B7" s="96"/>
      <c r="C7" s="97"/>
      <c r="D7" s="97"/>
      <c r="E7" s="98">
        <f>C7*D7</f>
        <v>0</v>
      </c>
    </row>
    <row r="8" spans="1:9">
      <c r="A8" s="10" t="s">
        <v>151</v>
      </c>
      <c r="B8" s="9" t="s">
        <v>250</v>
      </c>
      <c r="C8" s="16">
        <v>1</v>
      </c>
      <c r="D8" s="16"/>
      <c r="E8" s="63">
        <f t="shared" ref="E8:E12" si="0">C8*D8</f>
        <v>0</v>
      </c>
    </row>
    <row r="9" spans="1:9">
      <c r="A9" s="10"/>
      <c r="B9" s="9"/>
      <c r="C9" s="16"/>
      <c r="D9" s="16"/>
      <c r="E9" s="63">
        <f t="shared" si="0"/>
        <v>0</v>
      </c>
    </row>
    <row r="10" spans="1:9">
      <c r="A10" s="10" t="s">
        <v>224</v>
      </c>
      <c r="B10" s="9" t="s">
        <v>250</v>
      </c>
      <c r="C10" s="16"/>
      <c r="D10" s="16"/>
      <c r="E10" s="63">
        <f t="shared" si="0"/>
        <v>0</v>
      </c>
    </row>
    <row r="11" spans="1:9">
      <c r="A11" s="10"/>
      <c r="B11" s="9"/>
      <c r="C11" s="16"/>
      <c r="D11" s="16"/>
      <c r="E11" s="63">
        <f t="shared" si="0"/>
        <v>0</v>
      </c>
    </row>
    <row r="12" spans="1:9">
      <c r="A12" s="10" t="s">
        <v>10</v>
      </c>
      <c r="B12" s="9" t="s">
        <v>250</v>
      </c>
      <c r="C12" s="16">
        <v>1</v>
      </c>
      <c r="D12" s="16"/>
      <c r="E12" s="63">
        <f t="shared" si="0"/>
        <v>0</v>
      </c>
    </row>
    <row r="13" spans="1:9">
      <c r="A13" s="144" t="s">
        <v>337</v>
      </c>
      <c r="B13" s="145"/>
      <c r="C13" s="145"/>
      <c r="D13" s="146"/>
      <c r="E13" s="119">
        <f>SUM(E7:E12)</f>
        <v>0</v>
      </c>
    </row>
    <row r="14" spans="1:9">
      <c r="A14" s="95" t="s">
        <v>338</v>
      </c>
      <c r="B14" s="9"/>
      <c r="C14" s="16"/>
      <c r="D14" s="16"/>
      <c r="E14" s="63">
        <f t="shared" ref="E14:E33" si="1">C14*D14</f>
        <v>0</v>
      </c>
    </row>
    <row r="15" spans="1:9" hidden="1">
      <c r="A15" s="10" t="s">
        <v>74</v>
      </c>
      <c r="B15" s="9"/>
      <c r="C15" s="16"/>
      <c r="D15" s="16"/>
      <c r="E15" s="63">
        <f t="shared" si="1"/>
        <v>0</v>
      </c>
      <c r="G15" s="35"/>
    </row>
    <row r="16" spans="1:9" hidden="1">
      <c r="A16" s="3" t="s">
        <v>142</v>
      </c>
      <c r="B16" s="9" t="s">
        <v>1</v>
      </c>
      <c r="C16" s="16"/>
      <c r="D16" s="16"/>
      <c r="E16" s="63">
        <f t="shared" si="1"/>
        <v>0</v>
      </c>
      <c r="G16" s="35">
        <f>SUM(E16:E31)</f>
        <v>0</v>
      </c>
    </row>
    <row r="17" spans="1:11" hidden="1">
      <c r="A17" s="3" t="s">
        <v>143</v>
      </c>
      <c r="B17" s="9" t="s">
        <v>144</v>
      </c>
      <c r="C17" s="16"/>
      <c r="D17" s="16"/>
      <c r="E17" s="63">
        <f t="shared" si="1"/>
        <v>0</v>
      </c>
    </row>
    <row r="18" spans="1:11" hidden="1">
      <c r="A18" s="10"/>
      <c r="B18" s="9"/>
      <c r="C18" s="16"/>
      <c r="D18" s="16"/>
      <c r="E18" s="63">
        <f t="shared" si="1"/>
        <v>0</v>
      </c>
    </row>
    <row r="19" spans="1:11" hidden="1">
      <c r="A19" s="10" t="s">
        <v>48</v>
      </c>
      <c r="B19" s="9"/>
      <c r="C19" s="16"/>
      <c r="D19" s="16"/>
      <c r="E19" s="63">
        <f t="shared" si="1"/>
        <v>0</v>
      </c>
      <c r="G19" s="36"/>
      <c r="K19" s="35"/>
    </row>
    <row r="20" spans="1:11" hidden="1">
      <c r="A20" s="3" t="s">
        <v>76</v>
      </c>
      <c r="B20" s="9" t="s">
        <v>11</v>
      </c>
      <c r="C20" s="16"/>
      <c r="D20" s="16"/>
      <c r="E20" s="63">
        <f t="shared" si="1"/>
        <v>0</v>
      </c>
      <c r="G20" s="36"/>
    </row>
    <row r="21" spans="1:11" hidden="1">
      <c r="A21" s="3" t="s">
        <v>145</v>
      </c>
      <c r="B21" s="9" t="s">
        <v>11</v>
      </c>
      <c r="C21" s="16"/>
      <c r="D21" s="16"/>
      <c r="E21" s="63">
        <f t="shared" si="1"/>
        <v>0</v>
      </c>
      <c r="G21" s="36"/>
      <c r="K21" s="35"/>
    </row>
    <row r="22" spans="1:11" hidden="1">
      <c r="A22" s="10"/>
      <c r="B22" s="9"/>
      <c r="C22" s="16"/>
      <c r="D22" s="16"/>
      <c r="E22" s="63">
        <f t="shared" si="1"/>
        <v>0</v>
      </c>
      <c r="G22" s="36"/>
    </row>
    <row r="23" spans="1:11" hidden="1">
      <c r="A23" s="10" t="s">
        <v>146</v>
      </c>
      <c r="B23" s="9" t="s">
        <v>11</v>
      </c>
      <c r="C23" s="16"/>
      <c r="D23" s="16"/>
      <c r="E23" s="63">
        <f t="shared" si="1"/>
        <v>0</v>
      </c>
      <c r="G23" s="36"/>
      <c r="K23" s="35"/>
    </row>
    <row r="24" spans="1:11" hidden="1">
      <c r="A24" s="3"/>
      <c r="B24" s="9"/>
      <c r="C24" s="16"/>
      <c r="D24" s="16"/>
      <c r="E24" s="63">
        <f t="shared" si="1"/>
        <v>0</v>
      </c>
      <c r="G24" s="36"/>
    </row>
    <row r="25" spans="1:11" hidden="1">
      <c r="A25" s="10" t="s">
        <v>147</v>
      </c>
      <c r="B25" s="9" t="s">
        <v>11</v>
      </c>
      <c r="C25" s="16"/>
      <c r="D25" s="16"/>
      <c r="E25" s="63">
        <f t="shared" si="1"/>
        <v>0</v>
      </c>
      <c r="G25" s="36"/>
      <c r="K25" s="35"/>
    </row>
    <row r="26" spans="1:11" hidden="1">
      <c r="A26" s="3"/>
      <c r="B26" s="9"/>
      <c r="C26" s="16"/>
      <c r="D26" s="16"/>
      <c r="E26" s="63">
        <f t="shared" si="1"/>
        <v>0</v>
      </c>
      <c r="G26" s="36"/>
      <c r="K26" s="35"/>
    </row>
    <row r="27" spans="1:11" hidden="1">
      <c r="A27" s="10" t="s">
        <v>148</v>
      </c>
      <c r="B27" s="9" t="s">
        <v>11</v>
      </c>
      <c r="C27" s="16"/>
      <c r="D27" s="16"/>
      <c r="E27" s="63">
        <f t="shared" si="1"/>
        <v>0</v>
      </c>
      <c r="G27" s="36"/>
      <c r="K27" s="35"/>
    </row>
    <row r="28" spans="1:11" hidden="1">
      <c r="A28" s="10"/>
      <c r="B28" s="9"/>
      <c r="C28" s="16"/>
      <c r="D28" s="16"/>
      <c r="E28" s="63">
        <f t="shared" si="1"/>
        <v>0</v>
      </c>
      <c r="G28" s="35"/>
    </row>
    <row r="29" spans="1:11" hidden="1">
      <c r="A29" s="10" t="s">
        <v>149</v>
      </c>
      <c r="B29" s="9" t="s">
        <v>11</v>
      </c>
      <c r="C29" s="16"/>
      <c r="D29" s="16"/>
      <c r="E29" s="63">
        <f t="shared" si="1"/>
        <v>0</v>
      </c>
    </row>
    <row r="30" spans="1:11" hidden="1">
      <c r="A30" s="10"/>
      <c r="B30" s="9"/>
      <c r="C30" s="16"/>
      <c r="D30" s="16"/>
      <c r="E30" s="63">
        <f t="shared" si="1"/>
        <v>0</v>
      </c>
    </row>
    <row r="31" spans="1:11" hidden="1">
      <c r="A31" s="10" t="s">
        <v>150</v>
      </c>
      <c r="B31" s="9" t="s">
        <v>1</v>
      </c>
      <c r="C31" s="16"/>
      <c r="D31" s="16"/>
      <c r="E31" s="63">
        <f t="shared" si="1"/>
        <v>0</v>
      </c>
    </row>
    <row r="32" spans="1:11" ht="30">
      <c r="A32" s="93" t="s">
        <v>284</v>
      </c>
      <c r="B32" s="61" t="s">
        <v>250</v>
      </c>
      <c r="C32" s="62">
        <v>1</v>
      </c>
      <c r="D32" s="62"/>
      <c r="E32" s="63">
        <f t="shared" si="1"/>
        <v>0</v>
      </c>
      <c r="I32"/>
    </row>
    <row r="33" spans="1:9">
      <c r="A33" s="93"/>
      <c r="B33" s="9"/>
      <c r="C33" s="16"/>
      <c r="D33" s="16"/>
      <c r="E33" s="63">
        <f t="shared" si="1"/>
        <v>0</v>
      </c>
      <c r="I33"/>
    </row>
    <row r="34" spans="1:9">
      <c r="A34" s="95" t="s">
        <v>285</v>
      </c>
      <c r="B34" s="96"/>
      <c r="C34" s="97"/>
      <c r="D34" s="97"/>
      <c r="E34" s="98">
        <f t="shared" ref="E34:E123" si="2">C34*D34</f>
        <v>0</v>
      </c>
      <c r="I34"/>
    </row>
    <row r="35" spans="1:9">
      <c r="A35" s="10"/>
      <c r="B35" s="9"/>
      <c r="C35" s="16"/>
      <c r="D35" s="16"/>
      <c r="E35" s="63">
        <f t="shared" si="2"/>
        <v>0</v>
      </c>
      <c r="I35"/>
    </row>
    <row r="36" spans="1:9">
      <c r="A36" s="93" t="s">
        <v>287</v>
      </c>
      <c r="B36" s="9" t="s">
        <v>250</v>
      </c>
      <c r="C36" s="16">
        <v>1</v>
      </c>
      <c r="D36" s="16"/>
      <c r="E36" s="63">
        <f t="shared" si="2"/>
        <v>0</v>
      </c>
      <c r="I36"/>
    </row>
    <row r="37" spans="1:9">
      <c r="A37" s="10"/>
      <c r="B37" s="9"/>
      <c r="C37" s="16"/>
      <c r="D37" s="16"/>
      <c r="E37" s="63">
        <f t="shared" si="2"/>
        <v>0</v>
      </c>
      <c r="I37"/>
    </row>
    <row r="38" spans="1:9" ht="30">
      <c r="A38" s="93" t="s">
        <v>286</v>
      </c>
      <c r="B38" s="61" t="s">
        <v>250</v>
      </c>
      <c r="C38" s="62">
        <v>1</v>
      </c>
      <c r="D38" s="62"/>
      <c r="E38" s="63">
        <f t="shared" si="2"/>
        <v>0</v>
      </c>
      <c r="I38"/>
    </row>
    <row r="39" spans="1:9">
      <c r="A39" s="10"/>
      <c r="B39" s="9"/>
      <c r="C39" s="16"/>
      <c r="D39" s="16"/>
      <c r="E39" s="63">
        <f t="shared" si="2"/>
        <v>0</v>
      </c>
      <c r="I39"/>
    </row>
    <row r="40" spans="1:9">
      <c r="A40" s="10" t="s">
        <v>280</v>
      </c>
      <c r="B40" s="9" t="s">
        <v>251</v>
      </c>
      <c r="C40" s="16">
        <v>1</v>
      </c>
      <c r="D40" s="16"/>
      <c r="E40" s="63">
        <f t="shared" si="2"/>
        <v>0</v>
      </c>
      <c r="I40"/>
    </row>
    <row r="41" spans="1:9">
      <c r="A41" s="10"/>
      <c r="B41" s="9"/>
      <c r="C41" s="16"/>
      <c r="D41" s="16"/>
      <c r="E41" s="63">
        <f t="shared" si="2"/>
        <v>0</v>
      </c>
      <c r="I41"/>
    </row>
    <row r="42" spans="1:9">
      <c r="A42" s="95" t="s">
        <v>281</v>
      </c>
      <c r="B42" s="96"/>
      <c r="C42" s="97"/>
      <c r="D42" s="97"/>
      <c r="E42" s="98"/>
      <c r="I42"/>
    </row>
    <row r="43" spans="1:9">
      <c r="A43" s="10"/>
      <c r="B43" s="9"/>
      <c r="C43" s="16"/>
      <c r="D43" s="16"/>
      <c r="E43" s="63">
        <f t="shared" ref="E43:E54" si="3">C43*D43</f>
        <v>0</v>
      </c>
      <c r="I43"/>
    </row>
    <row r="44" spans="1:9" hidden="1">
      <c r="A44" s="10" t="s">
        <v>187</v>
      </c>
      <c r="B44" s="9" t="s">
        <v>11</v>
      </c>
      <c r="C44" s="16"/>
      <c r="D44" s="16"/>
      <c r="E44" s="63">
        <f t="shared" si="3"/>
        <v>0</v>
      </c>
      <c r="I44"/>
    </row>
    <row r="45" spans="1:9" hidden="1">
      <c r="A45" s="10"/>
      <c r="B45" s="9"/>
      <c r="C45" s="16"/>
      <c r="D45" s="16"/>
      <c r="E45" s="63">
        <f t="shared" si="3"/>
        <v>0</v>
      </c>
      <c r="I45"/>
    </row>
    <row r="46" spans="1:9" hidden="1">
      <c r="A46" s="10" t="s">
        <v>135</v>
      </c>
      <c r="B46" s="9" t="s">
        <v>11</v>
      </c>
      <c r="C46" s="16"/>
      <c r="D46" s="16"/>
      <c r="E46" s="63">
        <f t="shared" si="3"/>
        <v>0</v>
      </c>
      <c r="I46"/>
    </row>
    <row r="47" spans="1:9" hidden="1">
      <c r="A47" s="10"/>
      <c r="B47" s="9"/>
      <c r="C47" s="16"/>
      <c r="D47" s="16"/>
      <c r="E47" s="63">
        <f t="shared" si="3"/>
        <v>0</v>
      </c>
      <c r="I47"/>
    </row>
    <row r="48" spans="1:9" hidden="1">
      <c r="A48" s="10" t="s">
        <v>136</v>
      </c>
      <c r="B48" s="9" t="s">
        <v>11</v>
      </c>
      <c r="C48" s="16"/>
      <c r="D48" s="16"/>
      <c r="E48" s="63">
        <f t="shared" si="3"/>
        <v>0</v>
      </c>
      <c r="I48"/>
    </row>
    <row r="49" spans="1:9" hidden="1">
      <c r="A49" s="10"/>
      <c r="B49" s="9"/>
      <c r="C49" s="16"/>
      <c r="D49" s="16"/>
      <c r="E49" s="63">
        <f t="shared" si="3"/>
        <v>0</v>
      </c>
      <c r="I49"/>
    </row>
    <row r="50" spans="1:9" hidden="1">
      <c r="A50" s="10" t="s">
        <v>199</v>
      </c>
      <c r="B50" s="9" t="s">
        <v>11</v>
      </c>
      <c r="C50" s="16"/>
      <c r="D50" s="16"/>
      <c r="E50" s="63">
        <f t="shared" si="3"/>
        <v>0</v>
      </c>
      <c r="I50"/>
    </row>
    <row r="51" spans="1:9" hidden="1">
      <c r="A51" s="10"/>
      <c r="B51" s="9"/>
      <c r="C51" s="16"/>
      <c r="D51" s="16"/>
      <c r="E51" s="63">
        <f t="shared" si="3"/>
        <v>0</v>
      </c>
      <c r="I51"/>
    </row>
    <row r="52" spans="1:9">
      <c r="A52" s="93" t="s">
        <v>290</v>
      </c>
      <c r="B52" s="61" t="s">
        <v>250</v>
      </c>
      <c r="C52" s="62">
        <v>1</v>
      </c>
      <c r="D52" s="62"/>
      <c r="E52" s="63">
        <f t="shared" si="3"/>
        <v>0</v>
      </c>
      <c r="I52"/>
    </row>
    <row r="53" spans="1:9">
      <c r="A53" s="93" t="s">
        <v>282</v>
      </c>
      <c r="B53" s="9" t="s">
        <v>251</v>
      </c>
      <c r="C53" s="16">
        <v>1</v>
      </c>
      <c r="D53" s="16"/>
      <c r="E53" s="63">
        <f t="shared" si="3"/>
        <v>0</v>
      </c>
      <c r="I53"/>
    </row>
    <row r="54" spans="1:9">
      <c r="A54" s="10"/>
      <c r="B54" s="9"/>
      <c r="C54" s="16"/>
      <c r="D54" s="16"/>
      <c r="E54" s="63">
        <f t="shared" si="3"/>
        <v>0</v>
      </c>
      <c r="I54"/>
    </row>
    <row r="55" spans="1:9">
      <c r="A55" s="95" t="s">
        <v>288</v>
      </c>
      <c r="B55" s="96"/>
      <c r="C55" s="97"/>
      <c r="D55" s="97"/>
      <c r="E55" s="98">
        <f t="shared" si="2"/>
        <v>0</v>
      </c>
      <c r="I55"/>
    </row>
    <row r="56" spans="1:9">
      <c r="A56" s="3"/>
      <c r="B56" s="9"/>
      <c r="C56" s="16"/>
      <c r="D56" s="16"/>
      <c r="E56" s="63">
        <f t="shared" si="2"/>
        <v>0</v>
      </c>
      <c r="I56"/>
    </row>
    <row r="57" spans="1:9" ht="30">
      <c r="A57" s="93" t="s">
        <v>310</v>
      </c>
      <c r="B57" s="9" t="s">
        <v>12</v>
      </c>
      <c r="C57" s="16">
        <v>35</v>
      </c>
      <c r="D57" s="16"/>
      <c r="E57" s="63">
        <f t="shared" si="2"/>
        <v>0</v>
      </c>
      <c r="F57">
        <f>C57/2*D57</f>
        <v>0</v>
      </c>
      <c r="G57" s="35">
        <f>E57-F57</f>
        <v>0</v>
      </c>
      <c r="I57"/>
    </row>
    <row r="58" spans="1:9">
      <c r="A58" s="10"/>
      <c r="B58" s="9"/>
      <c r="C58" s="16"/>
      <c r="D58" s="16"/>
      <c r="E58" s="63">
        <f t="shared" si="2"/>
        <v>0</v>
      </c>
      <c r="I58"/>
    </row>
    <row r="59" spans="1:9">
      <c r="A59" s="10" t="s">
        <v>289</v>
      </c>
      <c r="B59" s="9" t="s">
        <v>1</v>
      </c>
      <c r="C59" s="16">
        <v>3</v>
      </c>
      <c r="D59" s="16"/>
      <c r="E59" s="63">
        <f t="shared" si="2"/>
        <v>0</v>
      </c>
      <c r="I59"/>
    </row>
    <row r="60" spans="1:9">
      <c r="A60" s="10"/>
      <c r="B60" s="9"/>
      <c r="C60" s="16"/>
      <c r="D60" s="16"/>
      <c r="E60" s="63">
        <f t="shared" si="2"/>
        <v>0</v>
      </c>
      <c r="I60"/>
    </row>
    <row r="61" spans="1:9" ht="30">
      <c r="A61" s="93" t="s">
        <v>291</v>
      </c>
      <c r="B61" s="61" t="s">
        <v>250</v>
      </c>
      <c r="C61" s="62">
        <v>3</v>
      </c>
      <c r="D61" s="62"/>
      <c r="E61" s="63">
        <f t="shared" si="2"/>
        <v>0</v>
      </c>
      <c r="I61"/>
    </row>
    <row r="62" spans="1:9">
      <c r="A62" s="10"/>
      <c r="B62" s="9"/>
      <c r="C62" s="16"/>
      <c r="D62" s="16"/>
      <c r="E62" s="63">
        <f t="shared" si="2"/>
        <v>0</v>
      </c>
      <c r="I62"/>
    </row>
    <row r="63" spans="1:9">
      <c r="A63" s="93" t="s">
        <v>293</v>
      </c>
      <c r="B63" s="61" t="s">
        <v>250</v>
      </c>
      <c r="C63" s="62">
        <v>1</v>
      </c>
      <c r="D63" s="62"/>
      <c r="E63" s="63">
        <f t="shared" si="2"/>
        <v>0</v>
      </c>
      <c r="I63"/>
    </row>
    <row r="64" spans="1:9">
      <c r="A64" s="93"/>
      <c r="B64" s="9"/>
      <c r="C64" s="16"/>
      <c r="D64" s="16"/>
      <c r="E64" s="63">
        <f t="shared" si="2"/>
        <v>0</v>
      </c>
      <c r="I64"/>
    </row>
    <row r="65" spans="1:9">
      <c r="A65" s="104" t="s">
        <v>317</v>
      </c>
      <c r="B65" s="105" t="s">
        <v>1</v>
      </c>
      <c r="C65" s="106">
        <v>1</v>
      </c>
      <c r="D65" s="106"/>
      <c r="E65" s="63">
        <f t="shared" si="2"/>
        <v>0</v>
      </c>
      <c r="I65"/>
    </row>
    <row r="66" spans="1:9">
      <c r="A66" s="104"/>
      <c r="B66" s="105"/>
      <c r="C66" s="106"/>
      <c r="D66" s="106"/>
      <c r="E66" s="63">
        <f t="shared" si="2"/>
        <v>0</v>
      </c>
      <c r="I66"/>
    </row>
    <row r="67" spans="1:9">
      <c r="A67" s="104" t="s">
        <v>316</v>
      </c>
      <c r="B67" s="105" t="s">
        <v>1</v>
      </c>
      <c r="C67" s="106">
        <v>3</v>
      </c>
      <c r="D67" s="106"/>
      <c r="E67" s="63">
        <f t="shared" si="2"/>
        <v>0</v>
      </c>
      <c r="I67"/>
    </row>
    <row r="68" spans="1:9">
      <c r="A68" s="93"/>
      <c r="B68" s="9"/>
      <c r="C68" s="16"/>
      <c r="D68" s="16"/>
      <c r="E68" s="63">
        <f t="shared" si="2"/>
        <v>0</v>
      </c>
      <c r="I68"/>
    </row>
    <row r="69" spans="1:9">
      <c r="A69" s="93" t="s">
        <v>282</v>
      </c>
      <c r="B69" s="9" t="s">
        <v>251</v>
      </c>
      <c r="C69" s="16">
        <v>1</v>
      </c>
      <c r="D69" s="16"/>
      <c r="E69" s="63">
        <f t="shared" si="2"/>
        <v>0</v>
      </c>
      <c r="I69"/>
    </row>
    <row r="70" spans="1:9">
      <c r="A70" s="93"/>
      <c r="B70" s="9"/>
      <c r="C70" s="16"/>
      <c r="D70" s="16"/>
      <c r="E70" s="63">
        <f t="shared" si="2"/>
        <v>0</v>
      </c>
      <c r="I70"/>
    </row>
    <row r="71" spans="1:9">
      <c r="A71" s="110" t="s">
        <v>324</v>
      </c>
      <c r="B71" s="61" t="s">
        <v>250</v>
      </c>
      <c r="C71" s="16">
        <v>3</v>
      </c>
      <c r="D71" s="16"/>
      <c r="E71" s="63">
        <f t="shared" si="2"/>
        <v>0</v>
      </c>
      <c r="I71"/>
    </row>
    <row r="72" spans="1:9">
      <c r="A72" s="10"/>
      <c r="B72" s="9"/>
      <c r="C72" s="16"/>
      <c r="D72" s="16"/>
      <c r="E72" s="63">
        <f t="shared" si="2"/>
        <v>0</v>
      </c>
    </row>
    <row r="73" spans="1:9">
      <c r="A73" s="10"/>
      <c r="B73" s="9"/>
      <c r="C73" s="16"/>
      <c r="D73" s="16"/>
      <c r="E73" s="63">
        <f t="shared" si="2"/>
        <v>0</v>
      </c>
    </row>
    <row r="74" spans="1:9">
      <c r="A74" s="144" t="s">
        <v>341</v>
      </c>
      <c r="B74" s="145"/>
      <c r="C74" s="145"/>
      <c r="D74" s="146"/>
      <c r="E74" s="119">
        <f>SUM(E14:E73)</f>
        <v>0</v>
      </c>
    </row>
    <row r="75" spans="1:9">
      <c r="A75" s="5"/>
      <c r="D75" s="21"/>
      <c r="E75" s="25"/>
    </row>
    <row r="76" spans="1:9">
      <c r="A76" s="95" t="s">
        <v>340</v>
      </c>
      <c r="B76" s="96"/>
      <c r="C76" s="97"/>
      <c r="D76" s="97"/>
      <c r="E76" s="98">
        <f>C76*D76</f>
        <v>0</v>
      </c>
    </row>
    <row r="77" spans="1:9" hidden="1">
      <c r="A77" s="117"/>
      <c r="B77" s="105"/>
      <c r="C77" s="106"/>
      <c r="D77" s="106"/>
      <c r="E77" s="108"/>
    </row>
    <row r="78" spans="1:9" hidden="1">
      <c r="A78" s="93" t="s">
        <v>323</v>
      </c>
      <c r="B78" s="61" t="s">
        <v>250</v>
      </c>
      <c r="C78" s="62">
        <v>1</v>
      </c>
      <c r="D78" s="62"/>
      <c r="E78" s="63">
        <f t="shared" ref="E78:E121" si="4">C78*D78</f>
        <v>0</v>
      </c>
      <c r="I78"/>
    </row>
    <row r="79" spans="1:9">
      <c r="A79" s="10"/>
      <c r="B79" s="61"/>
      <c r="C79" s="62"/>
      <c r="D79" s="62"/>
      <c r="E79" s="63">
        <f t="shared" si="4"/>
        <v>0</v>
      </c>
      <c r="I79"/>
    </row>
    <row r="80" spans="1:9">
      <c r="A80" s="10" t="s">
        <v>294</v>
      </c>
      <c r="B80" s="61" t="s">
        <v>250</v>
      </c>
      <c r="C80" s="62">
        <v>1</v>
      </c>
      <c r="D80" s="62"/>
      <c r="E80" s="63">
        <f t="shared" si="4"/>
        <v>0</v>
      </c>
      <c r="I80"/>
    </row>
    <row r="81" spans="1:9">
      <c r="A81" s="10"/>
      <c r="B81" s="61"/>
      <c r="C81" s="62"/>
      <c r="D81" s="62"/>
      <c r="E81" s="63">
        <f t="shared" si="4"/>
        <v>0</v>
      </c>
      <c r="I81"/>
    </row>
    <row r="82" spans="1:9">
      <c r="A82" s="10" t="s">
        <v>295</v>
      </c>
      <c r="B82" s="61" t="s">
        <v>1</v>
      </c>
      <c r="C82" s="62">
        <v>2</v>
      </c>
      <c r="D82" s="62"/>
      <c r="E82" s="63">
        <f t="shared" si="4"/>
        <v>0</v>
      </c>
      <c r="I82"/>
    </row>
    <row r="83" spans="1:9">
      <c r="A83" s="10"/>
      <c r="B83" s="61"/>
      <c r="C83" s="62"/>
      <c r="D83" s="62"/>
      <c r="E83" s="63">
        <f t="shared" si="4"/>
        <v>0</v>
      </c>
      <c r="I83"/>
    </row>
    <row r="84" spans="1:9">
      <c r="A84" s="10" t="s">
        <v>296</v>
      </c>
      <c r="B84" s="61" t="s">
        <v>1</v>
      </c>
      <c r="C84" s="62">
        <v>1</v>
      </c>
      <c r="D84" s="62"/>
      <c r="E84" s="63">
        <f t="shared" si="4"/>
        <v>0</v>
      </c>
      <c r="I84"/>
    </row>
    <row r="85" spans="1:9">
      <c r="A85" s="10"/>
      <c r="B85" s="61"/>
      <c r="C85" s="62"/>
      <c r="D85" s="62"/>
      <c r="E85" s="63">
        <f t="shared" si="4"/>
        <v>0</v>
      </c>
      <c r="I85"/>
    </row>
    <row r="86" spans="1:9" hidden="1">
      <c r="A86" s="10" t="s">
        <v>187</v>
      </c>
      <c r="B86" s="61" t="s">
        <v>11</v>
      </c>
      <c r="C86" s="62"/>
      <c r="D86" s="62"/>
      <c r="E86" s="63">
        <f t="shared" si="4"/>
        <v>0</v>
      </c>
      <c r="I86"/>
    </row>
    <row r="87" spans="1:9" hidden="1">
      <c r="A87" s="10"/>
      <c r="B87" s="61"/>
      <c r="C87" s="62"/>
      <c r="D87" s="62"/>
      <c r="E87" s="63">
        <f>C87*D87</f>
        <v>0</v>
      </c>
      <c r="I87"/>
    </row>
    <row r="88" spans="1:9" hidden="1">
      <c r="A88" s="10" t="s">
        <v>135</v>
      </c>
      <c r="B88" s="61" t="s">
        <v>11</v>
      </c>
      <c r="C88" s="62"/>
      <c r="D88" s="62"/>
      <c r="E88" s="63">
        <f t="shared" si="4"/>
        <v>0</v>
      </c>
      <c r="I88"/>
    </row>
    <row r="89" spans="1:9" hidden="1">
      <c r="A89" s="10"/>
      <c r="B89" s="61"/>
      <c r="C89" s="62"/>
      <c r="D89" s="62"/>
      <c r="E89" s="63">
        <f t="shared" si="4"/>
        <v>0</v>
      </c>
      <c r="I89"/>
    </row>
    <row r="90" spans="1:9" hidden="1">
      <c r="A90" s="10" t="s">
        <v>136</v>
      </c>
      <c r="B90" s="61" t="s">
        <v>11</v>
      </c>
      <c r="C90" s="62"/>
      <c r="D90" s="62"/>
      <c r="E90" s="63">
        <f t="shared" si="4"/>
        <v>0</v>
      </c>
      <c r="I90"/>
    </row>
    <row r="91" spans="1:9" hidden="1">
      <c r="A91" s="10"/>
      <c r="B91" s="61"/>
      <c r="C91" s="62"/>
      <c r="D91" s="62"/>
      <c r="E91" s="63">
        <f t="shared" si="4"/>
        <v>0</v>
      </c>
      <c r="I91"/>
    </row>
    <row r="92" spans="1:9" hidden="1">
      <c r="A92" s="10" t="s">
        <v>199</v>
      </c>
      <c r="B92" s="61" t="s">
        <v>11</v>
      </c>
      <c r="C92" s="62"/>
      <c r="D92" s="62"/>
      <c r="E92" s="63">
        <f t="shared" si="4"/>
        <v>0</v>
      </c>
      <c r="I92"/>
    </row>
    <row r="93" spans="1:9" hidden="1">
      <c r="A93" s="10"/>
      <c r="B93" s="61"/>
      <c r="C93" s="62"/>
      <c r="D93" s="62"/>
      <c r="E93" s="63">
        <f t="shared" si="4"/>
        <v>0</v>
      </c>
      <c r="I93"/>
    </row>
    <row r="94" spans="1:9">
      <c r="A94" s="10" t="s">
        <v>297</v>
      </c>
      <c r="B94" s="61" t="s">
        <v>12</v>
      </c>
      <c r="C94" s="109"/>
      <c r="D94" s="62"/>
      <c r="E94" s="63">
        <f t="shared" si="4"/>
        <v>0</v>
      </c>
      <c r="I94"/>
    </row>
    <row r="95" spans="1:9">
      <c r="A95" s="10"/>
      <c r="B95" s="61"/>
      <c r="C95" s="62"/>
      <c r="D95" s="62"/>
      <c r="E95" s="63">
        <f t="shared" si="4"/>
        <v>0</v>
      </c>
      <c r="I95"/>
    </row>
    <row r="96" spans="1:9">
      <c r="A96" s="10" t="s">
        <v>298</v>
      </c>
      <c r="B96" s="61"/>
      <c r="C96" s="62"/>
      <c r="D96" s="62"/>
      <c r="E96" s="63">
        <f t="shared" si="4"/>
        <v>0</v>
      </c>
      <c r="I96"/>
    </row>
    <row r="97" spans="1:9">
      <c r="A97" s="3" t="s">
        <v>358</v>
      </c>
      <c r="B97" s="61" t="s">
        <v>1</v>
      </c>
      <c r="C97" s="62">
        <v>3</v>
      </c>
      <c r="D97" s="62"/>
      <c r="E97" s="63">
        <f t="shared" si="4"/>
        <v>0</v>
      </c>
      <c r="I97"/>
    </row>
    <row r="98" spans="1:9">
      <c r="A98" s="3" t="s">
        <v>369</v>
      </c>
      <c r="B98" s="61" t="s">
        <v>250</v>
      </c>
      <c r="C98" s="62">
        <v>1</v>
      </c>
      <c r="D98" s="62"/>
      <c r="E98" s="63">
        <f t="shared" si="4"/>
        <v>0</v>
      </c>
      <c r="I98"/>
    </row>
    <row r="99" spans="1:9">
      <c r="A99" s="3" t="s">
        <v>359</v>
      </c>
      <c r="B99" s="61" t="s">
        <v>1</v>
      </c>
      <c r="C99" s="62">
        <v>3</v>
      </c>
      <c r="D99" s="62"/>
      <c r="E99" s="63">
        <f t="shared" si="4"/>
        <v>0</v>
      </c>
      <c r="I99"/>
    </row>
    <row r="100" spans="1:9">
      <c r="A100" s="3" t="s">
        <v>360</v>
      </c>
      <c r="B100" s="61" t="s">
        <v>1</v>
      </c>
      <c r="C100" s="62">
        <v>4</v>
      </c>
      <c r="D100" s="62"/>
      <c r="E100" s="63">
        <f t="shared" si="4"/>
        <v>0</v>
      </c>
      <c r="I100"/>
    </row>
    <row r="101" spans="1:9">
      <c r="A101" s="3"/>
      <c r="B101" s="61"/>
      <c r="C101" s="62"/>
      <c r="D101" s="62"/>
      <c r="E101" s="63">
        <f t="shared" si="4"/>
        <v>0</v>
      </c>
      <c r="I101"/>
    </row>
    <row r="102" spans="1:9">
      <c r="A102" s="10" t="s">
        <v>299</v>
      </c>
      <c r="B102" s="61"/>
      <c r="C102" s="62"/>
      <c r="D102" s="62"/>
      <c r="E102" s="63">
        <f t="shared" si="4"/>
        <v>0</v>
      </c>
      <c r="I102"/>
    </row>
    <row r="103" spans="1:9">
      <c r="A103" s="3" t="s">
        <v>361</v>
      </c>
      <c r="B103" s="61" t="s">
        <v>1</v>
      </c>
      <c r="C103" s="62">
        <v>2</v>
      </c>
      <c r="D103" s="62"/>
      <c r="E103" s="63">
        <f t="shared" si="4"/>
        <v>0</v>
      </c>
      <c r="I103"/>
    </row>
    <row r="104" spans="1:9">
      <c r="A104" s="3" t="s">
        <v>362</v>
      </c>
      <c r="B104" s="61" t="s">
        <v>1</v>
      </c>
      <c r="C104" s="62">
        <v>31</v>
      </c>
      <c r="D104" s="62"/>
      <c r="E104" s="63">
        <f t="shared" si="4"/>
        <v>0</v>
      </c>
      <c r="I104"/>
    </row>
    <row r="105" spans="1:9">
      <c r="A105" s="3" t="s">
        <v>363</v>
      </c>
      <c r="B105" s="61" t="s">
        <v>1</v>
      </c>
      <c r="C105" s="62">
        <v>4</v>
      </c>
      <c r="D105" s="62"/>
      <c r="E105" s="63">
        <f t="shared" si="4"/>
        <v>0</v>
      </c>
      <c r="I105"/>
    </row>
    <row r="106" spans="1:9">
      <c r="A106" s="10"/>
      <c r="B106" s="61"/>
      <c r="C106" s="62"/>
      <c r="D106" s="62"/>
      <c r="E106" s="63">
        <f t="shared" si="4"/>
        <v>0</v>
      </c>
      <c r="I106"/>
    </row>
    <row r="107" spans="1:9">
      <c r="A107" s="10" t="s">
        <v>300</v>
      </c>
      <c r="B107" s="61"/>
      <c r="C107" s="62"/>
      <c r="D107" s="62"/>
      <c r="E107" s="63">
        <f t="shared" si="4"/>
        <v>0</v>
      </c>
      <c r="I107"/>
    </row>
    <row r="108" spans="1:9">
      <c r="A108" s="3" t="s">
        <v>364</v>
      </c>
      <c r="B108" s="61" t="s">
        <v>1</v>
      </c>
      <c r="C108" s="62">
        <v>3</v>
      </c>
      <c r="D108" s="62"/>
      <c r="E108" s="63">
        <f t="shared" si="4"/>
        <v>0</v>
      </c>
      <c r="I108"/>
    </row>
    <row r="109" spans="1:9">
      <c r="A109" s="3"/>
      <c r="B109" s="61"/>
      <c r="C109" s="62"/>
      <c r="D109" s="62"/>
      <c r="E109" s="63"/>
      <c r="I109"/>
    </row>
    <row r="110" spans="1:9">
      <c r="A110" s="10" t="s">
        <v>301</v>
      </c>
      <c r="B110" s="61" t="s">
        <v>1</v>
      </c>
      <c r="C110" s="62"/>
      <c r="D110" s="62"/>
      <c r="E110" s="63">
        <f t="shared" si="4"/>
        <v>0</v>
      </c>
      <c r="I110"/>
    </row>
    <row r="111" spans="1:9">
      <c r="A111" s="3" t="s">
        <v>367</v>
      </c>
      <c r="B111" s="61" t="s">
        <v>1</v>
      </c>
      <c r="C111" s="62">
        <v>4</v>
      </c>
      <c r="D111" s="62"/>
      <c r="E111" s="63">
        <f t="shared" si="4"/>
        <v>0</v>
      </c>
      <c r="I111"/>
    </row>
    <row r="112" spans="1:9">
      <c r="A112" s="3" t="s">
        <v>368</v>
      </c>
      <c r="B112" s="61" t="s">
        <v>1</v>
      </c>
      <c r="C112" s="62">
        <v>8</v>
      </c>
      <c r="D112" s="62"/>
      <c r="E112" s="63">
        <f t="shared" si="4"/>
        <v>0</v>
      </c>
      <c r="I112"/>
    </row>
    <row r="113" spans="1:9">
      <c r="A113" s="3" t="s">
        <v>366</v>
      </c>
      <c r="B113" s="61" t="s">
        <v>1</v>
      </c>
      <c r="C113" s="62">
        <v>8</v>
      </c>
      <c r="D113" s="62"/>
      <c r="E113" s="63">
        <f t="shared" si="4"/>
        <v>0</v>
      </c>
      <c r="I113"/>
    </row>
    <row r="114" spans="1:9">
      <c r="A114" s="3" t="s">
        <v>365</v>
      </c>
      <c r="B114" s="61" t="s">
        <v>1</v>
      </c>
      <c r="C114" s="62">
        <v>5</v>
      </c>
      <c r="D114" s="62"/>
      <c r="E114" s="63">
        <f t="shared" si="4"/>
        <v>0</v>
      </c>
      <c r="I114"/>
    </row>
    <row r="115" spans="1:9">
      <c r="A115" s="10"/>
      <c r="B115" s="61"/>
      <c r="C115" s="62"/>
      <c r="D115" s="62"/>
      <c r="E115" s="63">
        <f t="shared" si="4"/>
        <v>0</v>
      </c>
      <c r="I115"/>
    </row>
    <row r="116" spans="1:9" hidden="1">
      <c r="A116" s="10" t="s">
        <v>302</v>
      </c>
      <c r="B116" s="61" t="s">
        <v>250</v>
      </c>
      <c r="C116" s="62">
        <v>1</v>
      </c>
      <c r="D116" s="62"/>
      <c r="E116" s="63">
        <f t="shared" si="4"/>
        <v>0</v>
      </c>
      <c r="I116"/>
    </row>
    <row r="117" spans="1:9" hidden="1">
      <c r="A117" s="10"/>
      <c r="B117" s="61"/>
      <c r="C117" s="62"/>
      <c r="D117" s="62"/>
      <c r="E117" s="63">
        <f t="shared" si="4"/>
        <v>0</v>
      </c>
      <c r="I117"/>
    </row>
    <row r="118" spans="1:9" hidden="1">
      <c r="A118" s="10" t="s">
        <v>303</v>
      </c>
      <c r="B118" s="61" t="s">
        <v>250</v>
      </c>
      <c r="C118" s="62">
        <v>1</v>
      </c>
      <c r="D118" s="62"/>
      <c r="E118" s="63">
        <f t="shared" si="4"/>
        <v>0</v>
      </c>
      <c r="I118"/>
    </row>
    <row r="119" spans="1:9">
      <c r="A119" s="117"/>
      <c r="B119" s="105"/>
      <c r="C119" s="106"/>
      <c r="D119" s="106"/>
      <c r="E119" s="63">
        <f t="shared" si="4"/>
        <v>0</v>
      </c>
    </row>
    <row r="120" spans="1:9">
      <c r="A120" s="10" t="s">
        <v>19</v>
      </c>
      <c r="B120" s="9" t="s">
        <v>250</v>
      </c>
      <c r="C120" s="16">
        <v>1</v>
      </c>
      <c r="D120" s="16"/>
      <c r="E120" s="63">
        <f t="shared" si="4"/>
        <v>0</v>
      </c>
      <c r="I120"/>
    </row>
    <row r="121" spans="1:9">
      <c r="A121" s="117"/>
      <c r="B121" s="105"/>
      <c r="C121" s="106"/>
      <c r="D121" s="106"/>
      <c r="E121" s="63">
        <f t="shared" si="4"/>
        <v>0</v>
      </c>
    </row>
    <row r="122" spans="1:9">
      <c r="A122" s="144" t="s">
        <v>342</v>
      </c>
      <c r="B122" s="145"/>
      <c r="C122" s="145"/>
      <c r="D122" s="146"/>
      <c r="E122" s="119">
        <f>SUM(E76:E121)</f>
        <v>0</v>
      </c>
    </row>
    <row r="123" spans="1:9">
      <c r="A123" s="3"/>
      <c r="B123" s="9"/>
      <c r="C123" s="16"/>
      <c r="D123" s="16"/>
      <c r="E123" s="17">
        <f t="shared" si="2"/>
        <v>0</v>
      </c>
    </row>
    <row r="124" spans="1:9">
      <c r="A124" s="4"/>
      <c r="B124" s="7"/>
      <c r="C124" s="11"/>
      <c r="D124" s="18"/>
      <c r="E124" s="19"/>
    </row>
    <row r="125" spans="1:9">
      <c r="A125" s="5"/>
      <c r="D125" s="21" t="s">
        <v>7</v>
      </c>
      <c r="E125" s="25">
        <f>E13+E74+E122</f>
        <v>0</v>
      </c>
    </row>
    <row r="126" spans="1:9">
      <c r="A126" s="5"/>
      <c r="D126" s="22" t="s">
        <v>8</v>
      </c>
      <c r="E126" s="26">
        <f>E125*0.2</f>
        <v>0</v>
      </c>
    </row>
    <row r="127" spans="1:9">
      <c r="A127" s="5"/>
      <c r="D127" s="23" t="s">
        <v>9</v>
      </c>
      <c r="E127" s="27">
        <f>E125+E126</f>
        <v>0</v>
      </c>
    </row>
    <row r="128" spans="1:9">
      <c r="A128" s="6"/>
      <c r="B128" s="8"/>
      <c r="C128" s="13"/>
      <c r="D128" s="28"/>
      <c r="E128" s="29"/>
    </row>
    <row r="129" spans="1:9">
      <c r="A129" s="89" t="s">
        <v>388</v>
      </c>
      <c r="B129" s="90"/>
      <c r="C129" s="91"/>
      <c r="D129" s="91"/>
      <c r="E129" s="92"/>
      <c r="I129"/>
    </row>
    <row r="130" spans="1:9" ht="45" hidden="1">
      <c r="A130" s="94" t="s">
        <v>268</v>
      </c>
      <c r="B130" s="9" t="s">
        <v>1</v>
      </c>
      <c r="C130" s="16">
        <v>2</v>
      </c>
      <c r="D130" s="16"/>
      <c r="E130" s="17">
        <f t="shared" ref="E130:E141" si="5">C130*D130</f>
        <v>0</v>
      </c>
      <c r="I130"/>
    </row>
    <row r="131" spans="1:9">
      <c r="A131" s="124" t="s">
        <v>376</v>
      </c>
      <c r="B131" s="9"/>
      <c r="C131" s="16"/>
      <c r="D131" s="16"/>
      <c r="E131" s="17"/>
      <c r="I131"/>
    </row>
    <row r="132" spans="1:9">
      <c r="A132" s="110" t="s">
        <v>372</v>
      </c>
      <c r="B132" s="9"/>
      <c r="C132" s="16"/>
      <c r="D132" s="16"/>
      <c r="E132" s="17"/>
      <c r="I132"/>
    </row>
    <row r="133" spans="1:9" ht="30">
      <c r="A133" s="120" t="s">
        <v>371</v>
      </c>
      <c r="B133" s="61" t="s">
        <v>250</v>
      </c>
      <c r="C133" s="16">
        <v>1</v>
      </c>
      <c r="D133" s="16"/>
      <c r="E133" s="17">
        <f t="shared" si="5"/>
        <v>0</v>
      </c>
      <c r="I133"/>
    </row>
    <row r="134" spans="1:9">
      <c r="A134" s="94"/>
      <c r="B134" s="61"/>
      <c r="C134" s="16"/>
      <c r="D134" s="16"/>
      <c r="E134" s="17"/>
      <c r="I134"/>
    </row>
    <row r="135" spans="1:9">
      <c r="A135" s="124" t="s">
        <v>377</v>
      </c>
      <c r="B135" s="9"/>
      <c r="C135" s="16"/>
      <c r="D135" s="16"/>
      <c r="E135" s="17"/>
      <c r="I135"/>
    </row>
    <row r="136" spans="1:9">
      <c r="A136" s="110" t="s">
        <v>373</v>
      </c>
      <c r="B136" s="9"/>
      <c r="C136" s="16"/>
      <c r="D136" s="16"/>
      <c r="E136" s="17"/>
      <c r="I136"/>
    </row>
    <row r="137" spans="1:9" ht="56.25" customHeight="1">
      <c r="A137" s="94" t="s">
        <v>374</v>
      </c>
      <c r="B137" s="61" t="s">
        <v>250</v>
      </c>
      <c r="C137" s="62">
        <v>1</v>
      </c>
      <c r="D137" s="62"/>
      <c r="E137" s="63">
        <f>C137*D137</f>
        <v>0</v>
      </c>
      <c r="I137"/>
    </row>
    <row r="138" spans="1:9">
      <c r="A138" s="94"/>
      <c r="B138" s="9"/>
      <c r="C138" s="16"/>
      <c r="D138" s="16"/>
      <c r="E138" s="17">
        <f t="shared" ref="E138:E140" si="6">C138*D138</f>
        <v>0</v>
      </c>
      <c r="I138"/>
    </row>
    <row r="139" spans="1:9">
      <c r="A139" s="124" t="s">
        <v>378</v>
      </c>
      <c r="B139" s="9"/>
      <c r="C139" s="16"/>
      <c r="D139" s="16"/>
      <c r="E139" s="17"/>
      <c r="I139"/>
    </row>
    <row r="140" spans="1:9" ht="30">
      <c r="A140" s="94" t="s">
        <v>375</v>
      </c>
      <c r="B140" s="61" t="s">
        <v>250</v>
      </c>
      <c r="C140" s="62">
        <v>1</v>
      </c>
      <c r="D140" s="62"/>
      <c r="E140" s="63">
        <f t="shared" si="6"/>
        <v>0</v>
      </c>
      <c r="I140"/>
    </row>
    <row r="141" spans="1:9">
      <c r="A141" s="3"/>
      <c r="B141" s="9"/>
      <c r="C141" s="16"/>
      <c r="D141" s="16"/>
      <c r="E141" s="17">
        <f t="shared" si="5"/>
        <v>0</v>
      </c>
      <c r="I141"/>
    </row>
    <row r="142" spans="1:9">
      <c r="A142" s="4"/>
      <c r="B142" s="7"/>
      <c r="C142" s="11"/>
      <c r="D142" s="18"/>
      <c r="E142" s="19"/>
      <c r="I142"/>
    </row>
    <row r="143" spans="1:9">
      <c r="A143" s="5"/>
      <c r="D143" s="21" t="s">
        <v>7</v>
      </c>
      <c r="E143" s="25">
        <f>E133+E137+E140</f>
        <v>0</v>
      </c>
      <c r="G143">
        <f>E143*0.02</f>
        <v>0</v>
      </c>
      <c r="H143" t="s">
        <v>247</v>
      </c>
      <c r="I143"/>
    </row>
    <row r="144" spans="1:9">
      <c r="A144" s="5"/>
      <c r="D144" s="22" t="s">
        <v>8</v>
      </c>
      <c r="E144" s="26">
        <f>E143*0.2</f>
        <v>0</v>
      </c>
      <c r="I144"/>
    </row>
    <row r="145" spans="1:9">
      <c r="A145" s="5"/>
      <c r="D145" s="23" t="s">
        <v>9</v>
      </c>
      <c r="E145" s="27">
        <f>E143+E144</f>
        <v>0</v>
      </c>
      <c r="I145"/>
    </row>
    <row r="146" spans="1:9">
      <c r="A146" s="6"/>
      <c r="B146" s="8"/>
      <c r="C146" s="13"/>
      <c r="D146" s="28"/>
      <c r="E146" s="29"/>
      <c r="I146"/>
    </row>
  </sheetData>
  <mergeCells count="5">
    <mergeCell ref="A2:E2"/>
    <mergeCell ref="A3:E3"/>
    <mergeCell ref="A13:D13"/>
    <mergeCell ref="A74:D74"/>
    <mergeCell ref="A122:D122"/>
  </mergeCells>
  <phoneticPr fontId="7" type="noConversion"/>
  <pageMargins left="0.7" right="0.7" top="0.75" bottom="0.75" header="0.3" footer="0.3"/>
  <pageSetup paperSize="9" orientation="portrait" verticalDpi="12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80"/>
  <sheetViews>
    <sheetView showGridLines="0" showZeros="0" topLeftCell="A12" workbookViewId="0">
      <selection activeCell="A12" sqref="A12:XFD12"/>
    </sheetView>
  </sheetViews>
  <sheetFormatPr baseColWidth="10" defaultRowHeight="15"/>
  <cols>
    <col min="1" max="1" width="45.5703125" customWidth="1"/>
    <col min="2" max="2" width="5.140625" style="1" customWidth="1"/>
    <col min="3" max="3" width="7.7109375" style="20" customWidth="1"/>
    <col min="4" max="4" width="11.42578125" style="20"/>
    <col min="5" max="5" width="16.7109375" style="24" customWidth="1"/>
    <col min="7" max="9" width="0" hidden="1" customWidth="1"/>
  </cols>
  <sheetData>
    <row r="1" spans="1:5">
      <c r="A1" s="4"/>
      <c r="B1" s="7"/>
      <c r="C1" s="11"/>
      <c r="D1" s="11"/>
      <c r="E1" s="12"/>
    </row>
    <row r="2" spans="1:5" ht="15.75">
      <c r="A2" s="132" t="str">
        <f>RECAP!A2</f>
        <v>UNIVERSITE BORDEAUX MONTAIGNE - 
REAMENAGEMENT SALLES L010/L012 et J04/J06/J08</v>
      </c>
      <c r="B2" s="137"/>
      <c r="C2" s="137"/>
      <c r="D2" s="137"/>
      <c r="E2" s="133"/>
    </row>
    <row r="3" spans="1:5" ht="15.75">
      <c r="A3" s="132" t="s">
        <v>15</v>
      </c>
      <c r="B3" s="137"/>
      <c r="C3" s="137"/>
      <c r="D3" s="137"/>
      <c r="E3" s="133"/>
    </row>
    <row r="4" spans="1:5">
      <c r="A4" s="6"/>
      <c r="B4" s="8"/>
      <c r="C4" s="13"/>
      <c r="D4" s="13"/>
      <c r="E4" s="14"/>
    </row>
    <row r="5" spans="1:5">
      <c r="A5" s="2" t="s">
        <v>0</v>
      </c>
      <c r="B5" s="2" t="s">
        <v>1</v>
      </c>
      <c r="C5" s="15" t="s">
        <v>2</v>
      </c>
      <c r="D5" s="15" t="s">
        <v>3</v>
      </c>
      <c r="E5" s="15" t="s">
        <v>4</v>
      </c>
    </row>
    <row r="6" spans="1:5">
      <c r="A6" s="3"/>
      <c r="B6" s="9"/>
      <c r="C6" s="16"/>
      <c r="D6" s="16"/>
      <c r="E6" s="17"/>
    </row>
    <row r="7" spans="1:5">
      <c r="A7" s="10" t="s">
        <v>5</v>
      </c>
      <c r="B7" s="9" t="s">
        <v>6</v>
      </c>
      <c r="C7" s="16">
        <v>1</v>
      </c>
      <c r="D7" s="16"/>
      <c r="E7" s="17">
        <f>C7*D7</f>
        <v>0</v>
      </c>
    </row>
    <row r="8" spans="1:5">
      <c r="A8" s="10"/>
      <c r="B8" s="9"/>
      <c r="C8" s="16"/>
      <c r="D8" s="16"/>
      <c r="E8" s="17">
        <f t="shared" ref="E8:E58" si="0">C8*D8</f>
        <v>0</v>
      </c>
    </row>
    <row r="9" spans="1:5">
      <c r="A9" s="10" t="s">
        <v>10</v>
      </c>
      <c r="B9" s="9" t="s">
        <v>6</v>
      </c>
      <c r="C9" s="16">
        <v>1</v>
      </c>
      <c r="D9" s="16"/>
      <c r="E9" s="17">
        <f t="shared" si="0"/>
        <v>0</v>
      </c>
    </row>
    <row r="10" spans="1:5">
      <c r="A10" s="10"/>
      <c r="B10" s="9"/>
      <c r="C10" s="16"/>
      <c r="D10" s="16"/>
      <c r="E10" s="17">
        <f t="shared" si="0"/>
        <v>0</v>
      </c>
    </row>
    <row r="11" spans="1:5">
      <c r="A11" s="10" t="s">
        <v>224</v>
      </c>
      <c r="B11" s="9" t="s">
        <v>6</v>
      </c>
      <c r="C11" s="16">
        <v>1</v>
      </c>
      <c r="D11" s="16"/>
      <c r="E11" s="17">
        <f t="shared" si="0"/>
        <v>0</v>
      </c>
    </row>
    <row r="12" spans="1:5">
      <c r="A12" s="3"/>
      <c r="B12" s="9"/>
      <c r="C12" s="16"/>
      <c r="D12" s="16"/>
      <c r="E12" s="17">
        <f t="shared" ref="E12:E17" si="1">C12*D12</f>
        <v>0</v>
      </c>
    </row>
    <row r="13" spans="1:5">
      <c r="A13" s="10" t="s">
        <v>269</v>
      </c>
      <c r="B13" s="9" t="s">
        <v>11</v>
      </c>
      <c r="C13" s="16">
        <v>160</v>
      </c>
      <c r="D13" s="16"/>
      <c r="E13" s="17">
        <f t="shared" si="1"/>
        <v>0</v>
      </c>
    </row>
    <row r="14" spans="1:5">
      <c r="A14" s="3"/>
      <c r="B14" s="9"/>
      <c r="C14" s="16"/>
      <c r="D14" s="16"/>
      <c r="E14" s="17">
        <f t="shared" si="1"/>
        <v>0</v>
      </c>
    </row>
    <row r="15" spans="1:5">
      <c r="A15" s="10" t="s">
        <v>270</v>
      </c>
      <c r="B15" s="9" t="s">
        <v>11</v>
      </c>
      <c r="C15" s="16">
        <v>45</v>
      </c>
      <c r="D15" s="16"/>
      <c r="E15" s="17">
        <f t="shared" si="1"/>
        <v>0</v>
      </c>
    </row>
    <row r="16" spans="1:5" hidden="1">
      <c r="A16" s="3"/>
      <c r="B16" s="9"/>
      <c r="C16" s="16"/>
      <c r="D16" s="16"/>
      <c r="E16" s="17">
        <f t="shared" si="1"/>
        <v>0</v>
      </c>
    </row>
    <row r="17" spans="1:5" hidden="1">
      <c r="A17" s="10" t="s">
        <v>173</v>
      </c>
      <c r="B17" s="9" t="s">
        <v>11</v>
      </c>
      <c r="C17" s="16"/>
      <c r="D17" s="16"/>
      <c r="E17" s="17">
        <f t="shared" si="1"/>
        <v>0</v>
      </c>
    </row>
    <row r="18" spans="1:5" ht="14.25" customHeight="1">
      <c r="A18" s="10"/>
      <c r="B18" s="9"/>
      <c r="C18" s="16"/>
      <c r="D18" s="16"/>
      <c r="E18" s="17"/>
    </row>
    <row r="19" spans="1:5" hidden="1">
      <c r="A19" s="10" t="s">
        <v>62</v>
      </c>
      <c r="B19" s="9" t="s">
        <v>11</v>
      </c>
      <c r="C19" s="16"/>
      <c r="D19" s="16"/>
      <c r="E19" s="17">
        <f t="shared" si="0"/>
        <v>0</v>
      </c>
    </row>
    <row r="20" spans="1:5" hidden="1">
      <c r="A20" s="10"/>
      <c r="B20" s="9"/>
      <c r="C20" s="16"/>
      <c r="D20" s="16"/>
      <c r="E20" s="17">
        <f t="shared" si="0"/>
        <v>0</v>
      </c>
    </row>
    <row r="21" spans="1:5" hidden="1">
      <c r="A21" s="10" t="s">
        <v>174</v>
      </c>
      <c r="B21" s="9" t="s">
        <v>11</v>
      </c>
      <c r="C21" s="16"/>
      <c r="D21" s="16"/>
      <c r="E21" s="17">
        <f>C21*D21</f>
        <v>0</v>
      </c>
    </row>
    <row r="22" spans="1:5" hidden="1">
      <c r="A22" s="3"/>
      <c r="B22" s="9"/>
      <c r="C22" s="16"/>
      <c r="D22" s="16"/>
      <c r="E22" s="17">
        <f>C22*D22</f>
        <v>0</v>
      </c>
    </row>
    <row r="23" spans="1:5" hidden="1">
      <c r="A23" s="10" t="s">
        <v>63</v>
      </c>
      <c r="B23" s="9" t="s">
        <v>11</v>
      </c>
      <c r="C23" s="16"/>
      <c r="D23" s="16"/>
      <c r="E23" s="17">
        <f t="shared" ref="E23:E50" si="2">C23*D23</f>
        <v>0</v>
      </c>
    </row>
    <row r="24" spans="1:5" hidden="1">
      <c r="A24" s="10"/>
      <c r="B24" s="9"/>
      <c r="C24" s="16"/>
      <c r="D24" s="16"/>
      <c r="E24" s="17">
        <f t="shared" si="2"/>
        <v>0</v>
      </c>
    </row>
    <row r="25" spans="1:5" hidden="1">
      <c r="A25" s="10" t="s">
        <v>102</v>
      </c>
      <c r="B25" s="9" t="s">
        <v>11</v>
      </c>
      <c r="C25" s="16"/>
      <c r="D25" s="16"/>
      <c r="E25" s="17">
        <f t="shared" ref="E25:E31" si="3">C25*D25</f>
        <v>0</v>
      </c>
    </row>
    <row r="26" spans="1:5" hidden="1">
      <c r="A26" s="10"/>
      <c r="B26" s="9"/>
      <c r="C26" s="16"/>
      <c r="D26" s="16"/>
      <c r="E26" s="17">
        <f t="shared" ref="E26:E27" si="4">C26*D26</f>
        <v>0</v>
      </c>
    </row>
    <row r="27" spans="1:5">
      <c r="A27" s="10" t="s">
        <v>271</v>
      </c>
      <c r="B27" s="9" t="s">
        <v>11</v>
      </c>
      <c r="C27" s="16">
        <v>45</v>
      </c>
      <c r="D27" s="16"/>
      <c r="E27" s="17">
        <f t="shared" si="4"/>
        <v>0</v>
      </c>
    </row>
    <row r="28" spans="1:5" hidden="1">
      <c r="A28" s="10"/>
      <c r="B28" s="9"/>
      <c r="C28" s="16"/>
      <c r="D28" s="16"/>
      <c r="E28" s="17">
        <f t="shared" si="3"/>
        <v>0</v>
      </c>
    </row>
    <row r="29" spans="1:5" hidden="1">
      <c r="A29" s="10" t="s">
        <v>104</v>
      </c>
      <c r="B29" s="9" t="s">
        <v>11</v>
      </c>
      <c r="C29" s="16"/>
      <c r="D29" s="16"/>
      <c r="E29" s="17">
        <f t="shared" si="3"/>
        <v>0</v>
      </c>
    </row>
    <row r="30" spans="1:5" hidden="1">
      <c r="A30" s="10"/>
      <c r="B30" s="9"/>
      <c r="C30" s="16"/>
      <c r="D30" s="16"/>
      <c r="E30" s="17">
        <f t="shared" si="3"/>
        <v>0</v>
      </c>
    </row>
    <row r="31" spans="1:5" hidden="1">
      <c r="A31" s="10" t="s">
        <v>215</v>
      </c>
      <c r="B31" s="9" t="s">
        <v>11</v>
      </c>
      <c r="C31" s="16"/>
      <c r="D31" s="16"/>
      <c r="E31" s="17">
        <f t="shared" si="3"/>
        <v>0</v>
      </c>
    </row>
    <row r="32" spans="1:5" hidden="1">
      <c r="A32" s="10"/>
      <c r="B32" s="9"/>
      <c r="C32" s="16"/>
      <c r="D32" s="16"/>
      <c r="E32" s="17">
        <f t="shared" ref="E32" si="5">C32*D32</f>
        <v>0</v>
      </c>
    </row>
    <row r="33" spans="1:5" hidden="1">
      <c r="A33" s="10" t="s">
        <v>217</v>
      </c>
      <c r="B33" s="9" t="s">
        <v>1</v>
      </c>
      <c r="C33" s="16"/>
      <c r="D33" s="16"/>
      <c r="E33" s="17">
        <f t="shared" si="2"/>
        <v>0</v>
      </c>
    </row>
    <row r="34" spans="1:5" hidden="1">
      <c r="A34" s="10"/>
      <c r="B34" s="9"/>
      <c r="C34" s="16"/>
      <c r="D34" s="16"/>
      <c r="E34" s="17">
        <f t="shared" si="2"/>
        <v>0</v>
      </c>
    </row>
    <row r="35" spans="1:5" hidden="1">
      <c r="A35" s="10" t="s">
        <v>216</v>
      </c>
      <c r="B35" s="9" t="s">
        <v>11</v>
      </c>
      <c r="C35" s="16"/>
      <c r="D35" s="16"/>
      <c r="E35" s="17">
        <f t="shared" si="2"/>
        <v>0</v>
      </c>
    </row>
    <row r="36" spans="1:5" hidden="1">
      <c r="A36" s="10"/>
      <c r="B36" s="9"/>
      <c r="C36" s="16"/>
      <c r="D36" s="16"/>
      <c r="E36" s="17">
        <f t="shared" si="2"/>
        <v>0</v>
      </c>
    </row>
    <row r="37" spans="1:5" hidden="1">
      <c r="A37" s="10" t="s">
        <v>230</v>
      </c>
      <c r="B37" s="9" t="s">
        <v>11</v>
      </c>
      <c r="C37" s="16"/>
      <c r="D37" s="16"/>
      <c r="E37" s="17">
        <f t="shared" si="2"/>
        <v>0</v>
      </c>
    </row>
    <row r="38" spans="1:5">
      <c r="A38" s="10"/>
      <c r="B38" s="9"/>
      <c r="C38" s="16"/>
      <c r="D38" s="16"/>
      <c r="E38" s="17"/>
    </row>
    <row r="39" spans="1:5">
      <c r="A39" s="10" t="s">
        <v>272</v>
      </c>
      <c r="B39" s="9" t="s">
        <v>11</v>
      </c>
      <c r="C39" s="16">
        <v>20</v>
      </c>
      <c r="D39" s="16"/>
      <c r="E39" s="17">
        <f t="shared" si="2"/>
        <v>0</v>
      </c>
    </row>
    <row r="40" spans="1:5">
      <c r="A40" s="10"/>
      <c r="B40" s="9"/>
      <c r="C40" s="16"/>
      <c r="D40" s="16"/>
      <c r="E40" s="17">
        <f t="shared" si="2"/>
        <v>0</v>
      </c>
    </row>
    <row r="41" spans="1:5">
      <c r="A41" s="10" t="s">
        <v>255</v>
      </c>
      <c r="B41" s="9" t="s">
        <v>11</v>
      </c>
      <c r="C41" s="16">
        <v>165</v>
      </c>
      <c r="D41" s="16"/>
      <c r="E41" s="17">
        <f t="shared" ref="E41:E42" si="6">C41*D41</f>
        <v>0</v>
      </c>
    </row>
    <row r="42" spans="1:5">
      <c r="A42" s="10"/>
      <c r="B42" s="9"/>
      <c r="C42" s="16"/>
      <c r="D42" s="16"/>
      <c r="E42" s="17">
        <f t="shared" si="6"/>
        <v>0</v>
      </c>
    </row>
    <row r="43" spans="1:5">
      <c r="A43" s="10" t="s">
        <v>256</v>
      </c>
      <c r="B43" s="9" t="s">
        <v>11</v>
      </c>
      <c r="C43" s="16">
        <v>165</v>
      </c>
      <c r="D43" s="16"/>
      <c r="E43" s="17">
        <f t="shared" si="2"/>
        <v>0</v>
      </c>
    </row>
    <row r="44" spans="1:5" hidden="1">
      <c r="A44" s="10"/>
      <c r="B44" s="9"/>
      <c r="C44" s="16"/>
      <c r="D44" s="16"/>
      <c r="E44" s="17">
        <f t="shared" ref="E44:E45" si="7">C44*D44</f>
        <v>0</v>
      </c>
    </row>
    <row r="45" spans="1:5" hidden="1">
      <c r="A45" s="10" t="s">
        <v>102</v>
      </c>
      <c r="B45" s="9" t="s">
        <v>11</v>
      </c>
      <c r="C45" s="16"/>
      <c r="D45" s="16"/>
      <c r="E45" s="17">
        <f t="shared" si="7"/>
        <v>0</v>
      </c>
    </row>
    <row r="46" spans="1:5" hidden="1">
      <c r="A46" s="10"/>
      <c r="B46" s="9"/>
      <c r="C46" s="16"/>
      <c r="D46" s="16"/>
      <c r="E46" s="17">
        <f>C46*D46</f>
        <v>0</v>
      </c>
    </row>
    <row r="47" spans="1:5" hidden="1">
      <c r="A47" s="10" t="s">
        <v>175</v>
      </c>
      <c r="B47" s="9" t="s">
        <v>11</v>
      </c>
      <c r="C47" s="16"/>
      <c r="D47" s="16"/>
      <c r="E47" s="17">
        <f>C47*D47</f>
        <v>0</v>
      </c>
    </row>
    <row r="48" spans="1:5" hidden="1">
      <c r="A48" s="10"/>
      <c r="B48" s="9"/>
      <c r="C48" s="16"/>
      <c r="D48" s="16"/>
      <c r="E48" s="17">
        <f t="shared" ref="E48:E49" si="8">C48*D48</f>
        <v>0</v>
      </c>
    </row>
    <row r="49" spans="1:8" hidden="1">
      <c r="A49" s="10" t="s">
        <v>183</v>
      </c>
      <c r="B49" s="9" t="s">
        <v>11</v>
      </c>
      <c r="C49" s="16"/>
      <c r="D49" s="16"/>
      <c r="E49" s="17">
        <f t="shared" si="8"/>
        <v>0</v>
      </c>
    </row>
    <row r="50" spans="1:8" hidden="1">
      <c r="A50" s="10"/>
      <c r="B50" s="9"/>
      <c r="C50" s="16"/>
      <c r="D50" s="16"/>
      <c r="E50" s="17">
        <f t="shared" si="2"/>
        <v>0</v>
      </c>
    </row>
    <row r="51" spans="1:8" hidden="1">
      <c r="A51" s="10" t="s">
        <v>64</v>
      </c>
      <c r="B51" s="9" t="s">
        <v>1</v>
      </c>
      <c r="C51" s="16"/>
      <c r="D51" s="16"/>
      <c r="E51" s="17">
        <f t="shared" si="0"/>
        <v>0</v>
      </c>
    </row>
    <row r="52" spans="1:8" hidden="1">
      <c r="A52" s="10"/>
      <c r="B52" s="9"/>
      <c r="C52" s="16"/>
      <c r="D52" s="16"/>
      <c r="E52" s="17">
        <f t="shared" si="0"/>
        <v>0</v>
      </c>
    </row>
    <row r="53" spans="1:8" hidden="1">
      <c r="A53" s="10" t="s">
        <v>98</v>
      </c>
      <c r="B53" s="9" t="s">
        <v>11</v>
      </c>
      <c r="C53" s="16"/>
      <c r="D53" s="16"/>
      <c r="E53" s="17">
        <f t="shared" si="0"/>
        <v>0</v>
      </c>
    </row>
    <row r="54" spans="1:8" hidden="1">
      <c r="A54" s="10"/>
      <c r="B54" s="9"/>
      <c r="C54" s="16"/>
      <c r="D54" s="16"/>
      <c r="E54" s="17">
        <f t="shared" si="0"/>
        <v>0</v>
      </c>
    </row>
    <row r="55" spans="1:8" hidden="1">
      <c r="A55" s="10" t="s">
        <v>73</v>
      </c>
      <c r="B55" s="9" t="s">
        <v>11</v>
      </c>
      <c r="C55" s="16"/>
      <c r="D55" s="16"/>
      <c r="E55" s="17">
        <f>C55*D55</f>
        <v>0</v>
      </c>
    </row>
    <row r="56" spans="1:8" hidden="1">
      <c r="A56" s="10"/>
      <c r="B56" s="9"/>
      <c r="C56" s="16"/>
      <c r="D56" s="16"/>
      <c r="E56" s="17">
        <f t="shared" ref="E56" si="9">C56*D56</f>
        <v>0</v>
      </c>
    </row>
    <row r="57" spans="1:8" hidden="1">
      <c r="A57" s="10" t="s">
        <v>141</v>
      </c>
      <c r="B57" s="9" t="s">
        <v>12</v>
      </c>
      <c r="C57" s="16"/>
      <c r="D57" s="16"/>
      <c r="E57" s="17">
        <f t="shared" si="0"/>
        <v>0</v>
      </c>
    </row>
    <row r="58" spans="1:8">
      <c r="A58" s="10"/>
      <c r="B58" s="9"/>
      <c r="C58" s="16"/>
      <c r="D58" s="16"/>
      <c r="E58" s="17">
        <f t="shared" si="0"/>
        <v>0</v>
      </c>
    </row>
    <row r="59" spans="1:8">
      <c r="A59" s="3"/>
      <c r="B59" s="9"/>
      <c r="C59" s="16"/>
      <c r="D59" s="16"/>
      <c r="E59" s="17">
        <f t="shared" ref="E59" si="10">C59*D59</f>
        <v>0</v>
      </c>
    </row>
    <row r="60" spans="1:8">
      <c r="A60" s="4"/>
      <c r="B60" s="7"/>
      <c r="C60" s="11"/>
      <c r="D60" s="18"/>
      <c r="E60" s="19"/>
    </row>
    <row r="61" spans="1:8">
      <c r="A61" s="5"/>
      <c r="D61" s="21" t="s">
        <v>7</v>
      </c>
      <c r="E61" s="25">
        <f>SUM(E6:E60)</f>
        <v>0</v>
      </c>
      <c r="G61">
        <f>E61*0.02</f>
        <v>0</v>
      </c>
      <c r="H61" t="s">
        <v>247</v>
      </c>
    </row>
    <row r="62" spans="1:8">
      <c r="A62" s="5"/>
      <c r="D62" s="22" t="s">
        <v>304</v>
      </c>
      <c r="E62" s="26">
        <f>E61*0.1</f>
        <v>0</v>
      </c>
    </row>
    <row r="63" spans="1:8">
      <c r="A63" s="5"/>
      <c r="D63" s="23" t="s">
        <v>9</v>
      </c>
      <c r="E63" s="27">
        <f>E61+E62</f>
        <v>0</v>
      </c>
    </row>
    <row r="64" spans="1:8">
      <c r="A64" s="6"/>
      <c r="B64" s="8"/>
      <c r="C64" s="13"/>
      <c r="D64" s="28"/>
      <c r="E64" s="29"/>
    </row>
    <row r="67" spans="1:8">
      <c r="A67" s="89" t="s">
        <v>252</v>
      </c>
      <c r="B67" s="90"/>
      <c r="C67" s="91"/>
      <c r="D67" s="91"/>
      <c r="E67" s="92"/>
    </row>
    <row r="68" spans="1:8" hidden="1">
      <c r="A68" t="s">
        <v>253</v>
      </c>
      <c r="B68" s="9" t="s">
        <v>1</v>
      </c>
      <c r="C68" s="16">
        <v>6</v>
      </c>
      <c r="D68" s="16"/>
      <c r="E68" s="17">
        <f t="shared" ref="E68:E70" si="11">C68*D68</f>
        <v>0</v>
      </c>
    </row>
    <row r="69" spans="1:8" hidden="1">
      <c r="A69" t="s">
        <v>254</v>
      </c>
      <c r="B69" s="9" t="s">
        <v>11</v>
      </c>
      <c r="C69" s="16">
        <v>125</v>
      </c>
      <c r="D69" s="16"/>
      <c r="E69" s="17">
        <f t="shared" si="11"/>
        <v>0</v>
      </c>
    </row>
    <row r="70" spans="1:8" hidden="1">
      <c r="A70" s="3" t="s">
        <v>62</v>
      </c>
      <c r="B70" s="9" t="s">
        <v>11</v>
      </c>
      <c r="C70" s="16">
        <v>125</v>
      </c>
      <c r="D70" s="16"/>
      <c r="E70" s="17">
        <f t="shared" si="11"/>
        <v>0</v>
      </c>
    </row>
    <row r="71" spans="1:8" hidden="1">
      <c r="B71" s="9"/>
      <c r="C71" s="16"/>
      <c r="D71" s="16"/>
      <c r="E71" s="17"/>
    </row>
    <row r="72" spans="1:8" hidden="1">
      <c r="A72" s="3" t="s">
        <v>259</v>
      </c>
      <c r="B72" s="9" t="s">
        <v>11</v>
      </c>
      <c r="C72" s="16">
        <v>165</v>
      </c>
      <c r="D72" s="16"/>
      <c r="E72" s="17">
        <f>C72*D72</f>
        <v>0</v>
      </c>
    </row>
    <row r="73" spans="1:8" hidden="1">
      <c r="A73" t="s">
        <v>257</v>
      </c>
      <c r="B73" s="9" t="s">
        <v>11</v>
      </c>
      <c r="C73" s="16">
        <v>125</v>
      </c>
      <c r="D73" s="16"/>
      <c r="E73" s="17">
        <f t="shared" ref="E73:E75" si="12">C73*D73</f>
        <v>0</v>
      </c>
    </row>
    <row r="74" spans="1:8" hidden="1">
      <c r="A74" t="s">
        <v>258</v>
      </c>
      <c r="B74" s="9" t="s">
        <v>11</v>
      </c>
      <c r="C74" s="16">
        <v>125</v>
      </c>
      <c r="D74" s="16"/>
      <c r="E74" s="17">
        <f t="shared" si="12"/>
        <v>0</v>
      </c>
    </row>
    <row r="75" spans="1:8" hidden="1">
      <c r="A75" s="3"/>
      <c r="B75" s="9"/>
      <c r="C75" s="16"/>
      <c r="D75" s="16"/>
      <c r="E75" s="17">
        <f t="shared" si="12"/>
        <v>0</v>
      </c>
    </row>
    <row r="76" spans="1:8">
      <c r="A76" s="4"/>
      <c r="B76" s="7"/>
      <c r="C76" s="11"/>
      <c r="D76" s="18"/>
      <c r="E76" s="19"/>
    </row>
    <row r="77" spans="1:8">
      <c r="A77" s="5"/>
      <c r="D77" s="21" t="s">
        <v>7</v>
      </c>
      <c r="E77" s="25">
        <f>E68+E69+E70+E72+E73+E74</f>
        <v>0</v>
      </c>
      <c r="G77">
        <f>E77*0.02</f>
        <v>0</v>
      </c>
      <c r="H77" t="s">
        <v>247</v>
      </c>
    </row>
    <row r="78" spans="1:8">
      <c r="A78" s="5"/>
      <c r="D78" s="22" t="s">
        <v>304</v>
      </c>
      <c r="E78" s="26">
        <f>E77*0.1</f>
        <v>0</v>
      </c>
    </row>
    <row r="79" spans="1:8">
      <c r="A79" s="5"/>
      <c r="D79" s="23" t="s">
        <v>9</v>
      </c>
      <c r="E79" s="27">
        <f>E77+E78</f>
        <v>0</v>
      </c>
    </row>
    <row r="80" spans="1:8">
      <c r="A80" s="6"/>
      <c r="B80" s="8"/>
      <c r="C80" s="13"/>
      <c r="D80" s="28"/>
      <c r="E80" s="29"/>
    </row>
  </sheetData>
  <mergeCells count="2">
    <mergeCell ref="A2:E2"/>
    <mergeCell ref="A3:E3"/>
  </mergeCells>
  <phoneticPr fontId="7" type="noConversion"/>
  <pageMargins left="0.7" right="0.7" top="0.75" bottom="0.75" header="0.3" footer="0.3"/>
  <pageSetup paperSize="9" orientation="portrait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BA19B-2C6B-4D27-8592-40F1476DA864}">
  <dimension ref="A1:H48"/>
  <sheetViews>
    <sheetView showGridLines="0" showZeros="0" workbookViewId="0">
      <selection activeCell="K21" sqref="K21"/>
    </sheetView>
  </sheetViews>
  <sheetFormatPr baseColWidth="10" defaultRowHeight="15"/>
  <cols>
    <col min="1" max="1" width="45.5703125" customWidth="1"/>
    <col min="2" max="2" width="5.140625" style="1" customWidth="1"/>
    <col min="3" max="3" width="7.7109375" style="20" customWidth="1"/>
    <col min="4" max="4" width="11.42578125" style="20"/>
    <col min="5" max="5" width="16.7109375" style="24" customWidth="1"/>
  </cols>
  <sheetData>
    <row r="1" spans="1:5">
      <c r="A1" s="4"/>
      <c r="B1" s="7"/>
      <c r="C1" s="11"/>
      <c r="D1" s="11"/>
      <c r="E1" s="12"/>
    </row>
    <row r="2" spans="1:5" ht="15.75">
      <c r="A2" s="132" t="str">
        <f>RECAP!A2</f>
        <v>UNIVERSITE BORDEAUX MONTAIGNE - 
REAMENAGEMENT SALLES L010/L012 et J04/J06/J08</v>
      </c>
      <c r="B2" s="137"/>
      <c r="C2" s="137"/>
      <c r="D2" s="137"/>
      <c r="E2" s="133"/>
    </row>
    <row r="3" spans="1:5" ht="15.75">
      <c r="A3" s="132" t="s">
        <v>15</v>
      </c>
      <c r="B3" s="137"/>
      <c r="C3" s="137"/>
      <c r="D3" s="137"/>
      <c r="E3" s="133"/>
    </row>
    <row r="4" spans="1:5">
      <c r="A4" s="6"/>
      <c r="B4" s="8"/>
      <c r="C4" s="13"/>
      <c r="D4" s="13"/>
      <c r="E4" s="14"/>
    </row>
    <row r="5" spans="1:5">
      <c r="A5" s="2" t="s">
        <v>0</v>
      </c>
      <c r="B5" s="2" t="s">
        <v>1</v>
      </c>
      <c r="C5" s="15" t="s">
        <v>2</v>
      </c>
      <c r="D5" s="15" t="s">
        <v>3</v>
      </c>
      <c r="E5" s="15" t="s">
        <v>4</v>
      </c>
    </row>
    <row r="6" spans="1:5">
      <c r="A6" s="3"/>
      <c r="B6" s="9"/>
      <c r="C6" s="16"/>
      <c r="D6" s="16"/>
      <c r="E6" s="17"/>
    </row>
    <row r="7" spans="1:5">
      <c r="A7" s="10" t="s">
        <v>5</v>
      </c>
      <c r="B7" s="9" t="s">
        <v>6</v>
      </c>
      <c r="C7" s="16"/>
      <c r="D7" s="16">
        <v>800</v>
      </c>
      <c r="E7" s="17">
        <f>C7*D7</f>
        <v>0</v>
      </c>
    </row>
    <row r="8" spans="1:5">
      <c r="A8" s="10"/>
      <c r="B8" s="9"/>
      <c r="C8" s="16"/>
      <c r="D8" s="16"/>
      <c r="E8" s="17">
        <f t="shared" ref="E8:E43" si="0">C8*D8</f>
        <v>0</v>
      </c>
    </row>
    <row r="9" spans="1:5">
      <c r="A9" s="10" t="s">
        <v>10</v>
      </c>
      <c r="B9" s="9" t="s">
        <v>6</v>
      </c>
      <c r="C9" s="16"/>
      <c r="D9" s="16">
        <v>500</v>
      </c>
      <c r="E9" s="17">
        <f t="shared" si="0"/>
        <v>0</v>
      </c>
    </row>
    <row r="10" spans="1:5">
      <c r="A10" s="10"/>
      <c r="B10" s="9"/>
      <c r="C10" s="16"/>
      <c r="D10" s="16"/>
      <c r="E10" s="17">
        <f t="shared" si="0"/>
        <v>0</v>
      </c>
    </row>
    <row r="11" spans="1:5">
      <c r="A11" s="10" t="s">
        <v>224</v>
      </c>
      <c r="B11" s="9" t="s">
        <v>6</v>
      </c>
      <c r="C11" s="16">
        <v>1</v>
      </c>
      <c r="D11" s="16"/>
      <c r="E11" s="17">
        <f t="shared" si="0"/>
        <v>0</v>
      </c>
    </row>
    <row r="12" spans="1:5">
      <c r="A12" s="3"/>
      <c r="B12" s="9"/>
      <c r="C12" s="16"/>
      <c r="D12" s="16"/>
      <c r="E12" s="17">
        <f>C12*D12</f>
        <v>0</v>
      </c>
    </row>
    <row r="13" spans="1:5">
      <c r="A13" s="10" t="s">
        <v>194</v>
      </c>
      <c r="B13" s="9" t="s">
        <v>11</v>
      </c>
      <c r="C13" s="16"/>
      <c r="D13" s="16">
        <v>45</v>
      </c>
      <c r="E13" s="17">
        <f>C13*D13</f>
        <v>0</v>
      </c>
    </row>
    <row r="14" spans="1:5">
      <c r="A14" s="10"/>
      <c r="B14" s="9"/>
      <c r="C14" s="16"/>
      <c r="D14" s="16"/>
      <c r="E14" s="17"/>
    </row>
    <row r="15" spans="1:5">
      <c r="A15" s="10" t="s">
        <v>195</v>
      </c>
      <c r="B15" s="9" t="s">
        <v>11</v>
      </c>
      <c r="C15" s="16"/>
      <c r="D15" s="16">
        <v>45</v>
      </c>
      <c r="E15" s="17">
        <f t="shared" si="0"/>
        <v>0</v>
      </c>
    </row>
    <row r="16" spans="1:5">
      <c r="A16" s="10"/>
      <c r="B16" s="9"/>
      <c r="C16" s="16"/>
      <c r="D16" s="16"/>
      <c r="E16" s="17">
        <f t="shared" si="0"/>
        <v>0</v>
      </c>
    </row>
    <row r="17" spans="1:5">
      <c r="A17" s="10" t="s">
        <v>197</v>
      </c>
      <c r="B17" s="9" t="s">
        <v>11</v>
      </c>
      <c r="C17" s="16"/>
      <c r="D17" s="16">
        <v>45</v>
      </c>
      <c r="E17" s="17">
        <f>C17*D17</f>
        <v>0</v>
      </c>
    </row>
    <row r="18" spans="1:5">
      <c r="A18" s="3"/>
      <c r="B18" s="9"/>
      <c r="C18" s="16"/>
      <c r="D18" s="16"/>
      <c r="E18" s="17">
        <f>C18*D18</f>
        <v>0</v>
      </c>
    </row>
    <row r="19" spans="1:5">
      <c r="A19" s="10"/>
      <c r="B19" s="9"/>
      <c r="C19" s="16"/>
      <c r="D19" s="16"/>
      <c r="E19" s="17">
        <f t="shared" ref="E19:E33" si="1">C19*D19</f>
        <v>0</v>
      </c>
    </row>
    <row r="20" spans="1:5">
      <c r="A20" s="10"/>
      <c r="B20" s="9"/>
      <c r="C20" s="16"/>
      <c r="D20" s="16"/>
      <c r="E20" s="17">
        <f t="shared" si="1"/>
        <v>0</v>
      </c>
    </row>
    <row r="21" spans="1:5">
      <c r="A21" s="10"/>
      <c r="B21" s="9"/>
      <c r="C21" s="16"/>
      <c r="D21" s="16"/>
      <c r="E21" s="17">
        <f t="shared" si="1"/>
        <v>0</v>
      </c>
    </row>
    <row r="22" spans="1:5">
      <c r="A22" s="10"/>
      <c r="B22" s="9"/>
      <c r="C22" s="16"/>
      <c r="D22" s="16"/>
      <c r="E22" s="17">
        <f t="shared" si="1"/>
        <v>0</v>
      </c>
    </row>
    <row r="23" spans="1:5">
      <c r="A23" s="10"/>
      <c r="B23" s="9"/>
      <c r="C23" s="16"/>
      <c r="D23" s="16"/>
      <c r="E23" s="17">
        <f t="shared" si="1"/>
        <v>0</v>
      </c>
    </row>
    <row r="24" spans="1:5">
      <c r="A24" s="10"/>
      <c r="B24" s="9"/>
      <c r="C24" s="16"/>
      <c r="D24" s="16"/>
      <c r="E24" s="17">
        <f t="shared" si="1"/>
        <v>0</v>
      </c>
    </row>
    <row r="25" spans="1:5">
      <c r="A25" s="10"/>
      <c r="B25" s="9"/>
      <c r="C25" s="16"/>
      <c r="D25" s="16"/>
      <c r="E25" s="17">
        <f t="shared" si="1"/>
        <v>0</v>
      </c>
    </row>
    <row r="26" spans="1:5">
      <c r="A26" s="10"/>
      <c r="B26" s="9"/>
      <c r="C26" s="16"/>
      <c r="D26" s="16"/>
      <c r="E26" s="17">
        <f t="shared" si="1"/>
        <v>0</v>
      </c>
    </row>
    <row r="27" spans="1:5">
      <c r="A27" s="10"/>
      <c r="B27" s="9"/>
      <c r="C27" s="16"/>
      <c r="D27" s="16"/>
      <c r="E27" s="17">
        <f t="shared" si="1"/>
        <v>0</v>
      </c>
    </row>
    <row r="28" spans="1:5">
      <c r="A28" s="10"/>
      <c r="B28" s="9"/>
      <c r="C28" s="16"/>
      <c r="D28" s="16"/>
      <c r="E28" s="17">
        <f t="shared" si="1"/>
        <v>0</v>
      </c>
    </row>
    <row r="29" spans="1:5">
      <c r="A29" s="10"/>
      <c r="B29" s="9"/>
      <c r="C29" s="16"/>
      <c r="D29" s="16"/>
      <c r="E29" s="17">
        <f>C29*D29</f>
        <v>0</v>
      </c>
    </row>
    <row r="30" spans="1:5">
      <c r="A30" s="10"/>
      <c r="B30" s="9"/>
      <c r="C30" s="16"/>
      <c r="D30" s="16"/>
      <c r="E30" s="17">
        <f>C30*D30</f>
        <v>0</v>
      </c>
    </row>
    <row r="31" spans="1:5">
      <c r="A31" s="10"/>
      <c r="B31" s="9"/>
      <c r="C31" s="16"/>
      <c r="D31" s="16"/>
      <c r="E31" s="17">
        <f t="shared" ref="E31:E32" si="2">C31*D31</f>
        <v>0</v>
      </c>
    </row>
    <row r="32" spans="1:5">
      <c r="A32" s="10"/>
      <c r="B32" s="9"/>
      <c r="C32" s="16"/>
      <c r="D32" s="16"/>
      <c r="E32" s="17">
        <f t="shared" si="2"/>
        <v>0</v>
      </c>
    </row>
    <row r="33" spans="1:8">
      <c r="A33" s="10"/>
      <c r="B33" s="9"/>
      <c r="C33" s="16"/>
      <c r="D33" s="16"/>
      <c r="E33" s="17">
        <f t="shared" si="1"/>
        <v>0</v>
      </c>
    </row>
    <row r="34" spans="1:8">
      <c r="A34" s="10"/>
      <c r="B34" s="9"/>
      <c r="C34" s="16"/>
      <c r="D34" s="16"/>
      <c r="E34" s="17">
        <f t="shared" si="0"/>
        <v>0</v>
      </c>
    </row>
    <row r="35" spans="1:8">
      <c r="A35" s="10"/>
      <c r="B35" s="9"/>
      <c r="C35" s="16"/>
      <c r="D35" s="16"/>
      <c r="E35" s="17">
        <f t="shared" si="0"/>
        <v>0</v>
      </c>
    </row>
    <row r="36" spans="1:8">
      <c r="A36" s="10"/>
      <c r="B36" s="9"/>
      <c r="C36" s="16"/>
      <c r="D36" s="16"/>
      <c r="E36" s="17">
        <f t="shared" si="0"/>
        <v>0</v>
      </c>
    </row>
    <row r="37" spans="1:8">
      <c r="A37" s="10"/>
      <c r="B37" s="9"/>
      <c r="C37" s="16"/>
      <c r="D37" s="16"/>
      <c r="E37" s="17">
        <f t="shared" si="0"/>
        <v>0</v>
      </c>
    </row>
    <row r="38" spans="1:8">
      <c r="A38" s="10"/>
      <c r="B38" s="9"/>
      <c r="C38" s="16"/>
      <c r="D38" s="16"/>
      <c r="E38" s="17">
        <f>C38*D38</f>
        <v>0</v>
      </c>
    </row>
    <row r="39" spans="1:8">
      <c r="A39" s="10"/>
      <c r="B39" s="9"/>
      <c r="C39" s="16"/>
      <c r="D39" s="16"/>
      <c r="E39" s="17">
        <f>C39*D39</f>
        <v>0</v>
      </c>
    </row>
    <row r="40" spans="1:8">
      <c r="A40" s="10"/>
      <c r="B40" s="9"/>
      <c r="C40" s="16"/>
      <c r="D40" s="16"/>
      <c r="E40" s="17">
        <f t="shared" ref="E40:E41" si="3">C40*D40</f>
        <v>0</v>
      </c>
    </row>
    <row r="41" spans="1:8">
      <c r="A41" s="10"/>
      <c r="B41" s="9"/>
      <c r="C41" s="16"/>
      <c r="D41" s="16"/>
      <c r="E41" s="17">
        <f t="shared" si="3"/>
        <v>0</v>
      </c>
    </row>
    <row r="42" spans="1:8">
      <c r="A42" s="10"/>
      <c r="B42" s="9"/>
      <c r="C42" s="16"/>
      <c r="D42" s="16"/>
      <c r="E42" s="17">
        <f t="shared" si="0"/>
        <v>0</v>
      </c>
    </row>
    <row r="43" spans="1:8">
      <c r="A43" s="3"/>
      <c r="B43" s="9"/>
      <c r="C43" s="16"/>
      <c r="D43" s="16"/>
      <c r="E43" s="17">
        <f t="shared" si="0"/>
        <v>0</v>
      </c>
    </row>
    <row r="44" spans="1:8">
      <c r="A44" s="4"/>
      <c r="B44" s="7"/>
      <c r="C44" s="11"/>
      <c r="D44" s="18"/>
      <c r="E44" s="19"/>
    </row>
    <row r="45" spans="1:8">
      <c r="A45" s="5"/>
      <c r="D45" s="21" t="s">
        <v>7</v>
      </c>
      <c r="E45" s="25">
        <f>SUM(E6:E43)</f>
        <v>0</v>
      </c>
      <c r="G45">
        <f>E45*0.02</f>
        <v>0</v>
      </c>
      <c r="H45" t="s">
        <v>247</v>
      </c>
    </row>
    <row r="46" spans="1:8">
      <c r="A46" s="5"/>
      <c r="D46" s="22" t="s">
        <v>8</v>
      </c>
      <c r="E46" s="26">
        <f>E45*0.2</f>
        <v>0</v>
      </c>
    </row>
    <row r="47" spans="1:8">
      <c r="A47" s="5"/>
      <c r="D47" s="23" t="s">
        <v>9</v>
      </c>
      <c r="E47" s="27">
        <f>E45+E46</f>
        <v>0</v>
      </c>
    </row>
    <row r="48" spans="1:8">
      <c r="A48" s="6"/>
      <c r="B48" s="8"/>
      <c r="C48" s="13"/>
      <c r="D48" s="28"/>
      <c r="E48" s="29"/>
    </row>
  </sheetData>
  <mergeCells count="2">
    <mergeCell ref="A2:E2"/>
    <mergeCell ref="A3:E3"/>
  </mergeCells>
  <pageMargins left="0.7" right="0.7" top="0.75" bottom="0.75" header="0.3" footer="0.3"/>
  <pageSetup paperSize="9" orientation="portrait" verticalDpi="12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89"/>
  <sheetViews>
    <sheetView showGridLines="0" showZeros="0" workbookViewId="0">
      <selection activeCell="A12" sqref="A12:XFD12"/>
    </sheetView>
  </sheetViews>
  <sheetFormatPr baseColWidth="10" defaultRowHeight="15"/>
  <cols>
    <col min="1" max="1" width="45.5703125" customWidth="1"/>
    <col min="2" max="2" width="5.140625" style="1" customWidth="1"/>
    <col min="3" max="3" width="7.7109375" style="20" customWidth="1"/>
    <col min="4" max="4" width="11.42578125" style="20"/>
    <col min="5" max="5" width="16.7109375" style="24" customWidth="1"/>
    <col min="7" max="9" width="0" hidden="1" customWidth="1"/>
  </cols>
  <sheetData>
    <row r="1" spans="1:5">
      <c r="A1" s="4"/>
      <c r="B1" s="7"/>
      <c r="C1" s="11"/>
      <c r="D1" s="11"/>
      <c r="E1" s="12"/>
    </row>
    <row r="2" spans="1:5" ht="15.75">
      <c r="A2" s="132" t="str">
        <f>RECAP!A2</f>
        <v>UNIVERSITE BORDEAUX MONTAIGNE - 
REAMENAGEMENT SALLES L010/L012 et J04/J06/J08</v>
      </c>
      <c r="B2" s="137"/>
      <c r="C2" s="137"/>
      <c r="D2" s="137"/>
      <c r="E2" s="133"/>
    </row>
    <row r="3" spans="1:5" ht="15.75">
      <c r="A3" s="132" t="s">
        <v>13</v>
      </c>
      <c r="B3" s="137"/>
      <c r="C3" s="137"/>
      <c r="D3" s="137"/>
      <c r="E3" s="133"/>
    </row>
    <row r="4" spans="1:5">
      <c r="A4" s="6"/>
      <c r="B4" s="8"/>
      <c r="C4" s="13"/>
      <c r="D4" s="13"/>
      <c r="E4" s="14"/>
    </row>
    <row r="5" spans="1:5">
      <c r="A5" s="2" t="s">
        <v>0</v>
      </c>
      <c r="B5" s="2" t="s">
        <v>1</v>
      </c>
      <c r="C5" s="15" t="s">
        <v>2</v>
      </c>
      <c r="D5" s="15" t="s">
        <v>3</v>
      </c>
      <c r="E5" s="15" t="s">
        <v>4</v>
      </c>
    </row>
    <row r="6" spans="1:5">
      <c r="A6" s="3"/>
      <c r="B6" s="9"/>
      <c r="C6" s="16"/>
      <c r="D6" s="62"/>
      <c r="E6" s="63"/>
    </row>
    <row r="7" spans="1:5">
      <c r="A7" s="10" t="s">
        <v>5</v>
      </c>
      <c r="B7" s="9" t="s">
        <v>6</v>
      </c>
      <c r="C7" s="16">
        <v>1</v>
      </c>
      <c r="D7" s="62"/>
      <c r="E7" s="63">
        <f t="shared" ref="E7:E67" si="0">C7*D7</f>
        <v>0</v>
      </c>
    </row>
    <row r="8" spans="1:5">
      <c r="A8" s="10"/>
      <c r="B8" s="9"/>
      <c r="C8" s="16"/>
      <c r="D8" s="62"/>
      <c r="E8" s="63">
        <f t="shared" si="0"/>
        <v>0</v>
      </c>
    </row>
    <row r="9" spans="1:5">
      <c r="A9" s="10" t="s">
        <v>10</v>
      </c>
      <c r="B9" s="9" t="s">
        <v>6</v>
      </c>
      <c r="C9" s="16">
        <v>1</v>
      </c>
      <c r="D9" s="62"/>
      <c r="E9" s="63">
        <f t="shared" si="0"/>
        <v>0</v>
      </c>
    </row>
    <row r="10" spans="1:5">
      <c r="A10" s="10"/>
      <c r="B10" s="9"/>
      <c r="C10" s="16"/>
      <c r="D10" s="62"/>
      <c r="E10" s="63">
        <f t="shared" si="0"/>
        <v>0</v>
      </c>
    </row>
    <row r="11" spans="1:5">
      <c r="A11" s="10" t="s">
        <v>224</v>
      </c>
      <c r="B11" s="9" t="s">
        <v>6</v>
      </c>
      <c r="C11" s="16">
        <v>1</v>
      </c>
      <c r="D11" s="62"/>
      <c r="E11" s="63">
        <f t="shared" si="0"/>
        <v>0</v>
      </c>
    </row>
    <row r="12" spans="1:5">
      <c r="A12" s="3"/>
      <c r="B12" s="9"/>
      <c r="C12" s="16"/>
      <c r="D12" s="62"/>
      <c r="E12" s="63">
        <f t="shared" ref="E12:E15" si="1">C12*D12</f>
        <v>0</v>
      </c>
    </row>
    <row r="13" spans="1:5">
      <c r="A13" s="10" t="s">
        <v>260</v>
      </c>
      <c r="B13" s="9" t="s">
        <v>12</v>
      </c>
      <c r="C13" s="16">
        <v>80</v>
      </c>
      <c r="D13" s="62"/>
      <c r="E13" s="63">
        <f t="shared" ref="E13:E14" si="2">C13*D13</f>
        <v>0</v>
      </c>
    </row>
    <row r="14" spans="1:5" hidden="1">
      <c r="A14" s="3"/>
      <c r="B14" s="9"/>
      <c r="C14" s="16"/>
      <c r="D14" s="62"/>
      <c r="E14" s="63">
        <f t="shared" si="2"/>
        <v>0</v>
      </c>
    </row>
    <row r="15" spans="1:5" hidden="1">
      <c r="A15" s="10" t="s">
        <v>210</v>
      </c>
      <c r="B15" s="9" t="s">
        <v>6</v>
      </c>
      <c r="C15" s="16"/>
      <c r="D15" s="62"/>
      <c r="E15" s="63">
        <f t="shared" si="1"/>
        <v>0</v>
      </c>
    </row>
    <row r="16" spans="1:5" hidden="1">
      <c r="A16" s="3"/>
      <c r="B16" s="9"/>
      <c r="C16" s="16"/>
      <c r="D16" s="62"/>
      <c r="E16" s="63">
        <f t="shared" si="0"/>
        <v>0</v>
      </c>
    </row>
    <row r="17" spans="1:5" hidden="1">
      <c r="A17" s="10" t="s">
        <v>180</v>
      </c>
      <c r="B17" s="9" t="s">
        <v>6</v>
      </c>
      <c r="C17" s="16"/>
      <c r="D17" s="62"/>
      <c r="E17" s="63">
        <f t="shared" si="0"/>
        <v>0</v>
      </c>
    </row>
    <row r="18" spans="1:5">
      <c r="A18" s="3"/>
      <c r="B18" s="9"/>
      <c r="C18" s="16"/>
      <c r="D18" s="62"/>
      <c r="E18" s="63"/>
    </row>
    <row r="19" spans="1:5" ht="30">
      <c r="A19" s="93" t="s">
        <v>261</v>
      </c>
      <c r="B19" s="61" t="s">
        <v>1</v>
      </c>
      <c r="C19" s="62">
        <v>2</v>
      </c>
      <c r="D19" s="62"/>
      <c r="E19" s="63">
        <f t="shared" si="0"/>
        <v>0</v>
      </c>
    </row>
    <row r="20" spans="1:5">
      <c r="A20" s="3"/>
      <c r="B20" s="9"/>
      <c r="C20" s="16"/>
      <c r="D20" s="62"/>
      <c r="E20" s="63"/>
    </row>
    <row r="21" spans="1:5">
      <c r="A21" s="93" t="s">
        <v>319</v>
      </c>
      <c r="B21" s="61" t="s">
        <v>1</v>
      </c>
      <c r="C21" s="62">
        <v>1</v>
      </c>
      <c r="D21" s="62"/>
      <c r="E21" s="63">
        <f t="shared" ref="E21" si="3">C21*D21</f>
        <v>0</v>
      </c>
    </row>
    <row r="22" spans="1:5">
      <c r="A22" s="3"/>
      <c r="B22" s="9"/>
      <c r="C22" s="62"/>
      <c r="D22" s="62"/>
      <c r="E22" s="63">
        <f t="shared" si="0"/>
        <v>0</v>
      </c>
    </row>
    <row r="23" spans="1:5" hidden="1">
      <c r="A23" s="3"/>
      <c r="B23" s="9"/>
      <c r="C23" s="16"/>
      <c r="D23" s="62"/>
      <c r="E23" s="63">
        <f t="shared" ref="E23" si="4">C23*D23</f>
        <v>0</v>
      </c>
    </row>
    <row r="24" spans="1:5" hidden="1">
      <c r="A24" s="10" t="s">
        <v>66</v>
      </c>
      <c r="B24" s="9" t="s">
        <v>11</v>
      </c>
      <c r="C24" s="16"/>
      <c r="D24" s="62"/>
      <c r="E24" s="63">
        <f t="shared" si="0"/>
        <v>0</v>
      </c>
    </row>
    <row r="25" spans="1:5" hidden="1">
      <c r="A25" s="10"/>
      <c r="B25" s="9"/>
      <c r="C25" s="16"/>
      <c r="D25" s="62"/>
      <c r="E25" s="63">
        <f t="shared" si="0"/>
        <v>0</v>
      </c>
    </row>
    <row r="26" spans="1:5" hidden="1">
      <c r="A26" s="10" t="s">
        <v>90</v>
      </c>
      <c r="B26" s="9" t="s">
        <v>1</v>
      </c>
      <c r="C26" s="16"/>
      <c r="D26" s="62"/>
      <c r="E26" s="63">
        <f t="shared" si="0"/>
        <v>0</v>
      </c>
    </row>
    <row r="27" spans="1:5" hidden="1">
      <c r="A27" s="10"/>
      <c r="B27" s="9"/>
      <c r="C27" s="16"/>
      <c r="D27" s="62"/>
      <c r="E27" s="63">
        <f t="shared" si="0"/>
        <v>0</v>
      </c>
    </row>
    <row r="28" spans="1:5" hidden="1">
      <c r="A28" s="10" t="s">
        <v>89</v>
      </c>
      <c r="B28" s="9" t="s">
        <v>1</v>
      </c>
      <c r="C28" s="16"/>
      <c r="D28" s="62"/>
      <c r="E28" s="63">
        <f t="shared" si="0"/>
        <v>0</v>
      </c>
    </row>
    <row r="29" spans="1:5" hidden="1">
      <c r="A29" s="3"/>
      <c r="B29" s="9"/>
      <c r="C29" s="16"/>
      <c r="D29" s="62"/>
      <c r="E29" s="63">
        <f t="shared" si="0"/>
        <v>0</v>
      </c>
    </row>
    <row r="30" spans="1:5" hidden="1">
      <c r="A30" s="10" t="s">
        <v>129</v>
      </c>
      <c r="B30" s="9" t="s">
        <v>1</v>
      </c>
      <c r="C30" s="16"/>
      <c r="D30" s="62"/>
      <c r="E30" s="63">
        <f t="shared" si="0"/>
        <v>0</v>
      </c>
    </row>
    <row r="31" spans="1:5" hidden="1">
      <c r="A31" s="3"/>
      <c r="B31" s="9"/>
      <c r="C31" s="16"/>
      <c r="D31" s="62"/>
      <c r="E31" s="63">
        <f t="shared" si="0"/>
        <v>0</v>
      </c>
    </row>
    <row r="32" spans="1:5" hidden="1">
      <c r="A32" s="10" t="s">
        <v>130</v>
      </c>
      <c r="B32" s="9" t="s">
        <v>1</v>
      </c>
      <c r="C32" s="16"/>
      <c r="D32" s="62"/>
      <c r="E32" s="63">
        <f t="shared" si="0"/>
        <v>0</v>
      </c>
    </row>
    <row r="33" spans="1:5" hidden="1">
      <c r="A33" s="3"/>
      <c r="B33" s="9"/>
      <c r="C33" s="16"/>
      <c r="D33" s="62"/>
      <c r="E33" s="63">
        <f t="shared" ref="E33:E34" si="5">C33*D33</f>
        <v>0</v>
      </c>
    </row>
    <row r="34" spans="1:5" hidden="1">
      <c r="A34" s="10" t="s">
        <v>218</v>
      </c>
      <c r="B34" s="9" t="s">
        <v>1</v>
      </c>
      <c r="C34" s="16"/>
      <c r="D34" s="62"/>
      <c r="E34" s="63">
        <f t="shared" si="5"/>
        <v>0</v>
      </c>
    </row>
    <row r="35" spans="1:5" hidden="1">
      <c r="A35" s="3"/>
      <c r="B35" s="9"/>
      <c r="C35" s="16"/>
      <c r="D35" s="62"/>
      <c r="E35" s="63">
        <f t="shared" si="0"/>
        <v>0</v>
      </c>
    </row>
    <row r="36" spans="1:5" hidden="1">
      <c r="A36" s="10" t="s">
        <v>67</v>
      </c>
      <c r="B36" s="9" t="s">
        <v>12</v>
      </c>
      <c r="C36" s="16"/>
      <c r="D36" s="62"/>
      <c r="E36" s="63">
        <f t="shared" si="0"/>
        <v>0</v>
      </c>
    </row>
    <row r="37" spans="1:5" hidden="1">
      <c r="A37" s="10"/>
      <c r="B37" s="9"/>
      <c r="C37" s="16"/>
      <c r="D37" s="62"/>
      <c r="E37" s="63">
        <f t="shared" si="0"/>
        <v>0</v>
      </c>
    </row>
    <row r="38" spans="1:5" hidden="1">
      <c r="A38" s="10" t="s">
        <v>176</v>
      </c>
      <c r="B38" s="9" t="s">
        <v>12</v>
      </c>
      <c r="C38" s="16"/>
      <c r="D38" s="62"/>
      <c r="E38" s="63">
        <f t="shared" si="0"/>
        <v>0</v>
      </c>
    </row>
    <row r="39" spans="1:5" hidden="1">
      <c r="A39" s="10"/>
      <c r="B39" s="9"/>
      <c r="C39" s="16"/>
      <c r="D39" s="62"/>
      <c r="E39" s="63">
        <f t="shared" si="0"/>
        <v>0</v>
      </c>
    </row>
    <row r="40" spans="1:5" hidden="1">
      <c r="A40" s="10" t="s">
        <v>65</v>
      </c>
      <c r="B40" s="9" t="s">
        <v>1</v>
      </c>
      <c r="C40" s="16"/>
      <c r="D40" s="62"/>
      <c r="E40" s="63">
        <f t="shared" si="0"/>
        <v>0</v>
      </c>
    </row>
    <row r="41" spans="1:5" hidden="1">
      <c r="A41" s="3"/>
      <c r="B41" s="9"/>
      <c r="C41" s="16"/>
      <c r="D41" s="62"/>
      <c r="E41" s="63">
        <f t="shared" si="0"/>
        <v>0</v>
      </c>
    </row>
    <row r="42" spans="1:5" hidden="1">
      <c r="A42" s="10" t="s">
        <v>115</v>
      </c>
      <c r="B42" s="9" t="s">
        <v>1</v>
      </c>
      <c r="C42" s="16"/>
      <c r="D42" s="62"/>
      <c r="E42" s="63">
        <f t="shared" si="0"/>
        <v>0</v>
      </c>
    </row>
    <row r="43" spans="1:5" hidden="1">
      <c r="A43" s="10"/>
      <c r="B43" s="9"/>
      <c r="C43" s="16"/>
      <c r="D43" s="62"/>
      <c r="E43" s="63">
        <f t="shared" si="0"/>
        <v>0</v>
      </c>
    </row>
    <row r="44" spans="1:5" hidden="1">
      <c r="A44" s="10" t="s">
        <v>131</v>
      </c>
      <c r="B44" s="9" t="s">
        <v>1</v>
      </c>
      <c r="C44" s="16"/>
      <c r="D44" s="62"/>
      <c r="E44" s="63">
        <f t="shared" si="0"/>
        <v>0</v>
      </c>
    </row>
    <row r="45" spans="1:5" hidden="1">
      <c r="A45" s="10"/>
      <c r="B45" s="9"/>
      <c r="C45" s="16"/>
      <c r="D45" s="62"/>
      <c r="E45" s="63">
        <f t="shared" si="0"/>
        <v>0</v>
      </c>
    </row>
    <row r="46" spans="1:5" hidden="1">
      <c r="A46" s="10" t="s">
        <v>92</v>
      </c>
      <c r="B46" s="9" t="s">
        <v>1</v>
      </c>
      <c r="C46" s="16"/>
      <c r="D46" s="62"/>
      <c r="E46" s="63">
        <f t="shared" si="0"/>
        <v>0</v>
      </c>
    </row>
    <row r="47" spans="1:5" hidden="1">
      <c r="A47" s="10"/>
      <c r="B47" s="9"/>
      <c r="C47" s="16"/>
      <c r="D47" s="62"/>
      <c r="E47" s="63">
        <f t="shared" si="0"/>
        <v>0</v>
      </c>
    </row>
    <row r="48" spans="1:5" hidden="1">
      <c r="A48" s="10" t="s">
        <v>93</v>
      </c>
      <c r="B48" s="9" t="s">
        <v>1</v>
      </c>
      <c r="C48" s="16"/>
      <c r="D48" s="62"/>
      <c r="E48" s="63">
        <f t="shared" si="0"/>
        <v>0</v>
      </c>
    </row>
    <row r="49" spans="1:5" hidden="1">
      <c r="A49" s="10"/>
      <c r="B49" s="9"/>
      <c r="C49" s="16"/>
      <c r="D49" s="62"/>
      <c r="E49" s="63">
        <f t="shared" si="0"/>
        <v>0</v>
      </c>
    </row>
    <row r="50" spans="1:5" hidden="1">
      <c r="A50" s="10" t="s">
        <v>91</v>
      </c>
      <c r="B50" s="9" t="s">
        <v>1</v>
      </c>
      <c r="C50" s="16"/>
      <c r="D50" s="62"/>
      <c r="E50" s="63">
        <f t="shared" si="0"/>
        <v>0</v>
      </c>
    </row>
    <row r="51" spans="1:5" hidden="1">
      <c r="A51" s="10"/>
      <c r="B51" s="9"/>
      <c r="C51" s="16"/>
      <c r="D51" s="62"/>
      <c r="E51" s="63">
        <f t="shared" si="0"/>
        <v>0</v>
      </c>
    </row>
    <row r="52" spans="1:5" hidden="1">
      <c r="A52" s="10" t="s">
        <v>94</v>
      </c>
      <c r="B52" s="9" t="s">
        <v>1</v>
      </c>
      <c r="C52" s="16"/>
      <c r="D52" s="62"/>
      <c r="E52" s="63">
        <f t="shared" si="0"/>
        <v>0</v>
      </c>
    </row>
    <row r="53" spans="1:5">
      <c r="A53" s="10" t="s">
        <v>318</v>
      </c>
      <c r="B53" s="9" t="s">
        <v>12</v>
      </c>
      <c r="C53" s="16">
        <v>24</v>
      </c>
      <c r="D53" s="62"/>
      <c r="E53" s="63">
        <f t="shared" ref="E53" si="6">C53*D53</f>
        <v>0</v>
      </c>
    </row>
    <row r="54" spans="1:5">
      <c r="A54" s="3"/>
      <c r="B54" s="9"/>
      <c r="C54" s="16"/>
      <c r="D54" s="62"/>
      <c r="E54" s="63">
        <f t="shared" si="0"/>
        <v>0</v>
      </c>
    </row>
    <row r="55" spans="1:5">
      <c r="A55" s="10" t="s">
        <v>14</v>
      </c>
      <c r="B55" s="9" t="s">
        <v>12</v>
      </c>
      <c r="C55" s="16">
        <v>60</v>
      </c>
      <c r="D55" s="62"/>
      <c r="E55" s="63">
        <f t="shared" si="0"/>
        <v>0</v>
      </c>
    </row>
    <row r="56" spans="1:5" hidden="1">
      <c r="A56" s="10"/>
      <c r="B56" s="9"/>
      <c r="C56" s="16"/>
      <c r="D56" s="62"/>
      <c r="E56" s="63">
        <f t="shared" si="0"/>
        <v>0</v>
      </c>
    </row>
    <row r="57" spans="1:5" hidden="1">
      <c r="A57" s="10" t="s">
        <v>178</v>
      </c>
      <c r="B57" s="9" t="s">
        <v>1</v>
      </c>
      <c r="C57" s="16"/>
      <c r="D57" s="62"/>
      <c r="E57" s="63">
        <f t="shared" si="0"/>
        <v>0</v>
      </c>
    </row>
    <row r="58" spans="1:5" hidden="1">
      <c r="A58" s="3"/>
      <c r="B58" s="9"/>
      <c r="C58" s="16"/>
      <c r="D58" s="62"/>
      <c r="E58" s="63">
        <f t="shared" si="0"/>
        <v>0</v>
      </c>
    </row>
    <row r="59" spans="1:5" hidden="1">
      <c r="A59" s="10" t="s">
        <v>68</v>
      </c>
      <c r="B59" s="9" t="s">
        <v>1</v>
      </c>
      <c r="C59" s="16"/>
      <c r="D59" s="62"/>
      <c r="E59" s="63">
        <f t="shared" si="0"/>
        <v>0</v>
      </c>
    </row>
    <row r="60" spans="1:5" hidden="1">
      <c r="A60" s="10"/>
      <c r="B60" s="9"/>
      <c r="C60" s="16"/>
      <c r="D60" s="62"/>
      <c r="E60" s="63">
        <f t="shared" si="0"/>
        <v>0</v>
      </c>
    </row>
    <row r="61" spans="1:5" hidden="1">
      <c r="A61" s="10" t="s">
        <v>177</v>
      </c>
      <c r="B61" s="9" t="s">
        <v>1</v>
      </c>
      <c r="C61" s="16"/>
      <c r="D61" s="62"/>
      <c r="E61" s="63">
        <f t="shared" si="0"/>
        <v>0</v>
      </c>
    </row>
    <row r="62" spans="1:5" hidden="1">
      <c r="A62" s="10"/>
      <c r="B62" s="9"/>
      <c r="C62" s="16"/>
      <c r="D62" s="62"/>
      <c r="E62" s="63">
        <f t="shared" si="0"/>
        <v>0</v>
      </c>
    </row>
    <row r="63" spans="1:5" hidden="1">
      <c r="A63" s="10" t="s">
        <v>70</v>
      </c>
      <c r="B63" s="9" t="s">
        <v>1</v>
      </c>
      <c r="C63" s="16"/>
      <c r="D63" s="62"/>
      <c r="E63" s="63">
        <f t="shared" si="0"/>
        <v>0</v>
      </c>
    </row>
    <row r="64" spans="1:5" hidden="1">
      <c r="A64" s="10"/>
      <c r="B64" s="9"/>
      <c r="C64" s="16"/>
      <c r="D64" s="62"/>
      <c r="E64" s="63">
        <f t="shared" si="0"/>
        <v>0</v>
      </c>
    </row>
    <row r="65" spans="1:8" hidden="1">
      <c r="A65" s="10" t="s">
        <v>179</v>
      </c>
      <c r="B65" s="9" t="s">
        <v>6</v>
      </c>
      <c r="C65" s="16"/>
      <c r="D65" s="62"/>
      <c r="E65" s="63">
        <f>C65*D65</f>
        <v>0</v>
      </c>
    </row>
    <row r="66" spans="1:8" hidden="1">
      <c r="A66" s="10"/>
      <c r="B66" s="9"/>
      <c r="C66" s="16"/>
      <c r="D66" s="62"/>
      <c r="E66" s="63">
        <f>C66*D66</f>
        <v>0</v>
      </c>
    </row>
    <row r="67" spans="1:8" hidden="1">
      <c r="A67" s="10" t="s">
        <v>69</v>
      </c>
      <c r="B67" s="9" t="s">
        <v>6</v>
      </c>
      <c r="C67" s="16"/>
      <c r="D67" s="62"/>
      <c r="E67" s="63">
        <f t="shared" si="0"/>
        <v>0</v>
      </c>
    </row>
    <row r="68" spans="1:8">
      <c r="A68" s="10"/>
      <c r="B68" s="9"/>
      <c r="C68" s="16"/>
      <c r="D68" s="62"/>
      <c r="E68" s="63">
        <f>C68*D68</f>
        <v>0</v>
      </c>
    </row>
    <row r="69" spans="1:8">
      <c r="A69" s="3"/>
      <c r="B69" s="9"/>
      <c r="C69" s="16"/>
      <c r="D69" s="62"/>
      <c r="E69" s="63">
        <f t="shared" ref="E69" si="7">C69*D69</f>
        <v>0</v>
      </c>
    </row>
    <row r="70" spans="1:8">
      <c r="A70" s="4"/>
      <c r="B70" s="7"/>
      <c r="C70" s="11"/>
      <c r="D70" s="18"/>
      <c r="E70" s="19"/>
    </row>
    <row r="71" spans="1:8">
      <c r="A71" s="5"/>
      <c r="D71" s="21" t="s">
        <v>7</v>
      </c>
      <c r="E71" s="25">
        <f>SUM(E6:E70)</f>
        <v>0</v>
      </c>
      <c r="G71">
        <f>E71*0.015</f>
        <v>0</v>
      </c>
      <c r="H71" t="s">
        <v>247</v>
      </c>
    </row>
    <row r="72" spans="1:8">
      <c r="A72" s="5"/>
      <c r="D72" s="22" t="s">
        <v>304</v>
      </c>
      <c r="E72" s="26">
        <f>E71*0.1</f>
        <v>0</v>
      </c>
    </row>
    <row r="73" spans="1:8">
      <c r="A73" s="5"/>
      <c r="D73" s="23" t="s">
        <v>9</v>
      </c>
      <c r="E73" s="27">
        <f>E71+E72</f>
        <v>0</v>
      </c>
    </row>
    <row r="74" spans="1:8">
      <c r="A74" s="6"/>
      <c r="B74" s="8"/>
      <c r="C74" s="13"/>
      <c r="D74" s="28"/>
      <c r="E74" s="29"/>
    </row>
    <row r="76" spans="1:8">
      <c r="A76" s="89" t="s">
        <v>252</v>
      </c>
      <c r="B76" s="90"/>
      <c r="C76" s="91"/>
      <c r="D76" s="91"/>
      <c r="E76" s="92"/>
    </row>
    <row r="77" spans="1:8" hidden="1">
      <c r="A77" s="93" t="s">
        <v>313</v>
      </c>
      <c r="B77" s="61" t="s">
        <v>1</v>
      </c>
      <c r="C77" s="62">
        <v>2</v>
      </c>
      <c r="D77" s="62"/>
      <c r="E77" s="63">
        <f t="shared" ref="E77" si="8">C77*D77</f>
        <v>0</v>
      </c>
    </row>
    <row r="78" spans="1:8" hidden="1">
      <c r="A78" s="10"/>
      <c r="B78" s="9"/>
      <c r="C78" s="16"/>
      <c r="D78" s="62"/>
      <c r="E78" s="63">
        <f>C78*D78</f>
        <v>0</v>
      </c>
    </row>
    <row r="79" spans="1:8" hidden="1">
      <c r="A79" s="93" t="s">
        <v>314</v>
      </c>
      <c r="B79" s="61" t="s">
        <v>1</v>
      </c>
      <c r="C79" s="62">
        <v>8</v>
      </c>
      <c r="D79" s="62"/>
      <c r="E79" s="63">
        <f t="shared" ref="E79:E80" si="9">C79*D79</f>
        <v>0</v>
      </c>
    </row>
    <row r="80" spans="1:8" hidden="1">
      <c r="A80" s="3"/>
      <c r="B80" s="9"/>
      <c r="C80" s="16"/>
      <c r="D80" s="62"/>
      <c r="E80" s="63">
        <f t="shared" si="9"/>
        <v>0</v>
      </c>
    </row>
    <row r="81" spans="1:8" hidden="1">
      <c r="A81" s="93" t="s">
        <v>315</v>
      </c>
      <c r="B81" s="61" t="s">
        <v>1</v>
      </c>
      <c r="C81" s="62">
        <v>2</v>
      </c>
      <c r="D81" s="62"/>
      <c r="E81" s="63">
        <f t="shared" ref="E81" si="10">C81*D81</f>
        <v>0</v>
      </c>
    </row>
    <row r="82" spans="1:8" ht="30" hidden="1">
      <c r="A82" s="94" t="s">
        <v>305</v>
      </c>
      <c r="B82" s="9" t="s">
        <v>1</v>
      </c>
      <c r="C82" s="16">
        <v>2</v>
      </c>
      <c r="D82" s="16"/>
      <c r="E82" s="17"/>
    </row>
    <row r="83" spans="1:8" ht="30" hidden="1">
      <c r="A83" s="93" t="s">
        <v>262</v>
      </c>
      <c r="B83" s="61" t="s">
        <v>1</v>
      </c>
      <c r="C83" s="62">
        <v>2</v>
      </c>
      <c r="D83" s="62"/>
      <c r="E83" s="63"/>
    </row>
    <row r="84" spans="1:8">
      <c r="A84" s="3"/>
      <c r="B84" s="9"/>
      <c r="C84" s="16"/>
      <c r="D84" s="16"/>
      <c r="E84" s="17">
        <f t="shared" ref="E84" si="11">C84*D84</f>
        <v>0</v>
      </c>
    </row>
    <row r="85" spans="1:8">
      <c r="A85" s="4"/>
      <c r="B85" s="7"/>
      <c r="C85" s="11"/>
      <c r="D85" s="18"/>
      <c r="E85" s="19"/>
    </row>
    <row r="86" spans="1:8">
      <c r="A86" s="5"/>
      <c r="D86" s="21" t="s">
        <v>7</v>
      </c>
      <c r="E86" s="25">
        <f>E71+E77+E79+E81</f>
        <v>0</v>
      </c>
      <c r="G86">
        <f>E86*0.02</f>
        <v>0</v>
      </c>
      <c r="H86" t="s">
        <v>247</v>
      </c>
    </row>
    <row r="87" spans="1:8">
      <c r="A87" s="5"/>
      <c r="D87" s="22" t="s">
        <v>304</v>
      </c>
      <c r="E87" s="26">
        <f>E86*0.1</f>
        <v>0</v>
      </c>
    </row>
    <row r="88" spans="1:8">
      <c r="A88" s="5"/>
      <c r="D88" s="23" t="s">
        <v>9</v>
      </c>
      <c r="E88" s="27">
        <f>E86+E87</f>
        <v>0</v>
      </c>
    </row>
    <row r="89" spans="1:8">
      <c r="A89" s="6"/>
      <c r="B89" s="8"/>
      <c r="C89" s="13"/>
      <c r="D89" s="28"/>
      <c r="E89" s="29"/>
    </row>
  </sheetData>
  <mergeCells count="2">
    <mergeCell ref="A2:E2"/>
    <mergeCell ref="A3:E3"/>
  </mergeCells>
  <pageMargins left="0.7" right="0.7" top="0.75" bottom="0.75" header="0.3" footer="0.3"/>
  <pageSetup paperSize="9" orientation="portrait" verticalDpi="12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48"/>
  <sheetViews>
    <sheetView showGridLines="0" showZeros="0" workbookViewId="0">
      <selection activeCell="L17" sqref="L17"/>
    </sheetView>
  </sheetViews>
  <sheetFormatPr baseColWidth="10" defaultRowHeight="15"/>
  <cols>
    <col min="1" max="1" width="45.5703125" customWidth="1"/>
    <col min="2" max="2" width="5.140625" style="1" customWidth="1"/>
    <col min="3" max="3" width="7.7109375" style="20" customWidth="1"/>
    <col min="4" max="4" width="11.42578125" style="20"/>
    <col min="5" max="5" width="16.7109375" style="24" customWidth="1"/>
  </cols>
  <sheetData>
    <row r="1" spans="1:5">
      <c r="A1" s="4"/>
      <c r="B1" s="7"/>
      <c r="C1" s="11"/>
      <c r="D1" s="11"/>
      <c r="E1" s="12"/>
    </row>
    <row r="2" spans="1:5" ht="15.75">
      <c r="A2" s="132" t="str">
        <f>RECAP!A2</f>
        <v>UNIVERSITE BORDEAUX MONTAIGNE - 
REAMENAGEMENT SALLES L010/L012 et J04/J06/J08</v>
      </c>
      <c r="B2" s="137"/>
      <c r="C2" s="137"/>
      <c r="D2" s="137"/>
      <c r="E2" s="133"/>
    </row>
    <row r="3" spans="1:5" ht="15.75">
      <c r="A3" s="132" t="s">
        <v>39</v>
      </c>
      <c r="B3" s="137"/>
      <c r="C3" s="137"/>
      <c r="D3" s="137"/>
      <c r="E3" s="133"/>
    </row>
    <row r="4" spans="1:5">
      <c r="A4" s="6"/>
      <c r="B4" s="8"/>
      <c r="C4" s="13"/>
      <c r="D4" s="13"/>
      <c r="E4" s="14"/>
    </row>
    <row r="5" spans="1:5">
      <c r="A5" s="2" t="s">
        <v>0</v>
      </c>
      <c r="B5" s="2" t="s">
        <v>1</v>
      </c>
      <c r="C5" s="15" t="s">
        <v>2</v>
      </c>
      <c r="D5" s="15" t="s">
        <v>3</v>
      </c>
      <c r="E5" s="15" t="s">
        <v>4</v>
      </c>
    </row>
    <row r="6" spans="1:5">
      <c r="A6" s="3"/>
      <c r="B6" s="9"/>
      <c r="C6" s="16"/>
      <c r="D6" s="16"/>
      <c r="E6" s="17"/>
    </row>
    <row r="7" spans="1:5">
      <c r="A7" s="10" t="s">
        <v>5</v>
      </c>
      <c r="B7" s="9" t="s">
        <v>6</v>
      </c>
      <c r="C7" s="16"/>
      <c r="D7" s="16">
        <v>500</v>
      </c>
      <c r="E7" s="17">
        <f t="shared" ref="E7:E14" si="0">C7*D7</f>
        <v>0</v>
      </c>
    </row>
    <row r="8" spans="1:5">
      <c r="A8" s="10"/>
      <c r="B8" s="9"/>
      <c r="C8" s="16"/>
      <c r="D8" s="16"/>
      <c r="E8" s="17">
        <f t="shared" si="0"/>
        <v>0</v>
      </c>
    </row>
    <row r="9" spans="1:5">
      <c r="A9" s="10" t="s">
        <v>10</v>
      </c>
      <c r="B9" s="9" t="s">
        <v>6</v>
      </c>
      <c r="C9" s="16"/>
      <c r="D9" s="16">
        <v>500</v>
      </c>
      <c r="E9" s="17">
        <f t="shared" si="0"/>
        <v>0</v>
      </c>
    </row>
    <row r="10" spans="1:5">
      <c r="A10" s="10"/>
      <c r="B10" s="9"/>
      <c r="C10" s="16"/>
      <c r="D10" s="16"/>
      <c r="E10" s="17">
        <f t="shared" si="0"/>
        <v>0</v>
      </c>
    </row>
    <row r="11" spans="1:5">
      <c r="A11" s="10" t="s">
        <v>224</v>
      </c>
      <c r="B11" s="9" t="s">
        <v>6</v>
      </c>
      <c r="C11" s="16">
        <v>1</v>
      </c>
      <c r="D11" s="16"/>
      <c r="E11" s="17">
        <f t="shared" si="0"/>
        <v>0</v>
      </c>
    </row>
    <row r="12" spans="1:5">
      <c r="A12" s="3"/>
      <c r="B12" s="9"/>
      <c r="C12" s="16"/>
      <c r="D12" s="16"/>
      <c r="E12" s="17">
        <f>C12*D12</f>
        <v>0</v>
      </c>
    </row>
    <row r="13" spans="1:5">
      <c r="A13" s="10" t="s">
        <v>71</v>
      </c>
      <c r="B13" s="9" t="s">
        <v>11</v>
      </c>
      <c r="C13" s="16"/>
      <c r="D13" s="16">
        <v>52</v>
      </c>
      <c r="E13" s="17">
        <f t="shared" si="0"/>
        <v>0</v>
      </c>
    </row>
    <row r="14" spans="1:5">
      <c r="A14" s="3"/>
      <c r="B14" s="9"/>
      <c r="C14" s="16"/>
      <c r="D14" s="16"/>
      <c r="E14" s="17">
        <f t="shared" si="0"/>
        <v>0</v>
      </c>
    </row>
    <row r="15" spans="1:5">
      <c r="A15" s="10"/>
      <c r="B15" s="9"/>
      <c r="C15" s="16"/>
      <c r="D15" s="16"/>
      <c r="E15" s="17">
        <f t="shared" ref="E15:E20" si="1">C15*D15</f>
        <v>0</v>
      </c>
    </row>
    <row r="16" spans="1:5">
      <c r="A16" s="3"/>
      <c r="B16" s="9"/>
      <c r="C16" s="16"/>
      <c r="D16" s="16"/>
      <c r="E16" s="17">
        <f t="shared" si="1"/>
        <v>0</v>
      </c>
    </row>
    <row r="17" spans="1:5">
      <c r="A17" s="10"/>
      <c r="B17" s="9"/>
      <c r="C17" s="16"/>
      <c r="D17" s="16"/>
      <c r="E17" s="17">
        <f t="shared" si="1"/>
        <v>0</v>
      </c>
    </row>
    <row r="18" spans="1:5">
      <c r="A18" s="3"/>
      <c r="B18" s="9"/>
      <c r="C18" s="16"/>
      <c r="D18" s="16"/>
      <c r="E18" s="17">
        <f t="shared" si="1"/>
        <v>0</v>
      </c>
    </row>
    <row r="19" spans="1:5">
      <c r="A19" s="10"/>
      <c r="B19" s="9"/>
      <c r="C19" s="16"/>
      <c r="D19" s="16"/>
      <c r="E19" s="17">
        <f t="shared" si="1"/>
        <v>0</v>
      </c>
    </row>
    <row r="20" spans="1:5">
      <c r="A20" s="3"/>
      <c r="B20" s="9"/>
      <c r="C20" s="16"/>
      <c r="D20" s="16"/>
      <c r="E20" s="17">
        <f t="shared" si="1"/>
        <v>0</v>
      </c>
    </row>
    <row r="21" spans="1:5">
      <c r="A21" s="10"/>
      <c r="B21" s="9"/>
      <c r="C21" s="16"/>
      <c r="D21" s="16"/>
      <c r="E21" s="17">
        <f t="shared" ref="E21:E43" si="2">C21*D21</f>
        <v>0</v>
      </c>
    </row>
    <row r="22" spans="1:5">
      <c r="A22" s="10"/>
      <c r="B22" s="9"/>
      <c r="C22" s="16"/>
      <c r="D22" s="16"/>
      <c r="E22" s="17">
        <f t="shared" si="2"/>
        <v>0</v>
      </c>
    </row>
    <row r="23" spans="1:5">
      <c r="A23" s="10"/>
      <c r="B23" s="9"/>
      <c r="C23" s="16"/>
      <c r="D23" s="16"/>
      <c r="E23" s="17">
        <f t="shared" si="2"/>
        <v>0</v>
      </c>
    </row>
    <row r="24" spans="1:5">
      <c r="A24" s="3"/>
      <c r="B24" s="9"/>
      <c r="C24" s="16"/>
      <c r="D24" s="16"/>
      <c r="E24" s="17">
        <f t="shared" si="2"/>
        <v>0</v>
      </c>
    </row>
    <row r="25" spans="1:5">
      <c r="A25" s="10"/>
      <c r="B25" s="9"/>
      <c r="C25" s="16"/>
      <c r="D25" s="16"/>
      <c r="E25" s="17">
        <f t="shared" si="2"/>
        <v>0</v>
      </c>
    </row>
    <row r="26" spans="1:5">
      <c r="A26" s="10"/>
      <c r="B26" s="9"/>
      <c r="C26" s="16"/>
      <c r="D26" s="16"/>
      <c r="E26" s="17">
        <f t="shared" si="2"/>
        <v>0</v>
      </c>
    </row>
    <row r="27" spans="1:5">
      <c r="A27" s="10"/>
      <c r="B27" s="9"/>
      <c r="C27" s="16"/>
      <c r="D27" s="16"/>
      <c r="E27" s="17">
        <f t="shared" si="2"/>
        <v>0</v>
      </c>
    </row>
    <row r="28" spans="1:5">
      <c r="A28" s="10"/>
      <c r="B28" s="9"/>
      <c r="C28" s="16"/>
      <c r="D28" s="16"/>
      <c r="E28" s="17">
        <f t="shared" si="2"/>
        <v>0</v>
      </c>
    </row>
    <row r="29" spans="1:5">
      <c r="A29" s="10"/>
      <c r="B29" s="9"/>
      <c r="C29" s="16"/>
      <c r="D29" s="16"/>
      <c r="E29" s="17">
        <f t="shared" si="2"/>
        <v>0</v>
      </c>
    </row>
    <row r="30" spans="1:5">
      <c r="A30" s="10"/>
      <c r="B30" s="9"/>
      <c r="C30" s="16"/>
      <c r="D30" s="16"/>
      <c r="E30" s="17">
        <f t="shared" si="2"/>
        <v>0</v>
      </c>
    </row>
    <row r="31" spans="1:5">
      <c r="A31" s="10"/>
      <c r="B31" s="9"/>
      <c r="C31" s="16"/>
      <c r="D31" s="16"/>
      <c r="E31" s="17">
        <f t="shared" si="2"/>
        <v>0</v>
      </c>
    </row>
    <row r="32" spans="1:5">
      <c r="A32" s="10"/>
      <c r="B32" s="9"/>
      <c r="C32" s="16"/>
      <c r="D32" s="16"/>
      <c r="E32" s="17">
        <f t="shared" si="2"/>
        <v>0</v>
      </c>
    </row>
    <row r="33" spans="1:8">
      <c r="A33" s="10"/>
      <c r="B33" s="9"/>
      <c r="C33" s="16"/>
      <c r="D33" s="16"/>
      <c r="E33" s="17">
        <f t="shared" si="2"/>
        <v>0</v>
      </c>
    </row>
    <row r="34" spans="1:8">
      <c r="A34" s="10"/>
      <c r="B34" s="9"/>
      <c r="C34" s="16"/>
      <c r="D34" s="16"/>
      <c r="E34" s="17">
        <f t="shared" si="2"/>
        <v>0</v>
      </c>
    </row>
    <row r="35" spans="1:8">
      <c r="A35" s="10"/>
      <c r="B35" s="9"/>
      <c r="C35" s="16"/>
      <c r="D35" s="16"/>
      <c r="E35" s="17">
        <f t="shared" si="2"/>
        <v>0</v>
      </c>
    </row>
    <row r="36" spans="1:8">
      <c r="A36" s="10"/>
      <c r="B36" s="9"/>
      <c r="C36" s="16"/>
      <c r="D36" s="16"/>
      <c r="E36" s="17">
        <f t="shared" si="2"/>
        <v>0</v>
      </c>
    </row>
    <row r="37" spans="1:8">
      <c r="A37" s="10"/>
      <c r="B37" s="9"/>
      <c r="C37" s="16"/>
      <c r="D37" s="16"/>
      <c r="E37" s="17">
        <f t="shared" si="2"/>
        <v>0</v>
      </c>
    </row>
    <row r="38" spans="1:8">
      <c r="A38" s="10"/>
      <c r="B38" s="9"/>
      <c r="C38" s="16"/>
      <c r="D38" s="16"/>
      <c r="E38" s="17">
        <f t="shared" si="2"/>
        <v>0</v>
      </c>
    </row>
    <row r="39" spans="1:8">
      <c r="A39" s="10"/>
      <c r="B39" s="9"/>
      <c r="C39" s="16"/>
      <c r="D39" s="16"/>
      <c r="E39" s="17">
        <f t="shared" si="2"/>
        <v>0</v>
      </c>
    </row>
    <row r="40" spans="1:8">
      <c r="A40" s="10"/>
      <c r="B40" s="9"/>
      <c r="C40" s="16"/>
      <c r="D40" s="16"/>
      <c r="E40" s="17">
        <f t="shared" si="2"/>
        <v>0</v>
      </c>
    </row>
    <row r="41" spans="1:8">
      <c r="A41" s="10"/>
      <c r="B41" s="9"/>
      <c r="C41" s="16"/>
      <c r="D41" s="16"/>
      <c r="E41" s="17">
        <f t="shared" si="2"/>
        <v>0</v>
      </c>
    </row>
    <row r="42" spans="1:8">
      <c r="A42" s="10"/>
      <c r="B42" s="9"/>
      <c r="C42" s="16"/>
      <c r="D42" s="16"/>
      <c r="E42" s="17">
        <f t="shared" si="2"/>
        <v>0</v>
      </c>
    </row>
    <row r="43" spans="1:8">
      <c r="A43" s="3"/>
      <c r="B43" s="9"/>
      <c r="C43" s="16"/>
      <c r="D43" s="16"/>
      <c r="E43" s="17">
        <f t="shared" si="2"/>
        <v>0</v>
      </c>
    </row>
    <row r="44" spans="1:8">
      <c r="A44" s="4"/>
      <c r="B44" s="7"/>
      <c r="C44" s="11"/>
      <c r="D44" s="18"/>
      <c r="E44" s="19"/>
    </row>
    <row r="45" spans="1:8">
      <c r="A45" s="5"/>
      <c r="D45" s="21" t="s">
        <v>7</v>
      </c>
      <c r="E45" s="25">
        <f>SUM(E6:E43)</f>
        <v>0</v>
      </c>
      <c r="G45">
        <f>E45*0.02</f>
        <v>0</v>
      </c>
      <c r="H45" t="s">
        <v>247</v>
      </c>
    </row>
    <row r="46" spans="1:8">
      <c r="A46" s="5"/>
      <c r="D46" s="22" t="s">
        <v>8</v>
      </c>
      <c r="E46" s="26">
        <f>E45*0.2</f>
        <v>0</v>
      </c>
    </row>
    <row r="47" spans="1:8">
      <c r="A47" s="5"/>
      <c r="D47" s="23" t="s">
        <v>9</v>
      </c>
      <c r="E47" s="27">
        <f>E45+E46</f>
        <v>0</v>
      </c>
    </row>
    <row r="48" spans="1:8">
      <c r="A48" s="6"/>
      <c r="B48" s="8"/>
      <c r="C48" s="13"/>
      <c r="D48" s="28"/>
      <c r="E48" s="29"/>
    </row>
  </sheetData>
  <mergeCells count="2">
    <mergeCell ref="A2:E2"/>
    <mergeCell ref="A3:E3"/>
  </mergeCells>
  <pageMargins left="0.7" right="0.7" top="0.75" bottom="0.75" header="0.3" footer="0.3"/>
  <pageSetup paperSize="9" orientation="portrait" verticalDpi="12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55"/>
  <sheetViews>
    <sheetView showGridLines="0" showZeros="0" workbookViewId="0">
      <selection activeCell="A12" sqref="A12:XFD12"/>
    </sheetView>
  </sheetViews>
  <sheetFormatPr baseColWidth="10" defaultRowHeight="15"/>
  <cols>
    <col min="1" max="1" width="45.5703125" customWidth="1"/>
    <col min="2" max="2" width="5.140625" style="1" customWidth="1"/>
    <col min="3" max="3" width="7.7109375" style="20" customWidth="1"/>
    <col min="4" max="4" width="11.42578125" style="20"/>
    <col min="5" max="5" width="16.7109375" style="24" customWidth="1"/>
    <col min="7" max="9" width="0" hidden="1" customWidth="1"/>
  </cols>
  <sheetData>
    <row r="1" spans="1:5">
      <c r="A1" s="4"/>
      <c r="B1" s="7"/>
      <c r="C1" s="11"/>
      <c r="D1" s="11"/>
      <c r="E1" s="12"/>
    </row>
    <row r="2" spans="1:5" ht="15.75">
      <c r="A2" s="132" t="str">
        <f>RECAP!A2</f>
        <v>UNIVERSITE BORDEAUX MONTAIGNE - 
REAMENAGEMENT SALLES L010/L012 et J04/J06/J08</v>
      </c>
      <c r="B2" s="137"/>
      <c r="C2" s="137"/>
      <c r="D2" s="137"/>
      <c r="E2" s="133"/>
    </row>
    <row r="3" spans="1:5" ht="15.75">
      <c r="A3" s="132" t="s">
        <v>43</v>
      </c>
      <c r="B3" s="137"/>
      <c r="C3" s="137"/>
      <c r="D3" s="137"/>
      <c r="E3" s="133"/>
    </row>
    <row r="4" spans="1:5">
      <c r="A4" s="6"/>
      <c r="B4" s="8"/>
      <c r="C4" s="13"/>
      <c r="D4" s="13"/>
      <c r="E4" s="14"/>
    </row>
    <row r="5" spans="1:5">
      <c r="A5" s="2" t="s">
        <v>0</v>
      </c>
      <c r="B5" s="2" t="s">
        <v>1</v>
      </c>
      <c r="C5" s="15" t="s">
        <v>2</v>
      </c>
      <c r="D5" s="15" t="s">
        <v>3</v>
      </c>
      <c r="E5" s="15" t="s">
        <v>4</v>
      </c>
    </row>
    <row r="6" spans="1:5">
      <c r="A6" s="3"/>
      <c r="B6" s="9"/>
      <c r="C6" s="16"/>
      <c r="D6" s="16"/>
      <c r="E6" s="17"/>
    </row>
    <row r="7" spans="1:5">
      <c r="A7" s="10" t="s">
        <v>5</v>
      </c>
      <c r="B7" s="9" t="s">
        <v>6</v>
      </c>
      <c r="C7" s="16">
        <v>1</v>
      </c>
      <c r="D7" s="16"/>
      <c r="E7" s="17">
        <f>C7*D7</f>
        <v>0</v>
      </c>
    </row>
    <row r="8" spans="1:5">
      <c r="A8" s="10"/>
      <c r="B8" s="9"/>
      <c r="C8" s="16"/>
      <c r="D8" s="16"/>
      <c r="E8" s="17">
        <f t="shared" ref="E8:E41" si="0">C8*D8</f>
        <v>0</v>
      </c>
    </row>
    <row r="9" spans="1:5">
      <c r="A9" s="10" t="s">
        <v>10</v>
      </c>
      <c r="B9" s="9" t="s">
        <v>6</v>
      </c>
      <c r="C9" s="16">
        <v>1</v>
      </c>
      <c r="D9" s="16"/>
      <c r="E9" s="17">
        <f t="shared" si="0"/>
        <v>0</v>
      </c>
    </row>
    <row r="10" spans="1:5">
      <c r="A10" s="10"/>
      <c r="B10" s="9"/>
      <c r="C10" s="16"/>
      <c r="D10" s="16"/>
      <c r="E10" s="17">
        <f t="shared" si="0"/>
        <v>0</v>
      </c>
    </row>
    <row r="11" spans="1:5">
      <c r="A11" s="10" t="s">
        <v>224</v>
      </c>
      <c r="B11" s="9" t="s">
        <v>6</v>
      </c>
      <c r="C11" s="16">
        <v>1</v>
      </c>
      <c r="D11" s="16"/>
      <c r="E11" s="17">
        <f t="shared" si="0"/>
        <v>0</v>
      </c>
    </row>
    <row r="12" spans="1:5">
      <c r="A12" s="10"/>
      <c r="B12" s="9"/>
      <c r="C12" s="16"/>
      <c r="D12" s="16"/>
      <c r="E12" s="17">
        <f t="shared" ref="E12:E22" si="1">C12*D12</f>
        <v>0</v>
      </c>
    </row>
    <row r="13" spans="1:5" hidden="1">
      <c r="A13" s="10" t="s">
        <v>156</v>
      </c>
      <c r="B13" s="9" t="s">
        <v>11</v>
      </c>
      <c r="C13" s="16"/>
      <c r="D13" s="16"/>
      <c r="E13" s="17">
        <f t="shared" si="1"/>
        <v>0</v>
      </c>
    </row>
    <row r="14" spans="1:5" hidden="1">
      <c r="A14" s="10" t="s">
        <v>219</v>
      </c>
      <c r="B14" s="9" t="s">
        <v>12</v>
      </c>
      <c r="C14" s="16"/>
      <c r="D14" s="16"/>
      <c r="E14" s="17">
        <f t="shared" ref="E14" si="2">C14*D14</f>
        <v>0</v>
      </c>
    </row>
    <row r="15" spans="1:5" hidden="1">
      <c r="A15" s="10"/>
      <c r="B15" s="9"/>
      <c r="C15" s="16"/>
      <c r="D15" s="16"/>
      <c r="E15" s="17">
        <f t="shared" si="1"/>
        <v>0</v>
      </c>
    </row>
    <row r="16" spans="1:5" hidden="1">
      <c r="A16" s="10" t="s">
        <v>181</v>
      </c>
      <c r="B16" s="9" t="s">
        <v>11</v>
      </c>
      <c r="C16" s="16"/>
      <c r="D16" s="16"/>
      <c r="E16" s="17">
        <f t="shared" si="1"/>
        <v>0</v>
      </c>
    </row>
    <row r="17" spans="1:5" hidden="1">
      <c r="A17" s="10"/>
      <c r="B17" s="9"/>
      <c r="C17" s="16"/>
      <c r="D17" s="16"/>
      <c r="E17" s="17">
        <f t="shared" si="1"/>
        <v>0</v>
      </c>
    </row>
    <row r="18" spans="1:5" hidden="1">
      <c r="A18" s="10" t="s">
        <v>114</v>
      </c>
      <c r="B18" s="9" t="s">
        <v>11</v>
      </c>
      <c r="C18" s="16"/>
      <c r="D18" s="16"/>
      <c r="E18" s="17">
        <f t="shared" si="1"/>
        <v>0</v>
      </c>
    </row>
    <row r="19" spans="1:5" hidden="1">
      <c r="A19" s="10"/>
      <c r="B19" s="9"/>
      <c r="C19" s="16"/>
      <c r="D19" s="16"/>
      <c r="E19" s="17">
        <f t="shared" si="1"/>
        <v>0</v>
      </c>
    </row>
    <row r="20" spans="1:5" hidden="1">
      <c r="A20" s="10" t="s">
        <v>113</v>
      </c>
      <c r="B20" s="9" t="s">
        <v>11</v>
      </c>
      <c r="C20" s="16"/>
      <c r="D20" s="16"/>
      <c r="E20" s="17">
        <f t="shared" si="1"/>
        <v>0</v>
      </c>
    </row>
    <row r="21" spans="1:5" hidden="1">
      <c r="A21" s="10"/>
      <c r="B21" s="9"/>
      <c r="C21" s="16"/>
      <c r="D21" s="16"/>
      <c r="E21" s="17">
        <f t="shared" si="1"/>
        <v>0</v>
      </c>
    </row>
    <row r="22" spans="1:5" hidden="1">
      <c r="A22" s="10" t="s">
        <v>198</v>
      </c>
      <c r="B22" s="9" t="s">
        <v>11</v>
      </c>
      <c r="C22" s="16"/>
      <c r="D22" s="16"/>
      <c r="E22" s="17">
        <f t="shared" si="1"/>
        <v>0</v>
      </c>
    </row>
    <row r="23" spans="1:5" hidden="1">
      <c r="A23" s="10"/>
      <c r="B23" s="9"/>
      <c r="C23" s="16"/>
      <c r="D23" s="16"/>
      <c r="E23" s="17">
        <f t="shared" ref="E23:E25" si="3">C23*D23</f>
        <v>0</v>
      </c>
    </row>
    <row r="24" spans="1:5" hidden="1">
      <c r="A24" s="10" t="s">
        <v>112</v>
      </c>
      <c r="B24" s="9" t="s">
        <v>11</v>
      </c>
      <c r="C24" s="16"/>
      <c r="D24" s="16"/>
      <c r="E24" s="17">
        <f t="shared" si="3"/>
        <v>0</v>
      </c>
    </row>
    <row r="25" spans="1:5">
      <c r="A25" s="10" t="s">
        <v>306</v>
      </c>
      <c r="B25" s="9" t="s">
        <v>11</v>
      </c>
      <c r="C25" s="16">
        <v>4</v>
      </c>
      <c r="D25" s="16"/>
      <c r="E25" s="17">
        <f t="shared" si="3"/>
        <v>0</v>
      </c>
    </row>
    <row r="26" spans="1:5">
      <c r="A26" s="3"/>
      <c r="B26" s="9"/>
      <c r="C26" s="16"/>
      <c r="D26" s="16"/>
      <c r="E26" s="17">
        <f t="shared" si="0"/>
        <v>0</v>
      </c>
    </row>
    <row r="27" spans="1:5">
      <c r="A27" s="10" t="s">
        <v>273</v>
      </c>
      <c r="B27" s="9" t="s">
        <v>11</v>
      </c>
      <c r="C27" s="16">
        <v>8</v>
      </c>
      <c r="D27" s="16"/>
      <c r="E27" s="17">
        <f t="shared" si="0"/>
        <v>0</v>
      </c>
    </row>
    <row r="28" spans="1:5">
      <c r="A28" s="10"/>
      <c r="B28" s="9"/>
      <c r="C28" s="16"/>
      <c r="D28" s="16"/>
      <c r="E28" s="17">
        <f t="shared" ref="E28:E33" si="4">C28*D28</f>
        <v>0</v>
      </c>
    </row>
    <row r="29" spans="1:5" hidden="1">
      <c r="A29" s="10" t="s">
        <v>84</v>
      </c>
      <c r="B29" s="9" t="s">
        <v>11</v>
      </c>
      <c r="C29" s="16"/>
      <c r="D29" s="16"/>
      <c r="E29" s="17">
        <f t="shared" si="4"/>
        <v>0</v>
      </c>
    </row>
    <row r="30" spans="1:5" hidden="1">
      <c r="A30" s="10"/>
      <c r="B30" s="9"/>
      <c r="C30" s="16"/>
      <c r="D30" s="16"/>
      <c r="E30" s="17">
        <f t="shared" si="4"/>
        <v>0</v>
      </c>
    </row>
    <row r="31" spans="1:5" hidden="1">
      <c r="A31" s="10" t="s">
        <v>72</v>
      </c>
      <c r="B31" s="9" t="s">
        <v>1</v>
      </c>
      <c r="C31" s="16"/>
      <c r="D31" s="16"/>
      <c r="E31" s="17">
        <f t="shared" si="4"/>
        <v>0</v>
      </c>
    </row>
    <row r="32" spans="1:5" hidden="1">
      <c r="A32" s="10"/>
      <c r="B32" s="9"/>
      <c r="C32" s="16"/>
      <c r="D32" s="16"/>
      <c r="E32" s="17">
        <f t="shared" si="4"/>
        <v>0</v>
      </c>
    </row>
    <row r="33" spans="1:8" hidden="1">
      <c r="A33" s="10" t="s">
        <v>157</v>
      </c>
      <c r="B33" s="9" t="s">
        <v>1</v>
      </c>
      <c r="C33" s="16"/>
      <c r="D33" s="16"/>
      <c r="E33" s="17">
        <f t="shared" si="4"/>
        <v>0</v>
      </c>
    </row>
    <row r="34" spans="1:8" hidden="1">
      <c r="A34" s="3"/>
      <c r="B34" s="9"/>
      <c r="C34" s="16"/>
      <c r="D34" s="16"/>
      <c r="E34" s="17">
        <f t="shared" si="0"/>
        <v>0</v>
      </c>
    </row>
    <row r="35" spans="1:8" hidden="1">
      <c r="A35" s="10" t="s">
        <v>18</v>
      </c>
      <c r="B35" s="9" t="s">
        <v>1</v>
      </c>
      <c r="C35" s="16"/>
      <c r="D35" s="16"/>
      <c r="E35" s="17">
        <f>C35*D35</f>
        <v>0</v>
      </c>
    </row>
    <row r="36" spans="1:8" hidden="1">
      <c r="A36" s="10"/>
      <c r="B36" s="9"/>
      <c r="C36" s="16"/>
      <c r="D36" s="16"/>
      <c r="E36" s="17">
        <f t="shared" si="0"/>
        <v>0</v>
      </c>
    </row>
    <row r="37" spans="1:8" hidden="1">
      <c r="A37" s="10" t="s">
        <v>82</v>
      </c>
      <c r="B37" s="9" t="s">
        <v>11</v>
      </c>
      <c r="C37" s="16"/>
      <c r="D37" s="16"/>
      <c r="E37" s="17">
        <f t="shared" si="0"/>
        <v>0</v>
      </c>
    </row>
    <row r="38" spans="1:8" hidden="1">
      <c r="A38" s="10"/>
      <c r="B38" s="9"/>
      <c r="C38" s="16"/>
      <c r="D38" s="16"/>
      <c r="E38" s="17">
        <f t="shared" si="0"/>
        <v>0</v>
      </c>
    </row>
    <row r="39" spans="1:8" hidden="1">
      <c r="A39" s="10" t="s">
        <v>83</v>
      </c>
      <c r="B39" s="9" t="s">
        <v>11</v>
      </c>
      <c r="C39" s="16"/>
      <c r="D39" s="16"/>
      <c r="E39" s="17">
        <f t="shared" si="0"/>
        <v>0</v>
      </c>
    </row>
    <row r="40" spans="1:8">
      <c r="A40" s="10"/>
      <c r="B40" s="9"/>
      <c r="C40" s="16"/>
      <c r="D40" s="16"/>
      <c r="E40" s="17">
        <f>C40*D40</f>
        <v>0</v>
      </c>
    </row>
    <row r="41" spans="1:8">
      <c r="A41" s="3"/>
      <c r="B41" s="9"/>
      <c r="C41" s="16"/>
      <c r="D41" s="16"/>
      <c r="E41" s="17">
        <f t="shared" si="0"/>
        <v>0</v>
      </c>
    </row>
    <row r="42" spans="1:8">
      <c r="A42" s="4"/>
      <c r="B42" s="7"/>
      <c r="C42" s="11"/>
      <c r="D42" s="18"/>
      <c r="E42" s="19"/>
    </row>
    <row r="43" spans="1:8">
      <c r="A43" s="5"/>
      <c r="D43" s="21" t="s">
        <v>7</v>
      </c>
      <c r="E43" s="25">
        <f>SUM(E7:E42)</f>
        <v>0</v>
      </c>
      <c r="G43">
        <f>E43*0.02</f>
        <v>0</v>
      </c>
      <c r="H43" t="s">
        <v>247</v>
      </c>
    </row>
    <row r="44" spans="1:8">
      <c r="A44" s="5"/>
      <c r="D44" s="22" t="s">
        <v>304</v>
      </c>
      <c r="E44" s="26">
        <f>E43*0.1</f>
        <v>0</v>
      </c>
    </row>
    <row r="45" spans="1:8">
      <c r="A45" s="5"/>
      <c r="D45" s="23" t="s">
        <v>9</v>
      </c>
      <c r="E45" s="27">
        <f>E43+E44</f>
        <v>0</v>
      </c>
    </row>
    <row r="46" spans="1:8">
      <c r="A46" s="6"/>
      <c r="B46" s="8"/>
      <c r="C46" s="13"/>
      <c r="D46" s="28"/>
      <c r="E46" s="29"/>
    </row>
    <row r="48" spans="1:8">
      <c r="A48" s="89" t="s">
        <v>252</v>
      </c>
      <c r="B48" s="90"/>
      <c r="C48" s="91"/>
      <c r="D48" s="91"/>
      <c r="E48" s="92"/>
    </row>
    <row r="49" spans="1:8">
      <c r="A49" s="94"/>
      <c r="B49" s="9" t="s">
        <v>1</v>
      </c>
      <c r="C49" s="16"/>
      <c r="D49" s="16"/>
      <c r="E49" s="17">
        <f t="shared" ref="E49:E50" si="5">C49*D49</f>
        <v>0</v>
      </c>
    </row>
    <row r="50" spans="1:8">
      <c r="A50" s="3"/>
      <c r="B50" s="9"/>
      <c r="C50" s="16"/>
      <c r="D50" s="16"/>
      <c r="E50" s="17">
        <f t="shared" si="5"/>
        <v>0</v>
      </c>
    </row>
    <row r="51" spans="1:8">
      <c r="A51" s="4"/>
      <c r="B51" s="7"/>
      <c r="C51" s="11"/>
      <c r="D51" s="18"/>
      <c r="E51" s="19"/>
    </row>
    <row r="52" spans="1:8">
      <c r="A52" s="5"/>
      <c r="D52" s="21" t="s">
        <v>7</v>
      </c>
      <c r="E52" s="25" t="e">
        <f>SUM(#REF!)</f>
        <v>#REF!</v>
      </c>
      <c r="G52" t="e">
        <f>E52*0.02</f>
        <v>#REF!</v>
      </c>
      <c r="H52" t="s">
        <v>247</v>
      </c>
    </row>
    <row r="53" spans="1:8">
      <c r="A53" s="5"/>
      <c r="D53" s="22" t="s">
        <v>8</v>
      </c>
      <c r="E53" s="26" t="e">
        <f>E52*0.2</f>
        <v>#REF!</v>
      </c>
    </row>
    <row r="54" spans="1:8">
      <c r="A54" s="5"/>
      <c r="D54" s="23" t="s">
        <v>9</v>
      </c>
      <c r="E54" s="27" t="e">
        <f>E52+E53</f>
        <v>#REF!</v>
      </c>
    </row>
    <row r="55" spans="1:8">
      <c r="A55" s="6"/>
      <c r="B55" s="8"/>
      <c r="C55" s="13"/>
      <c r="D55" s="28"/>
      <c r="E55" s="29"/>
    </row>
  </sheetData>
  <mergeCells count="2">
    <mergeCell ref="A2:E2"/>
    <mergeCell ref="A3:E3"/>
  </mergeCells>
  <pageMargins left="0.7" right="0.7" top="0.75" bottom="0.75" header="0.3" footer="0.3"/>
  <pageSetup paperSize="9" orientation="portrait" verticalDpi="12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51"/>
  <sheetViews>
    <sheetView showGridLines="0" showZeros="0" workbookViewId="0">
      <selection activeCell="A7" sqref="A7:E19"/>
    </sheetView>
  </sheetViews>
  <sheetFormatPr baseColWidth="10" defaultRowHeight="15"/>
  <cols>
    <col min="1" max="1" width="45.5703125" customWidth="1"/>
    <col min="2" max="2" width="5.140625" style="1" customWidth="1"/>
    <col min="3" max="3" width="7.7109375" style="20" customWidth="1"/>
    <col min="4" max="4" width="11.42578125" style="20"/>
    <col min="5" max="5" width="16.7109375" style="24" customWidth="1"/>
  </cols>
  <sheetData>
    <row r="1" spans="1:5">
      <c r="A1" s="4"/>
      <c r="B1" s="7"/>
      <c r="C1" s="11"/>
      <c r="D1" s="11"/>
      <c r="E1" s="12"/>
    </row>
    <row r="2" spans="1:5" ht="15.75">
      <c r="A2" s="132" t="str">
        <f>RECAP!A2</f>
        <v>UNIVERSITE BORDEAUX MONTAIGNE - 
REAMENAGEMENT SALLES L010/L012 et J04/J06/J08</v>
      </c>
      <c r="B2" s="137"/>
      <c r="C2" s="137"/>
      <c r="D2" s="137"/>
      <c r="E2" s="133"/>
    </row>
    <row r="3" spans="1:5" ht="15.75">
      <c r="A3" s="132" t="s">
        <v>45</v>
      </c>
      <c r="B3" s="137"/>
      <c r="C3" s="137"/>
      <c r="D3" s="137"/>
      <c r="E3" s="133"/>
    </row>
    <row r="4" spans="1:5">
      <c r="A4" s="6"/>
      <c r="B4" s="8"/>
      <c r="C4" s="13"/>
      <c r="D4" s="13"/>
      <c r="E4" s="14"/>
    </row>
    <row r="5" spans="1:5">
      <c r="A5" s="2" t="s">
        <v>0</v>
      </c>
      <c r="B5" s="2" t="s">
        <v>1</v>
      </c>
      <c r="C5" s="15" t="s">
        <v>2</v>
      </c>
      <c r="D5" s="15" t="s">
        <v>3</v>
      </c>
      <c r="E5" s="15" t="s">
        <v>4</v>
      </c>
    </row>
    <row r="6" spans="1:5">
      <c r="A6" s="3"/>
      <c r="B6" s="9"/>
      <c r="C6" s="16"/>
      <c r="D6" s="16"/>
      <c r="E6" s="17"/>
    </row>
    <row r="7" spans="1:5">
      <c r="A7" s="10" t="s">
        <v>5</v>
      </c>
      <c r="B7" s="9" t="s">
        <v>6</v>
      </c>
      <c r="C7" s="16"/>
      <c r="D7" s="16">
        <v>200</v>
      </c>
      <c r="E7" s="17">
        <f>C7*D7</f>
        <v>0</v>
      </c>
    </row>
    <row r="8" spans="1:5">
      <c r="A8" s="10"/>
      <c r="B8" s="9"/>
      <c r="C8" s="16"/>
      <c r="D8" s="16"/>
      <c r="E8" s="17">
        <f t="shared" ref="E8:E46" si="0">C8*D8</f>
        <v>0</v>
      </c>
    </row>
    <row r="9" spans="1:5">
      <c r="A9" s="10" t="s">
        <v>10</v>
      </c>
      <c r="B9" s="9" t="s">
        <v>6</v>
      </c>
      <c r="C9" s="16"/>
      <c r="D9" s="16">
        <v>300</v>
      </c>
      <c r="E9" s="17">
        <f t="shared" si="0"/>
        <v>0</v>
      </c>
    </row>
    <row r="10" spans="1:5">
      <c r="A10" s="10"/>
      <c r="B10" s="9"/>
      <c r="C10" s="16"/>
      <c r="D10" s="16"/>
      <c r="E10" s="17">
        <f t="shared" si="0"/>
        <v>0</v>
      </c>
    </row>
    <row r="11" spans="1:5">
      <c r="A11" s="10" t="s">
        <v>224</v>
      </c>
      <c r="B11" s="9" t="s">
        <v>6</v>
      </c>
      <c r="C11" s="16">
        <v>1</v>
      </c>
      <c r="D11" s="16"/>
      <c r="E11" s="17">
        <f t="shared" si="0"/>
        <v>0</v>
      </c>
    </row>
    <row r="12" spans="1:5">
      <c r="A12" s="3"/>
      <c r="B12" s="9"/>
      <c r="C12" s="16"/>
      <c r="D12" s="16"/>
      <c r="E12" s="17">
        <f t="shared" si="0"/>
        <v>0</v>
      </c>
    </row>
    <row r="13" spans="1:5">
      <c r="A13" s="10" t="s">
        <v>86</v>
      </c>
      <c r="B13" s="9" t="s">
        <v>11</v>
      </c>
      <c r="C13" s="16"/>
      <c r="D13" s="16">
        <v>6.5</v>
      </c>
      <c r="E13" s="17">
        <f>C13*D13</f>
        <v>0</v>
      </c>
    </row>
    <row r="14" spans="1:5">
      <c r="A14" s="10"/>
      <c r="B14" s="9"/>
      <c r="C14" s="16"/>
      <c r="D14" s="16"/>
      <c r="E14" s="17">
        <f>C14*D14</f>
        <v>0</v>
      </c>
    </row>
    <row r="15" spans="1:5">
      <c r="A15" s="10" t="s">
        <v>182</v>
      </c>
      <c r="B15" s="9" t="s">
        <v>11</v>
      </c>
      <c r="C15" s="16"/>
      <c r="D15" s="16">
        <v>42</v>
      </c>
      <c r="E15" s="17">
        <f t="shared" si="0"/>
        <v>0</v>
      </c>
    </row>
    <row r="16" spans="1:5">
      <c r="A16" s="3"/>
      <c r="B16" s="9"/>
      <c r="C16" s="16"/>
      <c r="D16" s="16"/>
      <c r="E16" s="17">
        <f>C16*D16</f>
        <v>0</v>
      </c>
    </row>
    <row r="17" spans="1:5" s="64" customFormat="1" ht="30">
      <c r="A17" s="57" t="s">
        <v>200</v>
      </c>
      <c r="B17" s="61" t="s">
        <v>11</v>
      </c>
      <c r="C17" s="62"/>
      <c r="D17" s="62">
        <v>57</v>
      </c>
      <c r="E17" s="63">
        <f t="shared" si="0"/>
        <v>0</v>
      </c>
    </row>
    <row r="18" spans="1:5">
      <c r="A18" s="10"/>
      <c r="B18" s="9"/>
      <c r="C18" s="16"/>
      <c r="D18" s="16"/>
      <c r="E18" s="17">
        <f t="shared" si="0"/>
        <v>0</v>
      </c>
    </row>
    <row r="19" spans="1:5">
      <c r="A19" s="10"/>
      <c r="B19" s="9"/>
      <c r="C19" s="16"/>
      <c r="D19" s="16"/>
      <c r="E19" s="17">
        <f>C19*D19</f>
        <v>0</v>
      </c>
    </row>
    <row r="20" spans="1:5">
      <c r="A20" s="10"/>
      <c r="B20" s="9"/>
      <c r="C20" s="16"/>
      <c r="D20" s="16"/>
      <c r="E20" s="17">
        <f t="shared" si="0"/>
        <v>0</v>
      </c>
    </row>
    <row r="21" spans="1:5">
      <c r="A21" s="10"/>
      <c r="B21" s="9"/>
      <c r="C21" s="16"/>
      <c r="D21" s="16"/>
      <c r="E21" s="17">
        <f t="shared" si="0"/>
        <v>0</v>
      </c>
    </row>
    <row r="22" spans="1:5">
      <c r="A22" s="10"/>
      <c r="B22" s="9"/>
      <c r="C22" s="16"/>
      <c r="D22" s="16"/>
      <c r="E22" s="17">
        <f t="shared" si="0"/>
        <v>0</v>
      </c>
    </row>
    <row r="23" spans="1:5">
      <c r="A23" s="10"/>
      <c r="B23" s="9"/>
      <c r="C23" s="16"/>
      <c r="D23" s="16"/>
      <c r="E23" s="17">
        <f t="shared" si="0"/>
        <v>0</v>
      </c>
    </row>
    <row r="24" spans="1:5">
      <c r="A24" s="10"/>
      <c r="B24" s="9"/>
      <c r="C24" s="16"/>
      <c r="D24" s="16"/>
      <c r="E24" s="17">
        <f t="shared" si="0"/>
        <v>0</v>
      </c>
    </row>
    <row r="25" spans="1:5">
      <c r="A25" s="10"/>
      <c r="B25" s="9"/>
      <c r="C25" s="16"/>
      <c r="D25" s="16"/>
      <c r="E25" s="17">
        <f t="shared" si="0"/>
        <v>0</v>
      </c>
    </row>
    <row r="26" spans="1:5">
      <c r="A26" s="10"/>
      <c r="B26" s="9"/>
      <c r="C26" s="16"/>
      <c r="D26" s="16"/>
      <c r="E26" s="17">
        <f t="shared" si="0"/>
        <v>0</v>
      </c>
    </row>
    <row r="27" spans="1:5">
      <c r="A27" s="10"/>
      <c r="B27" s="9"/>
      <c r="C27" s="16"/>
      <c r="D27" s="16"/>
      <c r="E27" s="17">
        <f t="shared" si="0"/>
        <v>0</v>
      </c>
    </row>
    <row r="28" spans="1:5">
      <c r="A28" s="10"/>
      <c r="B28" s="9"/>
      <c r="C28" s="16"/>
      <c r="D28" s="16"/>
      <c r="E28" s="17">
        <f t="shared" si="0"/>
        <v>0</v>
      </c>
    </row>
    <row r="29" spans="1:5">
      <c r="A29" s="10"/>
      <c r="B29" s="9"/>
      <c r="C29" s="16"/>
      <c r="D29" s="16"/>
      <c r="E29" s="17">
        <f t="shared" si="0"/>
        <v>0</v>
      </c>
    </row>
    <row r="30" spans="1:5">
      <c r="A30" s="10"/>
      <c r="B30" s="9"/>
      <c r="C30" s="16"/>
      <c r="D30" s="16"/>
      <c r="E30" s="17">
        <f t="shared" si="0"/>
        <v>0</v>
      </c>
    </row>
    <row r="31" spans="1:5">
      <c r="A31" s="10"/>
      <c r="B31" s="9"/>
      <c r="C31" s="16"/>
      <c r="D31" s="16"/>
      <c r="E31" s="17">
        <f t="shared" si="0"/>
        <v>0</v>
      </c>
    </row>
    <row r="32" spans="1:5">
      <c r="A32" s="10"/>
      <c r="B32" s="9"/>
      <c r="C32" s="16"/>
      <c r="D32" s="16"/>
      <c r="E32" s="17">
        <f t="shared" si="0"/>
        <v>0</v>
      </c>
    </row>
    <row r="33" spans="1:8">
      <c r="A33" s="10"/>
      <c r="B33" s="9"/>
      <c r="C33" s="16"/>
      <c r="D33" s="16"/>
      <c r="E33" s="17">
        <f>C33*D33</f>
        <v>0</v>
      </c>
    </row>
    <row r="34" spans="1:8">
      <c r="A34" s="10"/>
      <c r="B34" s="9"/>
      <c r="C34" s="16"/>
      <c r="D34" s="16"/>
      <c r="E34" s="17">
        <f>C34*D34</f>
        <v>0</v>
      </c>
    </row>
    <row r="35" spans="1:8">
      <c r="A35" s="10"/>
      <c r="B35" s="9"/>
      <c r="C35" s="16"/>
      <c r="D35" s="16"/>
      <c r="E35" s="17">
        <f t="shared" si="0"/>
        <v>0</v>
      </c>
    </row>
    <row r="36" spans="1:8">
      <c r="A36" s="10"/>
      <c r="B36" s="9"/>
      <c r="C36" s="16"/>
      <c r="D36" s="16"/>
      <c r="E36" s="17">
        <f t="shared" si="0"/>
        <v>0</v>
      </c>
    </row>
    <row r="37" spans="1:8">
      <c r="A37" s="10"/>
      <c r="B37" s="9"/>
      <c r="C37" s="16"/>
      <c r="D37" s="16"/>
      <c r="E37" s="17">
        <f t="shared" si="0"/>
        <v>0</v>
      </c>
    </row>
    <row r="38" spans="1:8">
      <c r="A38" s="10"/>
      <c r="B38" s="9"/>
      <c r="C38" s="16"/>
      <c r="D38" s="16"/>
      <c r="E38" s="17">
        <f t="shared" si="0"/>
        <v>0</v>
      </c>
    </row>
    <row r="39" spans="1:8">
      <c r="A39" s="10"/>
      <c r="B39" s="9"/>
      <c r="C39" s="16"/>
      <c r="D39" s="16"/>
      <c r="E39" s="17">
        <f t="shared" si="0"/>
        <v>0</v>
      </c>
    </row>
    <row r="40" spans="1:8">
      <c r="A40" s="10"/>
      <c r="B40" s="9"/>
      <c r="C40" s="16"/>
      <c r="D40" s="16"/>
      <c r="E40" s="17">
        <f t="shared" si="0"/>
        <v>0</v>
      </c>
    </row>
    <row r="41" spans="1:8">
      <c r="A41" s="3"/>
      <c r="B41" s="9"/>
      <c r="C41" s="16"/>
      <c r="D41" s="16"/>
      <c r="E41" s="17">
        <f t="shared" si="0"/>
        <v>0</v>
      </c>
    </row>
    <row r="42" spans="1:8">
      <c r="A42" s="3"/>
      <c r="B42" s="9"/>
      <c r="C42" s="16"/>
      <c r="D42" s="16"/>
      <c r="E42" s="17">
        <f t="shared" si="0"/>
        <v>0</v>
      </c>
    </row>
    <row r="43" spans="1:8">
      <c r="A43" s="3"/>
      <c r="B43" s="9"/>
      <c r="C43" s="16"/>
      <c r="D43" s="16"/>
      <c r="E43" s="17">
        <f t="shared" si="0"/>
        <v>0</v>
      </c>
    </row>
    <row r="44" spans="1:8">
      <c r="A44" s="3"/>
      <c r="B44" s="9"/>
      <c r="C44" s="16"/>
      <c r="D44" s="16"/>
      <c r="E44" s="17">
        <f t="shared" si="0"/>
        <v>0</v>
      </c>
    </row>
    <row r="45" spans="1:8">
      <c r="A45" s="3"/>
      <c r="B45" s="9"/>
      <c r="C45" s="16"/>
      <c r="D45" s="16"/>
      <c r="E45" s="17">
        <f t="shared" si="0"/>
        <v>0</v>
      </c>
    </row>
    <row r="46" spans="1:8">
      <c r="A46" s="3"/>
      <c r="B46" s="9"/>
      <c r="C46" s="16"/>
      <c r="D46" s="16"/>
      <c r="E46" s="17">
        <f t="shared" si="0"/>
        <v>0</v>
      </c>
    </row>
    <row r="47" spans="1:8">
      <c r="A47" s="4"/>
      <c r="B47" s="7"/>
      <c r="C47" s="11"/>
      <c r="D47" s="18"/>
      <c r="E47" s="19"/>
    </row>
    <row r="48" spans="1:8">
      <c r="A48" s="5"/>
      <c r="D48" s="21" t="s">
        <v>7</v>
      </c>
      <c r="E48" s="25">
        <f>SUM(E6:E46)</f>
        <v>0</v>
      </c>
      <c r="G48">
        <f>E48*0.02</f>
        <v>0</v>
      </c>
      <c r="H48" t="s">
        <v>247</v>
      </c>
    </row>
    <row r="49" spans="1:5">
      <c r="A49" s="5"/>
      <c r="D49" s="22" t="s">
        <v>8</v>
      </c>
      <c r="E49" s="26">
        <f>E48*0.2</f>
        <v>0</v>
      </c>
    </row>
    <row r="50" spans="1:5">
      <c r="A50" s="5"/>
      <c r="D50" s="23" t="s">
        <v>9</v>
      </c>
      <c r="E50" s="27">
        <f>E48+E49</f>
        <v>0</v>
      </c>
    </row>
    <row r="51" spans="1:5">
      <c r="A51" s="6"/>
      <c r="B51" s="8"/>
      <c r="C51" s="13"/>
      <c r="D51" s="28"/>
      <c r="E51" s="29"/>
    </row>
  </sheetData>
  <mergeCells count="2">
    <mergeCell ref="A2:E2"/>
    <mergeCell ref="A3:E3"/>
  </mergeCells>
  <pageMargins left="0.7" right="0.7" top="0.75" bottom="0.75" header="0.3" footer="0.3"/>
  <pageSetup paperSize="9"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FA0CE-FA62-4951-A906-0A6CABFE1E34}">
  <dimension ref="A1:H53"/>
  <sheetViews>
    <sheetView showGridLines="0" showZeros="0" topLeftCell="A3" workbookViewId="0">
      <selection activeCell="B51" sqref="B51"/>
    </sheetView>
  </sheetViews>
  <sheetFormatPr baseColWidth="10" defaultRowHeight="15"/>
  <cols>
    <col min="1" max="1" width="70.42578125" customWidth="1"/>
    <col min="2" max="2" width="16.7109375" style="24" customWidth="1"/>
    <col min="3" max="3" width="13.5703125" style="24" hidden="1" customWidth="1"/>
    <col min="4" max="4" width="10.28515625" hidden="1" customWidth="1"/>
    <col min="5" max="5" width="13.28515625" hidden="1" customWidth="1"/>
    <col min="6" max="6" width="7.140625" style="20" customWidth="1"/>
    <col min="7" max="7" width="14.42578125" style="20" hidden="1" customWidth="1"/>
    <col min="8" max="8" width="15" style="20" hidden="1" customWidth="1"/>
    <col min="9" max="9" width="11.28515625" customWidth="1"/>
  </cols>
  <sheetData>
    <row r="1" spans="1:8">
      <c r="A1" s="128"/>
      <c r="B1" s="129"/>
      <c r="C1" s="65"/>
      <c r="D1" s="66"/>
      <c r="E1" s="66"/>
      <c r="F1" s="49"/>
      <c r="G1" s="84"/>
      <c r="H1" s="49"/>
    </row>
    <row r="2" spans="1:8" ht="41.25" customHeight="1">
      <c r="A2" s="130" t="s">
        <v>309</v>
      </c>
      <c r="B2" s="131"/>
      <c r="C2" s="134" t="s">
        <v>203</v>
      </c>
      <c r="D2" s="135"/>
      <c r="E2" s="136"/>
      <c r="F2" s="52"/>
      <c r="G2" s="9" t="s">
        <v>138</v>
      </c>
      <c r="H2" s="53" t="s">
        <v>212</v>
      </c>
    </row>
    <row r="3" spans="1:8" ht="15.75">
      <c r="A3" s="132" t="s">
        <v>308</v>
      </c>
      <c r="B3" s="133"/>
      <c r="C3" s="67"/>
      <c r="D3" s="66"/>
      <c r="E3" s="66" t="s">
        <v>87</v>
      </c>
      <c r="F3" s="52"/>
      <c r="G3" s="9"/>
      <c r="H3" s="54"/>
    </row>
    <row r="4" spans="1:8">
      <c r="A4" s="6"/>
      <c r="B4" s="86"/>
      <c r="C4" s="68"/>
      <c r="D4" s="66"/>
      <c r="E4" s="66">
        <v>1.0149999999999999</v>
      </c>
      <c r="F4" s="50"/>
      <c r="G4" s="85"/>
      <c r="H4" s="51"/>
    </row>
    <row r="5" spans="1:8" s="60" customFormat="1" ht="30">
      <c r="A5" s="78" t="s">
        <v>0</v>
      </c>
      <c r="B5" s="79" t="s">
        <v>22</v>
      </c>
      <c r="C5" s="69" t="s">
        <v>22</v>
      </c>
      <c r="D5" s="70"/>
      <c r="E5" s="70"/>
      <c r="F5" s="80" t="s">
        <v>88</v>
      </c>
      <c r="G5" s="80" t="s">
        <v>111</v>
      </c>
      <c r="H5" s="80" t="s">
        <v>213</v>
      </c>
    </row>
    <row r="6" spans="1:8">
      <c r="A6" s="3"/>
      <c r="B6" s="17"/>
      <c r="C6" s="71"/>
      <c r="D6" s="66"/>
      <c r="E6" s="66"/>
      <c r="F6" s="37"/>
      <c r="G6" s="43"/>
      <c r="H6" s="43"/>
    </row>
    <row r="7" spans="1:8">
      <c r="A7" s="30" t="s">
        <v>27</v>
      </c>
      <c r="B7" s="44">
        <f>SUM(B9:B16)</f>
        <v>0</v>
      </c>
      <c r="C7" s="71"/>
      <c r="D7" s="66"/>
      <c r="E7" s="66"/>
      <c r="F7" s="82" t="e">
        <f>SUM(F9:F16)</f>
        <v>#DIV/0!</v>
      </c>
      <c r="G7" s="81" t="e">
        <f t="shared" ref="G7:H22" si="0">B7/$G$3</f>
        <v>#DIV/0!</v>
      </c>
      <c r="H7" s="83" t="e">
        <f>B7/$H$3</f>
        <v>#DIV/0!</v>
      </c>
    </row>
    <row r="8" spans="1:8" ht="15" hidden="1" customHeight="1">
      <c r="A8" s="31" t="s">
        <v>163</v>
      </c>
      <c r="B8" s="17"/>
      <c r="C8" s="71"/>
      <c r="D8" s="66"/>
      <c r="E8" s="66"/>
      <c r="F8" s="37" t="e">
        <f t="shared" ref="F8:F17" si="1">B8/$B$50</f>
        <v>#DIV/0!</v>
      </c>
      <c r="G8" s="43" t="e">
        <f t="shared" si="0"/>
        <v>#DIV/0!</v>
      </c>
      <c r="H8" s="43" t="e">
        <f t="shared" si="0"/>
        <v>#DIV/0!</v>
      </c>
    </row>
    <row r="9" spans="1:8">
      <c r="A9" s="31" t="s">
        <v>202</v>
      </c>
      <c r="B9" s="17">
        <f>C9</f>
        <v>0</v>
      </c>
      <c r="C9" s="71">
        <f>'Macro lot 01 GO-2nd oeuvre'!E108+'Macro lot 01 GO-2nd oeuvre'!E113</f>
        <v>0</v>
      </c>
      <c r="D9" s="66"/>
      <c r="E9" s="66"/>
      <c r="F9" s="37" t="e">
        <f t="shared" si="1"/>
        <v>#DIV/0!</v>
      </c>
      <c r="G9" s="43" t="e">
        <f>B9/$G$3</f>
        <v>#DIV/0!</v>
      </c>
      <c r="H9" s="43" t="e">
        <f>B9/$H$3</f>
        <v>#DIV/0!</v>
      </c>
    </row>
    <row r="10" spans="1:8" hidden="1">
      <c r="A10" s="31" t="s">
        <v>54</v>
      </c>
      <c r="B10" s="17">
        <f t="shared" ref="B10:B18" si="2">C10*E$4</f>
        <v>0</v>
      </c>
      <c r="C10" s="71"/>
      <c r="D10" s="66"/>
      <c r="E10" s="66"/>
      <c r="F10" s="37" t="e">
        <f t="shared" si="1"/>
        <v>#DIV/0!</v>
      </c>
      <c r="G10" s="43" t="e">
        <f t="shared" si="0"/>
        <v>#DIV/0!</v>
      </c>
      <c r="H10" s="43" t="e">
        <f t="shared" ref="H10:H16" si="3">B10/$H$3</f>
        <v>#DIV/0!</v>
      </c>
    </row>
    <row r="11" spans="1:8" hidden="1">
      <c r="A11" s="31" t="s">
        <v>53</v>
      </c>
      <c r="B11" s="17">
        <f t="shared" si="2"/>
        <v>0</v>
      </c>
      <c r="C11" s="71">
        <f>Couv!E57</f>
        <v>0</v>
      </c>
      <c r="D11" s="66"/>
      <c r="E11" s="66"/>
      <c r="F11" s="37" t="e">
        <f t="shared" si="1"/>
        <v>#DIV/0!</v>
      </c>
      <c r="G11" s="43" t="e">
        <f t="shared" si="0"/>
        <v>#DIV/0!</v>
      </c>
      <c r="H11" s="43" t="e">
        <f t="shared" si="3"/>
        <v>#DIV/0!</v>
      </c>
    </row>
    <row r="12" spans="1:8" ht="15" hidden="1" customHeight="1">
      <c r="A12" s="31" t="s">
        <v>32</v>
      </c>
      <c r="B12" s="17">
        <f t="shared" si="2"/>
        <v>0</v>
      </c>
      <c r="C12" s="71">
        <f>Etanch!E49</f>
        <v>0</v>
      </c>
      <c r="D12" s="66"/>
      <c r="E12" s="66"/>
      <c r="F12" s="37" t="e">
        <f t="shared" si="1"/>
        <v>#DIV/0!</v>
      </c>
      <c r="G12" s="43" t="e">
        <f t="shared" si="0"/>
        <v>#DIV/0!</v>
      </c>
      <c r="H12" s="43" t="e">
        <f t="shared" si="3"/>
        <v>#DIV/0!</v>
      </c>
    </row>
    <row r="13" spans="1:8" ht="15" hidden="1" customHeight="1">
      <c r="A13" s="31" t="s">
        <v>50</v>
      </c>
      <c r="B13" s="17">
        <f t="shared" si="2"/>
        <v>0</v>
      </c>
      <c r="C13" s="71">
        <f>Bardage!E51</f>
        <v>0</v>
      </c>
      <c r="D13" s="66"/>
      <c r="E13" s="66"/>
      <c r="F13" s="37" t="e">
        <f t="shared" si="1"/>
        <v>#DIV/0!</v>
      </c>
      <c r="G13" s="43" t="e">
        <f t="shared" si="0"/>
        <v>#DIV/0!</v>
      </c>
      <c r="H13" s="43" t="e">
        <f t="shared" si="3"/>
        <v>#DIV/0!</v>
      </c>
    </row>
    <row r="14" spans="1:8" hidden="1">
      <c r="A14" s="31" t="s">
        <v>51</v>
      </c>
      <c r="B14" s="17">
        <f t="shared" si="2"/>
        <v>0</v>
      </c>
      <c r="C14" s="71">
        <f>Ravalement!E55</f>
        <v>0</v>
      </c>
      <c r="D14" s="66"/>
      <c r="E14" s="66"/>
      <c r="F14" s="37" t="e">
        <f t="shared" si="1"/>
        <v>#DIV/0!</v>
      </c>
      <c r="G14" s="43" t="e">
        <f t="shared" si="0"/>
        <v>#DIV/0!</v>
      </c>
      <c r="H14" s="43" t="e">
        <f t="shared" si="3"/>
        <v>#DIV/0!</v>
      </c>
    </row>
    <row r="15" spans="1:8" hidden="1">
      <c r="A15" s="31" t="s">
        <v>106</v>
      </c>
      <c r="B15" s="17">
        <f t="shared" si="2"/>
        <v>0</v>
      </c>
      <c r="C15" s="71">
        <f>'Men. Ext'!E44</f>
        <v>0</v>
      </c>
      <c r="D15" s="66"/>
      <c r="E15" s="66"/>
      <c r="F15" s="37" t="e">
        <f t="shared" si="1"/>
        <v>#DIV/0!</v>
      </c>
      <c r="G15" s="43" t="e">
        <f t="shared" si="0"/>
        <v>#DIV/0!</v>
      </c>
      <c r="H15" s="43" t="e">
        <f t="shared" si="3"/>
        <v>#DIV/0!</v>
      </c>
    </row>
    <row r="16" spans="1:8" hidden="1">
      <c r="A16" s="31" t="s">
        <v>17</v>
      </c>
      <c r="B16" s="17">
        <f t="shared" si="2"/>
        <v>0</v>
      </c>
      <c r="C16" s="71">
        <f>Serrurerie!E74</f>
        <v>0</v>
      </c>
      <c r="D16" s="66"/>
      <c r="E16" s="66"/>
      <c r="F16" s="37" t="e">
        <f t="shared" si="1"/>
        <v>#DIV/0!</v>
      </c>
      <c r="G16" s="43" t="e">
        <f t="shared" si="0"/>
        <v>#DIV/0!</v>
      </c>
      <c r="H16" s="43" t="e">
        <f t="shared" si="3"/>
        <v>#DIV/0!</v>
      </c>
    </row>
    <row r="17" spans="1:8" ht="15" hidden="1" customHeight="1">
      <c r="A17" s="31" t="s">
        <v>38</v>
      </c>
      <c r="B17" s="17">
        <f t="shared" si="2"/>
        <v>0</v>
      </c>
      <c r="C17" s="71">
        <f>'Porte de garage'!E48</f>
        <v>0</v>
      </c>
      <c r="D17" s="66"/>
      <c r="E17" s="66"/>
      <c r="F17" s="37" t="e">
        <f t="shared" si="1"/>
        <v>#DIV/0!</v>
      </c>
      <c r="G17" s="43" t="e">
        <f t="shared" si="0"/>
        <v>#DIV/0!</v>
      </c>
      <c r="H17" s="43" t="e">
        <f t="shared" ref="H17" si="4">C17/$H$3</f>
        <v>#DIV/0!</v>
      </c>
    </row>
    <row r="18" spans="1:8">
      <c r="A18" s="10"/>
      <c r="B18" s="17">
        <f t="shared" si="2"/>
        <v>0</v>
      </c>
      <c r="C18" s="71"/>
      <c r="D18" s="66"/>
      <c r="E18" s="66"/>
      <c r="F18" s="37"/>
      <c r="G18" s="43" t="e">
        <f t="shared" si="0"/>
        <v>#DIV/0!</v>
      </c>
      <c r="H18" s="43" t="e">
        <f t="shared" si="0"/>
        <v>#DIV/0!</v>
      </c>
    </row>
    <row r="19" spans="1:8">
      <c r="A19" s="30" t="s">
        <v>28</v>
      </c>
      <c r="B19" s="44">
        <f>SUM(B20:B35)</f>
        <v>0</v>
      </c>
      <c r="C19" s="71"/>
      <c r="D19" s="66"/>
      <c r="E19" s="66"/>
      <c r="F19" s="82" t="e">
        <f>SUM(F20:F27)</f>
        <v>#DIV/0!</v>
      </c>
      <c r="G19" s="81" t="e">
        <f t="shared" si="0"/>
        <v>#DIV/0!</v>
      </c>
      <c r="H19" s="83" t="e">
        <f>B19/$H$3</f>
        <v>#DIV/0!</v>
      </c>
    </row>
    <row r="20" spans="1:8">
      <c r="A20" s="31" t="s">
        <v>20</v>
      </c>
      <c r="B20" s="17">
        <f t="shared" ref="B20:B28" si="5">C20*E$4</f>
        <v>0</v>
      </c>
      <c r="C20" s="71">
        <f>Plâtrerie!E61+Plâtrerie!E68</f>
        <v>0</v>
      </c>
      <c r="D20" s="66"/>
      <c r="E20" s="66"/>
      <c r="F20" s="37" t="e">
        <f t="shared" ref="F20:F27" si="6">B20/$B$50</f>
        <v>#DIV/0!</v>
      </c>
      <c r="G20" s="43" t="e">
        <f>B20/$G$3</f>
        <v>#DIV/0!</v>
      </c>
      <c r="H20" s="43" t="e">
        <f>B20/$H$3</f>
        <v>#DIV/0!</v>
      </c>
    </row>
    <row r="21" spans="1:8" ht="15" hidden="1" customHeight="1">
      <c r="A21" s="31" t="s">
        <v>196</v>
      </c>
      <c r="B21" s="17">
        <f t="shared" si="5"/>
        <v>0</v>
      </c>
      <c r="C21" s="71">
        <f>Flocage!E45</f>
        <v>0</v>
      </c>
      <c r="D21" s="66"/>
      <c r="E21" s="66"/>
      <c r="F21" s="37" t="e">
        <f t="shared" si="6"/>
        <v>#DIV/0!</v>
      </c>
      <c r="G21" s="43" t="e">
        <f t="shared" si="0"/>
        <v>#DIV/0!</v>
      </c>
      <c r="H21" s="43" t="e">
        <f t="shared" ref="H21:H27" si="7">B21/$H$3</f>
        <v>#DIV/0!</v>
      </c>
    </row>
    <row r="22" spans="1:8">
      <c r="A22" s="31" t="s">
        <v>21</v>
      </c>
      <c r="B22" s="17">
        <f t="shared" si="5"/>
        <v>0</v>
      </c>
      <c r="C22" s="71">
        <f>'Men. Int'!E71+'Men. Int'!E83</f>
        <v>0</v>
      </c>
      <c r="D22" s="66"/>
      <c r="E22" s="66"/>
      <c r="F22" s="37" t="e">
        <f t="shared" si="6"/>
        <v>#DIV/0!</v>
      </c>
      <c r="G22" s="43" t="e">
        <f t="shared" si="0"/>
        <v>#DIV/0!</v>
      </c>
      <c r="H22" s="43" t="e">
        <f t="shared" si="7"/>
        <v>#DIV/0!</v>
      </c>
    </row>
    <row r="23" spans="1:8" ht="15" hidden="1" customHeight="1">
      <c r="A23" s="31" t="s">
        <v>56</v>
      </c>
      <c r="B23" s="17">
        <f t="shared" si="5"/>
        <v>0</v>
      </c>
      <c r="C23" s="71">
        <f>Chapes!E45</f>
        <v>0</v>
      </c>
      <c r="D23" s="66"/>
      <c r="E23" s="66"/>
      <c r="F23" s="37" t="e">
        <f t="shared" si="6"/>
        <v>#DIV/0!</v>
      </c>
      <c r="G23" s="43" t="e">
        <f t="shared" ref="G23:H44" si="8">B23/$G$3</f>
        <v>#DIV/0!</v>
      </c>
      <c r="H23" s="43" t="e">
        <f t="shared" si="7"/>
        <v>#DIV/0!</v>
      </c>
    </row>
    <row r="24" spans="1:8">
      <c r="A24" s="31" t="s">
        <v>47</v>
      </c>
      <c r="B24" s="17">
        <f t="shared" si="5"/>
        <v>0</v>
      </c>
      <c r="C24" s="71">
        <f>'Carrelage Faïence'!E43</f>
        <v>0</v>
      </c>
      <c r="D24" s="66"/>
      <c r="E24" s="66"/>
      <c r="F24" s="37" t="e">
        <f t="shared" si="6"/>
        <v>#DIV/0!</v>
      </c>
      <c r="G24" s="43" t="e">
        <f t="shared" si="8"/>
        <v>#DIV/0!</v>
      </c>
      <c r="H24" s="43" t="e">
        <f t="shared" si="7"/>
        <v>#DIV/0!</v>
      </c>
    </row>
    <row r="25" spans="1:8" ht="15" hidden="1" customHeight="1">
      <c r="A25" s="31" t="s">
        <v>57</v>
      </c>
      <c r="B25" s="17">
        <f t="shared" si="5"/>
        <v>0</v>
      </c>
      <c r="C25" s="71">
        <f>Parquets!E48</f>
        <v>0</v>
      </c>
      <c r="D25" s="66"/>
      <c r="E25" s="66"/>
      <c r="F25" s="55" t="e">
        <f t="shared" si="6"/>
        <v>#DIV/0!</v>
      </c>
      <c r="G25" s="56" t="e">
        <f t="shared" si="8"/>
        <v>#DIV/0!</v>
      </c>
      <c r="H25" s="43" t="e">
        <f t="shared" si="7"/>
        <v>#DIV/0!</v>
      </c>
    </row>
    <row r="26" spans="1:8">
      <c r="A26" s="31" t="s">
        <v>23</v>
      </c>
      <c r="B26" s="17">
        <f t="shared" si="5"/>
        <v>0</v>
      </c>
      <c r="C26" s="71">
        <f>'Sols souples'!E56</f>
        <v>0</v>
      </c>
      <c r="D26" s="66"/>
      <c r="E26" s="66"/>
      <c r="F26" s="37" t="e">
        <f t="shared" si="6"/>
        <v>#DIV/0!</v>
      </c>
      <c r="G26" s="43" t="e">
        <f t="shared" si="8"/>
        <v>#DIV/0!</v>
      </c>
      <c r="H26" s="43" t="e">
        <f t="shared" si="7"/>
        <v>#DIV/0!</v>
      </c>
    </row>
    <row r="27" spans="1:8">
      <c r="A27" s="31" t="s">
        <v>24</v>
      </c>
      <c r="B27" s="17">
        <f t="shared" si="5"/>
        <v>0</v>
      </c>
      <c r="C27" s="71">
        <f>Peinture!E46</f>
        <v>0</v>
      </c>
      <c r="D27" s="66"/>
      <c r="E27" s="66"/>
      <c r="F27" s="37" t="e">
        <f t="shared" si="6"/>
        <v>#DIV/0!</v>
      </c>
      <c r="G27" s="43" t="e">
        <f t="shared" si="8"/>
        <v>#DIV/0!</v>
      </c>
      <c r="H27" s="43" t="e">
        <f t="shared" si="7"/>
        <v>#DIV/0!</v>
      </c>
    </row>
    <row r="28" spans="1:8">
      <c r="A28" s="10" t="s">
        <v>311</v>
      </c>
      <c r="B28" s="17">
        <f t="shared" si="5"/>
        <v>0</v>
      </c>
      <c r="C28" s="71"/>
      <c r="D28" s="66"/>
      <c r="E28" s="66"/>
      <c r="F28" s="37"/>
      <c r="G28" s="43" t="e">
        <f t="shared" si="8"/>
        <v>#DIV/0!</v>
      </c>
      <c r="H28" s="43" t="e">
        <f t="shared" si="8"/>
        <v>#DIV/0!</v>
      </c>
    </row>
    <row r="29" spans="1:8">
      <c r="A29" s="10"/>
      <c r="B29" s="17"/>
      <c r="C29" s="71"/>
      <c r="D29" s="66"/>
      <c r="E29" s="66"/>
      <c r="F29" s="37"/>
      <c r="G29" s="43"/>
      <c r="H29" s="43"/>
    </row>
    <row r="30" spans="1:8">
      <c r="A30" s="10" t="s">
        <v>20</v>
      </c>
      <c r="B30" s="17"/>
      <c r="C30" s="71"/>
      <c r="D30" s="66"/>
      <c r="E30" s="66"/>
      <c r="F30" s="37"/>
      <c r="G30" s="43"/>
      <c r="H30" s="43"/>
    </row>
    <row r="31" spans="1:8" ht="34.5" customHeight="1">
      <c r="A31" s="99" t="s">
        <v>312</v>
      </c>
      <c r="B31" s="63">
        <f>C31*E$4</f>
        <v>0</v>
      </c>
      <c r="C31" s="100">
        <f>Plâtrerie!E77-Plâtrerie!E68</f>
        <v>0</v>
      </c>
      <c r="D31" s="66"/>
      <c r="E31" s="66"/>
      <c r="F31" s="37"/>
      <c r="G31" s="43"/>
      <c r="H31" s="43"/>
    </row>
    <row r="32" spans="1:8">
      <c r="A32" s="10" t="s">
        <v>21</v>
      </c>
      <c r="B32" s="17"/>
      <c r="C32" s="71"/>
      <c r="D32" s="66"/>
      <c r="E32" s="66"/>
      <c r="F32" s="37"/>
      <c r="G32" s="43"/>
      <c r="H32" s="43"/>
    </row>
    <row r="33" spans="1:8">
      <c r="A33" s="3" t="s">
        <v>305</v>
      </c>
      <c r="B33" s="63">
        <f>C33*E$4</f>
        <v>0</v>
      </c>
      <c r="C33" s="71">
        <f>'Men. Int'!E82</f>
        <v>0</v>
      </c>
      <c r="D33" s="66"/>
      <c r="E33" s="66"/>
      <c r="F33" s="37"/>
      <c r="G33" s="43"/>
      <c r="H33" s="43"/>
    </row>
    <row r="34" spans="1:8">
      <c r="A34" s="10"/>
      <c r="B34" s="17"/>
      <c r="C34" s="71"/>
      <c r="D34" s="66"/>
      <c r="E34" s="66"/>
      <c r="F34" s="37"/>
      <c r="G34" s="43"/>
      <c r="H34" s="43"/>
    </row>
    <row r="35" spans="1:8">
      <c r="A35" s="10"/>
      <c r="B35" s="17">
        <f>C35*E$4</f>
        <v>0</v>
      </c>
      <c r="C35" s="71"/>
      <c r="D35" s="66"/>
      <c r="E35" s="66"/>
      <c r="F35" s="37"/>
      <c r="G35" s="43" t="e">
        <f t="shared" si="8"/>
        <v>#DIV/0!</v>
      </c>
      <c r="H35" s="43" t="e">
        <f t="shared" si="8"/>
        <v>#DIV/0!</v>
      </c>
    </row>
    <row r="36" spans="1:8">
      <c r="A36" s="30" t="s">
        <v>25</v>
      </c>
      <c r="B36" s="44">
        <f>SUM(B37:B38)</f>
        <v>0</v>
      </c>
      <c r="C36" s="71"/>
      <c r="D36" s="66"/>
      <c r="E36" s="66"/>
      <c r="F36" s="82" t="e">
        <f>SUM(F37:F44)</f>
        <v>#DIV/0!</v>
      </c>
      <c r="G36" s="81" t="e">
        <f t="shared" si="8"/>
        <v>#DIV/0!</v>
      </c>
      <c r="H36" s="83" t="e">
        <f>B36/$H$3</f>
        <v>#DIV/0!</v>
      </c>
    </row>
    <row r="37" spans="1:8">
      <c r="A37" s="31" t="s">
        <v>26</v>
      </c>
      <c r="B37" s="17">
        <f>C37*$E$4</f>
        <v>0</v>
      </c>
      <c r="C37" s="71">
        <f>'CVC-PBS'!E62</f>
        <v>0</v>
      </c>
      <c r="D37" s="66"/>
      <c r="E37" s="66"/>
      <c r="F37" s="37" t="e">
        <f>B37/$B$50</f>
        <v>#DIV/0!</v>
      </c>
      <c r="G37" s="43" t="e">
        <f t="shared" si="8"/>
        <v>#DIV/0!</v>
      </c>
      <c r="H37" s="43" t="e">
        <f t="shared" ref="H37:H39" si="9">B37/$H$3</f>
        <v>#DIV/0!</v>
      </c>
    </row>
    <row r="38" spans="1:8">
      <c r="A38" s="31" t="s">
        <v>29</v>
      </c>
      <c r="B38" s="17">
        <f>C38*$E$4</f>
        <v>0</v>
      </c>
      <c r="C38" s="71">
        <f>ELEC!E54</f>
        <v>0</v>
      </c>
      <c r="D38" s="66"/>
      <c r="E38" s="66"/>
      <c r="F38" s="37" t="e">
        <f>B38/$B$50</f>
        <v>#DIV/0!</v>
      </c>
      <c r="G38" s="43" t="e">
        <f t="shared" si="8"/>
        <v>#DIV/0!</v>
      </c>
      <c r="H38" s="43" t="e">
        <f t="shared" si="9"/>
        <v>#DIV/0!</v>
      </c>
    </row>
    <row r="39" spans="1:8" ht="15" hidden="1" customHeight="1">
      <c r="A39" s="31" t="s">
        <v>33</v>
      </c>
      <c r="B39" s="17">
        <f>C39*$E$4</f>
        <v>0</v>
      </c>
      <c r="C39" s="71"/>
      <c r="D39" s="66"/>
      <c r="E39" s="66"/>
      <c r="F39" s="37" t="e">
        <f>B39/$B$50</f>
        <v>#DIV/0!</v>
      </c>
      <c r="G39" s="43" t="e">
        <f t="shared" si="8"/>
        <v>#DIV/0!</v>
      </c>
      <c r="H39" s="43" t="e">
        <f t="shared" si="9"/>
        <v>#DIV/0!</v>
      </c>
    </row>
    <row r="40" spans="1:8" hidden="1">
      <c r="A40" s="31" t="s">
        <v>161</v>
      </c>
      <c r="B40" s="17">
        <f>C40*$E$4</f>
        <v>0</v>
      </c>
      <c r="C40" s="71"/>
      <c r="D40" s="66"/>
      <c r="E40" s="66"/>
      <c r="F40" s="55" t="e">
        <f>B40/B50</f>
        <v>#DIV/0!</v>
      </c>
      <c r="G40" s="56" t="e">
        <f t="shared" si="8"/>
        <v>#DIV/0!</v>
      </c>
      <c r="H40" s="43" t="e">
        <f>B40/$H$3</f>
        <v>#DIV/0!</v>
      </c>
    </row>
    <row r="41" spans="1:8" ht="15" hidden="1" customHeight="1">
      <c r="A41" s="31" t="s">
        <v>162</v>
      </c>
      <c r="B41" s="17">
        <f>C41*$E$4</f>
        <v>0</v>
      </c>
      <c r="C41" s="71"/>
      <c r="D41" s="66"/>
      <c r="E41" s="66"/>
      <c r="F41" s="55" t="e">
        <f>B41/B50</f>
        <v>#DIV/0!</v>
      </c>
      <c r="G41" s="56" t="e">
        <f t="shared" si="8"/>
        <v>#DIV/0!</v>
      </c>
      <c r="H41" s="43" t="e">
        <f t="shared" ref="H41:H44" si="10">B41/$H$3</f>
        <v>#DIV/0!</v>
      </c>
    </row>
    <row r="42" spans="1:8" hidden="1">
      <c r="A42" s="31"/>
      <c r="B42" s="17"/>
      <c r="C42" s="71"/>
      <c r="D42" s="66"/>
      <c r="E42" s="66"/>
      <c r="F42" s="55" t="e">
        <f>B42/B50</f>
        <v>#DIV/0!</v>
      </c>
      <c r="G42" s="56" t="e">
        <f t="shared" si="8"/>
        <v>#DIV/0!</v>
      </c>
      <c r="H42" s="43" t="e">
        <f t="shared" si="10"/>
        <v>#DIV/0!</v>
      </c>
    </row>
    <row r="43" spans="1:8" ht="15" hidden="1" customHeight="1">
      <c r="A43" s="31"/>
      <c r="B43" s="17"/>
      <c r="C43" s="71"/>
      <c r="D43" s="66"/>
      <c r="E43" s="66"/>
      <c r="F43" s="55" t="e">
        <f>B43/B50</f>
        <v>#DIV/0!</v>
      </c>
      <c r="G43" s="56" t="e">
        <f t="shared" si="8"/>
        <v>#DIV/0!</v>
      </c>
      <c r="H43" s="43" t="e">
        <f t="shared" si="10"/>
        <v>#DIV/0!</v>
      </c>
    </row>
    <row r="44" spans="1:8" ht="15" hidden="1" customHeight="1">
      <c r="A44" s="31"/>
      <c r="B44" s="17"/>
      <c r="C44" s="71"/>
      <c r="D44" s="66"/>
      <c r="E44" s="66"/>
      <c r="F44" s="55" t="e">
        <f>B44/B50</f>
        <v>#DIV/0!</v>
      </c>
      <c r="G44" s="56" t="e">
        <f t="shared" si="8"/>
        <v>#DIV/0!</v>
      </c>
      <c r="H44" s="43" t="e">
        <f t="shared" si="10"/>
        <v>#DIV/0!</v>
      </c>
    </row>
    <row r="45" spans="1:8" ht="15" hidden="1" customHeight="1">
      <c r="A45" s="31"/>
      <c r="B45" s="17"/>
      <c r="C45" s="71"/>
      <c r="D45" s="66"/>
      <c r="E45" s="66"/>
      <c r="F45" s="55"/>
      <c r="G45" s="56"/>
      <c r="H45" s="56"/>
    </row>
    <row r="46" spans="1:8" ht="15" hidden="1" customHeight="1">
      <c r="A46" s="31"/>
      <c r="B46" s="17"/>
      <c r="C46" s="71"/>
      <c r="D46" s="66"/>
      <c r="E46" s="66"/>
      <c r="F46" s="55"/>
      <c r="G46" s="56"/>
      <c r="H46" s="56"/>
    </row>
    <row r="47" spans="1:8" ht="15" customHeight="1">
      <c r="A47" s="31"/>
      <c r="B47" s="17"/>
      <c r="C47" s="71"/>
      <c r="D47" s="66"/>
      <c r="E47" s="66"/>
      <c r="F47" s="55"/>
      <c r="G47" s="56"/>
      <c r="H47" s="56"/>
    </row>
    <row r="48" spans="1:8" ht="15" customHeight="1">
      <c r="A48" s="94" t="s">
        <v>292</v>
      </c>
      <c r="B48" s="17">
        <f t="shared" ref="B48" si="11">C48*$E$4</f>
        <v>0</v>
      </c>
      <c r="C48" s="71">
        <f>'CVC-PBS'!E67</f>
        <v>0</v>
      </c>
      <c r="D48" s="66"/>
      <c r="E48" s="66"/>
      <c r="F48" s="55"/>
      <c r="G48" s="56"/>
      <c r="H48" s="56"/>
    </row>
    <row r="49" spans="1:8">
      <c r="A49" s="4"/>
      <c r="B49" s="19"/>
      <c r="C49" s="72"/>
      <c r="D49" s="66"/>
      <c r="E49" s="66"/>
      <c r="F49" s="38"/>
      <c r="G49" s="38"/>
      <c r="H49" s="38"/>
    </row>
    <row r="50" spans="1:8">
      <c r="A50" s="33" t="s">
        <v>36</v>
      </c>
      <c r="B50" s="25">
        <f>B7+B19+B36+B48</f>
        <v>0</v>
      </c>
      <c r="C50" s="73">
        <f>SUM(C6:C48)</f>
        <v>0</v>
      </c>
      <c r="D50" s="66"/>
      <c r="E50" s="66"/>
      <c r="F50" s="39" t="e">
        <f>SUM(F36,F19,F7)</f>
        <v>#DIV/0!</v>
      </c>
      <c r="G50" s="45" t="e">
        <f>B50/G3</f>
        <v>#DIV/0!</v>
      </c>
      <c r="H50" s="45" t="e">
        <f>C50/H3</f>
        <v>#DIV/0!</v>
      </c>
    </row>
    <row r="51" spans="1:8">
      <c r="A51" s="32" t="s">
        <v>8</v>
      </c>
      <c r="B51" s="26">
        <f>B50*0.2</f>
        <v>0</v>
      </c>
      <c r="C51" s="74">
        <f>C50*0.1</f>
        <v>0</v>
      </c>
      <c r="D51" s="66"/>
      <c r="E51" s="66"/>
      <c r="F51" s="40"/>
      <c r="G51" s="46"/>
      <c r="H51" s="46"/>
    </row>
    <row r="52" spans="1:8">
      <c r="A52" s="34" t="s">
        <v>35</v>
      </c>
      <c r="B52" s="27">
        <f>B50+B51</f>
        <v>0</v>
      </c>
      <c r="C52" s="75">
        <f>C50+C51</f>
        <v>0</v>
      </c>
      <c r="D52" s="66"/>
      <c r="E52" s="66"/>
      <c r="F52" s="41"/>
      <c r="G52" s="47"/>
      <c r="H52" s="47"/>
    </row>
    <row r="53" spans="1:8">
      <c r="A53" s="6"/>
      <c r="B53" s="29"/>
      <c r="C53" s="76"/>
      <c r="D53" s="77"/>
      <c r="E53" s="77"/>
      <c r="F53" s="42"/>
      <c r="G53" s="48"/>
      <c r="H53" s="48"/>
    </row>
  </sheetData>
  <mergeCells count="4">
    <mergeCell ref="A1:B1"/>
    <mergeCell ref="A2:B2"/>
    <mergeCell ref="C2:E2"/>
    <mergeCell ref="A3:B3"/>
  </mergeCells>
  <printOptions horizontalCentered="1" verticalCentered="1"/>
  <pageMargins left="0.23622047244094491" right="0.31496062992125984" top="0.74803149606299213" bottom="0.74803149606299213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59"/>
  <sheetViews>
    <sheetView showGridLines="0" showZeros="0" topLeftCell="A3" workbookViewId="0">
      <selection activeCell="A12" sqref="A12:XFD12"/>
    </sheetView>
  </sheetViews>
  <sheetFormatPr baseColWidth="10" defaultRowHeight="15"/>
  <cols>
    <col min="1" max="1" width="45.5703125" customWidth="1"/>
    <col min="2" max="2" width="5.140625" style="1" customWidth="1"/>
    <col min="3" max="3" width="7.7109375" style="20" customWidth="1"/>
    <col min="4" max="4" width="11.42578125" style="20"/>
    <col min="5" max="5" width="16.7109375" style="24" customWidth="1"/>
    <col min="7" max="9" width="0" hidden="1" customWidth="1"/>
  </cols>
  <sheetData>
    <row r="1" spans="1:5">
      <c r="A1" s="4"/>
      <c r="B1" s="7"/>
      <c r="C1" s="11"/>
      <c r="D1" s="11"/>
      <c r="E1" s="12"/>
    </row>
    <row r="2" spans="1:5" ht="15.75">
      <c r="A2" s="132" t="str">
        <f>RECAP!A2</f>
        <v>UNIVERSITE BORDEAUX MONTAIGNE - 
REAMENAGEMENT SALLES L010/L012 et J04/J06/J08</v>
      </c>
      <c r="B2" s="137"/>
      <c r="C2" s="137"/>
      <c r="D2" s="137"/>
      <c r="E2" s="133"/>
    </row>
    <row r="3" spans="1:5" ht="15.75">
      <c r="A3" s="132" t="s">
        <v>44</v>
      </c>
      <c r="B3" s="137"/>
      <c r="C3" s="137"/>
      <c r="D3" s="137"/>
      <c r="E3" s="133"/>
    </row>
    <row r="4" spans="1:5">
      <c r="A4" s="6"/>
      <c r="B4" s="8"/>
      <c r="C4" s="13"/>
      <c r="D4" s="13"/>
      <c r="E4" s="14"/>
    </row>
    <row r="5" spans="1:5">
      <c r="A5" s="2" t="s">
        <v>0</v>
      </c>
      <c r="B5" s="2" t="s">
        <v>1</v>
      </c>
      <c r="C5" s="15" t="s">
        <v>2</v>
      </c>
      <c r="D5" s="15" t="s">
        <v>3</v>
      </c>
      <c r="E5" s="15" t="s">
        <v>4</v>
      </c>
    </row>
    <row r="6" spans="1:5">
      <c r="A6" s="3"/>
      <c r="B6" s="61"/>
      <c r="C6" s="62"/>
      <c r="D6" s="62"/>
      <c r="E6" s="63"/>
    </row>
    <row r="7" spans="1:5">
      <c r="A7" s="10" t="s">
        <v>5</v>
      </c>
      <c r="B7" s="61" t="s">
        <v>6</v>
      </c>
      <c r="C7" s="62">
        <v>1</v>
      </c>
      <c r="D7" s="62"/>
      <c r="E7" s="63">
        <f>C7*D7</f>
        <v>0</v>
      </c>
    </row>
    <row r="8" spans="1:5">
      <c r="A8" s="10"/>
      <c r="B8" s="61"/>
      <c r="C8" s="62"/>
      <c r="D8" s="62"/>
      <c r="E8" s="63">
        <f t="shared" ref="E8:E54" si="0">C8*D8</f>
        <v>0</v>
      </c>
    </row>
    <row r="9" spans="1:5">
      <c r="A9" s="10" t="s">
        <v>10</v>
      </c>
      <c r="B9" s="61" t="s">
        <v>6</v>
      </c>
      <c r="C9" s="62">
        <v>1</v>
      </c>
      <c r="D9" s="62"/>
      <c r="E9" s="63">
        <f t="shared" si="0"/>
        <v>0</v>
      </c>
    </row>
    <row r="10" spans="1:5">
      <c r="A10" s="10"/>
      <c r="B10" s="61"/>
      <c r="C10" s="62"/>
      <c r="D10" s="62"/>
      <c r="E10" s="63">
        <f t="shared" si="0"/>
        <v>0</v>
      </c>
    </row>
    <row r="11" spans="1:5">
      <c r="A11" s="10" t="s">
        <v>225</v>
      </c>
      <c r="B11" s="61" t="s">
        <v>6</v>
      </c>
      <c r="C11" s="62">
        <v>1</v>
      </c>
      <c r="D11" s="62"/>
      <c r="E11" s="63">
        <f t="shared" si="0"/>
        <v>0</v>
      </c>
    </row>
    <row r="12" spans="1:5">
      <c r="A12" s="10"/>
      <c r="B12" s="61"/>
      <c r="C12" s="62"/>
      <c r="D12" s="62"/>
      <c r="E12" s="63">
        <f>C12*D12</f>
        <v>0</v>
      </c>
    </row>
    <row r="13" spans="1:5" ht="30">
      <c r="A13" s="93" t="s">
        <v>266</v>
      </c>
      <c r="B13" s="61" t="s">
        <v>11</v>
      </c>
      <c r="C13" s="62">
        <v>165</v>
      </c>
      <c r="D13" s="62"/>
      <c r="E13" s="63">
        <f t="shared" ref="E13" si="1">C13*D13</f>
        <v>0</v>
      </c>
    </row>
    <row r="14" spans="1:5">
      <c r="A14" s="10"/>
      <c r="B14" s="61"/>
      <c r="C14" s="62"/>
      <c r="D14" s="62"/>
      <c r="E14" s="63">
        <f>C14*D14</f>
        <v>0</v>
      </c>
    </row>
    <row r="15" spans="1:5">
      <c r="A15" s="10" t="s">
        <v>231</v>
      </c>
      <c r="B15" s="61" t="s">
        <v>11</v>
      </c>
      <c r="C15" s="62">
        <v>165</v>
      </c>
      <c r="D15" s="62"/>
      <c r="E15" s="63">
        <f t="shared" ref="E15:E16" si="2">C15*D15</f>
        <v>0</v>
      </c>
    </row>
    <row r="16" spans="1:5">
      <c r="A16" s="10"/>
      <c r="B16" s="61"/>
      <c r="C16" s="62"/>
      <c r="D16" s="62"/>
      <c r="E16" s="63">
        <f t="shared" si="2"/>
        <v>0</v>
      </c>
    </row>
    <row r="17" spans="1:5">
      <c r="A17" s="10" t="s">
        <v>86</v>
      </c>
      <c r="B17" s="61" t="s">
        <v>11</v>
      </c>
      <c r="C17" s="62">
        <v>165</v>
      </c>
      <c r="D17" s="62"/>
      <c r="E17" s="63">
        <f>C17*D17</f>
        <v>0</v>
      </c>
    </row>
    <row r="18" spans="1:5">
      <c r="A18" s="10"/>
      <c r="B18" s="61"/>
      <c r="C18" s="62"/>
      <c r="D18" s="62"/>
      <c r="E18" s="63">
        <f>C18*D18</f>
        <v>0</v>
      </c>
    </row>
    <row r="19" spans="1:5">
      <c r="A19" s="10" t="s">
        <v>264</v>
      </c>
      <c r="B19" s="61" t="s">
        <v>11</v>
      </c>
      <c r="C19" s="62">
        <v>135</v>
      </c>
      <c r="D19" s="62"/>
      <c r="E19" s="63">
        <f t="shared" ref="E19" si="3">C19*D19</f>
        <v>0</v>
      </c>
    </row>
    <row r="20" spans="1:5">
      <c r="A20" s="10"/>
      <c r="B20" s="61"/>
      <c r="C20" s="62"/>
      <c r="D20" s="62"/>
      <c r="E20" s="63">
        <f>C20*D20</f>
        <v>0</v>
      </c>
    </row>
    <row r="21" spans="1:5">
      <c r="A21" s="10" t="s">
        <v>263</v>
      </c>
      <c r="B21" s="61" t="s">
        <v>11</v>
      </c>
      <c r="C21" s="62">
        <v>30</v>
      </c>
      <c r="D21" s="62"/>
      <c r="E21" s="63">
        <f t="shared" si="0"/>
        <v>0</v>
      </c>
    </row>
    <row r="22" spans="1:5">
      <c r="A22" s="10"/>
      <c r="B22" s="61"/>
      <c r="C22" s="62"/>
      <c r="D22" s="62"/>
      <c r="E22" s="63">
        <f t="shared" si="0"/>
        <v>0</v>
      </c>
    </row>
    <row r="23" spans="1:5">
      <c r="A23" s="10" t="s">
        <v>265</v>
      </c>
      <c r="B23" s="61" t="s">
        <v>12</v>
      </c>
      <c r="C23" s="62">
        <v>20</v>
      </c>
      <c r="D23" s="62"/>
      <c r="E23" s="63">
        <f t="shared" ref="E23:E24" si="4">C23*D23</f>
        <v>0</v>
      </c>
    </row>
    <row r="24" spans="1:5">
      <c r="A24" s="10"/>
      <c r="B24" s="61"/>
      <c r="C24" s="62"/>
      <c r="D24" s="62"/>
      <c r="E24" s="63">
        <f t="shared" si="4"/>
        <v>0</v>
      </c>
    </row>
    <row r="25" spans="1:5" hidden="1">
      <c r="A25" s="10" t="s">
        <v>85</v>
      </c>
      <c r="B25" s="61" t="s">
        <v>11</v>
      </c>
      <c r="C25" s="62"/>
      <c r="D25" s="62"/>
      <c r="E25" s="63">
        <f>C25*D25</f>
        <v>0</v>
      </c>
    </row>
    <row r="26" spans="1:5" hidden="1">
      <c r="A26" s="10"/>
      <c r="B26" s="61"/>
      <c r="C26" s="62"/>
      <c r="D26" s="62"/>
      <c r="E26" s="63">
        <f t="shared" si="0"/>
        <v>0</v>
      </c>
    </row>
    <row r="27" spans="1:5" hidden="1">
      <c r="A27" s="10" t="s">
        <v>184</v>
      </c>
      <c r="B27" s="61" t="s">
        <v>11</v>
      </c>
      <c r="C27" s="62"/>
      <c r="D27" s="62"/>
      <c r="E27" s="63">
        <f>C27*D27</f>
        <v>0</v>
      </c>
    </row>
    <row r="28" spans="1:5" hidden="1">
      <c r="A28" s="3"/>
      <c r="B28" s="61"/>
      <c r="C28" s="62"/>
      <c r="D28" s="62"/>
      <c r="E28" s="63">
        <f>C28*D28</f>
        <v>0</v>
      </c>
    </row>
    <row r="29" spans="1:5" hidden="1">
      <c r="A29" s="10" t="s">
        <v>185</v>
      </c>
      <c r="B29" s="61" t="s">
        <v>11</v>
      </c>
      <c r="C29" s="62"/>
      <c r="D29" s="62"/>
      <c r="E29" s="63">
        <f t="shared" si="0"/>
        <v>0</v>
      </c>
    </row>
    <row r="30" spans="1:5" hidden="1">
      <c r="A30" s="10"/>
      <c r="B30" s="61"/>
      <c r="C30" s="62"/>
      <c r="D30" s="62"/>
      <c r="E30" s="63">
        <f t="shared" si="0"/>
        <v>0</v>
      </c>
    </row>
    <row r="31" spans="1:5" hidden="1">
      <c r="A31" s="10" t="s">
        <v>186</v>
      </c>
      <c r="B31" s="61" t="s">
        <v>11</v>
      </c>
      <c r="C31" s="62"/>
      <c r="D31" s="62"/>
      <c r="E31" s="63">
        <f t="shared" si="0"/>
        <v>0</v>
      </c>
    </row>
    <row r="32" spans="1:5" hidden="1">
      <c r="A32" s="10"/>
      <c r="B32" s="61"/>
      <c r="C32" s="62"/>
      <c r="D32" s="62"/>
      <c r="E32" s="63">
        <f t="shared" si="0"/>
        <v>0</v>
      </c>
    </row>
    <row r="33" spans="1:5" hidden="1">
      <c r="A33" s="10"/>
      <c r="B33" s="9"/>
      <c r="C33" s="16"/>
      <c r="D33" s="16"/>
      <c r="E33" s="17">
        <f t="shared" si="0"/>
        <v>0</v>
      </c>
    </row>
    <row r="34" spans="1:5" hidden="1">
      <c r="A34" s="10"/>
      <c r="B34" s="9"/>
      <c r="C34" s="16"/>
      <c r="D34" s="16"/>
      <c r="E34" s="17">
        <f t="shared" si="0"/>
        <v>0</v>
      </c>
    </row>
    <row r="35" spans="1:5" hidden="1">
      <c r="A35" s="10"/>
      <c r="B35" s="9"/>
      <c r="C35" s="16"/>
      <c r="D35" s="16"/>
      <c r="E35" s="17">
        <f t="shared" si="0"/>
        <v>0</v>
      </c>
    </row>
    <row r="36" spans="1:5" hidden="1">
      <c r="A36" s="10"/>
      <c r="B36" s="9"/>
      <c r="C36" s="16"/>
      <c r="D36" s="16"/>
      <c r="E36" s="17">
        <f t="shared" si="0"/>
        <v>0</v>
      </c>
    </row>
    <row r="37" spans="1:5" hidden="1">
      <c r="A37" s="10"/>
      <c r="B37" s="9"/>
      <c r="C37" s="16"/>
      <c r="D37" s="16"/>
      <c r="E37" s="17">
        <f t="shared" si="0"/>
        <v>0</v>
      </c>
    </row>
    <row r="38" spans="1:5" hidden="1">
      <c r="A38" s="10"/>
      <c r="B38" s="9"/>
      <c r="C38" s="16"/>
      <c r="D38" s="16"/>
      <c r="E38" s="17">
        <f t="shared" si="0"/>
        <v>0</v>
      </c>
    </row>
    <row r="39" spans="1:5" hidden="1">
      <c r="A39" s="10"/>
      <c r="B39" s="9"/>
      <c r="C39" s="16"/>
      <c r="D39" s="16"/>
      <c r="E39" s="17">
        <f t="shared" si="0"/>
        <v>0</v>
      </c>
    </row>
    <row r="40" spans="1:5" hidden="1">
      <c r="A40" s="10"/>
      <c r="B40" s="9"/>
      <c r="C40" s="16"/>
      <c r="D40" s="16"/>
      <c r="E40" s="17">
        <f t="shared" si="0"/>
        <v>0</v>
      </c>
    </row>
    <row r="41" spans="1:5" hidden="1">
      <c r="A41" s="10"/>
      <c r="B41" s="9"/>
      <c r="C41" s="16"/>
      <c r="D41" s="16"/>
      <c r="E41" s="17">
        <f>C41*D41</f>
        <v>0</v>
      </c>
    </row>
    <row r="42" spans="1:5" hidden="1">
      <c r="A42" s="10"/>
      <c r="B42" s="9"/>
      <c r="C42" s="16"/>
      <c r="D42" s="16"/>
      <c r="E42" s="17">
        <f>C42*D42</f>
        <v>0</v>
      </c>
    </row>
    <row r="43" spans="1:5" hidden="1">
      <c r="A43" s="10"/>
      <c r="B43" s="9"/>
      <c r="C43" s="16"/>
      <c r="D43" s="16"/>
      <c r="E43" s="17">
        <f t="shared" si="0"/>
        <v>0</v>
      </c>
    </row>
    <row r="44" spans="1:5" hidden="1">
      <c r="A44" s="10"/>
      <c r="B44" s="9"/>
      <c r="C44" s="16"/>
      <c r="D44" s="16"/>
      <c r="E44" s="17">
        <f t="shared" si="0"/>
        <v>0</v>
      </c>
    </row>
    <row r="45" spans="1:5" hidden="1">
      <c r="A45" s="10"/>
      <c r="B45" s="9"/>
      <c r="C45" s="16"/>
      <c r="D45" s="16"/>
      <c r="E45" s="17">
        <f t="shared" si="0"/>
        <v>0</v>
      </c>
    </row>
    <row r="46" spans="1:5" hidden="1">
      <c r="A46" s="10"/>
      <c r="B46" s="9"/>
      <c r="C46" s="16"/>
      <c r="D46" s="16"/>
      <c r="E46" s="17">
        <f t="shared" si="0"/>
        <v>0</v>
      </c>
    </row>
    <row r="47" spans="1:5" hidden="1">
      <c r="A47" s="10"/>
      <c r="B47" s="9"/>
      <c r="C47" s="16"/>
      <c r="D47" s="16"/>
      <c r="E47" s="17">
        <f t="shared" si="0"/>
        <v>0</v>
      </c>
    </row>
    <row r="48" spans="1:5" hidden="1">
      <c r="A48" s="10"/>
      <c r="B48" s="9"/>
      <c r="C48" s="16"/>
      <c r="D48" s="16"/>
      <c r="E48" s="17">
        <f t="shared" si="0"/>
        <v>0</v>
      </c>
    </row>
    <row r="49" spans="1:8" hidden="1">
      <c r="A49" s="3"/>
      <c r="B49" s="9"/>
      <c r="C49" s="16"/>
      <c r="D49" s="16"/>
      <c r="E49" s="17">
        <f t="shared" si="0"/>
        <v>0</v>
      </c>
    </row>
    <row r="50" spans="1:8" hidden="1">
      <c r="A50" s="3"/>
      <c r="B50" s="9"/>
      <c r="C50" s="16"/>
      <c r="D50" s="16"/>
      <c r="E50" s="17">
        <f t="shared" si="0"/>
        <v>0</v>
      </c>
    </row>
    <row r="51" spans="1:8" hidden="1">
      <c r="A51" s="3"/>
      <c r="B51" s="9"/>
      <c r="C51" s="16"/>
      <c r="D51" s="16"/>
      <c r="E51" s="17">
        <f t="shared" si="0"/>
        <v>0</v>
      </c>
    </row>
    <row r="52" spans="1:8" hidden="1">
      <c r="A52" s="3"/>
      <c r="B52" s="9"/>
      <c r="C52" s="16"/>
      <c r="D52" s="16"/>
      <c r="E52" s="17">
        <f t="shared" si="0"/>
        <v>0</v>
      </c>
    </row>
    <row r="53" spans="1:8">
      <c r="A53" s="3"/>
      <c r="B53" s="9"/>
      <c r="C53" s="16"/>
      <c r="D53" s="16"/>
      <c r="E53" s="17">
        <f t="shared" si="0"/>
        <v>0</v>
      </c>
    </row>
    <row r="54" spans="1:8">
      <c r="A54" s="3"/>
      <c r="B54" s="9"/>
      <c r="C54" s="16"/>
      <c r="D54" s="16"/>
      <c r="E54" s="17">
        <f t="shared" si="0"/>
        <v>0</v>
      </c>
    </row>
    <row r="55" spans="1:8">
      <c r="A55" s="4"/>
      <c r="B55" s="7"/>
      <c r="C55" s="11"/>
      <c r="D55" s="18"/>
      <c r="E55" s="19"/>
    </row>
    <row r="56" spans="1:8">
      <c r="A56" s="5"/>
      <c r="D56" s="21" t="s">
        <v>7</v>
      </c>
      <c r="E56" s="25">
        <f>SUM(E7:E55)</f>
        <v>0</v>
      </c>
      <c r="G56">
        <f>E56*0.02</f>
        <v>0</v>
      </c>
      <c r="H56" t="s">
        <v>247</v>
      </c>
    </row>
    <row r="57" spans="1:8">
      <c r="A57" s="5"/>
      <c r="D57" s="22" t="s">
        <v>304</v>
      </c>
      <c r="E57" s="26">
        <f>E56*0.1</f>
        <v>0</v>
      </c>
    </row>
    <row r="58" spans="1:8">
      <c r="A58" s="5"/>
      <c r="D58" s="23" t="s">
        <v>9</v>
      </c>
      <c r="E58" s="27">
        <f>E56+E57</f>
        <v>0</v>
      </c>
    </row>
    <row r="59" spans="1:8">
      <c r="A59" s="6"/>
      <c r="B59" s="8"/>
      <c r="C59" s="13"/>
      <c r="D59" s="28"/>
      <c r="E59" s="29"/>
    </row>
  </sheetData>
  <mergeCells count="2">
    <mergeCell ref="A2:E2"/>
    <mergeCell ref="A3:E3"/>
  </mergeCells>
  <pageMargins left="0.7" right="0.7" top="0.75" bottom="0.75" header="0.3" footer="0.3"/>
  <pageSetup paperSize="9" orientation="portrait" verticalDpi="12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H49"/>
  <sheetViews>
    <sheetView showGridLines="0" showZeros="0" topLeftCell="A3" workbookViewId="0">
      <selection activeCell="A12" sqref="A12:XFD12"/>
    </sheetView>
  </sheetViews>
  <sheetFormatPr baseColWidth="10" defaultRowHeight="15"/>
  <cols>
    <col min="1" max="1" width="45.5703125" customWidth="1"/>
    <col min="2" max="2" width="5.140625" style="1" customWidth="1"/>
    <col min="3" max="3" width="10.28515625" style="20" customWidth="1"/>
    <col min="4" max="4" width="11.42578125" style="20"/>
    <col min="5" max="5" width="16.7109375" style="24" customWidth="1"/>
    <col min="8" max="9" width="0" hidden="1" customWidth="1"/>
  </cols>
  <sheetData>
    <row r="1" spans="1:5">
      <c r="A1" s="4"/>
      <c r="B1" s="7"/>
      <c r="C1" s="11"/>
      <c r="D1" s="11"/>
      <c r="E1" s="12"/>
    </row>
    <row r="2" spans="1:5" ht="15.75">
      <c r="A2" s="132" t="str">
        <f>RECAP!A2</f>
        <v>UNIVERSITE BORDEAUX MONTAIGNE - 
REAMENAGEMENT SALLES L010/L012 et J04/J06/J08</v>
      </c>
      <c r="B2" s="137"/>
      <c r="C2" s="137"/>
      <c r="D2" s="137"/>
      <c r="E2" s="133"/>
    </row>
    <row r="3" spans="1:5" ht="15.75">
      <c r="A3" s="132" t="s">
        <v>16</v>
      </c>
      <c r="B3" s="137"/>
      <c r="C3" s="137"/>
      <c r="D3" s="137"/>
      <c r="E3" s="133"/>
    </row>
    <row r="4" spans="1:5">
      <c r="A4" s="6"/>
      <c r="B4" s="8"/>
      <c r="C4" s="13"/>
      <c r="D4" s="13"/>
      <c r="E4" s="14"/>
    </row>
    <row r="5" spans="1:5">
      <c r="A5" s="2" t="s">
        <v>0</v>
      </c>
      <c r="B5" s="2" t="s">
        <v>1</v>
      </c>
      <c r="C5" s="15" t="s">
        <v>2</v>
      </c>
      <c r="D5" s="15" t="s">
        <v>3</v>
      </c>
      <c r="E5" s="15" t="s">
        <v>4</v>
      </c>
    </row>
    <row r="6" spans="1:5">
      <c r="A6" s="3"/>
      <c r="B6" s="9"/>
      <c r="C6" s="16"/>
      <c r="D6" s="16"/>
      <c r="E6" s="17"/>
    </row>
    <row r="7" spans="1:5">
      <c r="A7" s="10" t="s">
        <v>5</v>
      </c>
      <c r="B7" s="9" t="s">
        <v>6</v>
      </c>
      <c r="C7" s="16">
        <v>1</v>
      </c>
      <c r="D7" s="16"/>
      <c r="E7" s="17">
        <f>C7*D7</f>
        <v>0</v>
      </c>
    </row>
    <row r="8" spans="1:5">
      <c r="A8" s="10"/>
      <c r="B8" s="9"/>
      <c r="C8" s="16"/>
      <c r="D8" s="16"/>
      <c r="E8" s="17">
        <f t="shared" ref="E8:E44" si="0">C8*D8</f>
        <v>0</v>
      </c>
    </row>
    <row r="9" spans="1:5">
      <c r="A9" s="10" t="s">
        <v>10</v>
      </c>
      <c r="B9" s="9" t="s">
        <v>6</v>
      </c>
      <c r="C9" s="16">
        <v>1</v>
      </c>
      <c r="D9" s="16"/>
      <c r="E9" s="17">
        <f t="shared" si="0"/>
        <v>0</v>
      </c>
    </row>
    <row r="10" spans="1:5">
      <c r="A10" s="10"/>
      <c r="B10" s="9"/>
      <c r="C10" s="16"/>
      <c r="D10" s="16"/>
      <c r="E10" s="17">
        <f t="shared" si="0"/>
        <v>0</v>
      </c>
    </row>
    <row r="11" spans="1:5">
      <c r="A11" s="10" t="s">
        <v>224</v>
      </c>
      <c r="B11" s="9" t="s">
        <v>6</v>
      </c>
      <c r="C11" s="16">
        <v>1</v>
      </c>
      <c r="D11" s="16"/>
      <c r="E11" s="17">
        <f t="shared" si="0"/>
        <v>0</v>
      </c>
    </row>
    <row r="12" spans="1:5" hidden="1">
      <c r="A12" s="10" t="s">
        <v>211</v>
      </c>
      <c r="B12" s="9" t="s">
        <v>6</v>
      </c>
      <c r="C12" s="16"/>
      <c r="D12" s="16"/>
      <c r="E12" s="17">
        <f t="shared" ref="E12:E13" si="1">C12*D12</f>
        <v>0</v>
      </c>
    </row>
    <row r="13" spans="1:5" hidden="1">
      <c r="A13" s="10"/>
      <c r="B13" s="9"/>
      <c r="C13" s="16"/>
      <c r="D13" s="16"/>
      <c r="E13" s="17">
        <f t="shared" si="1"/>
        <v>0</v>
      </c>
    </row>
    <row r="14" spans="1:5" hidden="1">
      <c r="A14" s="10" t="s">
        <v>155</v>
      </c>
      <c r="B14" s="9" t="s">
        <v>11</v>
      </c>
      <c r="C14" s="16"/>
      <c r="D14" s="16"/>
      <c r="E14" s="17">
        <f t="shared" si="0"/>
        <v>0</v>
      </c>
    </row>
    <row r="15" spans="1:5" hidden="1">
      <c r="A15" s="10"/>
      <c r="B15" s="9"/>
      <c r="C15" s="16"/>
      <c r="D15" s="16"/>
      <c r="E15" s="17">
        <f t="shared" si="0"/>
        <v>0</v>
      </c>
    </row>
    <row r="16" spans="1:5" hidden="1">
      <c r="A16" s="10" t="s">
        <v>134</v>
      </c>
      <c r="B16" s="9" t="s">
        <v>11</v>
      </c>
      <c r="C16" s="16"/>
      <c r="D16" s="16"/>
      <c r="E16" s="17">
        <f>C16*D16</f>
        <v>0</v>
      </c>
    </row>
    <row r="17" spans="1:5" hidden="1">
      <c r="A17" s="10"/>
      <c r="B17" s="9"/>
      <c r="C17" s="16"/>
      <c r="D17" s="16"/>
      <c r="E17" s="17">
        <f t="shared" si="0"/>
        <v>0</v>
      </c>
    </row>
    <row r="18" spans="1:5" hidden="1">
      <c r="A18" s="10" t="s">
        <v>116</v>
      </c>
      <c r="B18" s="9" t="s">
        <v>11</v>
      </c>
      <c r="C18" s="16"/>
      <c r="D18" s="16"/>
      <c r="E18" s="17">
        <f>C18*D18</f>
        <v>0</v>
      </c>
    </row>
    <row r="19" spans="1:5">
      <c r="A19" s="10"/>
      <c r="B19" s="9"/>
      <c r="C19" s="16"/>
      <c r="D19" s="16"/>
      <c r="E19" s="17">
        <f>C19*D19</f>
        <v>0</v>
      </c>
    </row>
    <row r="20" spans="1:5">
      <c r="A20" s="10" t="s">
        <v>274</v>
      </c>
      <c r="B20" s="9" t="s">
        <v>11</v>
      </c>
      <c r="C20" s="16">
        <v>15</v>
      </c>
      <c r="D20" s="16"/>
      <c r="E20" s="17">
        <f t="shared" ref="E20:E42" si="2">C20*D20</f>
        <v>0</v>
      </c>
    </row>
    <row r="21" spans="1:5">
      <c r="A21" s="10"/>
      <c r="B21" s="9"/>
      <c r="C21" s="16"/>
      <c r="D21" s="16"/>
      <c r="E21" s="17">
        <f t="shared" si="2"/>
        <v>0</v>
      </c>
    </row>
    <row r="22" spans="1:5">
      <c r="A22" s="10" t="s">
        <v>275</v>
      </c>
      <c r="B22" s="9" t="s">
        <v>11</v>
      </c>
      <c r="C22" s="16">
        <v>6</v>
      </c>
      <c r="D22" s="16"/>
      <c r="E22" s="17">
        <f t="shared" si="2"/>
        <v>0</v>
      </c>
    </row>
    <row r="23" spans="1:5">
      <c r="A23" s="10"/>
      <c r="B23" s="9"/>
      <c r="C23" s="16"/>
      <c r="D23" s="16"/>
      <c r="E23" s="17">
        <f t="shared" si="2"/>
        <v>0</v>
      </c>
    </row>
    <row r="24" spans="1:5">
      <c r="A24" s="10" t="s">
        <v>276</v>
      </c>
      <c r="B24" s="9" t="s">
        <v>11</v>
      </c>
      <c r="C24" s="16">
        <v>8</v>
      </c>
      <c r="D24" s="16"/>
      <c r="E24" s="17">
        <f t="shared" si="2"/>
        <v>0</v>
      </c>
    </row>
    <row r="25" spans="1:5">
      <c r="A25" s="10"/>
      <c r="B25" s="9"/>
      <c r="C25" s="16"/>
      <c r="D25" s="16"/>
      <c r="E25" s="17">
        <f t="shared" ref="E25:E26" si="3">C25*D25</f>
        <v>0</v>
      </c>
    </row>
    <row r="26" spans="1:5">
      <c r="A26" s="10" t="s">
        <v>320</v>
      </c>
      <c r="B26" s="9" t="s">
        <v>1</v>
      </c>
      <c r="C26" s="16">
        <v>180</v>
      </c>
      <c r="D26" s="16"/>
      <c r="E26" s="17">
        <f t="shared" si="3"/>
        <v>0</v>
      </c>
    </row>
    <row r="27" spans="1:5">
      <c r="A27" s="10"/>
      <c r="B27" s="9"/>
      <c r="C27" s="16"/>
      <c r="D27" s="16"/>
      <c r="E27" s="17">
        <f t="shared" si="2"/>
        <v>0</v>
      </c>
    </row>
    <row r="28" spans="1:5" hidden="1">
      <c r="A28" s="10" t="s">
        <v>187</v>
      </c>
      <c r="B28" s="9" t="s">
        <v>11</v>
      </c>
      <c r="C28" s="16"/>
      <c r="D28" s="16"/>
      <c r="E28" s="17">
        <f t="shared" ref="E28" si="4">C28*D28</f>
        <v>0</v>
      </c>
    </row>
    <row r="29" spans="1:5" hidden="1">
      <c r="A29" s="10"/>
      <c r="B29" s="9"/>
      <c r="C29" s="16"/>
      <c r="D29" s="16"/>
      <c r="E29" s="17">
        <f>C29*D29</f>
        <v>0</v>
      </c>
    </row>
    <row r="30" spans="1:5" hidden="1">
      <c r="A30" s="10" t="s">
        <v>135</v>
      </c>
      <c r="B30" s="9" t="s">
        <v>11</v>
      </c>
      <c r="C30" s="16"/>
      <c r="D30" s="16"/>
      <c r="E30" s="17">
        <f t="shared" si="2"/>
        <v>0</v>
      </c>
    </row>
    <row r="31" spans="1:5" hidden="1">
      <c r="A31" s="10"/>
      <c r="B31" s="9"/>
      <c r="C31" s="16"/>
      <c r="D31" s="16"/>
      <c r="E31" s="17">
        <f t="shared" si="2"/>
        <v>0</v>
      </c>
    </row>
    <row r="32" spans="1:5" hidden="1">
      <c r="A32" s="10" t="s">
        <v>136</v>
      </c>
      <c r="B32" s="9" t="s">
        <v>11</v>
      </c>
      <c r="C32" s="16"/>
      <c r="D32" s="16"/>
      <c r="E32" s="17">
        <f t="shared" si="2"/>
        <v>0</v>
      </c>
    </row>
    <row r="33" spans="1:8" hidden="1">
      <c r="A33" s="10"/>
      <c r="B33" s="9"/>
      <c r="C33" s="16"/>
      <c r="D33" s="16"/>
      <c r="E33" s="17">
        <f t="shared" si="2"/>
        <v>0</v>
      </c>
    </row>
    <row r="34" spans="1:8" hidden="1">
      <c r="A34" s="10" t="s">
        <v>199</v>
      </c>
      <c r="B34" s="9" t="s">
        <v>11</v>
      </c>
      <c r="C34" s="16"/>
      <c r="D34" s="16"/>
      <c r="E34" s="17">
        <f t="shared" si="2"/>
        <v>0</v>
      </c>
    </row>
    <row r="35" spans="1:8" hidden="1">
      <c r="A35" s="10"/>
      <c r="B35" s="9"/>
      <c r="C35" s="16"/>
      <c r="D35" s="16"/>
      <c r="E35" s="17">
        <f t="shared" si="2"/>
        <v>0</v>
      </c>
    </row>
    <row r="36" spans="1:8">
      <c r="A36" s="10" t="s">
        <v>277</v>
      </c>
      <c r="B36" s="9" t="s">
        <v>11</v>
      </c>
      <c r="C36" s="16">
        <v>15</v>
      </c>
      <c r="D36" s="16"/>
      <c r="E36" s="17">
        <f t="shared" si="2"/>
        <v>0</v>
      </c>
    </row>
    <row r="37" spans="1:8">
      <c r="A37" s="10"/>
      <c r="B37" s="9"/>
      <c r="C37" s="16"/>
      <c r="D37" s="16"/>
      <c r="E37" s="17">
        <f t="shared" si="2"/>
        <v>0</v>
      </c>
    </row>
    <row r="38" spans="1:8">
      <c r="A38" s="10" t="s">
        <v>278</v>
      </c>
      <c r="B38" s="9" t="s">
        <v>12</v>
      </c>
      <c r="C38" s="16">
        <v>60</v>
      </c>
      <c r="D38" s="16"/>
      <c r="E38" s="17">
        <f t="shared" si="2"/>
        <v>0</v>
      </c>
    </row>
    <row r="39" spans="1:8" hidden="1">
      <c r="A39" s="3"/>
      <c r="B39" s="9"/>
      <c r="C39" s="16"/>
      <c r="D39" s="16"/>
      <c r="E39" s="17">
        <f t="shared" si="2"/>
        <v>0</v>
      </c>
    </row>
    <row r="40" spans="1:8" hidden="1">
      <c r="A40" s="10" t="s">
        <v>279</v>
      </c>
      <c r="B40" s="9" t="s">
        <v>250</v>
      </c>
      <c r="C40" s="16">
        <v>1</v>
      </c>
      <c r="D40" s="16"/>
      <c r="E40" s="17"/>
    </row>
    <row r="41" spans="1:8">
      <c r="A41" s="10"/>
      <c r="B41" s="9"/>
      <c r="C41" s="16"/>
      <c r="D41" s="16"/>
      <c r="E41" s="17">
        <f t="shared" si="2"/>
        <v>0</v>
      </c>
    </row>
    <row r="42" spans="1:8">
      <c r="A42" s="10" t="s">
        <v>19</v>
      </c>
      <c r="B42" s="9" t="s">
        <v>250</v>
      </c>
      <c r="C42" s="16">
        <v>1</v>
      </c>
      <c r="D42" s="16"/>
      <c r="E42" s="17">
        <f t="shared" si="2"/>
        <v>0</v>
      </c>
    </row>
    <row r="43" spans="1:8">
      <c r="A43" s="10"/>
      <c r="B43" s="9"/>
      <c r="C43" s="16"/>
      <c r="D43" s="16"/>
      <c r="E43" s="17">
        <f t="shared" si="0"/>
        <v>0</v>
      </c>
    </row>
    <row r="44" spans="1:8">
      <c r="A44" s="3"/>
      <c r="B44" s="9"/>
      <c r="C44" s="16"/>
      <c r="D44" s="16"/>
      <c r="E44" s="17">
        <f t="shared" si="0"/>
        <v>0</v>
      </c>
    </row>
    <row r="45" spans="1:8">
      <c r="A45" s="4"/>
      <c r="B45" s="7"/>
      <c r="C45" s="11"/>
      <c r="D45" s="18"/>
      <c r="E45" s="19"/>
    </row>
    <row r="46" spans="1:8">
      <c r="A46" s="5"/>
      <c r="D46" s="21" t="s">
        <v>7</v>
      </c>
      <c r="E46" s="25">
        <f>SUM(E7:E45)</f>
        <v>0</v>
      </c>
      <c r="G46">
        <f>E46*0.02</f>
        <v>0</v>
      </c>
      <c r="H46" t="s">
        <v>247</v>
      </c>
    </row>
    <row r="47" spans="1:8">
      <c r="A47" s="5"/>
      <c r="D47" s="22" t="s">
        <v>304</v>
      </c>
      <c r="E47" s="26">
        <f>E46*0.1</f>
        <v>0</v>
      </c>
    </row>
    <row r="48" spans="1:8">
      <c r="A48" s="5"/>
      <c r="D48" s="23" t="s">
        <v>9</v>
      </c>
      <c r="E48" s="27">
        <f>E46+E47</f>
        <v>0</v>
      </c>
    </row>
    <row r="49" spans="1:5">
      <c r="A49" s="6"/>
      <c r="B49" s="8"/>
      <c r="C49" s="13"/>
      <c r="D49" s="28"/>
      <c r="E49" s="29"/>
    </row>
  </sheetData>
  <mergeCells count="2">
    <mergeCell ref="A2:E2"/>
    <mergeCell ref="A3:E3"/>
  </mergeCells>
  <pageMargins left="0.7" right="0.7" top="0.75" bottom="0.75" header="0.3" footer="0.3"/>
  <pageSetup paperSize="9" orientation="portrait" verticalDpi="12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1B5AAB-BDCB-4677-922C-632A82BA0AD7}">
  <dimension ref="A1:H73"/>
  <sheetViews>
    <sheetView showGridLines="0" showZeros="0" topLeftCell="A47" workbookViewId="0">
      <selection activeCell="A12" sqref="A12:XFD12"/>
    </sheetView>
  </sheetViews>
  <sheetFormatPr baseColWidth="10" defaultRowHeight="15"/>
  <cols>
    <col min="1" max="1" width="45.5703125" customWidth="1"/>
    <col min="2" max="2" width="5.140625" style="1" customWidth="1"/>
    <col min="3" max="3" width="10.28515625" style="20" customWidth="1"/>
    <col min="4" max="4" width="11.42578125" style="20"/>
    <col min="5" max="5" width="16.7109375" style="24" customWidth="1"/>
    <col min="7" max="9" width="0" hidden="1" customWidth="1"/>
  </cols>
  <sheetData>
    <row r="1" spans="1:5">
      <c r="A1" s="4"/>
      <c r="B1" s="7"/>
      <c r="C1" s="11"/>
      <c r="D1" s="11"/>
      <c r="E1" s="12"/>
    </row>
    <row r="2" spans="1:5" ht="15.75">
      <c r="A2" s="132" t="str">
        <f>RECAP!A2</f>
        <v>UNIVERSITE BORDEAUX MONTAIGNE - 
REAMENAGEMENT SALLES L010/L012 et J04/J06/J08</v>
      </c>
      <c r="B2" s="137"/>
      <c r="C2" s="137"/>
      <c r="D2" s="137"/>
      <c r="E2" s="133"/>
    </row>
    <row r="3" spans="1:5" ht="15.75">
      <c r="A3" s="132" t="s">
        <v>283</v>
      </c>
      <c r="B3" s="137"/>
      <c r="C3" s="137"/>
      <c r="D3" s="137"/>
      <c r="E3" s="133"/>
    </row>
    <row r="4" spans="1:5">
      <c r="A4" s="6"/>
      <c r="B4" s="8"/>
      <c r="C4" s="13"/>
      <c r="D4" s="13"/>
      <c r="E4" s="14"/>
    </row>
    <row r="5" spans="1:5">
      <c r="A5" s="2" t="s">
        <v>0</v>
      </c>
      <c r="B5" s="2" t="s">
        <v>1</v>
      </c>
      <c r="C5" s="15" t="s">
        <v>2</v>
      </c>
      <c r="D5" s="15" t="s">
        <v>3</v>
      </c>
      <c r="E5" s="15" t="s">
        <v>4</v>
      </c>
    </row>
    <row r="6" spans="1:5">
      <c r="A6" s="3"/>
      <c r="B6" s="9"/>
      <c r="C6" s="16"/>
      <c r="D6" s="16"/>
      <c r="E6" s="17"/>
    </row>
    <row r="7" spans="1:5">
      <c r="A7" s="10" t="s">
        <v>5</v>
      </c>
      <c r="B7" s="9" t="s">
        <v>6</v>
      </c>
      <c r="C7" s="16">
        <v>1</v>
      </c>
      <c r="D7" s="16"/>
      <c r="E7" s="17">
        <f>C7*D7</f>
        <v>0</v>
      </c>
    </row>
    <row r="8" spans="1:5">
      <c r="A8" s="10"/>
      <c r="B8" s="9"/>
      <c r="C8" s="16"/>
      <c r="D8" s="16"/>
      <c r="E8" s="17">
        <f t="shared" ref="E8:E60" si="0">C8*D8</f>
        <v>0</v>
      </c>
    </row>
    <row r="9" spans="1:5">
      <c r="A9" s="10" t="s">
        <v>10</v>
      </c>
      <c r="B9" s="9" t="s">
        <v>6</v>
      </c>
      <c r="C9" s="16">
        <v>1</v>
      </c>
      <c r="D9" s="16"/>
      <c r="E9" s="17">
        <f t="shared" si="0"/>
        <v>0</v>
      </c>
    </row>
    <row r="10" spans="1:5">
      <c r="A10" s="10"/>
      <c r="B10" s="9"/>
      <c r="C10" s="16"/>
      <c r="D10" s="16"/>
      <c r="E10" s="17">
        <f t="shared" si="0"/>
        <v>0</v>
      </c>
    </row>
    <row r="11" spans="1:5">
      <c r="A11" s="10" t="s">
        <v>224</v>
      </c>
      <c r="B11" s="9" t="s">
        <v>6</v>
      </c>
      <c r="C11" s="16">
        <v>1</v>
      </c>
      <c r="D11" s="16"/>
      <c r="E11" s="17">
        <f t="shared" si="0"/>
        <v>0</v>
      </c>
    </row>
    <row r="12" spans="1:5" hidden="1">
      <c r="A12" s="10" t="s">
        <v>211</v>
      </c>
      <c r="B12" s="9" t="s">
        <v>6</v>
      </c>
      <c r="C12" s="16"/>
      <c r="D12" s="16"/>
      <c r="E12" s="17">
        <f t="shared" si="0"/>
        <v>0</v>
      </c>
    </row>
    <row r="13" spans="1:5" hidden="1">
      <c r="A13" s="10"/>
      <c r="B13" s="9"/>
      <c r="C13" s="16"/>
      <c r="D13" s="16"/>
      <c r="E13" s="17">
        <f t="shared" si="0"/>
        <v>0</v>
      </c>
    </row>
    <row r="14" spans="1:5" hidden="1">
      <c r="A14" s="10" t="s">
        <v>155</v>
      </c>
      <c r="B14" s="9" t="s">
        <v>11</v>
      </c>
      <c r="C14" s="16"/>
      <c r="D14" s="16"/>
      <c r="E14" s="17">
        <f t="shared" si="0"/>
        <v>0</v>
      </c>
    </row>
    <row r="15" spans="1:5" hidden="1">
      <c r="A15" s="10"/>
      <c r="B15" s="9"/>
      <c r="C15" s="16"/>
      <c r="D15" s="16"/>
      <c r="E15" s="17">
        <f t="shared" si="0"/>
        <v>0</v>
      </c>
    </row>
    <row r="16" spans="1:5" hidden="1">
      <c r="A16" s="10" t="s">
        <v>134</v>
      </c>
      <c r="B16" s="9" t="s">
        <v>11</v>
      </c>
      <c r="C16" s="16"/>
      <c r="D16" s="16"/>
      <c r="E16" s="17">
        <f>C16*D16</f>
        <v>0</v>
      </c>
    </row>
    <row r="17" spans="1:5" hidden="1">
      <c r="A17" s="10"/>
      <c r="B17" s="9"/>
      <c r="C17" s="16"/>
      <c r="D17" s="16"/>
      <c r="E17" s="17">
        <f t="shared" si="0"/>
        <v>0</v>
      </c>
    </row>
    <row r="18" spans="1:5" hidden="1">
      <c r="A18" s="10" t="s">
        <v>116</v>
      </c>
      <c r="B18" s="9" t="s">
        <v>11</v>
      </c>
      <c r="C18" s="16"/>
      <c r="D18" s="16"/>
      <c r="E18" s="17">
        <f>C18*D18</f>
        <v>0</v>
      </c>
    </row>
    <row r="19" spans="1:5">
      <c r="A19" s="10"/>
      <c r="B19" s="9"/>
      <c r="C19" s="16"/>
      <c r="D19" s="16"/>
      <c r="E19" s="17">
        <f>C19*D19</f>
        <v>0</v>
      </c>
    </row>
    <row r="20" spans="1:5" ht="30">
      <c r="A20" s="93" t="s">
        <v>284</v>
      </c>
      <c r="B20" s="61" t="s">
        <v>250</v>
      </c>
      <c r="C20" s="16">
        <v>1</v>
      </c>
      <c r="D20" s="62"/>
      <c r="E20" s="63">
        <f t="shared" ref="E20:E49" si="1">C20*D20</f>
        <v>0</v>
      </c>
    </row>
    <row r="21" spans="1:5">
      <c r="A21" s="93"/>
      <c r="B21" s="9"/>
      <c r="C21" s="16"/>
      <c r="D21" s="16"/>
      <c r="E21" s="17"/>
    </row>
    <row r="22" spans="1:5">
      <c r="A22" s="95" t="s">
        <v>285</v>
      </c>
      <c r="B22" s="96"/>
      <c r="C22" s="97"/>
      <c r="D22" s="97"/>
      <c r="E22" s="98">
        <f t="shared" si="1"/>
        <v>0</v>
      </c>
    </row>
    <row r="23" spans="1:5">
      <c r="A23" s="10"/>
      <c r="B23" s="9"/>
      <c r="C23" s="16"/>
      <c r="D23" s="16"/>
      <c r="E23" s="17"/>
    </row>
    <row r="24" spans="1:5">
      <c r="A24" s="93" t="s">
        <v>287</v>
      </c>
      <c r="B24" s="9" t="s">
        <v>250</v>
      </c>
      <c r="C24" s="16">
        <v>1</v>
      </c>
      <c r="D24" s="16"/>
      <c r="E24" s="17">
        <f t="shared" ref="E24" si="2">C24*D24</f>
        <v>0</v>
      </c>
    </row>
    <row r="25" spans="1:5">
      <c r="A25" s="10"/>
      <c r="B25" s="9"/>
      <c r="C25" s="16"/>
      <c r="D25" s="16"/>
      <c r="E25" s="17"/>
    </row>
    <row r="26" spans="1:5" ht="30">
      <c r="A26" s="93" t="s">
        <v>286</v>
      </c>
      <c r="B26" s="61" t="s">
        <v>250</v>
      </c>
      <c r="C26" s="62">
        <v>1</v>
      </c>
      <c r="D26" s="62"/>
      <c r="E26" s="63">
        <f t="shared" si="1"/>
        <v>0</v>
      </c>
    </row>
    <row r="27" spans="1:5">
      <c r="A27" s="10"/>
      <c r="B27" s="9"/>
      <c r="C27" s="16"/>
      <c r="D27" s="16"/>
      <c r="E27" s="17">
        <f t="shared" si="1"/>
        <v>0</v>
      </c>
    </row>
    <row r="28" spans="1:5">
      <c r="A28" s="10" t="s">
        <v>280</v>
      </c>
      <c r="B28" s="9" t="s">
        <v>251</v>
      </c>
      <c r="C28" s="16">
        <v>1</v>
      </c>
      <c r="D28" s="16"/>
      <c r="E28" s="17">
        <f t="shared" si="1"/>
        <v>0</v>
      </c>
    </row>
    <row r="29" spans="1:5">
      <c r="A29" s="10"/>
      <c r="B29" s="9"/>
      <c r="C29" s="16"/>
      <c r="D29" s="16"/>
      <c r="E29" s="17">
        <f t="shared" si="1"/>
        <v>0</v>
      </c>
    </row>
    <row r="30" spans="1:5">
      <c r="A30" s="95" t="s">
        <v>281</v>
      </c>
      <c r="B30" s="96"/>
      <c r="C30" s="97"/>
      <c r="D30" s="97"/>
      <c r="E30" s="98"/>
    </row>
    <row r="31" spans="1:5">
      <c r="A31" s="10"/>
      <c r="B31" s="9"/>
      <c r="C31" s="16"/>
      <c r="D31" s="16"/>
      <c r="E31" s="17">
        <f t="shared" si="1"/>
        <v>0</v>
      </c>
    </row>
    <row r="32" spans="1:5" hidden="1">
      <c r="A32" s="10" t="s">
        <v>187</v>
      </c>
      <c r="B32" s="9" t="s">
        <v>11</v>
      </c>
      <c r="C32" s="16"/>
      <c r="D32" s="16"/>
      <c r="E32" s="17">
        <f t="shared" si="1"/>
        <v>0</v>
      </c>
    </row>
    <row r="33" spans="1:7" hidden="1">
      <c r="A33" s="10"/>
      <c r="B33" s="9"/>
      <c r="C33" s="16"/>
      <c r="D33" s="16"/>
      <c r="E33" s="17">
        <f>C33*D33</f>
        <v>0</v>
      </c>
    </row>
    <row r="34" spans="1:7" hidden="1">
      <c r="A34" s="10" t="s">
        <v>135</v>
      </c>
      <c r="B34" s="9" t="s">
        <v>11</v>
      </c>
      <c r="C34" s="16"/>
      <c r="D34" s="16"/>
      <c r="E34" s="17">
        <f t="shared" si="1"/>
        <v>0</v>
      </c>
    </row>
    <row r="35" spans="1:7" hidden="1">
      <c r="A35" s="10"/>
      <c r="B35" s="9"/>
      <c r="C35" s="16"/>
      <c r="D35" s="16"/>
      <c r="E35" s="17">
        <f t="shared" si="1"/>
        <v>0</v>
      </c>
    </row>
    <row r="36" spans="1:7" hidden="1">
      <c r="A36" s="10" t="s">
        <v>136</v>
      </c>
      <c r="B36" s="9" t="s">
        <v>11</v>
      </c>
      <c r="C36" s="16"/>
      <c r="D36" s="16"/>
      <c r="E36" s="17">
        <f t="shared" si="1"/>
        <v>0</v>
      </c>
    </row>
    <row r="37" spans="1:7" hidden="1">
      <c r="A37" s="10"/>
      <c r="B37" s="9"/>
      <c r="C37" s="16"/>
      <c r="D37" s="16"/>
      <c r="E37" s="17">
        <f t="shared" si="1"/>
        <v>0</v>
      </c>
    </row>
    <row r="38" spans="1:7" hidden="1">
      <c r="A38" s="10" t="s">
        <v>199</v>
      </c>
      <c r="B38" s="9" t="s">
        <v>11</v>
      </c>
      <c r="C38" s="16"/>
      <c r="D38" s="16"/>
      <c r="E38" s="17">
        <f t="shared" si="1"/>
        <v>0</v>
      </c>
    </row>
    <row r="39" spans="1:7" hidden="1">
      <c r="A39" s="10"/>
      <c r="B39" s="9"/>
      <c r="C39" s="16"/>
      <c r="D39" s="16"/>
      <c r="E39" s="17">
        <f t="shared" si="1"/>
        <v>0</v>
      </c>
    </row>
    <row r="40" spans="1:7" ht="30">
      <c r="A40" s="93" t="s">
        <v>290</v>
      </c>
      <c r="B40" s="61" t="s">
        <v>250</v>
      </c>
      <c r="C40" s="62">
        <v>1</v>
      </c>
      <c r="D40" s="62"/>
      <c r="E40" s="63">
        <f t="shared" si="1"/>
        <v>0</v>
      </c>
    </row>
    <row r="41" spans="1:7">
      <c r="A41" s="93" t="s">
        <v>282</v>
      </c>
      <c r="B41" s="9" t="s">
        <v>251</v>
      </c>
      <c r="C41" s="16">
        <v>1</v>
      </c>
      <c r="D41" s="16"/>
      <c r="E41" s="63">
        <f t="shared" si="1"/>
        <v>0</v>
      </c>
    </row>
    <row r="42" spans="1:7">
      <c r="A42" s="10"/>
      <c r="B42" s="9"/>
      <c r="C42" s="16"/>
      <c r="D42" s="16"/>
      <c r="E42" s="17">
        <f t="shared" si="1"/>
        <v>0</v>
      </c>
    </row>
    <row r="43" spans="1:7">
      <c r="A43" s="95" t="s">
        <v>288</v>
      </c>
      <c r="B43" s="96"/>
      <c r="C43" s="97"/>
      <c r="D43" s="97"/>
      <c r="E43" s="98">
        <f t="shared" si="1"/>
        <v>0</v>
      </c>
    </row>
    <row r="44" spans="1:7">
      <c r="A44" s="3"/>
      <c r="B44" s="9"/>
      <c r="C44" s="16"/>
      <c r="D44" s="16"/>
      <c r="E44" s="17">
        <f t="shared" si="1"/>
        <v>0</v>
      </c>
    </row>
    <row r="45" spans="1:7" ht="30">
      <c r="A45" s="93" t="s">
        <v>310</v>
      </c>
      <c r="B45" s="9" t="s">
        <v>12</v>
      </c>
      <c r="C45" s="16">
        <v>35</v>
      </c>
      <c r="D45" s="16"/>
      <c r="E45" s="17">
        <f t="shared" ref="E45" si="3">C45*D45</f>
        <v>0</v>
      </c>
      <c r="F45">
        <f>C45/2*D45</f>
        <v>0</v>
      </c>
      <c r="G45" s="35">
        <f>E45-F45</f>
        <v>0</v>
      </c>
    </row>
    <row r="46" spans="1:7">
      <c r="A46" s="10"/>
      <c r="B46" s="9"/>
      <c r="C46" s="16"/>
      <c r="D46" s="16"/>
      <c r="E46" s="17"/>
    </row>
    <row r="47" spans="1:7">
      <c r="A47" s="10" t="s">
        <v>289</v>
      </c>
      <c r="B47" s="9" t="s">
        <v>1</v>
      </c>
      <c r="C47" s="16">
        <v>3</v>
      </c>
      <c r="D47" s="16"/>
      <c r="E47" s="17">
        <f t="shared" si="1"/>
        <v>0</v>
      </c>
    </row>
    <row r="48" spans="1:7">
      <c r="A48" s="10"/>
      <c r="B48" s="9"/>
      <c r="C48" s="16"/>
      <c r="D48" s="16"/>
      <c r="E48" s="17">
        <f t="shared" si="1"/>
        <v>0</v>
      </c>
    </row>
    <row r="49" spans="1:8" ht="30">
      <c r="A49" s="93" t="s">
        <v>291</v>
      </c>
      <c r="B49" s="61" t="s">
        <v>250</v>
      </c>
      <c r="C49" s="62">
        <v>3</v>
      </c>
      <c r="D49" s="62"/>
      <c r="E49" s="63">
        <f t="shared" si="1"/>
        <v>0</v>
      </c>
    </row>
    <row r="50" spans="1:8">
      <c r="A50" s="10"/>
      <c r="B50" s="9"/>
      <c r="C50" s="16"/>
      <c r="D50" s="16"/>
      <c r="E50" s="17">
        <f t="shared" si="0"/>
        <v>0</v>
      </c>
    </row>
    <row r="51" spans="1:8" ht="30">
      <c r="A51" s="93" t="s">
        <v>293</v>
      </c>
      <c r="B51" s="61" t="s">
        <v>250</v>
      </c>
      <c r="C51" s="62">
        <v>1</v>
      </c>
      <c r="D51" s="62"/>
      <c r="E51" s="63">
        <f t="shared" si="0"/>
        <v>0</v>
      </c>
    </row>
    <row r="52" spans="1:8">
      <c r="A52" s="93"/>
      <c r="B52" s="9"/>
      <c r="C52" s="16"/>
      <c r="D52" s="16"/>
      <c r="E52" s="17"/>
    </row>
    <row r="53" spans="1:8">
      <c r="A53" s="104" t="s">
        <v>317</v>
      </c>
      <c r="B53" s="105" t="s">
        <v>1</v>
      </c>
      <c r="C53" s="106">
        <v>1</v>
      </c>
      <c r="D53" s="106"/>
      <c r="E53" s="107">
        <f t="shared" ref="E53" si="4">C53*D53</f>
        <v>0</v>
      </c>
    </row>
    <row r="54" spans="1:8">
      <c r="A54" s="104"/>
      <c r="B54" s="105"/>
      <c r="C54" s="106"/>
      <c r="D54" s="106"/>
      <c r="E54" s="108"/>
    </row>
    <row r="55" spans="1:8">
      <c r="A55" s="104" t="s">
        <v>316</v>
      </c>
      <c r="B55" s="105" t="s">
        <v>1</v>
      </c>
      <c r="C55" s="106">
        <v>3</v>
      </c>
      <c r="D55" s="106"/>
      <c r="E55" s="107">
        <f t="shared" ref="E55" si="5">C55*D55</f>
        <v>0</v>
      </c>
    </row>
    <row r="56" spans="1:8">
      <c r="A56" s="93"/>
      <c r="B56" s="9"/>
      <c r="C56" s="16"/>
      <c r="D56" s="16"/>
      <c r="E56" s="17"/>
    </row>
    <row r="57" spans="1:8">
      <c r="A57" s="93" t="s">
        <v>282</v>
      </c>
      <c r="B57" s="9" t="s">
        <v>251</v>
      </c>
      <c r="C57" s="16">
        <v>1</v>
      </c>
      <c r="D57" s="16"/>
      <c r="E57" s="63">
        <f t="shared" si="0"/>
        <v>0</v>
      </c>
    </row>
    <row r="58" spans="1:8">
      <c r="A58" s="93"/>
      <c r="B58" s="9"/>
      <c r="C58" s="16"/>
      <c r="D58" s="16"/>
      <c r="E58" s="17"/>
    </row>
    <row r="59" spans="1:8">
      <c r="A59" s="110" t="s">
        <v>324</v>
      </c>
      <c r="B59" s="61" t="s">
        <v>250</v>
      </c>
      <c r="C59" s="16">
        <v>1</v>
      </c>
      <c r="D59" s="16"/>
      <c r="E59" s="17">
        <f t="shared" ref="E59" si="6">C59*D59</f>
        <v>0</v>
      </c>
    </row>
    <row r="60" spans="1:8">
      <c r="A60" s="3"/>
      <c r="B60" s="9"/>
      <c r="C60" s="16"/>
      <c r="D60" s="16"/>
      <c r="E60" s="17">
        <f t="shared" si="0"/>
        <v>0</v>
      </c>
    </row>
    <row r="61" spans="1:8">
      <c r="A61" s="4"/>
      <c r="B61" s="7"/>
      <c r="C61" s="11"/>
      <c r="D61" s="18"/>
      <c r="E61" s="19"/>
    </row>
    <row r="62" spans="1:8">
      <c r="A62" s="5"/>
      <c r="D62" s="21" t="s">
        <v>7</v>
      </c>
      <c r="E62" s="25">
        <f>SUM(E6:E60)</f>
        <v>0</v>
      </c>
      <c r="G62">
        <f>E62*0.02</f>
        <v>0</v>
      </c>
      <c r="H62" t="s">
        <v>247</v>
      </c>
    </row>
    <row r="63" spans="1:8">
      <c r="A63" s="5"/>
      <c r="D63" s="22" t="s">
        <v>304</v>
      </c>
      <c r="E63" s="26">
        <f>E62*0.1</f>
        <v>0</v>
      </c>
    </row>
    <row r="64" spans="1:8">
      <c r="A64" s="5"/>
      <c r="D64" s="23" t="s">
        <v>9</v>
      </c>
      <c r="E64" s="27">
        <f>E62+E63</f>
        <v>0</v>
      </c>
    </row>
    <row r="65" spans="1:8">
      <c r="A65" s="6"/>
      <c r="B65" s="8"/>
      <c r="C65" s="13"/>
      <c r="D65" s="28"/>
      <c r="E65" s="29"/>
    </row>
    <row r="66" spans="1:8">
      <c r="A66" s="89" t="s">
        <v>252</v>
      </c>
      <c r="B66" s="90"/>
      <c r="C66" s="91"/>
      <c r="D66" s="91"/>
      <c r="E66" s="92"/>
    </row>
    <row r="67" spans="1:8" ht="30">
      <c r="A67" s="94" t="s">
        <v>326</v>
      </c>
      <c r="B67" s="61" t="s">
        <v>250</v>
      </c>
      <c r="C67" s="16">
        <v>1</v>
      </c>
      <c r="D67" s="16"/>
      <c r="E67" s="17">
        <f t="shared" ref="E67:E68" si="7">C67*D67</f>
        <v>0</v>
      </c>
    </row>
    <row r="68" spans="1:8">
      <c r="A68" s="3"/>
      <c r="B68" s="9"/>
      <c r="C68" s="16"/>
      <c r="D68" s="16"/>
      <c r="E68" s="17">
        <f t="shared" si="7"/>
        <v>0</v>
      </c>
    </row>
    <row r="69" spans="1:8">
      <c r="A69" s="4"/>
      <c r="B69" s="7"/>
      <c r="C69" s="11"/>
      <c r="D69" s="18"/>
      <c r="E69" s="19"/>
    </row>
    <row r="70" spans="1:8">
      <c r="A70" s="5"/>
      <c r="D70" s="21" t="s">
        <v>7</v>
      </c>
      <c r="E70" s="25" t="e">
        <f>SUM(#REF!)</f>
        <v>#REF!</v>
      </c>
      <c r="G70" t="e">
        <f>E70*0.02</f>
        <v>#REF!</v>
      </c>
      <c r="H70" t="s">
        <v>247</v>
      </c>
    </row>
    <row r="71" spans="1:8">
      <c r="A71" s="5"/>
      <c r="D71" s="22" t="s">
        <v>304</v>
      </c>
      <c r="E71" s="26" t="e">
        <f>E70*0.1</f>
        <v>#REF!</v>
      </c>
    </row>
    <row r="72" spans="1:8">
      <c r="A72" s="5"/>
      <c r="D72" s="23" t="s">
        <v>9</v>
      </c>
      <c r="E72" s="27" t="e">
        <f>E70+E71</f>
        <v>#REF!</v>
      </c>
    </row>
    <row r="73" spans="1:8">
      <c r="A73" s="6"/>
      <c r="B73" s="8"/>
      <c r="C73" s="13"/>
      <c r="D73" s="28"/>
      <c r="E73" s="29"/>
    </row>
  </sheetData>
  <mergeCells count="2">
    <mergeCell ref="A2:E2"/>
    <mergeCell ref="A3:E3"/>
  </mergeCells>
  <pageMargins left="0.7" right="0.7" top="0.75" bottom="0.75" header="0.3" footer="0.3"/>
  <pageSetup paperSize="9" orientation="portrait" verticalDpi="12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4B0795-B19B-4B8E-887E-02305CABB3A1}">
  <dimension ref="A1:H67"/>
  <sheetViews>
    <sheetView showGridLines="0" showZeros="0" topLeftCell="A42" workbookViewId="0">
      <selection activeCell="A12" sqref="A12:XFD12"/>
    </sheetView>
  </sheetViews>
  <sheetFormatPr baseColWidth="10" defaultRowHeight="15"/>
  <cols>
    <col min="1" max="1" width="45.5703125" customWidth="1"/>
    <col min="2" max="2" width="5.140625" style="1" customWidth="1"/>
    <col min="3" max="3" width="10.28515625" style="20" customWidth="1"/>
    <col min="4" max="4" width="11.42578125" style="20"/>
    <col min="5" max="5" width="16.7109375" style="24" customWidth="1"/>
    <col min="7" max="9" width="0" hidden="1" customWidth="1"/>
  </cols>
  <sheetData>
    <row r="1" spans="1:5">
      <c r="A1" s="4"/>
      <c r="B1" s="7"/>
      <c r="C1" s="11"/>
      <c r="D1" s="11"/>
      <c r="E1" s="12"/>
    </row>
    <row r="2" spans="1:5" ht="15.75">
      <c r="A2" s="132" t="str">
        <f>RECAP!A2</f>
        <v>UNIVERSITE BORDEAUX MONTAIGNE - 
REAMENAGEMENT SALLES L010/L012 et J04/J06/J08</v>
      </c>
      <c r="B2" s="137"/>
      <c r="C2" s="137"/>
      <c r="D2" s="137"/>
      <c r="E2" s="133"/>
    </row>
    <row r="3" spans="1:5" ht="15.75">
      <c r="A3" s="132" t="s">
        <v>283</v>
      </c>
      <c r="B3" s="137"/>
      <c r="C3" s="137"/>
      <c r="D3" s="137"/>
      <c r="E3" s="133"/>
    </row>
    <row r="4" spans="1:5">
      <c r="A4" s="6"/>
      <c r="B4" s="8"/>
      <c r="C4" s="13"/>
      <c r="D4" s="13"/>
      <c r="E4" s="14"/>
    </row>
    <row r="5" spans="1:5">
      <c r="A5" s="2" t="s">
        <v>0</v>
      </c>
      <c r="B5" s="2" t="s">
        <v>1</v>
      </c>
      <c r="C5" s="15" t="s">
        <v>2</v>
      </c>
      <c r="D5" s="15" t="s">
        <v>3</v>
      </c>
      <c r="E5" s="15" t="s">
        <v>4</v>
      </c>
    </row>
    <row r="6" spans="1:5">
      <c r="A6" s="3"/>
      <c r="B6" s="9"/>
      <c r="C6" s="16"/>
      <c r="D6" s="16"/>
      <c r="E6" s="17"/>
    </row>
    <row r="7" spans="1:5">
      <c r="A7" s="10" t="s">
        <v>5</v>
      </c>
      <c r="B7" s="9" t="s">
        <v>6</v>
      </c>
      <c r="C7" s="16">
        <v>1</v>
      </c>
      <c r="D7" s="16"/>
      <c r="E7" s="17">
        <f>C7*D7</f>
        <v>0</v>
      </c>
    </row>
    <row r="8" spans="1:5">
      <c r="A8" s="10"/>
      <c r="B8" s="9"/>
      <c r="C8" s="16"/>
      <c r="D8" s="16"/>
      <c r="E8" s="17">
        <f t="shared" ref="E8:E52" si="0">C8*D8</f>
        <v>0</v>
      </c>
    </row>
    <row r="9" spans="1:5">
      <c r="A9" s="10" t="s">
        <v>10</v>
      </c>
      <c r="B9" s="9" t="s">
        <v>6</v>
      </c>
      <c r="C9" s="16">
        <v>1</v>
      </c>
      <c r="D9" s="16"/>
      <c r="E9" s="17">
        <f t="shared" si="0"/>
        <v>0</v>
      </c>
    </row>
    <row r="10" spans="1:5">
      <c r="A10" s="10"/>
      <c r="B10" s="9"/>
      <c r="C10" s="16"/>
      <c r="D10" s="16"/>
      <c r="E10" s="17">
        <f t="shared" si="0"/>
        <v>0</v>
      </c>
    </row>
    <row r="11" spans="1:5">
      <c r="A11" s="10" t="s">
        <v>224</v>
      </c>
      <c r="B11" s="9" t="s">
        <v>6</v>
      </c>
      <c r="C11" s="16">
        <v>1</v>
      </c>
      <c r="D11" s="16"/>
      <c r="E11" s="17">
        <f t="shared" si="0"/>
        <v>0</v>
      </c>
    </row>
    <row r="12" spans="1:5" hidden="1">
      <c r="A12" s="10" t="s">
        <v>211</v>
      </c>
      <c r="B12" s="9" t="s">
        <v>6</v>
      </c>
      <c r="C12" s="16"/>
      <c r="D12" s="16"/>
      <c r="E12" s="17">
        <f t="shared" si="0"/>
        <v>0</v>
      </c>
    </row>
    <row r="13" spans="1:5" hidden="1">
      <c r="A13" s="10"/>
      <c r="B13" s="9"/>
      <c r="C13" s="16"/>
      <c r="D13" s="16"/>
      <c r="E13" s="17">
        <f t="shared" si="0"/>
        <v>0</v>
      </c>
    </row>
    <row r="14" spans="1:5" hidden="1">
      <c r="A14" s="10" t="s">
        <v>155</v>
      </c>
      <c r="B14" s="9" t="s">
        <v>11</v>
      </c>
      <c r="C14" s="16"/>
      <c r="D14" s="16"/>
      <c r="E14" s="17">
        <f t="shared" si="0"/>
        <v>0</v>
      </c>
    </row>
    <row r="15" spans="1:5" hidden="1">
      <c r="A15" s="10"/>
      <c r="B15" s="9"/>
      <c r="C15" s="16"/>
      <c r="D15" s="16"/>
      <c r="E15" s="17">
        <f t="shared" si="0"/>
        <v>0</v>
      </c>
    </row>
    <row r="16" spans="1:5" hidden="1">
      <c r="A16" s="10" t="s">
        <v>134</v>
      </c>
      <c r="B16" s="9" t="s">
        <v>11</v>
      </c>
      <c r="C16" s="16"/>
      <c r="D16" s="16"/>
      <c r="E16" s="17">
        <f>C16*D16</f>
        <v>0</v>
      </c>
    </row>
    <row r="17" spans="1:5" hidden="1">
      <c r="A17" s="10"/>
      <c r="B17" s="9"/>
      <c r="C17" s="16"/>
      <c r="D17" s="16"/>
      <c r="E17" s="17">
        <f t="shared" si="0"/>
        <v>0</v>
      </c>
    </row>
    <row r="18" spans="1:5" hidden="1">
      <c r="A18" s="10" t="s">
        <v>116</v>
      </c>
      <c r="B18" s="9" t="s">
        <v>11</v>
      </c>
      <c r="C18" s="16"/>
      <c r="D18" s="16"/>
      <c r="E18" s="17">
        <f>C18*D18</f>
        <v>0</v>
      </c>
    </row>
    <row r="19" spans="1:5">
      <c r="A19" s="10"/>
      <c r="B19" s="9"/>
      <c r="C19" s="16"/>
      <c r="D19" s="16"/>
      <c r="E19" s="17">
        <f>C19*D19</f>
        <v>0</v>
      </c>
    </row>
    <row r="20" spans="1:5">
      <c r="A20" s="93" t="s">
        <v>323</v>
      </c>
      <c r="B20" s="61" t="s">
        <v>250</v>
      </c>
      <c r="C20" s="62">
        <v>1</v>
      </c>
      <c r="D20" s="62"/>
      <c r="E20" s="63">
        <f t="shared" ref="E20:E42" si="1">C20*D20</f>
        <v>0</v>
      </c>
    </row>
    <row r="21" spans="1:5">
      <c r="A21" s="10"/>
      <c r="B21" s="61"/>
      <c r="C21" s="62"/>
      <c r="D21" s="62"/>
      <c r="E21" s="63">
        <f t="shared" si="1"/>
        <v>0</v>
      </c>
    </row>
    <row r="22" spans="1:5">
      <c r="A22" s="10" t="s">
        <v>294</v>
      </c>
      <c r="B22" s="61" t="s">
        <v>250</v>
      </c>
      <c r="C22" s="62">
        <v>1</v>
      </c>
      <c r="D22" s="62"/>
      <c r="E22" s="63">
        <f t="shared" si="1"/>
        <v>0</v>
      </c>
    </row>
    <row r="23" spans="1:5">
      <c r="A23" s="10"/>
      <c r="B23" s="61"/>
      <c r="C23" s="62"/>
      <c r="D23" s="62"/>
      <c r="E23" s="63">
        <f t="shared" si="1"/>
        <v>0</v>
      </c>
    </row>
    <row r="24" spans="1:5">
      <c r="A24" s="10" t="s">
        <v>295</v>
      </c>
      <c r="B24" s="61" t="s">
        <v>1</v>
      </c>
      <c r="C24" s="62">
        <v>2</v>
      </c>
      <c r="D24" s="62"/>
      <c r="E24" s="63">
        <f t="shared" si="1"/>
        <v>0</v>
      </c>
    </row>
    <row r="25" spans="1:5">
      <c r="A25" s="10"/>
      <c r="B25" s="61"/>
      <c r="C25" s="62"/>
      <c r="D25" s="62"/>
      <c r="E25" s="63">
        <f t="shared" si="1"/>
        <v>0</v>
      </c>
    </row>
    <row r="26" spans="1:5">
      <c r="A26" s="10" t="s">
        <v>296</v>
      </c>
      <c r="B26" s="61" t="s">
        <v>1</v>
      </c>
      <c r="C26" s="62">
        <v>1</v>
      </c>
      <c r="D26" s="62"/>
      <c r="E26" s="63">
        <f t="shared" si="1"/>
        <v>0</v>
      </c>
    </row>
    <row r="27" spans="1:5">
      <c r="A27" s="10"/>
      <c r="B27" s="61"/>
      <c r="C27" s="62"/>
      <c r="D27" s="62"/>
      <c r="E27" s="63">
        <f t="shared" si="1"/>
        <v>0</v>
      </c>
    </row>
    <row r="28" spans="1:5" hidden="1">
      <c r="A28" s="10" t="s">
        <v>187</v>
      </c>
      <c r="B28" s="61" t="s">
        <v>11</v>
      </c>
      <c r="C28" s="62"/>
      <c r="D28" s="62"/>
      <c r="E28" s="63">
        <f t="shared" si="1"/>
        <v>0</v>
      </c>
    </row>
    <row r="29" spans="1:5" hidden="1">
      <c r="A29" s="10"/>
      <c r="B29" s="61"/>
      <c r="C29" s="62"/>
      <c r="D29" s="62"/>
      <c r="E29" s="63">
        <f>C29*D29</f>
        <v>0</v>
      </c>
    </row>
    <row r="30" spans="1:5" hidden="1">
      <c r="A30" s="10" t="s">
        <v>135</v>
      </c>
      <c r="B30" s="61" t="s">
        <v>11</v>
      </c>
      <c r="C30" s="62"/>
      <c r="D30" s="62"/>
      <c r="E30" s="63">
        <f t="shared" si="1"/>
        <v>0</v>
      </c>
    </row>
    <row r="31" spans="1:5" hidden="1">
      <c r="A31" s="10"/>
      <c r="B31" s="61"/>
      <c r="C31" s="62"/>
      <c r="D31" s="62"/>
      <c r="E31" s="63">
        <f t="shared" si="1"/>
        <v>0</v>
      </c>
    </row>
    <row r="32" spans="1:5" hidden="1">
      <c r="A32" s="10" t="s">
        <v>136</v>
      </c>
      <c r="B32" s="61" t="s">
        <v>11</v>
      </c>
      <c r="C32" s="62"/>
      <c r="D32" s="62"/>
      <c r="E32" s="63">
        <f t="shared" si="1"/>
        <v>0</v>
      </c>
    </row>
    <row r="33" spans="1:5" hidden="1">
      <c r="A33" s="10"/>
      <c r="B33" s="61"/>
      <c r="C33" s="62"/>
      <c r="D33" s="62"/>
      <c r="E33" s="63">
        <f t="shared" si="1"/>
        <v>0</v>
      </c>
    </row>
    <row r="34" spans="1:5" hidden="1">
      <c r="A34" s="10" t="s">
        <v>199</v>
      </c>
      <c r="B34" s="61" t="s">
        <v>11</v>
      </c>
      <c r="C34" s="62"/>
      <c r="D34" s="62"/>
      <c r="E34" s="63">
        <f t="shared" si="1"/>
        <v>0</v>
      </c>
    </row>
    <row r="35" spans="1:5" hidden="1">
      <c r="A35" s="10"/>
      <c r="B35" s="61"/>
      <c r="C35" s="62"/>
      <c r="D35" s="62"/>
      <c r="E35" s="63">
        <f t="shared" si="1"/>
        <v>0</v>
      </c>
    </row>
    <row r="36" spans="1:5">
      <c r="A36" s="10" t="s">
        <v>297</v>
      </c>
      <c r="B36" s="61" t="s">
        <v>12</v>
      </c>
      <c r="C36" s="109">
        <v>80</v>
      </c>
      <c r="D36" s="62"/>
      <c r="E36" s="63">
        <f t="shared" si="1"/>
        <v>0</v>
      </c>
    </row>
    <row r="37" spans="1:5">
      <c r="A37" s="10"/>
      <c r="B37" s="61"/>
      <c r="C37" s="62"/>
      <c r="D37" s="62"/>
      <c r="E37" s="63">
        <f t="shared" si="1"/>
        <v>0</v>
      </c>
    </row>
    <row r="38" spans="1:5">
      <c r="A38" s="10" t="s">
        <v>298</v>
      </c>
      <c r="B38" s="61" t="s">
        <v>1</v>
      </c>
      <c r="C38" s="62">
        <v>86</v>
      </c>
      <c r="D38" s="62"/>
      <c r="E38" s="63">
        <f t="shared" si="1"/>
        <v>0</v>
      </c>
    </row>
    <row r="39" spans="1:5">
      <c r="A39" s="3"/>
      <c r="B39" s="61"/>
      <c r="C39" s="62"/>
      <c r="D39" s="62"/>
      <c r="E39" s="63">
        <f t="shared" si="1"/>
        <v>0</v>
      </c>
    </row>
    <row r="40" spans="1:5">
      <c r="A40" s="10" t="s">
        <v>299</v>
      </c>
      <c r="B40" s="61" t="s">
        <v>1</v>
      </c>
      <c r="C40" s="62">
        <v>26</v>
      </c>
      <c r="D40" s="62"/>
      <c r="E40" s="63">
        <f t="shared" si="1"/>
        <v>0</v>
      </c>
    </row>
    <row r="41" spans="1:5">
      <c r="A41" s="10"/>
      <c r="B41" s="61"/>
      <c r="C41" s="62"/>
      <c r="D41" s="62"/>
      <c r="E41" s="63">
        <f t="shared" si="1"/>
        <v>0</v>
      </c>
    </row>
    <row r="42" spans="1:5">
      <c r="A42" s="10" t="s">
        <v>300</v>
      </c>
      <c r="B42" s="61" t="s">
        <v>1</v>
      </c>
      <c r="C42" s="62">
        <v>2</v>
      </c>
      <c r="D42" s="62"/>
      <c r="E42" s="63">
        <f t="shared" si="1"/>
        <v>0</v>
      </c>
    </row>
    <row r="43" spans="1:5">
      <c r="A43" s="10"/>
      <c r="B43" s="61"/>
      <c r="C43" s="62"/>
      <c r="D43" s="62"/>
      <c r="E43" s="63">
        <f t="shared" si="0"/>
        <v>0</v>
      </c>
    </row>
    <row r="44" spans="1:5">
      <c r="A44" s="10" t="s">
        <v>301</v>
      </c>
      <c r="B44" s="61" t="s">
        <v>307</v>
      </c>
      <c r="C44" s="62">
        <v>4</v>
      </c>
      <c r="D44" s="62"/>
      <c r="E44" s="63">
        <f t="shared" si="0"/>
        <v>0</v>
      </c>
    </row>
    <row r="45" spans="1:5">
      <c r="A45" s="10"/>
      <c r="B45" s="61"/>
      <c r="C45" s="62"/>
      <c r="D45" s="62"/>
      <c r="E45" s="63">
        <f>C45*D45</f>
        <v>0</v>
      </c>
    </row>
    <row r="46" spans="1:5">
      <c r="A46" s="10" t="s">
        <v>302</v>
      </c>
      <c r="B46" s="61" t="s">
        <v>250</v>
      </c>
      <c r="C46" s="62">
        <v>1</v>
      </c>
      <c r="D46" s="62"/>
      <c r="E46" s="63">
        <f t="shared" si="0"/>
        <v>0</v>
      </c>
    </row>
    <row r="47" spans="1:5">
      <c r="A47" s="10"/>
      <c r="B47" s="61"/>
      <c r="C47" s="62"/>
      <c r="D47" s="62"/>
      <c r="E47" s="63">
        <f t="shared" si="0"/>
        <v>0</v>
      </c>
    </row>
    <row r="48" spans="1:5">
      <c r="A48" s="10" t="s">
        <v>303</v>
      </c>
      <c r="B48" s="61" t="s">
        <v>250</v>
      </c>
      <c r="C48" s="62">
        <v>1</v>
      </c>
      <c r="D48" s="62"/>
      <c r="E48" s="63">
        <f t="shared" si="0"/>
        <v>0</v>
      </c>
    </row>
    <row r="49" spans="1:8">
      <c r="A49" s="3"/>
      <c r="B49" s="61"/>
      <c r="C49" s="62"/>
      <c r="D49" s="62"/>
      <c r="E49" s="63">
        <f t="shared" si="0"/>
        <v>0</v>
      </c>
    </row>
    <row r="50" spans="1:8">
      <c r="A50" s="10"/>
      <c r="B50" s="61"/>
      <c r="C50" s="62"/>
      <c r="D50" s="62"/>
      <c r="E50" s="63">
        <f t="shared" ref="E50" si="2">C50*D50</f>
        <v>0</v>
      </c>
    </row>
    <row r="51" spans="1:8">
      <c r="A51" s="3"/>
      <c r="B51" s="61"/>
      <c r="C51" s="62"/>
      <c r="D51" s="62"/>
      <c r="E51" s="63"/>
    </row>
    <row r="52" spans="1:8">
      <c r="A52" s="3"/>
      <c r="B52" s="61"/>
      <c r="C52" s="62"/>
      <c r="D52" s="62"/>
      <c r="E52" s="63">
        <f t="shared" si="0"/>
        <v>0</v>
      </c>
    </row>
    <row r="53" spans="1:8">
      <c r="A53" s="4"/>
      <c r="B53" s="7"/>
      <c r="C53" s="11"/>
      <c r="D53" s="18"/>
      <c r="E53" s="19"/>
    </row>
    <row r="54" spans="1:8">
      <c r="A54" s="5"/>
      <c r="D54" s="21" t="s">
        <v>7</v>
      </c>
      <c r="E54" s="25">
        <f>SUM(E6:E52)</f>
        <v>0</v>
      </c>
      <c r="G54">
        <f>E54*0.02</f>
        <v>0</v>
      </c>
      <c r="H54" t="s">
        <v>247</v>
      </c>
    </row>
    <row r="55" spans="1:8">
      <c r="A55" s="5"/>
      <c r="D55" s="22" t="s">
        <v>8</v>
      </c>
      <c r="E55" s="26">
        <f>E54*0.2</f>
        <v>0</v>
      </c>
    </row>
    <row r="56" spans="1:8">
      <c r="A56" s="5"/>
      <c r="D56" s="23" t="s">
        <v>9</v>
      </c>
      <c r="E56" s="27">
        <f>E54+E55</f>
        <v>0</v>
      </c>
    </row>
    <row r="57" spans="1:8">
      <c r="A57" s="6"/>
      <c r="B57" s="8"/>
      <c r="C57" s="13"/>
      <c r="D57" s="28"/>
      <c r="E57" s="29"/>
    </row>
    <row r="58" spans="1:8">
      <c r="A58" s="89" t="s">
        <v>321</v>
      </c>
      <c r="B58" s="90"/>
      <c r="C58" s="91"/>
      <c r="D58" s="91"/>
      <c r="E58" s="92"/>
    </row>
    <row r="59" spans="1:8" ht="51" customHeight="1">
      <c r="A59" s="99" t="s">
        <v>325</v>
      </c>
      <c r="B59" s="61" t="s">
        <v>250</v>
      </c>
      <c r="C59" s="62">
        <v>1</v>
      </c>
      <c r="D59" s="62"/>
      <c r="E59" s="63">
        <f>C59*D59</f>
        <v>0</v>
      </c>
    </row>
    <row r="60" spans="1:8">
      <c r="A60" s="94"/>
      <c r="B60" s="9"/>
      <c r="C60" s="16"/>
      <c r="D60" s="16"/>
      <c r="E60" s="17">
        <f t="shared" ref="E60:E62" si="3">C60*D60</f>
        <v>0</v>
      </c>
    </row>
    <row r="61" spans="1:8">
      <c r="A61" s="94" t="s">
        <v>322</v>
      </c>
      <c r="B61" s="61" t="s">
        <v>250</v>
      </c>
      <c r="C61" s="62">
        <v>1</v>
      </c>
      <c r="D61" s="62"/>
      <c r="E61" s="63">
        <f t="shared" si="3"/>
        <v>0</v>
      </c>
    </row>
    <row r="62" spans="1:8">
      <c r="A62" s="3"/>
      <c r="B62" s="9"/>
      <c r="C62" s="16"/>
      <c r="D62" s="16"/>
      <c r="E62" s="17">
        <f t="shared" si="3"/>
        <v>0</v>
      </c>
    </row>
    <row r="63" spans="1:8">
      <c r="A63" s="4"/>
      <c r="B63" s="7"/>
      <c r="C63" s="11"/>
      <c r="D63" s="18"/>
      <c r="E63" s="19"/>
    </row>
    <row r="64" spans="1:8">
      <c r="A64" s="5"/>
      <c r="D64" s="21" t="s">
        <v>7</v>
      </c>
      <c r="E64" s="25">
        <f>E54+E59+E61</f>
        <v>0</v>
      </c>
      <c r="G64">
        <f>E64*0.02</f>
        <v>0</v>
      </c>
      <c r="H64" t="s">
        <v>247</v>
      </c>
    </row>
    <row r="65" spans="1:5">
      <c r="A65" s="5"/>
      <c r="D65" s="22" t="s">
        <v>8</v>
      </c>
      <c r="E65" s="26">
        <f>E64*0.2</f>
        <v>0</v>
      </c>
    </row>
    <row r="66" spans="1:5">
      <c r="A66" s="5"/>
      <c r="D66" s="23" t="s">
        <v>9</v>
      </c>
      <c r="E66" s="27">
        <f>E64+E65</f>
        <v>0</v>
      </c>
    </row>
    <row r="67" spans="1:5">
      <c r="A67" s="6"/>
      <c r="B67" s="8"/>
      <c r="C67" s="13"/>
      <c r="D67" s="28"/>
      <c r="E67" s="29"/>
    </row>
  </sheetData>
  <mergeCells count="2">
    <mergeCell ref="A2:E2"/>
    <mergeCell ref="A3:E3"/>
  </mergeCells>
  <pageMargins left="0.7" right="0.7" top="0.75" bottom="0.75" header="0.3" footer="0.3"/>
  <pageSetup paperSize="9" orientation="portrait" verticalDpi="12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H50"/>
  <sheetViews>
    <sheetView showGridLines="0" showZeros="0" workbookViewId="0">
      <selection activeCell="D14" sqref="D14"/>
    </sheetView>
  </sheetViews>
  <sheetFormatPr baseColWidth="10" defaultRowHeight="15"/>
  <cols>
    <col min="1" max="1" width="45.5703125" customWidth="1"/>
    <col min="2" max="2" width="5.140625" style="1" customWidth="1"/>
    <col min="3" max="3" width="7.7109375" style="20" customWidth="1"/>
    <col min="4" max="4" width="11.42578125" style="20"/>
    <col min="5" max="5" width="16.7109375" style="24" customWidth="1"/>
  </cols>
  <sheetData>
    <row r="1" spans="1:5">
      <c r="A1" s="4"/>
      <c r="B1" s="7"/>
      <c r="C1" s="11"/>
      <c r="D1" s="11"/>
      <c r="E1" s="12"/>
    </row>
    <row r="2" spans="1:5" ht="15.75">
      <c r="A2" s="132" t="str">
        <f>RECAP!A2</f>
        <v>UNIVERSITE BORDEAUX MONTAIGNE - 
REAMENAGEMENT SALLES L010/L012 et J04/J06/J08</v>
      </c>
      <c r="B2" s="137"/>
      <c r="C2" s="137"/>
      <c r="D2" s="137"/>
      <c r="E2" s="133"/>
    </row>
    <row r="3" spans="1:5" ht="15.75">
      <c r="A3" s="132" t="s">
        <v>46</v>
      </c>
      <c r="B3" s="137"/>
      <c r="C3" s="137"/>
      <c r="D3" s="137"/>
      <c r="E3" s="133"/>
    </row>
    <row r="4" spans="1:5">
      <c r="A4" s="6"/>
      <c r="B4" s="8"/>
      <c r="C4" s="13"/>
      <c r="D4" s="13"/>
      <c r="E4" s="14"/>
    </row>
    <row r="5" spans="1:5">
      <c r="A5" s="2" t="s">
        <v>0</v>
      </c>
      <c r="B5" s="2" t="s">
        <v>1</v>
      </c>
      <c r="C5" s="15" t="s">
        <v>2</v>
      </c>
      <c r="D5" s="15" t="s">
        <v>3</v>
      </c>
      <c r="E5" s="15" t="s">
        <v>4</v>
      </c>
    </row>
    <row r="6" spans="1:5">
      <c r="A6" s="3"/>
      <c r="B6" s="9"/>
      <c r="C6" s="16"/>
      <c r="D6" s="16"/>
      <c r="E6" s="17"/>
    </row>
    <row r="7" spans="1:5">
      <c r="A7" s="10" t="s">
        <v>5</v>
      </c>
      <c r="B7" s="9" t="s">
        <v>6</v>
      </c>
      <c r="C7" s="16"/>
      <c r="D7" s="16">
        <v>1000</v>
      </c>
      <c r="E7" s="17">
        <f>C7*D7</f>
        <v>0</v>
      </c>
    </row>
    <row r="8" spans="1:5">
      <c r="A8" s="10"/>
      <c r="B8" s="9"/>
      <c r="C8" s="16"/>
      <c r="D8" s="16"/>
      <c r="E8" s="17">
        <f t="shared" ref="E8:E45" si="0">C8*D8</f>
        <v>0</v>
      </c>
    </row>
    <row r="9" spans="1:5">
      <c r="A9" s="10" t="s">
        <v>10</v>
      </c>
      <c r="B9" s="9" t="s">
        <v>6</v>
      </c>
      <c r="C9" s="16"/>
      <c r="D9" s="16">
        <v>500</v>
      </c>
      <c r="E9" s="17">
        <f t="shared" si="0"/>
        <v>0</v>
      </c>
    </row>
    <row r="10" spans="1:5">
      <c r="A10" s="10"/>
      <c r="B10" s="9"/>
      <c r="C10" s="16"/>
      <c r="D10" s="16"/>
      <c r="E10" s="17">
        <f t="shared" si="0"/>
        <v>0</v>
      </c>
    </row>
    <row r="11" spans="1:5">
      <c r="A11" s="10" t="s">
        <v>224</v>
      </c>
      <c r="B11" s="9" t="s">
        <v>6</v>
      </c>
      <c r="C11" s="16"/>
      <c r="D11" s="16"/>
      <c r="E11" s="17">
        <f>C11*D11</f>
        <v>0</v>
      </c>
    </row>
    <row r="12" spans="1:5">
      <c r="A12" s="10"/>
      <c r="B12" s="9"/>
      <c r="C12" s="16"/>
      <c r="D12" s="16"/>
      <c r="E12" s="17">
        <f>C12*D12</f>
        <v>0</v>
      </c>
    </row>
    <row r="13" spans="1:5">
      <c r="A13" s="10" t="s">
        <v>137</v>
      </c>
      <c r="B13" s="9" t="s">
        <v>6</v>
      </c>
      <c r="C13" s="16"/>
      <c r="D13" s="16">
        <v>27000</v>
      </c>
      <c r="E13" s="17">
        <f t="shared" si="0"/>
        <v>0</v>
      </c>
    </row>
    <row r="14" spans="1:5">
      <c r="A14" s="10"/>
      <c r="B14" s="9"/>
      <c r="C14" s="16"/>
      <c r="D14" s="16"/>
      <c r="E14" s="17">
        <f t="shared" si="0"/>
        <v>0</v>
      </c>
    </row>
    <row r="15" spans="1:5">
      <c r="A15" s="10"/>
      <c r="B15" s="9"/>
      <c r="C15" s="16"/>
      <c r="D15" s="16"/>
      <c r="E15" s="17">
        <f t="shared" si="0"/>
        <v>0</v>
      </c>
    </row>
    <row r="16" spans="1:5">
      <c r="A16" s="10"/>
      <c r="B16" s="9"/>
      <c r="C16" s="16"/>
      <c r="D16" s="16"/>
      <c r="E16" s="17">
        <f t="shared" si="0"/>
        <v>0</v>
      </c>
    </row>
    <row r="17" spans="1:5">
      <c r="A17" s="10"/>
      <c r="B17" s="9"/>
      <c r="C17" s="16"/>
      <c r="D17" s="16"/>
      <c r="E17" s="17">
        <f t="shared" si="0"/>
        <v>0</v>
      </c>
    </row>
    <row r="18" spans="1:5">
      <c r="A18" s="10"/>
      <c r="B18" s="9"/>
      <c r="C18" s="16"/>
      <c r="D18" s="16"/>
      <c r="E18" s="17">
        <f t="shared" si="0"/>
        <v>0</v>
      </c>
    </row>
    <row r="19" spans="1:5">
      <c r="A19" s="10"/>
      <c r="B19" s="9"/>
      <c r="C19" s="16"/>
      <c r="D19" s="16"/>
      <c r="E19" s="17">
        <f t="shared" si="0"/>
        <v>0</v>
      </c>
    </row>
    <row r="20" spans="1:5">
      <c r="A20" s="10"/>
      <c r="B20" s="9"/>
      <c r="C20" s="16"/>
      <c r="D20" s="16"/>
      <c r="E20" s="17">
        <f t="shared" si="0"/>
        <v>0</v>
      </c>
    </row>
    <row r="21" spans="1:5">
      <c r="A21" s="10"/>
      <c r="B21" s="9"/>
      <c r="C21" s="16"/>
      <c r="D21" s="16"/>
      <c r="E21" s="17">
        <f t="shared" si="0"/>
        <v>0</v>
      </c>
    </row>
    <row r="22" spans="1:5">
      <c r="A22" s="10"/>
      <c r="B22" s="9"/>
      <c r="C22" s="16"/>
      <c r="D22" s="16"/>
      <c r="E22" s="17">
        <f t="shared" si="0"/>
        <v>0</v>
      </c>
    </row>
    <row r="23" spans="1:5">
      <c r="A23" s="10"/>
      <c r="B23" s="9"/>
      <c r="C23" s="16"/>
      <c r="D23" s="16"/>
      <c r="E23" s="17">
        <f t="shared" si="0"/>
        <v>0</v>
      </c>
    </row>
    <row r="24" spans="1:5">
      <c r="A24" s="10"/>
      <c r="B24" s="9"/>
      <c r="C24" s="16"/>
      <c r="D24" s="16"/>
      <c r="E24" s="17">
        <f t="shared" si="0"/>
        <v>0</v>
      </c>
    </row>
    <row r="25" spans="1:5">
      <c r="A25" s="10"/>
      <c r="B25" s="9"/>
      <c r="C25" s="16"/>
      <c r="D25" s="16"/>
      <c r="E25" s="17">
        <f t="shared" si="0"/>
        <v>0</v>
      </c>
    </row>
    <row r="26" spans="1:5">
      <c r="A26" s="10"/>
      <c r="B26" s="9"/>
      <c r="C26" s="16"/>
      <c r="D26" s="16"/>
      <c r="E26" s="17">
        <f t="shared" si="0"/>
        <v>0</v>
      </c>
    </row>
    <row r="27" spans="1:5">
      <c r="A27" s="10"/>
      <c r="B27" s="9"/>
      <c r="C27" s="16"/>
      <c r="D27" s="16"/>
      <c r="E27" s="17">
        <f t="shared" si="0"/>
        <v>0</v>
      </c>
    </row>
    <row r="28" spans="1:5">
      <c r="A28" s="10"/>
      <c r="B28" s="9"/>
      <c r="C28" s="16"/>
      <c r="D28" s="16"/>
      <c r="E28" s="17">
        <f t="shared" si="0"/>
        <v>0</v>
      </c>
    </row>
    <row r="29" spans="1:5">
      <c r="A29" s="10"/>
      <c r="B29" s="9"/>
      <c r="C29" s="16"/>
      <c r="D29" s="16"/>
      <c r="E29" s="17">
        <f t="shared" si="0"/>
        <v>0</v>
      </c>
    </row>
    <row r="30" spans="1:5">
      <c r="A30" s="10"/>
      <c r="B30" s="9"/>
      <c r="C30" s="16"/>
      <c r="D30" s="16"/>
      <c r="E30" s="17">
        <f t="shared" si="0"/>
        <v>0</v>
      </c>
    </row>
    <row r="31" spans="1:5">
      <c r="A31" s="10"/>
      <c r="B31" s="9"/>
      <c r="C31" s="16"/>
      <c r="D31" s="16"/>
      <c r="E31" s="17">
        <f t="shared" si="0"/>
        <v>0</v>
      </c>
    </row>
    <row r="32" spans="1:5">
      <c r="A32" s="10"/>
      <c r="B32" s="9"/>
      <c r="C32" s="16"/>
      <c r="D32" s="16"/>
      <c r="E32" s="17">
        <f t="shared" si="0"/>
        <v>0</v>
      </c>
    </row>
    <row r="33" spans="1:8">
      <c r="A33" s="10"/>
      <c r="B33" s="9"/>
      <c r="C33" s="16"/>
      <c r="D33" s="16"/>
      <c r="E33" s="17">
        <f t="shared" si="0"/>
        <v>0</v>
      </c>
    </row>
    <row r="34" spans="1:8">
      <c r="A34" s="10"/>
      <c r="B34" s="9"/>
      <c r="C34" s="16"/>
      <c r="D34" s="16"/>
      <c r="E34" s="17">
        <f t="shared" si="0"/>
        <v>0</v>
      </c>
    </row>
    <row r="35" spans="1:8">
      <c r="A35" s="10"/>
      <c r="B35" s="9"/>
      <c r="C35" s="16"/>
      <c r="D35" s="16"/>
      <c r="E35" s="17">
        <f t="shared" si="0"/>
        <v>0</v>
      </c>
    </row>
    <row r="36" spans="1:8">
      <c r="A36" s="3"/>
      <c r="B36" s="9"/>
      <c r="C36" s="16"/>
      <c r="D36" s="16"/>
      <c r="E36" s="17">
        <f t="shared" si="0"/>
        <v>0</v>
      </c>
    </row>
    <row r="37" spans="1:8">
      <c r="A37" s="3"/>
      <c r="B37" s="9"/>
      <c r="C37" s="16"/>
      <c r="D37" s="16"/>
      <c r="E37" s="17">
        <f t="shared" si="0"/>
        <v>0</v>
      </c>
    </row>
    <row r="38" spans="1:8">
      <c r="A38" s="3"/>
      <c r="B38" s="9"/>
      <c r="C38" s="16"/>
      <c r="D38" s="16"/>
      <c r="E38" s="17">
        <f t="shared" si="0"/>
        <v>0</v>
      </c>
    </row>
    <row r="39" spans="1:8">
      <c r="A39" s="3"/>
      <c r="B39" s="9"/>
      <c r="C39" s="16"/>
      <c r="D39" s="16"/>
      <c r="E39" s="17">
        <f t="shared" si="0"/>
        <v>0</v>
      </c>
    </row>
    <row r="40" spans="1:8">
      <c r="A40" s="3"/>
      <c r="B40" s="9"/>
      <c r="C40" s="16"/>
      <c r="D40" s="16"/>
      <c r="E40" s="17">
        <f t="shared" si="0"/>
        <v>0</v>
      </c>
    </row>
    <row r="41" spans="1:8">
      <c r="A41" s="3"/>
      <c r="B41" s="9"/>
      <c r="C41" s="16"/>
      <c r="D41" s="16"/>
      <c r="E41" s="17">
        <f t="shared" si="0"/>
        <v>0</v>
      </c>
    </row>
    <row r="42" spans="1:8">
      <c r="A42" s="3"/>
      <c r="B42" s="9"/>
      <c r="C42" s="16"/>
      <c r="D42" s="16"/>
      <c r="E42" s="17">
        <f t="shared" si="0"/>
        <v>0</v>
      </c>
    </row>
    <row r="43" spans="1:8">
      <c r="A43" s="3"/>
      <c r="B43" s="9"/>
      <c r="C43" s="16"/>
      <c r="D43" s="16"/>
      <c r="E43" s="17">
        <f t="shared" si="0"/>
        <v>0</v>
      </c>
    </row>
    <row r="44" spans="1:8">
      <c r="A44" s="3"/>
      <c r="B44" s="9"/>
      <c r="C44" s="16"/>
      <c r="D44" s="16"/>
      <c r="E44" s="17">
        <f t="shared" si="0"/>
        <v>0</v>
      </c>
    </row>
    <row r="45" spans="1:8">
      <c r="A45" s="3"/>
      <c r="B45" s="9"/>
      <c r="C45" s="16"/>
      <c r="D45" s="16"/>
      <c r="E45" s="17">
        <f t="shared" si="0"/>
        <v>0</v>
      </c>
    </row>
    <row r="46" spans="1:8">
      <c r="A46" s="4"/>
      <c r="B46" s="7"/>
      <c r="C46" s="11"/>
      <c r="D46" s="18"/>
      <c r="E46" s="19"/>
    </row>
    <row r="47" spans="1:8">
      <c r="A47" s="5"/>
      <c r="D47" s="21" t="s">
        <v>7</v>
      </c>
      <c r="E47" s="25">
        <f>SUM(E6:E45)</f>
        <v>0</v>
      </c>
      <c r="G47">
        <f>E47*0.02</f>
        <v>0</v>
      </c>
      <c r="H47" t="s">
        <v>247</v>
      </c>
    </row>
    <row r="48" spans="1:8">
      <c r="A48" s="5"/>
      <c r="D48" s="22" t="s">
        <v>8</v>
      </c>
      <c r="E48" s="26">
        <f>E47*0.2</f>
        <v>0</v>
      </c>
    </row>
    <row r="49" spans="1:5">
      <c r="A49" s="5"/>
      <c r="D49" s="23" t="s">
        <v>9</v>
      </c>
      <c r="E49" s="27">
        <f>E47+E48</f>
        <v>0</v>
      </c>
    </row>
    <row r="50" spans="1:5">
      <c r="A50" s="6"/>
      <c r="B50" s="8"/>
      <c r="C50" s="13"/>
      <c r="D50" s="28"/>
      <c r="E50" s="29"/>
    </row>
  </sheetData>
  <mergeCells count="2">
    <mergeCell ref="A2:E2"/>
    <mergeCell ref="A3:E3"/>
  </mergeCells>
  <pageMargins left="0.7" right="0.7" top="0.75" bottom="0.75" header="0.3" footer="0.3"/>
  <pageSetup paperSize="9" orientation="portrait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2"/>
  <sheetViews>
    <sheetView showGridLines="0" showZeros="0" topLeftCell="A6" workbookViewId="0">
      <selection activeCell="A22" sqref="A22"/>
    </sheetView>
  </sheetViews>
  <sheetFormatPr baseColWidth="10" defaultRowHeight="15"/>
  <cols>
    <col min="1" max="1" width="45.5703125" customWidth="1"/>
    <col min="2" max="2" width="5.140625" style="1" customWidth="1"/>
    <col min="3" max="3" width="7.7109375" style="20" customWidth="1"/>
    <col min="4" max="4" width="11.42578125" style="20"/>
    <col min="5" max="5" width="16.7109375" style="24" customWidth="1"/>
  </cols>
  <sheetData>
    <row r="1" spans="1:5">
      <c r="A1" s="4"/>
      <c r="B1" s="7"/>
      <c r="C1" s="11"/>
      <c r="D1" s="11"/>
      <c r="E1" s="12"/>
    </row>
    <row r="2" spans="1:5" ht="15.75">
      <c r="A2" s="132" t="str">
        <f>RECAP!A2</f>
        <v>UNIVERSITE BORDEAUX MONTAIGNE - 
REAMENAGEMENT SALLES L010/L012 et J04/J06/J08</v>
      </c>
      <c r="B2" s="137"/>
      <c r="C2" s="137"/>
      <c r="D2" s="137"/>
      <c r="E2" s="133"/>
    </row>
    <row r="3" spans="1:5" ht="15.75">
      <c r="A3" s="132" t="s">
        <v>37</v>
      </c>
      <c r="B3" s="137"/>
      <c r="C3" s="137"/>
      <c r="D3" s="137"/>
      <c r="E3" s="133"/>
    </row>
    <row r="4" spans="1:5">
      <c r="A4" s="6"/>
      <c r="B4" s="8"/>
      <c r="C4" s="13"/>
      <c r="D4" s="13"/>
      <c r="E4" s="14"/>
    </row>
    <row r="5" spans="1:5">
      <c r="A5" s="2" t="s">
        <v>0</v>
      </c>
      <c r="B5" s="2" t="s">
        <v>1</v>
      </c>
      <c r="C5" s="15" t="s">
        <v>2</v>
      </c>
      <c r="D5" s="15" t="s">
        <v>3</v>
      </c>
      <c r="E5" s="15" t="s">
        <v>4</v>
      </c>
    </row>
    <row r="6" spans="1:5">
      <c r="A6" s="3"/>
      <c r="B6" s="9"/>
      <c r="C6" s="16"/>
      <c r="D6" s="16"/>
      <c r="E6" s="17"/>
    </row>
    <row r="7" spans="1:5">
      <c r="A7" s="10" t="s">
        <v>5</v>
      </c>
      <c r="B7" s="9" t="s">
        <v>6</v>
      </c>
      <c r="C7" s="16"/>
      <c r="D7" s="16">
        <v>2500</v>
      </c>
      <c r="E7" s="17">
        <f>C7*D7</f>
        <v>0</v>
      </c>
    </row>
    <row r="8" spans="1:5">
      <c r="A8" s="10"/>
      <c r="B8" s="9"/>
      <c r="C8" s="16"/>
      <c r="D8" s="16"/>
      <c r="E8" s="17">
        <f t="shared" ref="E8:E47" si="0">C8*D8</f>
        <v>0</v>
      </c>
    </row>
    <row r="9" spans="1:5">
      <c r="A9" s="10" t="s">
        <v>10</v>
      </c>
      <c r="B9" s="9" t="s">
        <v>6</v>
      </c>
      <c r="C9" s="16"/>
      <c r="D9" s="16">
        <v>500</v>
      </c>
      <c r="E9" s="17">
        <f t="shared" si="0"/>
        <v>0</v>
      </c>
    </row>
    <row r="10" spans="1:5">
      <c r="A10" s="10"/>
      <c r="B10" s="9"/>
      <c r="C10" s="16"/>
      <c r="D10" s="16"/>
      <c r="E10" s="17">
        <f t="shared" si="0"/>
        <v>0</v>
      </c>
    </row>
    <row r="11" spans="1:5">
      <c r="A11" s="10" t="s">
        <v>49</v>
      </c>
      <c r="B11" s="9" t="s">
        <v>11</v>
      </c>
      <c r="C11" s="16"/>
      <c r="D11" s="16">
        <v>115</v>
      </c>
      <c r="E11" s="17">
        <f t="shared" si="0"/>
        <v>0</v>
      </c>
    </row>
    <row r="12" spans="1:5" hidden="1">
      <c r="A12" s="10"/>
      <c r="B12" s="9"/>
      <c r="C12" s="16"/>
      <c r="D12" s="16"/>
      <c r="E12" s="17">
        <f t="shared" si="0"/>
        <v>0</v>
      </c>
    </row>
    <row r="13" spans="1:5" hidden="1">
      <c r="A13" s="10" t="s">
        <v>152</v>
      </c>
      <c r="B13" s="9" t="s">
        <v>11</v>
      </c>
      <c r="C13" s="16"/>
      <c r="D13" s="16">
        <v>180</v>
      </c>
      <c r="E13" s="17">
        <f t="shared" si="0"/>
        <v>0</v>
      </c>
    </row>
    <row r="14" spans="1:5">
      <c r="A14" s="10"/>
      <c r="B14" s="9"/>
      <c r="C14" s="16"/>
      <c r="D14" s="16"/>
      <c r="E14" s="17">
        <f t="shared" si="0"/>
        <v>0</v>
      </c>
    </row>
    <row r="15" spans="1:5" hidden="1">
      <c r="A15" s="10" t="s">
        <v>248</v>
      </c>
      <c r="B15" s="9" t="s">
        <v>251</v>
      </c>
      <c r="C15" s="16"/>
      <c r="D15" s="16">
        <v>180</v>
      </c>
      <c r="E15" s="17">
        <f t="shared" ref="E15" si="1">C15*D15</f>
        <v>0</v>
      </c>
    </row>
    <row r="16" spans="1:5" hidden="1">
      <c r="A16" s="10"/>
      <c r="B16" s="9"/>
      <c r="C16" s="16"/>
      <c r="D16" s="16"/>
      <c r="E16" s="17">
        <f t="shared" si="0"/>
        <v>0</v>
      </c>
    </row>
    <row r="17" spans="1:5" hidden="1">
      <c r="A17" s="10" t="s">
        <v>249</v>
      </c>
      <c r="B17" s="9" t="s">
        <v>250</v>
      </c>
      <c r="C17" s="16"/>
      <c r="D17" s="16">
        <v>180</v>
      </c>
      <c r="E17" s="17">
        <f t="shared" si="0"/>
        <v>0</v>
      </c>
    </row>
    <row r="18" spans="1:5">
      <c r="A18" s="10"/>
      <c r="B18" s="9"/>
      <c r="C18" s="16"/>
      <c r="D18" s="16"/>
      <c r="E18" s="17">
        <f t="shared" si="0"/>
        <v>0</v>
      </c>
    </row>
    <row r="19" spans="1:5">
      <c r="A19" s="10"/>
      <c r="B19" s="9"/>
      <c r="C19" s="16"/>
      <c r="D19" s="16"/>
      <c r="E19" s="17">
        <f t="shared" si="0"/>
        <v>0</v>
      </c>
    </row>
    <row r="20" spans="1:5">
      <c r="A20" s="10"/>
      <c r="B20" s="9"/>
      <c r="C20" s="16"/>
      <c r="D20" s="16"/>
      <c r="E20" s="17">
        <f t="shared" si="0"/>
        <v>0</v>
      </c>
    </row>
    <row r="21" spans="1:5">
      <c r="A21" s="10"/>
      <c r="B21" s="9"/>
      <c r="C21" s="16"/>
      <c r="D21" s="16"/>
      <c r="E21" s="17">
        <f t="shared" si="0"/>
        <v>0</v>
      </c>
    </row>
    <row r="22" spans="1:5">
      <c r="A22" s="10"/>
      <c r="B22" s="9"/>
      <c r="C22" s="16"/>
      <c r="D22" s="16"/>
      <c r="E22" s="17">
        <f t="shared" si="0"/>
        <v>0</v>
      </c>
    </row>
    <row r="23" spans="1:5">
      <c r="A23" s="10"/>
      <c r="B23" s="9"/>
      <c r="C23" s="16"/>
      <c r="D23" s="16"/>
      <c r="E23" s="17">
        <f t="shared" si="0"/>
        <v>0</v>
      </c>
    </row>
    <row r="24" spans="1:5">
      <c r="A24" s="10"/>
      <c r="B24" s="9"/>
      <c r="C24" s="16"/>
      <c r="D24" s="16"/>
      <c r="E24" s="17">
        <f t="shared" si="0"/>
        <v>0</v>
      </c>
    </row>
    <row r="25" spans="1:5">
      <c r="A25" s="10"/>
      <c r="B25" s="9"/>
      <c r="C25" s="16"/>
      <c r="D25" s="16"/>
      <c r="E25" s="17">
        <f t="shared" si="0"/>
        <v>0</v>
      </c>
    </row>
    <row r="26" spans="1:5">
      <c r="A26" s="10"/>
      <c r="B26" s="9"/>
      <c r="C26" s="16"/>
      <c r="D26" s="16"/>
      <c r="E26" s="17">
        <f t="shared" si="0"/>
        <v>0</v>
      </c>
    </row>
    <row r="27" spans="1:5">
      <c r="A27" s="10"/>
      <c r="B27" s="9"/>
      <c r="C27" s="16"/>
      <c r="D27" s="16"/>
      <c r="E27" s="17">
        <f t="shared" si="0"/>
        <v>0</v>
      </c>
    </row>
    <row r="28" spans="1:5">
      <c r="A28" s="10"/>
      <c r="B28" s="9"/>
      <c r="C28" s="16"/>
      <c r="D28" s="16"/>
      <c r="E28" s="17">
        <f t="shared" si="0"/>
        <v>0</v>
      </c>
    </row>
    <row r="29" spans="1:5">
      <c r="A29" s="10"/>
      <c r="B29" s="9"/>
      <c r="C29" s="16"/>
      <c r="D29" s="16"/>
      <c r="E29" s="17">
        <f t="shared" si="0"/>
        <v>0</v>
      </c>
    </row>
    <row r="30" spans="1:5">
      <c r="A30" s="10"/>
      <c r="B30" s="9"/>
      <c r="C30" s="16"/>
      <c r="D30" s="16"/>
      <c r="E30" s="17">
        <f t="shared" si="0"/>
        <v>0</v>
      </c>
    </row>
    <row r="31" spans="1:5">
      <c r="A31" s="10"/>
      <c r="B31" s="9"/>
      <c r="C31" s="16"/>
      <c r="D31" s="16"/>
      <c r="E31" s="17">
        <f t="shared" si="0"/>
        <v>0</v>
      </c>
    </row>
    <row r="32" spans="1:5">
      <c r="A32" s="10"/>
      <c r="B32" s="9"/>
      <c r="C32" s="16"/>
      <c r="D32" s="16"/>
      <c r="E32" s="17">
        <f t="shared" si="0"/>
        <v>0</v>
      </c>
    </row>
    <row r="33" spans="1:5">
      <c r="A33" s="10"/>
      <c r="B33" s="9"/>
      <c r="C33" s="16"/>
      <c r="D33" s="16"/>
      <c r="E33" s="17">
        <f t="shared" si="0"/>
        <v>0</v>
      </c>
    </row>
    <row r="34" spans="1:5">
      <c r="A34" s="10"/>
      <c r="B34" s="9"/>
      <c r="C34" s="16"/>
      <c r="D34" s="16"/>
      <c r="E34" s="17">
        <f t="shared" si="0"/>
        <v>0</v>
      </c>
    </row>
    <row r="35" spans="1:5">
      <c r="A35" s="10"/>
      <c r="B35" s="9"/>
      <c r="C35" s="16"/>
      <c r="D35" s="16"/>
      <c r="E35" s="17">
        <f t="shared" si="0"/>
        <v>0</v>
      </c>
    </row>
    <row r="36" spans="1:5">
      <c r="A36" s="10"/>
      <c r="B36" s="9"/>
      <c r="C36" s="16"/>
      <c r="D36" s="16"/>
      <c r="E36" s="17">
        <f t="shared" si="0"/>
        <v>0</v>
      </c>
    </row>
    <row r="37" spans="1:5">
      <c r="A37" s="10"/>
      <c r="B37" s="9"/>
      <c r="C37" s="16"/>
      <c r="D37" s="16"/>
      <c r="E37" s="17">
        <f t="shared" si="0"/>
        <v>0</v>
      </c>
    </row>
    <row r="38" spans="1:5">
      <c r="A38" s="3"/>
      <c r="B38" s="9"/>
      <c r="C38" s="16"/>
      <c r="D38" s="16"/>
      <c r="E38" s="17">
        <f t="shared" si="0"/>
        <v>0</v>
      </c>
    </row>
    <row r="39" spans="1:5">
      <c r="A39" s="3"/>
      <c r="B39" s="9"/>
      <c r="C39" s="16"/>
      <c r="D39" s="16"/>
      <c r="E39" s="17">
        <f t="shared" si="0"/>
        <v>0</v>
      </c>
    </row>
    <row r="40" spans="1:5">
      <c r="A40" s="3"/>
      <c r="B40" s="9"/>
      <c r="C40" s="16"/>
      <c r="D40" s="16"/>
      <c r="E40" s="17">
        <f t="shared" si="0"/>
        <v>0</v>
      </c>
    </row>
    <row r="41" spans="1:5">
      <c r="A41" s="3"/>
      <c r="B41" s="9"/>
      <c r="C41" s="16"/>
      <c r="D41" s="16"/>
      <c r="E41" s="17">
        <f t="shared" si="0"/>
        <v>0</v>
      </c>
    </row>
    <row r="42" spans="1:5">
      <c r="A42" s="3"/>
      <c r="B42" s="9"/>
      <c r="C42" s="16"/>
      <c r="D42" s="16"/>
      <c r="E42" s="17">
        <f t="shared" si="0"/>
        <v>0</v>
      </c>
    </row>
    <row r="43" spans="1:5">
      <c r="A43" s="3"/>
      <c r="B43" s="9"/>
      <c r="C43" s="16"/>
      <c r="D43" s="16"/>
      <c r="E43" s="17">
        <f t="shared" si="0"/>
        <v>0</v>
      </c>
    </row>
    <row r="44" spans="1:5">
      <c r="A44" s="3"/>
      <c r="B44" s="9"/>
      <c r="C44" s="16"/>
      <c r="D44" s="16"/>
      <c r="E44" s="17">
        <f t="shared" si="0"/>
        <v>0</v>
      </c>
    </row>
    <row r="45" spans="1:5">
      <c r="A45" s="3"/>
      <c r="B45" s="9"/>
      <c r="C45" s="16"/>
      <c r="D45" s="16"/>
      <c r="E45" s="17">
        <f t="shared" si="0"/>
        <v>0</v>
      </c>
    </row>
    <row r="46" spans="1:5">
      <c r="A46" s="3"/>
      <c r="B46" s="9"/>
      <c r="C46" s="16"/>
      <c r="D46" s="16"/>
      <c r="E46" s="17">
        <f t="shared" si="0"/>
        <v>0</v>
      </c>
    </row>
    <row r="47" spans="1:5">
      <c r="A47" s="3"/>
      <c r="B47" s="9"/>
      <c r="C47" s="16"/>
      <c r="D47" s="16"/>
      <c r="E47" s="17">
        <f t="shared" si="0"/>
        <v>0</v>
      </c>
    </row>
    <row r="48" spans="1:5">
      <c r="A48" s="4"/>
      <c r="B48" s="7"/>
      <c r="C48" s="11"/>
      <c r="D48" s="18"/>
      <c r="E48" s="19"/>
    </row>
    <row r="49" spans="1:5">
      <c r="A49" s="5"/>
      <c r="D49" s="21" t="s">
        <v>7</v>
      </c>
      <c r="E49" s="25">
        <f>SUM(E6:E47)</f>
        <v>0</v>
      </c>
    </row>
    <row r="50" spans="1:5">
      <c r="A50" s="5"/>
      <c r="D50" s="22" t="s">
        <v>8</v>
      </c>
      <c r="E50" s="26">
        <f>E49*0.2</f>
        <v>0</v>
      </c>
    </row>
    <row r="51" spans="1:5">
      <c r="A51" s="5"/>
      <c r="D51" s="23" t="s">
        <v>9</v>
      </c>
      <c r="E51" s="27">
        <f>E49+E50</f>
        <v>0</v>
      </c>
    </row>
    <row r="52" spans="1:5">
      <c r="A52" s="6"/>
      <c r="B52" s="8"/>
      <c r="C52" s="13"/>
      <c r="D52" s="28"/>
      <c r="E52" s="29"/>
    </row>
  </sheetData>
  <mergeCells count="2">
    <mergeCell ref="A2:E2"/>
    <mergeCell ref="A3:E3"/>
  </mergeCells>
  <pageMargins left="0.7" right="0.7" top="0.75" bottom="0.75" header="0.3" footer="0.3"/>
  <pageSetup paperSize="9" orientation="portrait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19"/>
  <sheetViews>
    <sheetView showGridLines="0" showZeros="0" topLeftCell="A34" workbookViewId="0">
      <selection activeCell="E59" sqref="E59"/>
    </sheetView>
  </sheetViews>
  <sheetFormatPr baseColWidth="10" defaultRowHeight="15"/>
  <cols>
    <col min="1" max="1" width="45.5703125" customWidth="1"/>
    <col min="2" max="2" width="5.140625" style="1" customWidth="1"/>
    <col min="3" max="3" width="7.7109375" style="20" customWidth="1"/>
    <col min="4" max="4" width="11.42578125" style="20"/>
    <col min="5" max="5" width="16.7109375" style="24" customWidth="1"/>
    <col min="6" max="6" width="5.5703125" customWidth="1"/>
    <col min="8" max="8" width="5.5703125" customWidth="1"/>
    <col min="9" max="9" width="11.42578125" style="35" customWidth="1"/>
    <col min="10" max="10" width="4.85546875" customWidth="1"/>
  </cols>
  <sheetData>
    <row r="1" spans="1:9">
      <c r="A1" s="4"/>
      <c r="B1" s="7"/>
      <c r="C1" s="11"/>
      <c r="D1" s="11"/>
      <c r="E1" s="12"/>
    </row>
    <row r="2" spans="1:9" ht="15.75">
      <c r="A2" s="132" t="str">
        <f>RECAP!A2</f>
        <v>UNIVERSITE BORDEAUX MONTAIGNE - 
REAMENAGEMENT SALLES L010/L012 et J04/J06/J08</v>
      </c>
      <c r="B2" s="137"/>
      <c r="C2" s="137"/>
      <c r="D2" s="137"/>
      <c r="E2" s="133"/>
    </row>
    <row r="3" spans="1:9" ht="15.75">
      <c r="A3" s="132" t="s">
        <v>349</v>
      </c>
      <c r="B3" s="137"/>
      <c r="C3" s="137"/>
      <c r="D3" s="137"/>
      <c r="E3" s="133"/>
    </row>
    <row r="4" spans="1:9">
      <c r="A4" s="6"/>
      <c r="B4" s="8"/>
      <c r="C4" s="13"/>
      <c r="D4" s="13"/>
      <c r="E4" s="14"/>
    </row>
    <row r="5" spans="1:9">
      <c r="A5" s="2" t="s">
        <v>0</v>
      </c>
      <c r="B5" s="2" t="s">
        <v>1</v>
      </c>
      <c r="C5" s="15" t="s">
        <v>2</v>
      </c>
      <c r="D5" s="15" t="s">
        <v>3</v>
      </c>
      <c r="E5" s="15" t="s">
        <v>4</v>
      </c>
    </row>
    <row r="6" spans="1:9">
      <c r="A6" s="89"/>
      <c r="B6" s="90"/>
      <c r="C6" s="91"/>
      <c r="D6" s="91"/>
      <c r="E6" s="92"/>
      <c r="I6"/>
    </row>
    <row r="7" spans="1:9">
      <c r="A7" s="95" t="s">
        <v>339</v>
      </c>
      <c r="B7" s="96"/>
      <c r="C7" s="97"/>
      <c r="D7" s="97"/>
      <c r="E7" s="98">
        <f>C7*D7</f>
        <v>0</v>
      </c>
    </row>
    <row r="8" spans="1:9">
      <c r="A8" s="10" t="s">
        <v>151</v>
      </c>
      <c r="B8" s="9" t="s">
        <v>250</v>
      </c>
      <c r="C8" s="16">
        <v>1</v>
      </c>
      <c r="D8" s="16"/>
      <c r="E8" s="17">
        <f>D8</f>
        <v>0</v>
      </c>
    </row>
    <row r="9" spans="1:9">
      <c r="A9" s="10"/>
      <c r="B9" s="9"/>
      <c r="C9" s="16"/>
      <c r="D9" s="16"/>
      <c r="E9" s="17">
        <f>C9*D9</f>
        <v>0</v>
      </c>
    </row>
    <row r="10" spans="1:9">
      <c r="A10" s="10" t="s">
        <v>224</v>
      </c>
      <c r="B10" s="9" t="s">
        <v>250</v>
      </c>
      <c r="C10" s="16"/>
      <c r="D10" s="16"/>
      <c r="E10" s="17">
        <f>D10</f>
        <v>0</v>
      </c>
    </row>
    <row r="11" spans="1:9">
      <c r="A11" s="10"/>
      <c r="B11" s="9"/>
      <c r="C11" s="16"/>
      <c r="D11" s="16"/>
      <c r="E11" s="17">
        <f>C11*D11</f>
        <v>0</v>
      </c>
    </row>
    <row r="12" spans="1:9">
      <c r="A12" s="10" t="s">
        <v>10</v>
      </c>
      <c r="B12" s="9" t="s">
        <v>250</v>
      </c>
      <c r="C12" s="16">
        <v>1</v>
      </c>
      <c r="D12" s="16"/>
      <c r="E12" s="17">
        <f>D12</f>
        <v>0</v>
      </c>
    </row>
    <row r="13" spans="1:9">
      <c r="A13" s="144" t="s">
        <v>337</v>
      </c>
      <c r="B13" s="145"/>
      <c r="C13" s="145"/>
      <c r="D13" s="146"/>
      <c r="E13" s="119">
        <f>SUM(E7:E12)</f>
        <v>0</v>
      </c>
    </row>
    <row r="14" spans="1:9">
      <c r="A14" s="95" t="s">
        <v>328</v>
      </c>
      <c r="B14" s="96"/>
      <c r="C14" s="97"/>
      <c r="D14" s="97"/>
      <c r="E14" s="98">
        <f>C14*D14</f>
        <v>0</v>
      </c>
    </row>
    <row r="15" spans="1:9">
      <c r="A15" s="10"/>
      <c r="B15" s="9"/>
      <c r="C15" s="16"/>
      <c r="D15" s="16"/>
      <c r="E15" s="17"/>
    </row>
    <row r="16" spans="1:9">
      <c r="A16" s="10" t="s">
        <v>267</v>
      </c>
      <c r="B16" s="9" t="s">
        <v>1</v>
      </c>
      <c r="C16" s="16">
        <v>6</v>
      </c>
      <c r="D16" s="16"/>
      <c r="E16" s="17">
        <f t="shared" ref="E16" si="0">C16*D16</f>
        <v>0</v>
      </c>
      <c r="I16"/>
    </row>
    <row r="17" spans="1:9">
      <c r="A17" s="10"/>
      <c r="B17" s="9"/>
      <c r="C17" s="16"/>
      <c r="D17" s="16"/>
      <c r="E17" s="17">
        <f t="shared" ref="E17:E106" si="1">C17*D17</f>
        <v>0</v>
      </c>
    </row>
    <row r="18" spans="1:9" ht="30">
      <c r="A18" s="93" t="s">
        <v>355</v>
      </c>
      <c r="B18" s="61" t="s">
        <v>250</v>
      </c>
      <c r="C18" s="62">
        <v>1</v>
      </c>
      <c r="D18" s="62"/>
      <c r="E18" s="17">
        <f t="shared" si="1"/>
        <v>0</v>
      </c>
      <c r="I18"/>
    </row>
    <row r="19" spans="1:9">
      <c r="A19" s="10"/>
      <c r="B19" s="9"/>
      <c r="C19" s="16"/>
      <c r="D19" s="16"/>
      <c r="E19" s="17">
        <f t="shared" ref="E19:E20" si="2">C19*D19</f>
        <v>0</v>
      </c>
    </row>
    <row r="20" spans="1:9">
      <c r="A20" s="57" t="s">
        <v>356</v>
      </c>
      <c r="B20" s="61" t="s">
        <v>250</v>
      </c>
      <c r="C20" s="62">
        <v>1</v>
      </c>
      <c r="D20" s="16"/>
      <c r="E20" s="17">
        <f t="shared" si="2"/>
        <v>0</v>
      </c>
      <c r="I20"/>
    </row>
    <row r="21" spans="1:9" ht="45">
      <c r="A21" s="57" t="s">
        <v>351</v>
      </c>
      <c r="B21" s="61" t="s">
        <v>250</v>
      </c>
      <c r="C21" s="62">
        <v>1</v>
      </c>
      <c r="D21" s="16"/>
      <c r="E21" s="17">
        <f t="shared" si="1"/>
        <v>0</v>
      </c>
      <c r="I21"/>
    </row>
    <row r="22" spans="1:9">
      <c r="A22" s="10"/>
      <c r="B22" s="9"/>
      <c r="C22" s="16"/>
      <c r="D22" s="16"/>
      <c r="E22" s="17">
        <f t="shared" si="1"/>
        <v>0</v>
      </c>
      <c r="I22"/>
    </row>
    <row r="23" spans="1:9">
      <c r="A23" s="10" t="s">
        <v>370</v>
      </c>
      <c r="B23" s="9" t="s">
        <v>250</v>
      </c>
      <c r="C23" s="16">
        <v>1</v>
      </c>
      <c r="D23" s="16"/>
      <c r="E23" s="17">
        <f t="shared" si="1"/>
        <v>0</v>
      </c>
      <c r="I23"/>
    </row>
    <row r="24" spans="1:9">
      <c r="A24" s="10"/>
      <c r="B24" s="9"/>
      <c r="C24" s="16"/>
      <c r="D24" s="16"/>
      <c r="E24" s="17">
        <f t="shared" si="1"/>
        <v>0</v>
      </c>
    </row>
    <row r="25" spans="1:9">
      <c r="A25" s="144" t="s">
        <v>336</v>
      </c>
      <c r="B25" s="145"/>
      <c r="C25" s="145"/>
      <c r="D25" s="146"/>
      <c r="E25" s="119">
        <f>SUM(E14:E24)</f>
        <v>0</v>
      </c>
    </row>
    <row r="26" spans="1:9">
      <c r="A26" s="5"/>
      <c r="D26" s="21"/>
      <c r="E26" s="25"/>
    </row>
    <row r="27" spans="1:9">
      <c r="A27" s="95" t="s">
        <v>329</v>
      </c>
      <c r="B27" s="96"/>
      <c r="C27" s="97"/>
      <c r="D27" s="97"/>
      <c r="E27" s="98">
        <f>C27*D27</f>
        <v>0</v>
      </c>
    </row>
    <row r="28" spans="1:9">
      <c r="A28" s="117"/>
      <c r="B28" s="105"/>
      <c r="C28" s="106"/>
      <c r="D28" s="106"/>
      <c r="E28" s="108"/>
    </row>
    <row r="29" spans="1:9">
      <c r="A29" s="118" t="s">
        <v>330</v>
      </c>
      <c r="B29" s="105"/>
      <c r="C29" s="106"/>
      <c r="D29" s="106"/>
      <c r="E29" s="108"/>
    </row>
    <row r="30" spans="1:9">
      <c r="A30" s="127"/>
      <c r="B30" s="105"/>
      <c r="C30" s="106"/>
      <c r="D30" s="106"/>
      <c r="E30" s="108"/>
    </row>
    <row r="31" spans="1:9">
      <c r="A31" s="117" t="s">
        <v>354</v>
      </c>
      <c r="B31" s="105" t="s">
        <v>11</v>
      </c>
      <c r="C31" s="106">
        <v>1.5</v>
      </c>
      <c r="D31" s="16"/>
      <c r="E31" s="17">
        <f t="shared" ref="E31" si="3">C31*D31</f>
        <v>0</v>
      </c>
      <c r="I31"/>
    </row>
    <row r="32" spans="1:9">
      <c r="A32" s="117"/>
      <c r="B32" s="105"/>
      <c r="C32" s="106"/>
      <c r="D32" s="106"/>
      <c r="E32" s="108"/>
    </row>
    <row r="33" spans="1:9">
      <c r="A33" s="10" t="s">
        <v>269</v>
      </c>
      <c r="B33" s="9" t="s">
        <v>11</v>
      </c>
      <c r="C33" s="16">
        <v>160</v>
      </c>
      <c r="D33" s="16"/>
      <c r="E33" s="17">
        <f t="shared" ref="E33" si="4">C33*D33</f>
        <v>0</v>
      </c>
      <c r="I33"/>
    </row>
    <row r="34" spans="1:9">
      <c r="A34" s="117"/>
      <c r="B34" s="105"/>
      <c r="C34" s="106"/>
      <c r="D34" s="106"/>
      <c r="E34" s="108"/>
    </row>
    <row r="35" spans="1:9">
      <c r="A35" s="10" t="s">
        <v>270</v>
      </c>
      <c r="B35" s="9" t="s">
        <v>11</v>
      </c>
      <c r="C35" s="16">
        <v>45</v>
      </c>
      <c r="D35" s="16"/>
      <c r="E35" s="17">
        <f t="shared" ref="E35" si="5">C35*D35</f>
        <v>0</v>
      </c>
      <c r="I35"/>
    </row>
    <row r="36" spans="1:9">
      <c r="A36" s="117"/>
      <c r="B36" s="105"/>
      <c r="C36" s="106"/>
      <c r="D36" s="106"/>
      <c r="E36" s="108"/>
    </row>
    <row r="37" spans="1:9">
      <c r="A37" s="10" t="s">
        <v>271</v>
      </c>
      <c r="B37" s="9" t="s">
        <v>11</v>
      </c>
      <c r="C37" s="16">
        <v>45</v>
      </c>
      <c r="D37" s="16"/>
      <c r="E37" s="17">
        <f t="shared" ref="E37" si="6">C37*D37</f>
        <v>0</v>
      </c>
      <c r="I37"/>
    </row>
    <row r="38" spans="1:9">
      <c r="A38" s="117"/>
      <c r="B38" s="105"/>
      <c r="C38" s="106"/>
      <c r="D38" s="106"/>
      <c r="E38" s="108"/>
    </row>
    <row r="39" spans="1:9">
      <c r="A39" s="10" t="s">
        <v>272</v>
      </c>
      <c r="B39" s="9" t="s">
        <v>11</v>
      </c>
      <c r="C39" s="16">
        <v>20</v>
      </c>
      <c r="D39" s="16"/>
      <c r="E39" s="17">
        <f t="shared" ref="E39:E43" si="7">C39*D39</f>
        <v>0</v>
      </c>
      <c r="I39"/>
    </row>
    <row r="40" spans="1:9">
      <c r="A40" s="117"/>
      <c r="B40" s="105"/>
      <c r="C40" s="106"/>
      <c r="D40" s="106"/>
      <c r="E40" s="108"/>
    </row>
    <row r="41" spans="1:9">
      <c r="A41" s="10" t="s">
        <v>255</v>
      </c>
      <c r="B41" s="9" t="s">
        <v>11</v>
      </c>
      <c r="C41" s="16">
        <v>165</v>
      </c>
      <c r="D41" s="16"/>
      <c r="E41" s="17">
        <f t="shared" si="7"/>
        <v>0</v>
      </c>
      <c r="I41"/>
    </row>
    <row r="42" spans="1:9">
      <c r="A42" s="117"/>
      <c r="B42" s="105"/>
      <c r="C42" s="106"/>
      <c r="D42" s="106"/>
      <c r="E42" s="108"/>
    </row>
    <row r="43" spans="1:9">
      <c r="A43" s="10" t="s">
        <v>256</v>
      </c>
      <c r="B43" s="9" t="s">
        <v>11</v>
      </c>
      <c r="C43" s="16">
        <v>165</v>
      </c>
      <c r="D43" s="16"/>
      <c r="E43" s="17">
        <f t="shared" si="7"/>
        <v>0</v>
      </c>
      <c r="I43"/>
    </row>
    <row r="44" spans="1:9">
      <c r="A44" s="10"/>
      <c r="B44" s="9"/>
      <c r="C44" s="16"/>
      <c r="D44" s="16"/>
      <c r="E44" s="17">
        <f t="shared" ref="E44" si="8">C44*D44</f>
        <v>0</v>
      </c>
    </row>
    <row r="45" spans="1:9">
      <c r="A45" s="144" t="s">
        <v>344</v>
      </c>
      <c r="B45" s="145"/>
      <c r="C45" s="145"/>
      <c r="D45" s="146"/>
      <c r="E45" s="119">
        <f>SUM(E27:E44)</f>
        <v>0</v>
      </c>
    </row>
    <row r="46" spans="1:9">
      <c r="A46" s="117"/>
      <c r="B46" s="105"/>
      <c r="C46" s="106"/>
      <c r="D46" s="106"/>
      <c r="E46" s="108"/>
    </row>
    <row r="47" spans="1:9">
      <c r="A47" s="118" t="s">
        <v>331</v>
      </c>
      <c r="B47" s="105"/>
      <c r="C47" s="106"/>
      <c r="D47" s="106"/>
      <c r="E47" s="108"/>
    </row>
    <row r="48" spans="1:9">
      <c r="A48" s="117"/>
      <c r="B48" s="105"/>
      <c r="C48" s="106"/>
      <c r="D48" s="106"/>
      <c r="E48" s="108"/>
    </row>
    <row r="49" spans="1:9">
      <c r="A49" s="10" t="s">
        <v>387</v>
      </c>
      <c r="B49" s="9" t="s">
        <v>12</v>
      </c>
      <c r="C49" s="16">
        <v>80</v>
      </c>
      <c r="D49" s="62"/>
      <c r="E49" s="63">
        <f t="shared" ref="E49" si="9">C49*D49</f>
        <v>0</v>
      </c>
      <c r="I49"/>
    </row>
    <row r="50" spans="1:9">
      <c r="A50" s="117"/>
      <c r="B50" s="105"/>
      <c r="C50" s="106"/>
      <c r="D50" s="106"/>
      <c r="E50" s="108"/>
    </row>
    <row r="51" spans="1:9" ht="30">
      <c r="A51" s="93" t="s">
        <v>261</v>
      </c>
      <c r="B51" s="61" t="s">
        <v>1</v>
      </c>
      <c r="C51" s="62">
        <v>4</v>
      </c>
      <c r="D51" s="62"/>
      <c r="E51" s="63">
        <f t="shared" ref="E51" si="10">C51*D51</f>
        <v>0</v>
      </c>
      <c r="I51"/>
    </row>
    <row r="52" spans="1:9">
      <c r="A52" s="117"/>
      <c r="B52" s="105"/>
      <c r="C52" s="106"/>
      <c r="D52" s="106"/>
      <c r="E52" s="108"/>
    </row>
    <row r="53" spans="1:9">
      <c r="A53" s="93" t="s">
        <v>352</v>
      </c>
      <c r="B53" s="61" t="s">
        <v>1</v>
      </c>
      <c r="C53" s="62">
        <v>2</v>
      </c>
      <c r="D53" s="62"/>
      <c r="E53" s="63">
        <f t="shared" ref="E53" si="11">C53*D53</f>
        <v>0</v>
      </c>
      <c r="I53"/>
    </row>
    <row r="54" spans="1:9">
      <c r="A54" s="117"/>
      <c r="B54" s="105"/>
      <c r="C54" s="106"/>
      <c r="D54" s="106"/>
      <c r="E54" s="108"/>
    </row>
    <row r="55" spans="1:9">
      <c r="A55" s="10" t="s">
        <v>318</v>
      </c>
      <c r="B55" s="9" t="s">
        <v>12</v>
      </c>
      <c r="C55" s="16">
        <v>24</v>
      </c>
      <c r="D55" s="62"/>
      <c r="E55" s="63">
        <f t="shared" ref="E55" si="12">C55*D55</f>
        <v>0</v>
      </c>
      <c r="I55"/>
    </row>
    <row r="56" spans="1:9">
      <c r="A56" s="117"/>
      <c r="B56" s="105"/>
      <c r="C56" s="106"/>
      <c r="D56" s="106"/>
      <c r="E56" s="108"/>
    </row>
    <row r="57" spans="1:9">
      <c r="A57" s="10" t="s">
        <v>14</v>
      </c>
      <c r="B57" s="9" t="s">
        <v>12</v>
      </c>
      <c r="C57" s="16">
        <v>65</v>
      </c>
      <c r="D57" s="62"/>
      <c r="E57" s="63">
        <f t="shared" ref="E57:E58" si="13">C57*D57</f>
        <v>0</v>
      </c>
      <c r="I57"/>
    </row>
    <row r="58" spans="1:9">
      <c r="A58" s="10"/>
      <c r="B58" s="9"/>
      <c r="C58" s="16"/>
      <c r="D58" s="16"/>
      <c r="E58" s="17">
        <f t="shared" si="13"/>
        <v>0</v>
      </c>
    </row>
    <row r="59" spans="1:9">
      <c r="A59" s="144" t="s">
        <v>345</v>
      </c>
      <c r="B59" s="145"/>
      <c r="C59" s="145"/>
      <c r="D59" s="146"/>
      <c r="E59" s="119">
        <f>SUM(E46:E58)</f>
        <v>0</v>
      </c>
    </row>
    <row r="60" spans="1:9">
      <c r="A60" s="117"/>
      <c r="B60" s="105"/>
      <c r="C60" s="106"/>
      <c r="D60" s="106"/>
      <c r="E60" s="108"/>
    </row>
    <row r="61" spans="1:9">
      <c r="A61" s="118" t="s">
        <v>332</v>
      </c>
      <c r="B61" s="105"/>
      <c r="C61" s="106"/>
      <c r="D61" s="106"/>
      <c r="E61" s="108"/>
    </row>
    <row r="62" spans="1:9">
      <c r="A62" s="117"/>
      <c r="B62" s="105"/>
      <c r="C62" s="106"/>
      <c r="D62" s="106"/>
      <c r="E62" s="108"/>
    </row>
    <row r="63" spans="1:9">
      <c r="A63" s="10" t="s">
        <v>306</v>
      </c>
      <c r="B63" s="9" t="s">
        <v>11</v>
      </c>
      <c r="C63" s="16">
        <v>4</v>
      </c>
      <c r="D63" s="16"/>
      <c r="E63" s="17">
        <f t="shared" ref="E63" si="14">C63*D63</f>
        <v>0</v>
      </c>
      <c r="I63"/>
    </row>
    <row r="64" spans="1:9">
      <c r="A64" s="117"/>
      <c r="B64" s="105"/>
      <c r="C64" s="106"/>
      <c r="D64" s="106"/>
      <c r="E64" s="108"/>
    </row>
    <row r="65" spans="1:9">
      <c r="A65" s="10" t="s">
        <v>333</v>
      </c>
      <c r="B65" s="9" t="s">
        <v>11</v>
      </c>
      <c r="C65" s="16">
        <v>8</v>
      </c>
      <c r="D65" s="16"/>
      <c r="E65" s="17">
        <f t="shared" ref="E65:E66" si="15">C65*D65</f>
        <v>0</v>
      </c>
      <c r="I65"/>
    </row>
    <row r="66" spans="1:9">
      <c r="A66" s="10"/>
      <c r="B66" s="9"/>
      <c r="C66" s="16"/>
      <c r="D66" s="16"/>
      <c r="E66" s="17">
        <f t="shared" si="15"/>
        <v>0</v>
      </c>
    </row>
    <row r="67" spans="1:9">
      <c r="A67" s="144" t="s">
        <v>347</v>
      </c>
      <c r="B67" s="145"/>
      <c r="C67" s="145"/>
      <c r="D67" s="146"/>
      <c r="E67" s="119">
        <f>SUM(E60:E66)</f>
        <v>0</v>
      </c>
    </row>
    <row r="68" spans="1:9">
      <c r="A68" s="117"/>
      <c r="B68" s="105"/>
      <c r="C68" s="106"/>
      <c r="D68" s="106"/>
      <c r="E68" s="108"/>
    </row>
    <row r="69" spans="1:9">
      <c r="A69" s="118" t="s">
        <v>334</v>
      </c>
      <c r="B69" s="105"/>
      <c r="C69" s="106"/>
      <c r="D69" s="106"/>
      <c r="E69" s="108"/>
    </row>
    <row r="70" spans="1:9">
      <c r="A70" s="117"/>
      <c r="B70" s="105"/>
      <c r="C70" s="106"/>
      <c r="D70" s="106"/>
      <c r="E70" s="108"/>
    </row>
    <row r="71" spans="1:9" ht="30">
      <c r="A71" s="93" t="s">
        <v>266</v>
      </c>
      <c r="B71" s="61" t="s">
        <v>11</v>
      </c>
      <c r="C71" s="62">
        <v>165</v>
      </c>
      <c r="D71" s="62"/>
      <c r="E71" s="63">
        <f t="shared" ref="E71" si="16">C71*D71</f>
        <v>0</v>
      </c>
      <c r="I71"/>
    </row>
    <row r="72" spans="1:9">
      <c r="A72" s="117"/>
      <c r="B72" s="105"/>
      <c r="C72" s="106"/>
      <c r="D72" s="106"/>
      <c r="E72" s="108"/>
    </row>
    <row r="73" spans="1:9">
      <c r="A73" s="10" t="s">
        <v>231</v>
      </c>
      <c r="B73" s="61" t="s">
        <v>11</v>
      </c>
      <c r="C73" s="62">
        <v>165</v>
      </c>
      <c r="D73" s="62"/>
      <c r="E73" s="63">
        <f t="shared" ref="E73" si="17">C73*D73</f>
        <v>0</v>
      </c>
      <c r="I73"/>
    </row>
    <row r="74" spans="1:9">
      <c r="A74" s="117"/>
      <c r="B74" s="105"/>
      <c r="C74" s="106"/>
      <c r="D74" s="106"/>
      <c r="E74" s="108"/>
    </row>
    <row r="75" spans="1:9">
      <c r="A75" s="10" t="s">
        <v>86</v>
      </c>
      <c r="B75" s="61" t="s">
        <v>11</v>
      </c>
      <c r="C75" s="62">
        <v>165</v>
      </c>
      <c r="D75" s="62"/>
      <c r="E75" s="63">
        <f>C75*D75</f>
        <v>0</v>
      </c>
      <c r="I75"/>
    </row>
    <row r="76" spans="1:9">
      <c r="A76" s="117"/>
      <c r="B76" s="105"/>
      <c r="C76" s="106"/>
      <c r="D76" s="106"/>
      <c r="E76" s="108"/>
    </row>
    <row r="77" spans="1:9">
      <c r="A77" s="10" t="s">
        <v>264</v>
      </c>
      <c r="B77" s="61" t="s">
        <v>11</v>
      </c>
      <c r="C77" s="62">
        <v>135</v>
      </c>
      <c r="D77" s="62"/>
      <c r="E77" s="63">
        <f t="shared" ref="E77" si="18">C77*D77</f>
        <v>0</v>
      </c>
      <c r="I77"/>
    </row>
    <row r="78" spans="1:9">
      <c r="A78" s="117"/>
      <c r="B78" s="105"/>
      <c r="C78" s="106"/>
      <c r="D78" s="106"/>
      <c r="E78" s="108"/>
    </row>
    <row r="79" spans="1:9">
      <c r="A79" s="10" t="s">
        <v>263</v>
      </c>
      <c r="B79" s="61" t="s">
        <v>11</v>
      </c>
      <c r="C79" s="62">
        <v>30</v>
      </c>
      <c r="D79" s="62"/>
      <c r="E79" s="63">
        <f t="shared" ref="E79" si="19">C79*D79</f>
        <v>0</v>
      </c>
      <c r="I79"/>
    </row>
    <row r="80" spans="1:9">
      <c r="A80" s="117"/>
      <c r="B80" s="105"/>
      <c r="C80" s="106"/>
      <c r="D80" s="106"/>
      <c r="E80" s="108"/>
    </row>
    <row r="81" spans="1:9">
      <c r="A81" s="10" t="s">
        <v>265</v>
      </c>
      <c r="B81" s="61" t="s">
        <v>12</v>
      </c>
      <c r="C81" s="62">
        <v>20</v>
      </c>
      <c r="D81" s="62"/>
      <c r="E81" s="63">
        <f t="shared" ref="E81:E82" si="20">C81*D81</f>
        <v>0</v>
      </c>
      <c r="I81"/>
    </row>
    <row r="82" spans="1:9">
      <c r="A82" s="10"/>
      <c r="B82" s="9"/>
      <c r="C82" s="16"/>
      <c r="D82" s="16"/>
      <c r="E82" s="17">
        <f t="shared" si="20"/>
        <v>0</v>
      </c>
    </row>
    <row r="83" spans="1:9">
      <c r="A83" s="144" t="s">
        <v>348</v>
      </c>
      <c r="B83" s="145"/>
      <c r="C83" s="145"/>
      <c r="D83" s="146"/>
      <c r="E83" s="119">
        <f>SUM(E68:E82)</f>
        <v>0</v>
      </c>
    </row>
    <row r="84" spans="1:9">
      <c r="A84" s="117"/>
      <c r="B84" s="105"/>
      <c r="C84" s="106"/>
      <c r="D84" s="106"/>
      <c r="E84" s="108"/>
    </row>
    <row r="85" spans="1:9">
      <c r="A85" s="118" t="s">
        <v>335</v>
      </c>
      <c r="B85" s="105"/>
      <c r="C85" s="106"/>
      <c r="D85" s="106"/>
      <c r="E85" s="108"/>
    </row>
    <row r="86" spans="1:9">
      <c r="A86" s="127"/>
      <c r="B86" s="105"/>
      <c r="C86" s="106"/>
      <c r="D86" s="106"/>
      <c r="E86" s="108"/>
    </row>
    <row r="87" spans="1:9">
      <c r="A87" s="117" t="s">
        <v>353</v>
      </c>
      <c r="B87" s="105" t="s">
        <v>11</v>
      </c>
      <c r="C87" s="106">
        <v>15</v>
      </c>
      <c r="D87" s="16"/>
      <c r="E87" s="17">
        <f t="shared" ref="E87" si="21">C87*D87</f>
        <v>0</v>
      </c>
      <c r="I87"/>
    </row>
    <row r="88" spans="1:9">
      <c r="A88" s="117"/>
      <c r="B88" s="105"/>
      <c r="C88" s="106"/>
      <c r="D88" s="106"/>
      <c r="E88" s="108"/>
    </row>
    <row r="89" spans="1:9">
      <c r="A89" s="10" t="s">
        <v>274</v>
      </c>
      <c r="B89" s="9" t="s">
        <v>11</v>
      </c>
      <c r="C89" s="16">
        <v>15</v>
      </c>
      <c r="D89" s="16"/>
      <c r="E89" s="17">
        <f t="shared" ref="E89:E95" si="22">C89*D89</f>
        <v>0</v>
      </c>
      <c r="I89"/>
    </row>
    <row r="90" spans="1:9">
      <c r="A90" s="10"/>
      <c r="B90" s="9"/>
      <c r="C90" s="16"/>
      <c r="D90" s="16"/>
      <c r="E90" s="17">
        <f t="shared" si="22"/>
        <v>0</v>
      </c>
      <c r="I90"/>
    </row>
    <row r="91" spans="1:9">
      <c r="A91" s="10" t="s">
        <v>275</v>
      </c>
      <c r="B91" s="9" t="s">
        <v>11</v>
      </c>
      <c r="C91" s="16">
        <v>6</v>
      </c>
      <c r="D91" s="16"/>
      <c r="E91" s="17">
        <f t="shared" si="22"/>
        <v>0</v>
      </c>
      <c r="I91"/>
    </row>
    <row r="92" spans="1:9">
      <c r="A92" s="10"/>
      <c r="B92" s="9"/>
      <c r="C92" s="16"/>
      <c r="D92" s="16"/>
      <c r="E92" s="17">
        <f t="shared" si="22"/>
        <v>0</v>
      </c>
      <c r="I92"/>
    </row>
    <row r="93" spans="1:9">
      <c r="A93" s="10" t="s">
        <v>276</v>
      </c>
      <c r="B93" s="9" t="s">
        <v>11</v>
      </c>
      <c r="C93" s="16">
        <v>8</v>
      </c>
      <c r="D93" s="16"/>
      <c r="E93" s="17">
        <f t="shared" si="22"/>
        <v>0</v>
      </c>
      <c r="I93"/>
    </row>
    <row r="94" spans="1:9">
      <c r="A94" s="10"/>
      <c r="B94" s="9"/>
      <c r="C94" s="16"/>
      <c r="D94" s="16"/>
      <c r="E94" s="17">
        <f t="shared" si="22"/>
        <v>0</v>
      </c>
      <c r="I94"/>
    </row>
    <row r="95" spans="1:9">
      <c r="A95" s="10" t="s">
        <v>320</v>
      </c>
      <c r="B95" s="9" t="s">
        <v>1</v>
      </c>
      <c r="C95" s="16">
        <v>180</v>
      </c>
      <c r="D95" s="16"/>
      <c r="E95" s="17">
        <f t="shared" si="22"/>
        <v>0</v>
      </c>
      <c r="I95"/>
    </row>
    <row r="96" spans="1:9">
      <c r="A96" s="117"/>
      <c r="B96" s="105"/>
      <c r="C96" s="106"/>
      <c r="D96" s="106"/>
      <c r="E96" s="108"/>
    </row>
    <row r="97" spans="1:9">
      <c r="A97" s="10" t="s">
        <v>277</v>
      </c>
      <c r="B97" s="9" t="s">
        <v>11</v>
      </c>
      <c r="C97" s="16">
        <v>15</v>
      </c>
      <c r="D97" s="16"/>
      <c r="E97" s="17">
        <f t="shared" ref="E97:E99" si="23">C97*D97</f>
        <v>0</v>
      </c>
      <c r="I97"/>
    </row>
    <row r="98" spans="1:9">
      <c r="A98" s="10"/>
      <c r="B98" s="9"/>
      <c r="C98" s="16"/>
      <c r="D98" s="16"/>
      <c r="E98" s="17">
        <f t="shared" si="23"/>
        <v>0</v>
      </c>
      <c r="I98"/>
    </row>
    <row r="99" spans="1:9">
      <c r="A99" s="10" t="s">
        <v>357</v>
      </c>
      <c r="B99" s="9" t="s">
        <v>12</v>
      </c>
      <c r="C99" s="16">
        <v>60</v>
      </c>
      <c r="D99" s="16"/>
      <c r="E99" s="17">
        <f t="shared" si="23"/>
        <v>0</v>
      </c>
      <c r="I99"/>
    </row>
    <row r="100" spans="1:9">
      <c r="A100" s="117"/>
      <c r="B100" s="105"/>
      <c r="C100" s="106"/>
      <c r="D100" s="106"/>
      <c r="E100" s="108"/>
    </row>
    <row r="101" spans="1:9">
      <c r="A101" s="10" t="s">
        <v>19</v>
      </c>
      <c r="B101" s="9" t="s">
        <v>250</v>
      </c>
      <c r="C101" s="16">
        <v>1</v>
      </c>
      <c r="D101" s="16"/>
      <c r="E101" s="17">
        <f t="shared" ref="E101:E102" si="24">C101*D101</f>
        <v>0</v>
      </c>
      <c r="I101"/>
    </row>
    <row r="102" spans="1:9">
      <c r="A102" s="10"/>
      <c r="B102" s="9"/>
      <c r="C102" s="16"/>
      <c r="D102" s="16"/>
      <c r="E102" s="17">
        <f t="shared" si="24"/>
        <v>0</v>
      </c>
    </row>
    <row r="103" spans="1:9">
      <c r="A103" s="144" t="s">
        <v>346</v>
      </c>
      <c r="B103" s="145"/>
      <c r="C103" s="145"/>
      <c r="D103" s="146"/>
      <c r="E103" s="119">
        <f>SUM(E84:E102)</f>
        <v>0</v>
      </c>
    </row>
    <row r="104" spans="1:9">
      <c r="A104" s="147"/>
      <c r="B104" s="148"/>
      <c r="C104" s="148"/>
      <c r="D104" s="149"/>
      <c r="E104" s="108"/>
    </row>
    <row r="105" spans="1:9">
      <c r="A105" s="144" t="s">
        <v>382</v>
      </c>
      <c r="B105" s="145"/>
      <c r="C105" s="145"/>
      <c r="D105" s="146"/>
      <c r="E105" s="119">
        <f>E45+E59+E83+E103+E13+E25+E67</f>
        <v>0</v>
      </c>
    </row>
    <row r="106" spans="1:9">
      <c r="A106" s="138"/>
      <c r="B106" s="139"/>
      <c r="C106" s="139"/>
      <c r="D106" s="140"/>
      <c r="E106" s="17">
        <f t="shared" si="1"/>
        <v>0</v>
      </c>
    </row>
    <row r="107" spans="1:9">
      <c r="A107" s="4"/>
      <c r="B107" s="7"/>
      <c r="C107" s="11"/>
      <c r="D107" s="18"/>
      <c r="E107" s="19"/>
    </row>
    <row r="108" spans="1:9">
      <c r="A108" s="5"/>
      <c r="D108" s="21" t="s">
        <v>7</v>
      </c>
      <c r="E108" s="25">
        <f>E105</f>
        <v>0</v>
      </c>
    </row>
    <row r="109" spans="1:9">
      <c r="A109" s="5"/>
      <c r="D109" s="22" t="s">
        <v>8</v>
      </c>
      <c r="E109" s="26">
        <f>E108*0.2</f>
        <v>0</v>
      </c>
    </row>
    <row r="110" spans="1:9">
      <c r="A110" s="5"/>
      <c r="D110" s="23" t="s">
        <v>9</v>
      </c>
      <c r="E110" s="27">
        <f>E108+E109</f>
        <v>0</v>
      </c>
    </row>
    <row r="111" spans="1:9">
      <c r="A111" s="6"/>
      <c r="B111" s="8"/>
      <c r="C111" s="13"/>
      <c r="D111" s="28"/>
      <c r="E111" s="29"/>
    </row>
    <row r="112" spans="1:9" hidden="1">
      <c r="A112" s="89" t="s">
        <v>252</v>
      </c>
      <c r="B112" s="90"/>
      <c r="C112" s="91"/>
      <c r="D112" s="91"/>
      <c r="E112" s="92"/>
      <c r="I112"/>
    </row>
    <row r="113" spans="1:9" ht="45" hidden="1">
      <c r="A113" s="94" t="s">
        <v>268</v>
      </c>
      <c r="B113" s="9" t="s">
        <v>1</v>
      </c>
      <c r="C113" s="16">
        <v>2</v>
      </c>
      <c r="D113" s="16"/>
      <c r="E113" s="17">
        <f t="shared" ref="E113" si="25">C113*D113</f>
        <v>0</v>
      </c>
      <c r="I113"/>
    </row>
    <row r="114" spans="1:9" hidden="1">
      <c r="A114" s="141"/>
      <c r="B114" s="142"/>
      <c r="C114" s="142"/>
      <c r="D114" s="143"/>
      <c r="E114" s="17">
        <f t="shared" ref="E114" si="26">C114*D114</f>
        <v>0</v>
      </c>
      <c r="I114"/>
    </row>
    <row r="115" spans="1:9" hidden="1">
      <c r="A115" s="4"/>
      <c r="B115" s="7"/>
      <c r="C115" s="11"/>
      <c r="D115" s="18"/>
      <c r="E115" s="19"/>
      <c r="I115"/>
    </row>
    <row r="116" spans="1:9" hidden="1">
      <c r="A116" s="5"/>
      <c r="D116" s="21" t="s">
        <v>7</v>
      </c>
      <c r="E116" s="25">
        <f>E108+E113</f>
        <v>0</v>
      </c>
      <c r="G116">
        <f>E116*0.02</f>
        <v>0</v>
      </c>
      <c r="H116" t="s">
        <v>247</v>
      </c>
      <c r="I116"/>
    </row>
    <row r="117" spans="1:9" hidden="1">
      <c r="A117" s="5"/>
      <c r="D117" s="22" t="s">
        <v>8</v>
      </c>
      <c r="E117" s="26">
        <f>E116*0.2</f>
        <v>0</v>
      </c>
      <c r="I117"/>
    </row>
    <row r="118" spans="1:9" hidden="1">
      <c r="A118" s="5"/>
      <c r="D118" s="23" t="s">
        <v>9</v>
      </c>
      <c r="E118" s="27">
        <f>E116+E117</f>
        <v>0</v>
      </c>
      <c r="I118"/>
    </row>
    <row r="119" spans="1:9" hidden="1">
      <c r="A119" s="6"/>
      <c r="B119" s="8"/>
      <c r="C119" s="13"/>
      <c r="D119" s="28"/>
      <c r="E119" s="29"/>
      <c r="I119"/>
    </row>
  </sheetData>
  <mergeCells count="13">
    <mergeCell ref="A106:D106"/>
    <mergeCell ref="A114:D114"/>
    <mergeCell ref="A67:D67"/>
    <mergeCell ref="A2:E2"/>
    <mergeCell ref="A3:E3"/>
    <mergeCell ref="A25:D25"/>
    <mergeCell ref="A13:D13"/>
    <mergeCell ref="A105:D105"/>
    <mergeCell ref="A45:D45"/>
    <mergeCell ref="A59:D59"/>
    <mergeCell ref="A83:D83"/>
    <mergeCell ref="A103:D103"/>
    <mergeCell ref="A104:D104"/>
  </mergeCells>
  <pageMargins left="0.7" right="0.7" top="0.75" bottom="0.75" header="0.3" footer="0.3"/>
  <pageSetup paperSize="9" orientation="portrait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0"/>
  <sheetViews>
    <sheetView showGridLines="0" showZeros="0" topLeftCell="A21" workbookViewId="0">
      <selection activeCell="H47" sqref="H47"/>
    </sheetView>
  </sheetViews>
  <sheetFormatPr baseColWidth="10" defaultRowHeight="15"/>
  <cols>
    <col min="1" max="1" width="45.5703125" customWidth="1"/>
    <col min="2" max="2" width="5.140625" style="1" customWidth="1"/>
    <col min="3" max="3" width="7.7109375" style="20" customWidth="1"/>
    <col min="4" max="4" width="11.42578125" style="20"/>
    <col min="5" max="5" width="16.7109375" style="24" customWidth="1"/>
  </cols>
  <sheetData>
    <row r="1" spans="1:5">
      <c r="A1" s="4"/>
      <c r="B1" s="7"/>
      <c r="C1" s="11"/>
      <c r="D1" s="11"/>
      <c r="E1" s="12"/>
    </row>
    <row r="2" spans="1:5" ht="15.75">
      <c r="A2" s="132" t="str">
        <f>RECAP!A2</f>
        <v>UNIVERSITE BORDEAUX MONTAIGNE - 
REAMENAGEMENT SALLES L010/L012 et J04/J06/J08</v>
      </c>
      <c r="B2" s="137"/>
      <c r="C2" s="137"/>
      <c r="D2" s="137"/>
      <c r="E2" s="133"/>
    </row>
    <row r="3" spans="1:5" ht="15.75">
      <c r="A3" s="132" t="s">
        <v>55</v>
      </c>
      <c r="B3" s="137"/>
      <c r="C3" s="137"/>
      <c r="D3" s="137"/>
      <c r="E3" s="133"/>
    </row>
    <row r="4" spans="1:5">
      <c r="A4" s="6"/>
      <c r="B4" s="8"/>
      <c r="C4" s="13"/>
      <c r="D4" s="13"/>
      <c r="E4" s="14"/>
    </row>
    <row r="5" spans="1:5">
      <c r="A5" s="2" t="s">
        <v>0</v>
      </c>
      <c r="B5" s="2" t="s">
        <v>1</v>
      </c>
      <c r="C5" s="15" t="s">
        <v>2</v>
      </c>
      <c r="D5" s="15" t="s">
        <v>3</v>
      </c>
      <c r="E5" s="15" t="s">
        <v>4</v>
      </c>
    </row>
    <row r="6" spans="1:5">
      <c r="A6" s="3"/>
      <c r="B6" s="9"/>
      <c r="C6" s="16"/>
      <c r="D6" s="16"/>
      <c r="E6" s="17"/>
    </row>
    <row r="7" spans="1:5">
      <c r="A7" s="10" t="s">
        <v>5</v>
      </c>
      <c r="B7" s="9" t="s">
        <v>6</v>
      </c>
      <c r="C7" s="16"/>
      <c r="D7" s="16">
        <v>2500</v>
      </c>
      <c r="E7" s="17">
        <f>C7*D7</f>
        <v>0</v>
      </c>
    </row>
    <row r="8" spans="1:5">
      <c r="A8" s="10"/>
      <c r="B8" s="9"/>
      <c r="C8" s="16"/>
      <c r="D8" s="16"/>
      <c r="E8" s="17">
        <f t="shared" ref="E8:E45" si="0">C8*D8</f>
        <v>0</v>
      </c>
    </row>
    <row r="9" spans="1:5">
      <c r="A9" s="10" t="s">
        <v>10</v>
      </c>
      <c r="B9" s="9" t="s">
        <v>6</v>
      </c>
      <c r="C9" s="16"/>
      <c r="D9" s="16">
        <v>800</v>
      </c>
      <c r="E9" s="17">
        <f t="shared" si="0"/>
        <v>0</v>
      </c>
    </row>
    <row r="10" spans="1:5">
      <c r="A10" s="10"/>
      <c r="B10" s="9"/>
      <c r="C10" s="16"/>
      <c r="D10" s="16"/>
      <c r="E10" s="17">
        <f>C10*D10</f>
        <v>0</v>
      </c>
    </row>
    <row r="11" spans="1:5">
      <c r="A11" s="10" t="s">
        <v>224</v>
      </c>
      <c r="B11" s="9" t="s">
        <v>6</v>
      </c>
      <c r="C11" s="16">
        <v>1</v>
      </c>
      <c r="D11" s="16"/>
      <c r="E11" s="17">
        <f>C11*D11</f>
        <v>0</v>
      </c>
    </row>
    <row r="12" spans="1:5">
      <c r="A12" s="10"/>
      <c r="B12" s="9"/>
      <c r="C12" s="16"/>
      <c r="D12" s="16"/>
      <c r="E12" s="17">
        <f t="shared" si="0"/>
        <v>0</v>
      </c>
    </row>
    <row r="13" spans="1:5">
      <c r="A13" s="10" t="s">
        <v>60</v>
      </c>
      <c r="B13" s="9" t="s">
        <v>11</v>
      </c>
      <c r="C13" s="16"/>
      <c r="D13" s="16">
        <v>65</v>
      </c>
      <c r="E13" s="17">
        <f t="shared" si="0"/>
        <v>0</v>
      </c>
    </row>
    <row r="14" spans="1:5">
      <c r="A14" s="10"/>
      <c r="B14" s="9"/>
      <c r="C14" s="16"/>
      <c r="D14" s="16"/>
      <c r="E14" s="17">
        <f t="shared" si="0"/>
        <v>0</v>
      </c>
    </row>
    <row r="15" spans="1:5">
      <c r="A15" s="10" t="s">
        <v>204</v>
      </c>
      <c r="B15" s="9" t="s">
        <v>11</v>
      </c>
      <c r="C15" s="16"/>
      <c r="D15" s="16">
        <v>80</v>
      </c>
      <c r="E15" s="17">
        <f t="shared" si="0"/>
        <v>0</v>
      </c>
    </row>
    <row r="16" spans="1:5">
      <c r="A16" s="10"/>
      <c r="B16" s="9"/>
      <c r="C16" s="16"/>
      <c r="D16" s="16"/>
      <c r="E16" s="17">
        <f t="shared" si="0"/>
        <v>0</v>
      </c>
    </row>
    <row r="17" spans="1:5">
      <c r="A17" s="10"/>
      <c r="B17" s="9"/>
      <c r="C17" s="16"/>
      <c r="D17" s="16"/>
      <c r="E17" s="17">
        <f t="shared" si="0"/>
        <v>0</v>
      </c>
    </row>
    <row r="18" spans="1:5">
      <c r="A18" s="10"/>
      <c r="B18" s="9"/>
      <c r="C18" s="16"/>
      <c r="D18" s="16"/>
      <c r="E18" s="17">
        <f t="shared" si="0"/>
        <v>0</v>
      </c>
    </row>
    <row r="19" spans="1:5">
      <c r="A19" s="10"/>
      <c r="B19" s="9"/>
      <c r="C19" s="16"/>
      <c r="D19" s="16"/>
      <c r="E19" s="17">
        <f t="shared" si="0"/>
        <v>0</v>
      </c>
    </row>
    <row r="20" spans="1:5">
      <c r="A20" s="10"/>
      <c r="B20" s="9"/>
      <c r="C20" s="16"/>
      <c r="D20" s="16"/>
      <c r="E20" s="17">
        <f t="shared" si="0"/>
        <v>0</v>
      </c>
    </row>
    <row r="21" spans="1:5">
      <c r="A21" s="10"/>
      <c r="B21" s="9"/>
      <c r="C21" s="16"/>
      <c r="D21" s="16"/>
      <c r="E21" s="17">
        <f t="shared" si="0"/>
        <v>0</v>
      </c>
    </row>
    <row r="22" spans="1:5">
      <c r="A22" s="10"/>
      <c r="B22" s="9"/>
      <c r="C22" s="16"/>
      <c r="D22" s="16"/>
      <c r="E22" s="17">
        <f t="shared" si="0"/>
        <v>0</v>
      </c>
    </row>
    <row r="23" spans="1:5">
      <c r="A23" s="10"/>
      <c r="B23" s="9"/>
      <c r="C23" s="16"/>
      <c r="D23" s="16"/>
      <c r="E23" s="17">
        <f t="shared" si="0"/>
        <v>0</v>
      </c>
    </row>
    <row r="24" spans="1:5">
      <c r="A24" s="10"/>
      <c r="B24" s="9"/>
      <c r="C24" s="16"/>
      <c r="D24" s="16"/>
      <c r="E24" s="17">
        <f t="shared" si="0"/>
        <v>0</v>
      </c>
    </row>
    <row r="25" spans="1:5">
      <c r="A25" s="10"/>
      <c r="B25" s="9"/>
      <c r="C25" s="16"/>
      <c r="D25" s="16"/>
      <c r="E25" s="17">
        <f t="shared" si="0"/>
        <v>0</v>
      </c>
    </row>
    <row r="26" spans="1:5">
      <c r="A26" s="10"/>
      <c r="B26" s="9"/>
      <c r="C26" s="16"/>
      <c r="D26" s="16"/>
      <c r="E26" s="17">
        <f t="shared" si="0"/>
        <v>0</v>
      </c>
    </row>
    <row r="27" spans="1:5">
      <c r="A27" s="10"/>
      <c r="B27" s="9"/>
      <c r="C27" s="16"/>
      <c r="D27" s="16"/>
      <c r="E27" s="17">
        <f t="shared" si="0"/>
        <v>0</v>
      </c>
    </row>
    <row r="28" spans="1:5">
      <c r="A28" s="10"/>
      <c r="B28" s="9"/>
      <c r="C28" s="16"/>
      <c r="D28" s="16"/>
      <c r="E28" s="17">
        <f t="shared" si="0"/>
        <v>0</v>
      </c>
    </row>
    <row r="29" spans="1:5">
      <c r="A29" s="10"/>
      <c r="B29" s="9"/>
      <c r="C29" s="16"/>
      <c r="D29" s="16"/>
      <c r="E29" s="17">
        <f t="shared" si="0"/>
        <v>0</v>
      </c>
    </row>
    <row r="30" spans="1:5">
      <c r="A30" s="10"/>
      <c r="B30" s="9"/>
      <c r="C30" s="16"/>
      <c r="D30" s="16"/>
      <c r="E30" s="17">
        <f t="shared" si="0"/>
        <v>0</v>
      </c>
    </row>
    <row r="31" spans="1:5">
      <c r="A31" s="10"/>
      <c r="B31" s="9"/>
      <c r="C31" s="16"/>
      <c r="D31" s="16"/>
      <c r="E31" s="17">
        <f t="shared" si="0"/>
        <v>0</v>
      </c>
    </row>
    <row r="32" spans="1:5">
      <c r="A32" s="10"/>
      <c r="B32" s="9"/>
      <c r="C32" s="16"/>
      <c r="D32" s="16"/>
      <c r="E32" s="17">
        <f t="shared" si="0"/>
        <v>0</v>
      </c>
    </row>
    <row r="33" spans="1:8">
      <c r="A33" s="10"/>
      <c r="B33" s="9"/>
      <c r="C33" s="16"/>
      <c r="D33" s="16"/>
      <c r="E33" s="17">
        <f t="shared" si="0"/>
        <v>0</v>
      </c>
    </row>
    <row r="34" spans="1:8">
      <c r="A34" s="10"/>
      <c r="B34" s="9"/>
      <c r="C34" s="16"/>
      <c r="D34" s="16"/>
      <c r="E34" s="17">
        <f t="shared" si="0"/>
        <v>0</v>
      </c>
    </row>
    <row r="35" spans="1:8">
      <c r="A35" s="10"/>
      <c r="B35" s="9"/>
      <c r="C35" s="16"/>
      <c r="D35" s="16"/>
      <c r="E35" s="17">
        <f t="shared" si="0"/>
        <v>0</v>
      </c>
    </row>
    <row r="36" spans="1:8">
      <c r="A36" s="3"/>
      <c r="B36" s="9"/>
      <c r="C36" s="16"/>
      <c r="D36" s="16"/>
      <c r="E36" s="17">
        <f t="shared" si="0"/>
        <v>0</v>
      </c>
    </row>
    <row r="37" spans="1:8">
      <c r="A37" s="3"/>
      <c r="B37" s="9"/>
      <c r="C37" s="16"/>
      <c r="D37" s="16"/>
      <c r="E37" s="17">
        <f t="shared" si="0"/>
        <v>0</v>
      </c>
    </row>
    <row r="38" spans="1:8">
      <c r="A38" s="3"/>
      <c r="B38" s="9"/>
      <c r="C38" s="16"/>
      <c r="D38" s="16"/>
      <c r="E38" s="17">
        <f t="shared" si="0"/>
        <v>0</v>
      </c>
    </row>
    <row r="39" spans="1:8">
      <c r="A39" s="3"/>
      <c r="B39" s="9"/>
      <c r="C39" s="16"/>
      <c r="D39" s="16"/>
      <c r="E39" s="17">
        <f t="shared" si="0"/>
        <v>0</v>
      </c>
    </row>
    <row r="40" spans="1:8">
      <c r="A40" s="3"/>
      <c r="B40" s="9"/>
      <c r="C40" s="16"/>
      <c r="D40" s="16"/>
      <c r="E40" s="17">
        <f t="shared" si="0"/>
        <v>0</v>
      </c>
    </row>
    <row r="41" spans="1:8">
      <c r="A41" s="3"/>
      <c r="B41" s="9"/>
      <c r="C41" s="16"/>
      <c r="D41" s="16"/>
      <c r="E41" s="17">
        <f t="shared" si="0"/>
        <v>0</v>
      </c>
    </row>
    <row r="42" spans="1:8">
      <c r="A42" s="3"/>
      <c r="B42" s="9"/>
      <c r="C42" s="16"/>
      <c r="D42" s="16"/>
      <c r="E42" s="17">
        <f t="shared" si="0"/>
        <v>0</v>
      </c>
    </row>
    <row r="43" spans="1:8">
      <c r="A43" s="3"/>
      <c r="B43" s="9"/>
      <c r="C43" s="16"/>
      <c r="D43" s="16"/>
      <c r="E43" s="17">
        <f t="shared" si="0"/>
        <v>0</v>
      </c>
    </row>
    <row r="44" spans="1:8">
      <c r="A44" s="3"/>
      <c r="B44" s="9"/>
      <c r="C44" s="16"/>
      <c r="D44" s="16"/>
      <c r="E44" s="17">
        <f t="shared" si="0"/>
        <v>0</v>
      </c>
    </row>
    <row r="45" spans="1:8">
      <c r="A45" s="3"/>
      <c r="B45" s="9"/>
      <c r="C45" s="16"/>
      <c r="D45" s="16"/>
      <c r="E45" s="17">
        <f t="shared" si="0"/>
        <v>0</v>
      </c>
    </row>
    <row r="46" spans="1:8">
      <c r="A46" s="4"/>
      <c r="B46" s="7"/>
      <c r="C46" s="11"/>
      <c r="D46" s="18"/>
      <c r="E46" s="19"/>
    </row>
    <row r="47" spans="1:8">
      <c r="A47" s="5"/>
      <c r="D47" s="21" t="s">
        <v>7</v>
      </c>
      <c r="E47" s="25">
        <f>SUM(E6:E45)</f>
        <v>0</v>
      </c>
      <c r="G47">
        <f>E47*0.02</f>
        <v>0</v>
      </c>
      <c r="H47" t="s">
        <v>247</v>
      </c>
    </row>
    <row r="48" spans="1:8">
      <c r="A48" s="5"/>
      <c r="D48" s="22" t="s">
        <v>8</v>
      </c>
      <c r="E48" s="26">
        <f>E47*0.2</f>
        <v>0</v>
      </c>
    </row>
    <row r="49" spans="1:5">
      <c r="A49" s="5"/>
      <c r="D49" s="23" t="s">
        <v>9</v>
      </c>
      <c r="E49" s="27">
        <f>E47+E48</f>
        <v>0</v>
      </c>
    </row>
    <row r="50" spans="1:5">
      <c r="A50" s="6"/>
      <c r="B50" s="8"/>
      <c r="C50" s="13"/>
      <c r="D50" s="28"/>
      <c r="E50" s="29"/>
    </row>
  </sheetData>
  <mergeCells count="2">
    <mergeCell ref="A2:E2"/>
    <mergeCell ref="A3:E3"/>
  </mergeCells>
  <pageMargins left="0.7" right="0.7" top="0.75" bottom="0.75" header="0.3" footer="0.3"/>
  <pageSetup paperSize="9" orientation="portrait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60"/>
  <sheetViews>
    <sheetView showGridLines="0" showZeros="0" topLeftCell="A42" workbookViewId="0">
      <selection activeCell="H57" sqref="H57"/>
    </sheetView>
  </sheetViews>
  <sheetFormatPr baseColWidth="10" defaultRowHeight="15"/>
  <cols>
    <col min="1" max="1" width="45.5703125" customWidth="1"/>
    <col min="2" max="2" width="5.140625" style="1" customWidth="1"/>
    <col min="3" max="3" width="7.7109375" style="20" customWidth="1"/>
    <col min="4" max="4" width="11.42578125" style="20"/>
    <col min="5" max="5" width="16.7109375" style="24" customWidth="1"/>
  </cols>
  <sheetData>
    <row r="1" spans="1:5">
      <c r="A1" s="4"/>
      <c r="B1" s="7"/>
      <c r="C1" s="11"/>
      <c r="D1" s="11"/>
      <c r="E1" s="12"/>
    </row>
    <row r="2" spans="1:5" ht="15.75">
      <c r="A2" s="132" t="str">
        <f>RECAP!A2</f>
        <v>UNIVERSITE BORDEAUX MONTAIGNE - 
REAMENAGEMENT SALLES L010/L012 et J04/J06/J08</v>
      </c>
      <c r="B2" s="137"/>
      <c r="C2" s="137"/>
      <c r="D2" s="137"/>
      <c r="E2" s="133"/>
    </row>
    <row r="3" spans="1:5" ht="15.75">
      <c r="A3" s="132" t="s">
        <v>52</v>
      </c>
      <c r="B3" s="137"/>
      <c r="C3" s="137"/>
      <c r="D3" s="137"/>
      <c r="E3" s="133"/>
    </row>
    <row r="4" spans="1:5">
      <c r="A4" s="6"/>
      <c r="B4" s="8"/>
      <c r="C4" s="13"/>
      <c r="D4" s="13"/>
      <c r="E4" s="14"/>
    </row>
    <row r="5" spans="1:5">
      <c r="A5" s="2" t="s">
        <v>0</v>
      </c>
      <c r="B5" s="2" t="s">
        <v>1</v>
      </c>
      <c r="C5" s="15" t="s">
        <v>2</v>
      </c>
      <c r="D5" s="15" t="s">
        <v>3</v>
      </c>
      <c r="E5" s="15" t="s">
        <v>4</v>
      </c>
    </row>
    <row r="6" spans="1:5">
      <c r="A6" s="3"/>
      <c r="B6" s="9"/>
      <c r="C6" s="16"/>
      <c r="D6" s="16"/>
      <c r="E6" s="17"/>
    </row>
    <row r="7" spans="1:5">
      <c r="A7" s="10" t="s">
        <v>5</v>
      </c>
      <c r="B7" s="9" t="s">
        <v>6</v>
      </c>
      <c r="C7" s="16"/>
      <c r="D7" s="16">
        <v>2500</v>
      </c>
      <c r="E7" s="17">
        <f>C7*D7</f>
        <v>0</v>
      </c>
    </row>
    <row r="8" spans="1:5">
      <c r="A8" s="10"/>
      <c r="B8" s="9"/>
      <c r="C8" s="16"/>
      <c r="D8" s="16"/>
      <c r="E8" s="17">
        <f t="shared" ref="E8:E55" si="0">C8*D8</f>
        <v>0</v>
      </c>
    </row>
    <row r="9" spans="1:5">
      <c r="A9" s="10" t="s">
        <v>10</v>
      </c>
      <c r="B9" s="9" t="s">
        <v>6</v>
      </c>
      <c r="C9" s="16"/>
      <c r="D9" s="16">
        <v>800</v>
      </c>
      <c r="E9" s="17">
        <f t="shared" si="0"/>
        <v>0</v>
      </c>
    </row>
    <row r="10" spans="1:5">
      <c r="A10" s="10"/>
      <c r="B10" s="9"/>
      <c r="C10" s="16"/>
      <c r="D10" s="16"/>
      <c r="E10" s="17">
        <f t="shared" si="0"/>
        <v>0</v>
      </c>
    </row>
    <row r="11" spans="1:5">
      <c r="A11" s="10" t="s">
        <v>224</v>
      </c>
      <c r="B11" s="9" t="s">
        <v>6</v>
      </c>
      <c r="C11" s="16">
        <v>1</v>
      </c>
      <c r="D11" s="16"/>
      <c r="E11" s="17">
        <f t="shared" si="0"/>
        <v>0</v>
      </c>
    </row>
    <row r="12" spans="1:5">
      <c r="A12" s="10"/>
      <c r="B12" s="9"/>
      <c r="C12" s="16"/>
      <c r="D12" s="16"/>
      <c r="E12" s="17">
        <f t="shared" si="0"/>
        <v>0</v>
      </c>
    </row>
    <row r="13" spans="1:5">
      <c r="A13" s="10" t="s">
        <v>205</v>
      </c>
      <c r="B13" s="9" t="s">
        <v>11</v>
      </c>
      <c r="C13" s="16"/>
      <c r="D13" s="16">
        <v>145</v>
      </c>
      <c r="E13" s="17">
        <f t="shared" si="0"/>
        <v>0</v>
      </c>
    </row>
    <row r="14" spans="1:5">
      <c r="A14" s="10"/>
      <c r="B14" s="9"/>
      <c r="C14" s="16"/>
      <c r="D14" s="16"/>
      <c r="E14" s="17">
        <f t="shared" ref="E14:E15" si="1">C14*D14</f>
        <v>0</v>
      </c>
    </row>
    <row r="15" spans="1:5">
      <c r="A15" s="10" t="s">
        <v>235</v>
      </c>
      <c r="B15" s="9" t="s">
        <v>11</v>
      </c>
      <c r="C15" s="16"/>
      <c r="D15" s="16">
        <v>100</v>
      </c>
      <c r="E15" s="17">
        <f t="shared" si="1"/>
        <v>0</v>
      </c>
    </row>
    <row r="16" spans="1:5">
      <c r="A16" s="10"/>
      <c r="B16" s="9"/>
      <c r="C16" s="16"/>
      <c r="D16" s="16"/>
      <c r="E16" s="17">
        <f t="shared" si="0"/>
        <v>0</v>
      </c>
    </row>
    <row r="17" spans="1:5">
      <c r="A17" s="10" t="s">
        <v>121</v>
      </c>
      <c r="B17" s="9" t="s">
        <v>11</v>
      </c>
      <c r="C17" s="16"/>
      <c r="D17" s="16">
        <v>35</v>
      </c>
      <c r="E17" s="17">
        <f t="shared" si="0"/>
        <v>0</v>
      </c>
    </row>
    <row r="18" spans="1:5">
      <c r="A18" s="10"/>
      <c r="B18" s="9"/>
      <c r="C18" s="16"/>
      <c r="D18" s="16"/>
      <c r="E18" s="17">
        <f t="shared" ref="E18:E33" si="2">C18*D18</f>
        <v>0</v>
      </c>
    </row>
    <row r="19" spans="1:5">
      <c r="A19" s="10" t="s">
        <v>122</v>
      </c>
      <c r="B19" s="9" t="s">
        <v>12</v>
      </c>
      <c r="C19" s="16"/>
      <c r="D19" s="16">
        <v>40</v>
      </c>
      <c r="E19" s="17">
        <f t="shared" si="2"/>
        <v>0</v>
      </c>
    </row>
    <row r="20" spans="1:5">
      <c r="A20" s="10"/>
      <c r="B20" s="9"/>
      <c r="C20" s="16"/>
      <c r="D20" s="16"/>
      <c r="E20" s="17">
        <f t="shared" ref="E20:E21" si="3">C20*D20</f>
        <v>0</v>
      </c>
    </row>
    <row r="21" spans="1:5">
      <c r="A21" s="10" t="s">
        <v>153</v>
      </c>
      <c r="B21" s="9" t="s">
        <v>12</v>
      </c>
      <c r="C21" s="16"/>
      <c r="D21" s="16">
        <v>40</v>
      </c>
      <c r="E21" s="17">
        <f t="shared" si="3"/>
        <v>0</v>
      </c>
    </row>
    <row r="22" spans="1:5">
      <c r="A22" s="10"/>
      <c r="B22" s="9"/>
      <c r="C22" s="16"/>
      <c r="D22" s="16"/>
      <c r="E22" s="17"/>
    </row>
    <row r="23" spans="1:5">
      <c r="A23" s="10" t="s">
        <v>191</v>
      </c>
      <c r="B23" s="9" t="s">
        <v>12</v>
      </c>
      <c r="C23" s="16"/>
      <c r="D23" s="16">
        <v>60</v>
      </c>
      <c r="E23" s="17"/>
    </row>
    <row r="24" spans="1:5">
      <c r="A24" s="10"/>
      <c r="B24" s="9"/>
      <c r="C24" s="16"/>
      <c r="D24" s="16"/>
      <c r="E24" s="17">
        <f t="shared" si="2"/>
        <v>0</v>
      </c>
    </row>
    <row r="25" spans="1:5">
      <c r="A25" s="10" t="s">
        <v>123</v>
      </c>
      <c r="B25" s="9" t="s">
        <v>12</v>
      </c>
      <c r="C25" s="16"/>
      <c r="D25" s="16">
        <v>38</v>
      </c>
      <c r="E25" s="17">
        <f t="shared" si="2"/>
        <v>0</v>
      </c>
    </row>
    <row r="26" spans="1:5">
      <c r="A26" s="10"/>
      <c r="B26" s="9"/>
      <c r="C26" s="16"/>
      <c r="D26" s="16"/>
      <c r="E26" s="17">
        <f t="shared" si="2"/>
        <v>0</v>
      </c>
    </row>
    <row r="27" spans="1:5">
      <c r="A27" s="10" t="s">
        <v>124</v>
      </c>
      <c r="B27" s="9" t="s">
        <v>12</v>
      </c>
      <c r="C27" s="16"/>
      <c r="D27" s="16">
        <v>48</v>
      </c>
      <c r="E27" s="17">
        <f t="shared" si="2"/>
        <v>0</v>
      </c>
    </row>
    <row r="28" spans="1:5">
      <c r="A28" s="10"/>
      <c r="B28" s="9"/>
      <c r="C28" s="16"/>
      <c r="D28" s="16"/>
      <c r="E28" s="17">
        <f t="shared" si="2"/>
        <v>0</v>
      </c>
    </row>
    <row r="29" spans="1:5">
      <c r="A29" s="10" t="s">
        <v>139</v>
      </c>
      <c r="B29" s="9" t="s">
        <v>12</v>
      </c>
      <c r="C29" s="16"/>
      <c r="D29" s="16">
        <v>38</v>
      </c>
      <c r="E29" s="17">
        <f>C29*D29</f>
        <v>0</v>
      </c>
    </row>
    <row r="30" spans="1:5">
      <c r="A30" s="10"/>
      <c r="B30" s="9"/>
      <c r="C30" s="16"/>
      <c r="D30" s="16"/>
      <c r="E30" s="17">
        <f>C30*D30</f>
        <v>0</v>
      </c>
    </row>
    <row r="31" spans="1:5">
      <c r="A31" s="10" t="s">
        <v>140</v>
      </c>
      <c r="B31" s="9" t="s">
        <v>11</v>
      </c>
      <c r="C31" s="16"/>
      <c r="D31" s="16">
        <v>50</v>
      </c>
      <c r="E31" s="17">
        <f>C31*D31</f>
        <v>0</v>
      </c>
    </row>
    <row r="32" spans="1:5">
      <c r="A32" s="10"/>
      <c r="B32" s="9"/>
      <c r="C32" s="16"/>
      <c r="D32" s="16"/>
      <c r="E32" s="17">
        <f>C32*D32</f>
        <v>0</v>
      </c>
    </row>
    <row r="33" spans="1:5">
      <c r="A33" s="10" t="s">
        <v>125</v>
      </c>
      <c r="B33" s="9" t="s">
        <v>12</v>
      </c>
      <c r="C33" s="16"/>
      <c r="D33" s="16">
        <v>30</v>
      </c>
      <c r="E33" s="17">
        <f t="shared" si="2"/>
        <v>0</v>
      </c>
    </row>
    <row r="34" spans="1:5">
      <c r="A34" s="10"/>
      <c r="B34" s="9"/>
      <c r="C34" s="16"/>
      <c r="D34" s="16"/>
      <c r="E34" s="17">
        <f t="shared" si="0"/>
        <v>0</v>
      </c>
    </row>
    <row r="35" spans="1:5">
      <c r="A35" s="10" t="s">
        <v>59</v>
      </c>
      <c r="B35" s="9" t="s">
        <v>12</v>
      </c>
      <c r="C35" s="16"/>
      <c r="D35" s="16">
        <v>30</v>
      </c>
      <c r="E35" s="17">
        <f t="shared" si="0"/>
        <v>0</v>
      </c>
    </row>
    <row r="36" spans="1:5">
      <c r="A36" s="10"/>
      <c r="B36" s="9"/>
      <c r="C36" s="16"/>
      <c r="D36" s="16"/>
      <c r="E36" s="17">
        <f t="shared" si="0"/>
        <v>0</v>
      </c>
    </row>
    <row r="37" spans="1:5">
      <c r="A37" s="10" t="s">
        <v>126</v>
      </c>
      <c r="B37" s="9" t="s">
        <v>1</v>
      </c>
      <c r="C37" s="16"/>
      <c r="D37" s="16">
        <v>50</v>
      </c>
      <c r="E37" s="17">
        <f t="shared" si="0"/>
        <v>0</v>
      </c>
    </row>
    <row r="38" spans="1:5">
      <c r="A38" s="10"/>
      <c r="B38" s="9"/>
      <c r="C38" s="16"/>
      <c r="D38" s="16"/>
      <c r="E38" s="17">
        <f t="shared" ref="E38" si="4">C38*D38</f>
        <v>0</v>
      </c>
    </row>
    <row r="39" spans="1:5">
      <c r="A39" s="10" t="s">
        <v>127</v>
      </c>
      <c r="B39" s="9" t="s">
        <v>6</v>
      </c>
      <c r="C39" s="16"/>
      <c r="D39" s="16">
        <v>700</v>
      </c>
      <c r="E39" s="17">
        <f t="shared" si="0"/>
        <v>0</v>
      </c>
    </row>
    <row r="40" spans="1:5">
      <c r="A40" s="10"/>
      <c r="B40" s="9"/>
      <c r="C40" s="16"/>
      <c r="D40" s="16"/>
      <c r="E40" s="17">
        <f t="shared" si="0"/>
        <v>0</v>
      </c>
    </row>
    <row r="41" spans="1:5">
      <c r="A41" s="10" t="s">
        <v>192</v>
      </c>
      <c r="B41" s="9" t="s">
        <v>6</v>
      </c>
      <c r="C41" s="16"/>
      <c r="D41" s="16">
        <v>2500</v>
      </c>
      <c r="E41" s="17">
        <f t="shared" si="0"/>
        <v>0</v>
      </c>
    </row>
    <row r="42" spans="1:5">
      <c r="A42" s="10"/>
      <c r="B42" s="9"/>
      <c r="C42" s="16"/>
      <c r="D42" s="16"/>
      <c r="E42" s="17">
        <f t="shared" si="0"/>
        <v>0</v>
      </c>
    </row>
    <row r="43" spans="1:5">
      <c r="A43" s="10"/>
      <c r="B43" s="9"/>
      <c r="C43" s="16"/>
      <c r="D43" s="16"/>
      <c r="E43" s="17">
        <f t="shared" si="0"/>
        <v>0</v>
      </c>
    </row>
    <row r="44" spans="1:5">
      <c r="A44" s="10"/>
      <c r="B44" s="9"/>
      <c r="C44" s="16"/>
      <c r="D44" s="16"/>
      <c r="E44" s="17">
        <f t="shared" si="0"/>
        <v>0</v>
      </c>
    </row>
    <row r="45" spans="1:5">
      <c r="A45" s="10"/>
      <c r="B45" s="9"/>
      <c r="C45" s="16"/>
      <c r="D45" s="16"/>
      <c r="E45" s="17">
        <f t="shared" si="0"/>
        <v>0</v>
      </c>
    </row>
    <row r="46" spans="1:5">
      <c r="A46" s="3"/>
      <c r="B46" s="9"/>
      <c r="C46" s="16"/>
      <c r="D46" s="16"/>
      <c r="E46" s="17">
        <f t="shared" si="0"/>
        <v>0</v>
      </c>
    </row>
    <row r="47" spans="1:5">
      <c r="A47" s="3"/>
      <c r="B47" s="9"/>
      <c r="C47" s="16"/>
      <c r="D47" s="16"/>
      <c r="E47" s="17">
        <f t="shared" si="0"/>
        <v>0</v>
      </c>
    </row>
    <row r="48" spans="1:5">
      <c r="A48" s="3"/>
      <c r="B48" s="9"/>
      <c r="C48" s="16"/>
      <c r="D48" s="16"/>
      <c r="E48" s="17">
        <f t="shared" si="0"/>
        <v>0</v>
      </c>
    </row>
    <row r="49" spans="1:8">
      <c r="A49" s="3"/>
      <c r="B49" s="9"/>
      <c r="C49" s="16"/>
      <c r="D49" s="16"/>
      <c r="E49" s="17">
        <f t="shared" si="0"/>
        <v>0</v>
      </c>
    </row>
    <row r="50" spans="1:8">
      <c r="A50" s="3"/>
      <c r="B50" s="9"/>
      <c r="C50" s="16"/>
      <c r="D50" s="16"/>
      <c r="E50" s="17">
        <f t="shared" si="0"/>
        <v>0</v>
      </c>
    </row>
    <row r="51" spans="1:8">
      <c r="A51" s="3"/>
      <c r="B51" s="9"/>
      <c r="C51" s="16"/>
      <c r="D51" s="16"/>
      <c r="E51" s="17">
        <f t="shared" si="0"/>
        <v>0</v>
      </c>
    </row>
    <row r="52" spans="1:8">
      <c r="A52" s="3"/>
      <c r="B52" s="9"/>
      <c r="C52" s="16"/>
      <c r="D52" s="16"/>
      <c r="E52" s="17">
        <f t="shared" si="0"/>
        <v>0</v>
      </c>
    </row>
    <row r="53" spans="1:8">
      <c r="A53" s="3"/>
      <c r="B53" s="9"/>
      <c r="C53" s="16"/>
      <c r="D53" s="16"/>
      <c r="E53" s="17">
        <f t="shared" si="0"/>
        <v>0</v>
      </c>
    </row>
    <row r="54" spans="1:8">
      <c r="A54" s="3"/>
      <c r="B54" s="9"/>
      <c r="C54" s="16"/>
      <c r="D54" s="16"/>
      <c r="E54" s="17">
        <f t="shared" si="0"/>
        <v>0</v>
      </c>
    </row>
    <row r="55" spans="1:8">
      <c r="A55" s="3"/>
      <c r="B55" s="9"/>
      <c r="C55" s="16"/>
      <c r="D55" s="16"/>
      <c r="E55" s="17">
        <f t="shared" si="0"/>
        <v>0</v>
      </c>
    </row>
    <row r="56" spans="1:8">
      <c r="A56" s="4"/>
      <c r="B56" s="7"/>
      <c r="C56" s="11"/>
      <c r="D56" s="18"/>
      <c r="E56" s="19"/>
    </row>
    <row r="57" spans="1:8">
      <c r="A57" s="5"/>
      <c r="D57" s="21" t="s">
        <v>7</v>
      </c>
      <c r="E57" s="25">
        <f>SUM(E6:E55)</f>
        <v>0</v>
      </c>
      <c r="G57">
        <f>E57*0.02</f>
        <v>0</v>
      </c>
      <c r="H57" t="s">
        <v>247</v>
      </c>
    </row>
    <row r="58" spans="1:8">
      <c r="A58" s="5"/>
      <c r="D58" s="22" t="s">
        <v>8</v>
      </c>
      <c r="E58" s="26">
        <f>E57*0.2</f>
        <v>0</v>
      </c>
    </row>
    <row r="59" spans="1:8">
      <c r="A59" s="5"/>
      <c r="D59" s="23" t="s">
        <v>9</v>
      </c>
      <c r="E59" s="27">
        <f>E57+E58</f>
        <v>0</v>
      </c>
    </row>
    <row r="60" spans="1:8">
      <c r="A60" s="6"/>
      <c r="B60" s="8"/>
      <c r="C60" s="13"/>
      <c r="D60" s="28"/>
      <c r="E60" s="29"/>
    </row>
  </sheetData>
  <mergeCells count="2">
    <mergeCell ref="A2:E2"/>
    <mergeCell ref="A3:E3"/>
  </mergeCells>
  <pageMargins left="0.7" right="0.7" top="0.75" bottom="0.75" header="0.3" footer="0.3"/>
  <pageSetup paperSize="9" orientation="portrait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2"/>
  <sheetViews>
    <sheetView showGridLines="0" showZeros="0" topLeftCell="A24" workbookViewId="0">
      <selection activeCell="H49" sqref="H49"/>
    </sheetView>
  </sheetViews>
  <sheetFormatPr baseColWidth="10" defaultRowHeight="15"/>
  <cols>
    <col min="1" max="1" width="51.85546875" customWidth="1"/>
    <col min="2" max="2" width="5.140625" style="1" customWidth="1"/>
    <col min="3" max="3" width="7.7109375" style="20" customWidth="1"/>
    <col min="4" max="4" width="11.42578125" style="20"/>
    <col min="5" max="5" width="16.7109375" style="24" customWidth="1"/>
  </cols>
  <sheetData>
    <row r="1" spans="1:5">
      <c r="A1" s="4"/>
      <c r="B1" s="7"/>
      <c r="C1" s="11"/>
      <c r="D1" s="11"/>
      <c r="E1" s="12"/>
    </row>
    <row r="2" spans="1:5" ht="15.75">
      <c r="A2" s="132" t="str">
        <f>RECAP!A2</f>
        <v>UNIVERSITE BORDEAUX MONTAIGNE - 
REAMENAGEMENT SALLES L010/L012 et J04/J06/J08</v>
      </c>
      <c r="B2" s="137"/>
      <c r="C2" s="137"/>
      <c r="D2" s="137"/>
      <c r="E2" s="133"/>
    </row>
    <row r="3" spans="1:5" ht="15.75">
      <c r="A3" s="132" t="s">
        <v>31</v>
      </c>
      <c r="B3" s="137"/>
      <c r="C3" s="137"/>
      <c r="D3" s="137"/>
      <c r="E3" s="133"/>
    </row>
    <row r="4" spans="1:5">
      <c r="A4" s="6"/>
      <c r="B4" s="8"/>
      <c r="C4" s="13"/>
      <c r="D4" s="13"/>
      <c r="E4" s="14"/>
    </row>
    <row r="5" spans="1:5">
      <c r="A5" s="2" t="s">
        <v>0</v>
      </c>
      <c r="B5" s="2" t="s">
        <v>1</v>
      </c>
      <c r="C5" s="15" t="s">
        <v>2</v>
      </c>
      <c r="D5" s="15" t="s">
        <v>3</v>
      </c>
      <c r="E5" s="15" t="s">
        <v>4</v>
      </c>
    </row>
    <row r="6" spans="1:5">
      <c r="A6" s="3"/>
      <c r="B6" s="9"/>
      <c r="C6" s="16"/>
      <c r="D6" s="16"/>
      <c r="E6" s="17"/>
    </row>
    <row r="7" spans="1:5">
      <c r="A7" s="10" t="s">
        <v>5</v>
      </c>
      <c r="B7" s="9" t="s">
        <v>6</v>
      </c>
      <c r="C7" s="16"/>
      <c r="D7" s="16">
        <v>800</v>
      </c>
      <c r="E7" s="17">
        <f>C7*D7</f>
        <v>0</v>
      </c>
    </row>
    <row r="8" spans="1:5">
      <c r="A8" s="10"/>
      <c r="B8" s="9"/>
      <c r="C8" s="16"/>
      <c r="D8" s="16"/>
      <c r="E8" s="17">
        <f t="shared" ref="E8:E47" si="0">C8*D8</f>
        <v>0</v>
      </c>
    </row>
    <row r="9" spans="1:5">
      <c r="A9" s="10" t="s">
        <v>10</v>
      </c>
      <c r="B9" s="9" t="s">
        <v>6</v>
      </c>
      <c r="C9" s="16"/>
      <c r="D9" s="16">
        <v>350</v>
      </c>
      <c r="E9" s="17">
        <f t="shared" si="0"/>
        <v>0</v>
      </c>
    </row>
    <row r="10" spans="1:5">
      <c r="A10" s="10"/>
      <c r="B10" s="9"/>
      <c r="C10" s="16"/>
      <c r="D10" s="16"/>
      <c r="E10" s="17">
        <f t="shared" si="0"/>
        <v>0</v>
      </c>
    </row>
    <row r="11" spans="1:5">
      <c r="A11" s="10" t="s">
        <v>224</v>
      </c>
      <c r="B11" s="9" t="s">
        <v>6</v>
      </c>
      <c r="C11" s="16">
        <v>1</v>
      </c>
      <c r="D11" s="16"/>
      <c r="E11" s="17">
        <f t="shared" si="0"/>
        <v>0</v>
      </c>
    </row>
    <row r="12" spans="1:5">
      <c r="A12" s="10"/>
      <c r="B12" s="9"/>
      <c r="C12" s="16"/>
      <c r="D12" s="16"/>
      <c r="E12" s="17"/>
    </row>
    <row r="13" spans="1:5">
      <c r="A13" s="10" t="s">
        <v>77</v>
      </c>
      <c r="B13" s="9" t="s">
        <v>11</v>
      </c>
      <c r="C13" s="16"/>
      <c r="D13" s="16">
        <v>110</v>
      </c>
      <c r="E13" s="17">
        <f t="shared" si="0"/>
        <v>0</v>
      </c>
    </row>
    <row r="14" spans="1:5">
      <c r="A14" s="10"/>
      <c r="B14" s="9"/>
      <c r="C14" s="16"/>
      <c r="D14" s="16"/>
      <c r="E14" s="17">
        <f t="shared" si="0"/>
        <v>0</v>
      </c>
    </row>
    <row r="15" spans="1:5">
      <c r="A15" s="10" t="s">
        <v>78</v>
      </c>
      <c r="B15" s="9" t="s">
        <v>12</v>
      </c>
      <c r="C15" s="16"/>
      <c r="D15" s="16">
        <v>55</v>
      </c>
      <c r="E15" s="17">
        <f t="shared" si="0"/>
        <v>0</v>
      </c>
    </row>
    <row r="16" spans="1:5">
      <c r="A16" s="10"/>
      <c r="B16" s="9"/>
      <c r="C16" s="16"/>
      <c r="D16" s="16"/>
      <c r="E16" s="17">
        <f t="shared" si="0"/>
        <v>0</v>
      </c>
    </row>
    <row r="17" spans="1:5">
      <c r="A17" s="10" t="s">
        <v>79</v>
      </c>
      <c r="B17" s="9" t="s">
        <v>11</v>
      </c>
      <c r="C17" s="16"/>
      <c r="D17" s="16">
        <v>150</v>
      </c>
      <c r="E17" s="17">
        <f t="shared" si="0"/>
        <v>0</v>
      </c>
    </row>
    <row r="18" spans="1:5">
      <c r="A18" s="10"/>
      <c r="B18" s="9"/>
      <c r="C18" s="16"/>
      <c r="D18" s="16"/>
      <c r="E18" s="17">
        <f t="shared" si="0"/>
        <v>0</v>
      </c>
    </row>
    <row r="19" spans="1:5">
      <c r="A19" s="10" t="s">
        <v>103</v>
      </c>
      <c r="B19" s="9" t="s">
        <v>12</v>
      </c>
      <c r="C19" s="16"/>
      <c r="D19" s="16">
        <v>55</v>
      </c>
      <c r="E19" s="17">
        <f t="shared" si="0"/>
        <v>0</v>
      </c>
    </row>
    <row r="20" spans="1:5">
      <c r="A20" s="10"/>
      <c r="B20" s="9"/>
      <c r="C20" s="16"/>
      <c r="D20" s="16"/>
      <c r="E20" s="17">
        <f t="shared" si="0"/>
        <v>0</v>
      </c>
    </row>
    <row r="21" spans="1:5">
      <c r="A21" s="10" t="s">
        <v>160</v>
      </c>
      <c r="B21" s="9" t="s">
        <v>11</v>
      </c>
      <c r="C21" s="16"/>
      <c r="D21" s="16">
        <v>150</v>
      </c>
      <c r="E21" s="17">
        <f t="shared" si="0"/>
        <v>0</v>
      </c>
    </row>
    <row r="22" spans="1:5">
      <c r="A22" s="10"/>
      <c r="B22" s="9"/>
      <c r="C22" s="16"/>
      <c r="D22" s="16"/>
      <c r="E22" s="17">
        <f t="shared" si="0"/>
        <v>0</v>
      </c>
    </row>
    <row r="23" spans="1:5">
      <c r="A23" s="10" t="s">
        <v>109</v>
      </c>
      <c r="B23" s="9" t="s">
        <v>12</v>
      </c>
      <c r="C23" s="16"/>
      <c r="D23" s="16">
        <v>55</v>
      </c>
      <c r="E23" s="17">
        <f t="shared" si="0"/>
        <v>0</v>
      </c>
    </row>
    <row r="24" spans="1:5">
      <c r="A24" s="10"/>
      <c r="B24" s="9"/>
      <c r="C24" s="16"/>
      <c r="D24" s="16"/>
      <c r="E24" s="17">
        <f t="shared" si="0"/>
        <v>0</v>
      </c>
    </row>
    <row r="25" spans="1:5">
      <c r="A25" s="10" t="s">
        <v>99</v>
      </c>
      <c r="B25" s="9" t="s">
        <v>12</v>
      </c>
      <c r="C25" s="16"/>
      <c r="D25" s="16">
        <v>100</v>
      </c>
      <c r="E25" s="17">
        <f t="shared" si="0"/>
        <v>0</v>
      </c>
    </row>
    <row r="26" spans="1:5">
      <c r="A26" s="10"/>
      <c r="B26" s="9"/>
      <c r="C26" s="16"/>
      <c r="D26" s="16"/>
      <c r="E26" s="17">
        <f t="shared" si="0"/>
        <v>0</v>
      </c>
    </row>
    <row r="27" spans="1:5">
      <c r="A27" s="10" t="s">
        <v>107</v>
      </c>
      <c r="B27" s="9" t="s">
        <v>11</v>
      </c>
      <c r="C27" s="16"/>
      <c r="D27" s="16">
        <v>120</v>
      </c>
      <c r="E27" s="17">
        <f t="shared" si="0"/>
        <v>0</v>
      </c>
    </row>
    <row r="28" spans="1:5">
      <c r="A28" s="10"/>
      <c r="B28" s="9"/>
      <c r="C28" s="16"/>
      <c r="D28" s="16"/>
      <c r="E28" s="17">
        <f>C28*D28</f>
        <v>0</v>
      </c>
    </row>
    <row r="29" spans="1:5">
      <c r="A29" s="10" t="s">
        <v>108</v>
      </c>
      <c r="B29" s="9" t="s">
        <v>11</v>
      </c>
      <c r="C29" s="16"/>
      <c r="D29" s="16">
        <v>35</v>
      </c>
      <c r="E29" s="17">
        <f>C29*D29</f>
        <v>0</v>
      </c>
    </row>
    <row r="30" spans="1:5">
      <c r="A30" s="10"/>
      <c r="B30" s="9"/>
      <c r="C30" s="16"/>
      <c r="D30" s="16"/>
      <c r="E30" s="17">
        <f t="shared" si="0"/>
        <v>0</v>
      </c>
    </row>
    <row r="31" spans="1:5">
      <c r="A31" s="10" t="s">
        <v>110</v>
      </c>
      <c r="B31" s="9" t="s">
        <v>1</v>
      </c>
      <c r="C31" s="16"/>
      <c r="D31" s="16">
        <v>680</v>
      </c>
      <c r="E31" s="17">
        <f t="shared" si="0"/>
        <v>0</v>
      </c>
    </row>
    <row r="32" spans="1:5">
      <c r="A32" s="10"/>
      <c r="B32" s="9"/>
      <c r="C32" s="16"/>
      <c r="D32" s="16"/>
      <c r="E32" s="17">
        <f t="shared" si="0"/>
        <v>0</v>
      </c>
    </row>
    <row r="33" spans="1:5">
      <c r="A33" s="10" t="s">
        <v>159</v>
      </c>
      <c r="B33" s="9" t="s">
        <v>1</v>
      </c>
      <c r="C33" s="16"/>
      <c r="D33" s="16">
        <v>38</v>
      </c>
      <c r="E33" s="17">
        <f t="shared" si="0"/>
        <v>0</v>
      </c>
    </row>
    <row r="34" spans="1:5">
      <c r="A34" s="10"/>
      <c r="B34" s="9"/>
      <c r="C34" s="16"/>
      <c r="D34" s="16"/>
      <c r="E34" s="17">
        <f t="shared" si="0"/>
        <v>0</v>
      </c>
    </row>
    <row r="35" spans="1:5">
      <c r="A35" s="10" t="s">
        <v>214</v>
      </c>
      <c r="B35" s="9" t="s">
        <v>1</v>
      </c>
      <c r="C35" s="16"/>
      <c r="D35" s="16">
        <v>75</v>
      </c>
      <c r="E35" s="17">
        <f t="shared" si="0"/>
        <v>0</v>
      </c>
    </row>
    <row r="36" spans="1:5">
      <c r="A36" s="10"/>
      <c r="B36" s="9"/>
      <c r="C36" s="16"/>
      <c r="D36" s="16"/>
      <c r="E36" s="17">
        <f t="shared" si="0"/>
        <v>0</v>
      </c>
    </row>
    <row r="37" spans="1:5">
      <c r="A37" s="10"/>
      <c r="B37" s="9"/>
      <c r="C37" s="16"/>
      <c r="D37" s="16"/>
      <c r="E37" s="17">
        <f t="shared" si="0"/>
        <v>0</v>
      </c>
    </row>
    <row r="38" spans="1:5">
      <c r="A38" s="3"/>
      <c r="B38" s="9"/>
      <c r="C38" s="16"/>
      <c r="D38" s="16"/>
      <c r="E38" s="17">
        <f t="shared" si="0"/>
        <v>0</v>
      </c>
    </row>
    <row r="39" spans="1:5">
      <c r="A39" s="3"/>
      <c r="B39" s="9"/>
      <c r="C39" s="16"/>
      <c r="D39" s="16"/>
      <c r="E39" s="17">
        <f t="shared" si="0"/>
        <v>0</v>
      </c>
    </row>
    <row r="40" spans="1:5">
      <c r="A40" s="3"/>
      <c r="B40" s="9"/>
      <c r="C40" s="16"/>
      <c r="D40" s="16"/>
      <c r="E40" s="17">
        <f t="shared" si="0"/>
        <v>0</v>
      </c>
    </row>
    <row r="41" spans="1:5">
      <c r="A41" s="3"/>
      <c r="B41" s="9"/>
      <c r="C41" s="16"/>
      <c r="D41" s="16"/>
      <c r="E41" s="17">
        <f t="shared" si="0"/>
        <v>0</v>
      </c>
    </row>
    <row r="42" spans="1:5">
      <c r="A42" s="3"/>
      <c r="B42" s="9"/>
      <c r="C42" s="16"/>
      <c r="D42" s="16"/>
      <c r="E42" s="17">
        <f t="shared" si="0"/>
        <v>0</v>
      </c>
    </row>
    <row r="43" spans="1:5">
      <c r="A43" s="3"/>
      <c r="B43" s="9"/>
      <c r="C43" s="16"/>
      <c r="D43" s="16"/>
      <c r="E43" s="17">
        <f t="shared" si="0"/>
        <v>0</v>
      </c>
    </row>
    <row r="44" spans="1:5">
      <c r="A44" s="3"/>
      <c r="B44" s="9"/>
      <c r="C44" s="16"/>
      <c r="D44" s="16"/>
      <c r="E44" s="17">
        <f t="shared" si="0"/>
        <v>0</v>
      </c>
    </row>
    <row r="45" spans="1:5">
      <c r="A45" s="3"/>
      <c r="B45" s="9"/>
      <c r="C45" s="16"/>
      <c r="D45" s="16"/>
      <c r="E45" s="17">
        <f t="shared" si="0"/>
        <v>0</v>
      </c>
    </row>
    <row r="46" spans="1:5">
      <c r="A46" s="3"/>
      <c r="B46" s="9"/>
      <c r="C46" s="16"/>
      <c r="D46" s="16"/>
      <c r="E46" s="17">
        <f t="shared" si="0"/>
        <v>0</v>
      </c>
    </row>
    <row r="47" spans="1:5">
      <c r="A47" s="3"/>
      <c r="B47" s="9"/>
      <c r="C47" s="16"/>
      <c r="D47" s="16"/>
      <c r="E47" s="17">
        <f t="shared" si="0"/>
        <v>0</v>
      </c>
    </row>
    <row r="48" spans="1:5">
      <c r="A48" s="4"/>
      <c r="B48" s="7"/>
      <c r="C48" s="11"/>
      <c r="D48" s="18"/>
      <c r="E48" s="19"/>
    </row>
    <row r="49" spans="1:8">
      <c r="A49" s="5"/>
      <c r="D49" s="21" t="s">
        <v>7</v>
      </c>
      <c r="E49" s="25">
        <f>SUM(E6:E47)</f>
        <v>0</v>
      </c>
      <c r="G49">
        <f>E49*0.02</f>
        <v>0</v>
      </c>
      <c r="H49" t="s">
        <v>247</v>
      </c>
    </row>
    <row r="50" spans="1:8">
      <c r="A50" s="5"/>
      <c r="D50" s="22" t="s">
        <v>8</v>
      </c>
      <c r="E50" s="26">
        <f>E49*0.2</f>
        <v>0</v>
      </c>
    </row>
    <row r="51" spans="1:8">
      <c r="A51" s="5"/>
      <c r="D51" s="23" t="s">
        <v>9</v>
      </c>
      <c r="E51" s="27">
        <f>E49+E50</f>
        <v>0</v>
      </c>
    </row>
    <row r="52" spans="1:8">
      <c r="A52" s="6"/>
      <c r="B52" s="8"/>
      <c r="C52" s="13"/>
      <c r="D52" s="28"/>
      <c r="E52" s="29"/>
    </row>
  </sheetData>
  <mergeCells count="2">
    <mergeCell ref="A2:E2"/>
    <mergeCell ref="A3:E3"/>
  </mergeCells>
  <pageMargins left="0.7" right="0.7" top="0.75" bottom="0.75" header="0.3" footer="0.3"/>
  <pageSetup paperSize="9" orientation="portrait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54"/>
  <sheetViews>
    <sheetView showGridLines="0" showZeros="0" topLeftCell="A6" workbookViewId="0">
      <selection activeCell="H51" sqref="H51"/>
    </sheetView>
  </sheetViews>
  <sheetFormatPr baseColWidth="10" defaultRowHeight="15"/>
  <cols>
    <col min="1" max="1" width="45.5703125" customWidth="1"/>
    <col min="2" max="2" width="5.140625" style="1" customWidth="1"/>
    <col min="3" max="3" width="7.7109375" style="20" customWidth="1"/>
    <col min="4" max="4" width="11.42578125" style="20"/>
    <col min="5" max="5" width="16.7109375" style="24" customWidth="1"/>
  </cols>
  <sheetData>
    <row r="1" spans="1:5">
      <c r="A1" s="4"/>
      <c r="B1" s="7"/>
      <c r="C1" s="11"/>
      <c r="D1" s="11"/>
      <c r="E1" s="12"/>
    </row>
    <row r="2" spans="1:5" ht="15.75">
      <c r="A2" s="132" t="str">
        <f>RECAP!A2</f>
        <v>UNIVERSITE BORDEAUX MONTAIGNE - 
REAMENAGEMENT SALLES L010/L012 et J04/J06/J08</v>
      </c>
      <c r="B2" s="137"/>
      <c r="C2" s="137"/>
      <c r="D2" s="137"/>
      <c r="E2" s="133"/>
    </row>
    <row r="3" spans="1:5" ht="15.75">
      <c r="A3" s="132" t="s">
        <v>30</v>
      </c>
      <c r="B3" s="137"/>
      <c r="C3" s="137"/>
      <c r="D3" s="137"/>
      <c r="E3" s="133"/>
    </row>
    <row r="4" spans="1:5">
      <c r="A4" s="6"/>
      <c r="B4" s="8"/>
      <c r="C4" s="13"/>
      <c r="D4" s="13"/>
      <c r="E4" s="14"/>
    </row>
    <row r="5" spans="1:5">
      <c r="A5" s="2" t="s">
        <v>0</v>
      </c>
      <c r="B5" s="2" t="s">
        <v>1</v>
      </c>
      <c r="C5" s="15" t="s">
        <v>2</v>
      </c>
      <c r="D5" s="15" t="s">
        <v>3</v>
      </c>
      <c r="E5" s="15" t="s">
        <v>4</v>
      </c>
    </row>
    <row r="6" spans="1:5">
      <c r="A6" s="3"/>
      <c r="B6" s="9"/>
      <c r="C6" s="16"/>
      <c r="D6" s="16"/>
      <c r="E6" s="17"/>
    </row>
    <row r="7" spans="1:5">
      <c r="A7" s="10" t="s">
        <v>5</v>
      </c>
      <c r="B7" s="9" t="s">
        <v>6</v>
      </c>
      <c r="C7" s="16"/>
      <c r="D7" s="16">
        <v>500</v>
      </c>
      <c r="E7" s="17">
        <f>C7*D7</f>
        <v>0</v>
      </c>
    </row>
    <row r="8" spans="1:5">
      <c r="A8" s="10"/>
      <c r="B8" s="9"/>
      <c r="C8" s="16"/>
      <c r="D8" s="16"/>
      <c r="E8" s="17">
        <f t="shared" ref="E8:E49" si="0">C8*D8</f>
        <v>0</v>
      </c>
    </row>
    <row r="9" spans="1:5">
      <c r="A9" s="10" t="s">
        <v>34</v>
      </c>
      <c r="B9" s="9" t="s">
        <v>11</v>
      </c>
      <c r="C9" s="16"/>
      <c r="D9" s="16">
        <v>8</v>
      </c>
      <c r="E9" s="17">
        <f>C9*D9</f>
        <v>0</v>
      </c>
    </row>
    <row r="10" spans="1:5">
      <c r="A10" s="10"/>
      <c r="B10" s="9"/>
      <c r="C10" s="16"/>
      <c r="D10" s="16"/>
      <c r="E10" s="17">
        <f>C10*D10</f>
        <v>0</v>
      </c>
    </row>
    <row r="11" spans="1:5">
      <c r="A11" s="10" t="s">
        <v>10</v>
      </c>
      <c r="B11" s="9" t="s">
        <v>6</v>
      </c>
      <c r="C11" s="16"/>
      <c r="D11" s="16">
        <v>500</v>
      </c>
      <c r="E11" s="17">
        <f t="shared" si="0"/>
        <v>0</v>
      </c>
    </row>
    <row r="12" spans="1:5">
      <c r="A12" s="10"/>
      <c r="B12" s="9"/>
      <c r="C12" s="16"/>
      <c r="D12" s="16"/>
      <c r="E12" s="17">
        <f t="shared" si="0"/>
        <v>0</v>
      </c>
    </row>
    <row r="13" spans="1:5">
      <c r="A13" s="10" t="s">
        <v>224</v>
      </c>
      <c r="B13" s="9" t="s">
        <v>6</v>
      </c>
      <c r="C13" s="16">
        <v>1</v>
      </c>
      <c r="D13" s="16"/>
      <c r="E13" s="17">
        <f t="shared" si="0"/>
        <v>0</v>
      </c>
    </row>
    <row r="14" spans="1:5">
      <c r="A14" s="10"/>
      <c r="B14" s="9"/>
      <c r="C14" s="16"/>
      <c r="D14" s="16"/>
      <c r="E14" s="17"/>
    </row>
    <row r="15" spans="1:5">
      <c r="A15" s="10" t="s">
        <v>80</v>
      </c>
      <c r="B15" s="9" t="s">
        <v>11</v>
      </c>
      <c r="C15" s="16"/>
      <c r="D15" s="16">
        <v>140</v>
      </c>
      <c r="E15" s="17">
        <f>C15*D15</f>
        <v>0</v>
      </c>
    </row>
    <row r="16" spans="1:5">
      <c r="A16" s="10"/>
      <c r="B16" s="9"/>
      <c r="C16" s="16"/>
      <c r="D16" s="16"/>
      <c r="E16" s="17">
        <f t="shared" ref="E16:E17" si="1">C16*D16</f>
        <v>0</v>
      </c>
    </row>
    <row r="17" spans="1:5">
      <c r="A17" s="10" t="s">
        <v>206</v>
      </c>
      <c r="B17" s="9" t="s">
        <v>11</v>
      </c>
      <c r="C17" s="16"/>
      <c r="D17" s="16">
        <v>190</v>
      </c>
      <c r="E17" s="17">
        <f t="shared" si="1"/>
        <v>0</v>
      </c>
    </row>
    <row r="18" spans="1:5">
      <c r="A18" s="10"/>
      <c r="B18" s="9"/>
      <c r="C18" s="16"/>
      <c r="D18" s="16"/>
      <c r="E18" s="17">
        <f>C18*D18</f>
        <v>0</v>
      </c>
    </row>
    <row r="19" spans="1:5">
      <c r="A19" s="10" t="s">
        <v>117</v>
      </c>
      <c r="B19" s="9" t="s">
        <v>12</v>
      </c>
      <c r="C19" s="16"/>
      <c r="D19" s="16">
        <v>35</v>
      </c>
      <c r="E19" s="17">
        <f t="shared" si="0"/>
        <v>0</v>
      </c>
    </row>
    <row r="20" spans="1:5">
      <c r="A20" s="10"/>
      <c r="B20" s="9"/>
      <c r="C20" s="16"/>
      <c r="D20" s="16"/>
      <c r="E20" s="17">
        <f t="shared" si="0"/>
        <v>0</v>
      </c>
    </row>
    <row r="21" spans="1:5">
      <c r="A21" s="10" t="s">
        <v>118</v>
      </c>
      <c r="B21" s="9" t="s">
        <v>12</v>
      </c>
      <c r="C21" s="16"/>
      <c r="D21" s="16">
        <v>95</v>
      </c>
      <c r="E21" s="17">
        <f t="shared" si="0"/>
        <v>0</v>
      </c>
    </row>
    <row r="22" spans="1:5">
      <c r="A22" s="10"/>
      <c r="B22" s="9"/>
      <c r="C22" s="16"/>
      <c r="D22" s="16"/>
      <c r="E22" s="17">
        <f t="shared" si="0"/>
        <v>0</v>
      </c>
    </row>
    <row r="23" spans="1:5">
      <c r="A23" s="10"/>
      <c r="B23" s="9"/>
      <c r="C23" s="16"/>
      <c r="D23" s="16"/>
      <c r="E23" s="17">
        <f t="shared" si="0"/>
        <v>0</v>
      </c>
    </row>
    <row r="24" spans="1:5">
      <c r="A24" s="10"/>
      <c r="B24" s="9"/>
      <c r="C24" s="16"/>
      <c r="D24" s="16"/>
      <c r="E24" s="17">
        <f t="shared" si="0"/>
        <v>0</v>
      </c>
    </row>
    <row r="25" spans="1:5">
      <c r="A25" s="10"/>
      <c r="B25" s="9"/>
      <c r="C25" s="16"/>
      <c r="D25" s="16"/>
      <c r="E25" s="17">
        <f t="shared" si="0"/>
        <v>0</v>
      </c>
    </row>
    <row r="26" spans="1:5">
      <c r="A26" s="10"/>
      <c r="B26" s="9"/>
      <c r="C26" s="16"/>
      <c r="D26" s="16"/>
      <c r="E26" s="17">
        <f t="shared" si="0"/>
        <v>0</v>
      </c>
    </row>
    <row r="27" spans="1:5">
      <c r="A27" s="10"/>
      <c r="B27" s="9"/>
      <c r="C27" s="16"/>
      <c r="D27" s="16"/>
      <c r="E27" s="17">
        <f t="shared" si="0"/>
        <v>0</v>
      </c>
    </row>
    <row r="28" spans="1:5">
      <c r="A28" s="10"/>
      <c r="B28" s="9"/>
      <c r="C28" s="16"/>
      <c r="D28" s="16"/>
      <c r="E28" s="17">
        <f t="shared" si="0"/>
        <v>0</v>
      </c>
    </row>
    <row r="29" spans="1:5">
      <c r="A29" s="10"/>
      <c r="B29" s="9"/>
      <c r="C29" s="16"/>
      <c r="D29" s="16"/>
      <c r="E29" s="17">
        <f t="shared" si="0"/>
        <v>0</v>
      </c>
    </row>
    <row r="30" spans="1:5">
      <c r="A30" s="10"/>
      <c r="B30" s="9"/>
      <c r="C30" s="16"/>
      <c r="D30" s="16"/>
      <c r="E30" s="17">
        <f t="shared" si="0"/>
        <v>0</v>
      </c>
    </row>
    <row r="31" spans="1:5">
      <c r="A31" s="10"/>
      <c r="B31" s="9"/>
      <c r="C31" s="16"/>
      <c r="D31" s="16"/>
      <c r="E31" s="17">
        <f t="shared" si="0"/>
        <v>0</v>
      </c>
    </row>
    <row r="32" spans="1:5">
      <c r="A32" s="10"/>
      <c r="B32" s="9"/>
      <c r="C32" s="16"/>
      <c r="D32" s="16"/>
      <c r="E32" s="17">
        <f t="shared" si="0"/>
        <v>0</v>
      </c>
    </row>
    <row r="33" spans="1:5">
      <c r="A33" s="10"/>
      <c r="B33" s="9"/>
      <c r="C33" s="16"/>
      <c r="D33" s="16"/>
      <c r="E33" s="17">
        <f t="shared" si="0"/>
        <v>0</v>
      </c>
    </row>
    <row r="34" spans="1:5">
      <c r="A34" s="10"/>
      <c r="B34" s="9"/>
      <c r="C34" s="16"/>
      <c r="D34" s="16"/>
      <c r="E34" s="17">
        <f t="shared" si="0"/>
        <v>0</v>
      </c>
    </row>
    <row r="35" spans="1:5">
      <c r="A35" s="10"/>
      <c r="B35" s="9"/>
      <c r="C35" s="16"/>
      <c r="D35" s="16"/>
      <c r="E35" s="17">
        <f t="shared" si="0"/>
        <v>0</v>
      </c>
    </row>
    <row r="36" spans="1:5">
      <c r="A36" s="10"/>
      <c r="B36" s="9"/>
      <c r="C36" s="16"/>
      <c r="D36" s="16"/>
      <c r="E36" s="17">
        <f t="shared" si="0"/>
        <v>0</v>
      </c>
    </row>
    <row r="37" spans="1:5">
      <c r="A37" s="10"/>
      <c r="B37" s="9"/>
      <c r="C37" s="16"/>
      <c r="D37" s="16"/>
      <c r="E37" s="17">
        <f t="shared" si="0"/>
        <v>0</v>
      </c>
    </row>
    <row r="38" spans="1:5">
      <c r="A38" s="10"/>
      <c r="B38" s="9"/>
      <c r="C38" s="16"/>
      <c r="D38" s="16"/>
      <c r="E38" s="17">
        <f t="shared" si="0"/>
        <v>0</v>
      </c>
    </row>
    <row r="39" spans="1:5">
      <c r="A39" s="10"/>
      <c r="B39" s="9"/>
      <c r="C39" s="16"/>
      <c r="D39" s="16"/>
      <c r="E39" s="17">
        <f t="shared" si="0"/>
        <v>0</v>
      </c>
    </row>
    <row r="40" spans="1:5">
      <c r="A40" s="3"/>
      <c r="B40" s="9"/>
      <c r="C40" s="16"/>
      <c r="D40" s="16"/>
      <c r="E40" s="17">
        <f t="shared" si="0"/>
        <v>0</v>
      </c>
    </row>
    <row r="41" spans="1:5">
      <c r="A41" s="3"/>
      <c r="B41" s="9"/>
      <c r="C41" s="16"/>
      <c r="D41" s="16"/>
      <c r="E41" s="17">
        <f t="shared" si="0"/>
        <v>0</v>
      </c>
    </row>
    <row r="42" spans="1:5">
      <c r="A42" s="3"/>
      <c r="B42" s="9"/>
      <c r="C42" s="16"/>
      <c r="D42" s="16"/>
      <c r="E42" s="17">
        <f t="shared" si="0"/>
        <v>0</v>
      </c>
    </row>
    <row r="43" spans="1:5">
      <c r="A43" s="3"/>
      <c r="B43" s="9"/>
      <c r="C43" s="16"/>
      <c r="D43" s="16"/>
      <c r="E43" s="17">
        <f t="shared" si="0"/>
        <v>0</v>
      </c>
    </row>
    <row r="44" spans="1:5">
      <c r="A44" s="3"/>
      <c r="B44" s="9"/>
      <c r="C44" s="16"/>
      <c r="D44" s="16"/>
      <c r="E44" s="17">
        <f t="shared" si="0"/>
        <v>0</v>
      </c>
    </row>
    <row r="45" spans="1:5">
      <c r="A45" s="3"/>
      <c r="B45" s="9"/>
      <c r="C45" s="16"/>
      <c r="D45" s="16"/>
      <c r="E45" s="17">
        <f t="shared" si="0"/>
        <v>0</v>
      </c>
    </row>
    <row r="46" spans="1:5">
      <c r="A46" s="3"/>
      <c r="B46" s="9"/>
      <c r="C46" s="16"/>
      <c r="D46" s="16"/>
      <c r="E46" s="17">
        <f t="shared" si="0"/>
        <v>0</v>
      </c>
    </row>
    <row r="47" spans="1:5">
      <c r="A47" s="3"/>
      <c r="B47" s="9"/>
      <c r="C47" s="16"/>
      <c r="D47" s="16"/>
      <c r="E47" s="17">
        <f t="shared" si="0"/>
        <v>0</v>
      </c>
    </row>
    <row r="48" spans="1:5">
      <c r="A48" s="3"/>
      <c r="B48" s="9"/>
      <c r="C48" s="16"/>
      <c r="D48" s="16"/>
      <c r="E48" s="17">
        <f t="shared" si="0"/>
        <v>0</v>
      </c>
    </row>
    <row r="49" spans="1:8">
      <c r="A49" s="3"/>
      <c r="B49" s="9"/>
      <c r="C49" s="16"/>
      <c r="D49" s="16"/>
      <c r="E49" s="17">
        <f t="shared" si="0"/>
        <v>0</v>
      </c>
    </row>
    <row r="50" spans="1:8">
      <c r="A50" s="4"/>
      <c r="B50" s="7"/>
      <c r="C50" s="11"/>
      <c r="D50" s="18"/>
      <c r="E50" s="19"/>
    </row>
    <row r="51" spans="1:8">
      <c r="A51" s="5"/>
      <c r="D51" s="21" t="s">
        <v>7</v>
      </c>
      <c r="E51" s="25">
        <f>SUM(E6:E49)</f>
        <v>0</v>
      </c>
      <c r="G51">
        <f>E51*0.02</f>
        <v>0</v>
      </c>
      <c r="H51" t="s">
        <v>247</v>
      </c>
    </row>
    <row r="52" spans="1:8">
      <c r="A52" s="5"/>
      <c r="D52" s="22" t="s">
        <v>8</v>
      </c>
      <c r="E52" s="26">
        <f>E51*0.2</f>
        <v>0</v>
      </c>
    </row>
    <row r="53" spans="1:8">
      <c r="A53" s="5"/>
      <c r="D53" s="23" t="s">
        <v>9</v>
      </c>
      <c r="E53" s="27">
        <f>E51+E52</f>
        <v>0</v>
      </c>
    </row>
    <row r="54" spans="1:8">
      <c r="A54" s="6"/>
      <c r="B54" s="8"/>
      <c r="C54" s="13"/>
      <c r="D54" s="28"/>
      <c r="E54" s="29"/>
    </row>
  </sheetData>
  <mergeCells count="2">
    <mergeCell ref="A2:E2"/>
    <mergeCell ref="A3:E3"/>
  </mergeCell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8"/>
  <sheetViews>
    <sheetView showGridLines="0" showZeros="0" workbookViewId="0">
      <selection activeCell="H55" sqref="H55"/>
    </sheetView>
  </sheetViews>
  <sheetFormatPr baseColWidth="10" defaultRowHeight="15"/>
  <cols>
    <col min="1" max="1" width="45.5703125" customWidth="1"/>
    <col min="2" max="2" width="5.140625" style="1" customWidth="1"/>
    <col min="3" max="3" width="7.7109375" style="20" customWidth="1"/>
    <col min="4" max="4" width="11.42578125" style="20"/>
    <col min="5" max="5" width="16.7109375" style="24" customWidth="1"/>
  </cols>
  <sheetData>
    <row r="1" spans="1:5">
      <c r="A1" s="4"/>
      <c r="B1" s="7"/>
      <c r="C1" s="11"/>
      <c r="D1" s="11"/>
      <c r="E1" s="12"/>
    </row>
    <row r="2" spans="1:5" ht="15.75">
      <c r="A2" s="132" t="str">
        <f>RECAP!A2</f>
        <v>UNIVERSITE BORDEAUX MONTAIGNE - 
REAMENAGEMENT SALLES L010/L012 et J04/J06/J08</v>
      </c>
      <c r="B2" s="137"/>
      <c r="C2" s="137"/>
      <c r="D2" s="137"/>
      <c r="E2" s="133"/>
    </row>
    <row r="3" spans="1:5" ht="15.75">
      <c r="A3" s="132" t="s">
        <v>42</v>
      </c>
      <c r="B3" s="137"/>
      <c r="C3" s="137"/>
      <c r="D3" s="137"/>
      <c r="E3" s="133"/>
    </row>
    <row r="4" spans="1:5">
      <c r="A4" s="6"/>
      <c r="B4" s="8"/>
      <c r="C4" s="13"/>
      <c r="D4" s="13"/>
      <c r="E4" s="14"/>
    </row>
    <row r="5" spans="1:5">
      <c r="A5" s="2" t="s">
        <v>0</v>
      </c>
      <c r="B5" s="2" t="s">
        <v>1</v>
      </c>
      <c r="C5" s="15" t="s">
        <v>2</v>
      </c>
      <c r="D5" s="15" t="s">
        <v>3</v>
      </c>
      <c r="E5" s="15" t="s">
        <v>4</v>
      </c>
    </row>
    <row r="6" spans="1:5">
      <c r="A6" s="3"/>
      <c r="B6" s="9"/>
      <c r="C6" s="16"/>
      <c r="D6" s="16"/>
      <c r="E6" s="17"/>
    </row>
    <row r="7" spans="1:5">
      <c r="A7" s="10" t="s">
        <v>5</v>
      </c>
      <c r="B7" s="9" t="s">
        <v>6</v>
      </c>
      <c r="C7" s="16"/>
      <c r="D7" s="16">
        <v>800</v>
      </c>
      <c r="E7" s="17">
        <f>C7*D7</f>
        <v>0</v>
      </c>
    </row>
    <row r="8" spans="1:5">
      <c r="A8" s="10"/>
      <c r="B8" s="9"/>
      <c r="C8" s="16"/>
      <c r="D8" s="16"/>
      <c r="E8" s="17">
        <f>C8*D8</f>
        <v>0</v>
      </c>
    </row>
    <row r="9" spans="1:5">
      <c r="A9" s="10" t="s">
        <v>10</v>
      </c>
      <c r="B9" s="9" t="s">
        <v>6</v>
      </c>
      <c r="C9" s="16"/>
      <c r="D9" s="16">
        <v>500</v>
      </c>
      <c r="E9" s="17">
        <f t="shared" ref="E9:E53" si="0">C9*D9</f>
        <v>0</v>
      </c>
    </row>
    <row r="10" spans="1:5">
      <c r="A10" s="10"/>
      <c r="B10" s="9"/>
      <c r="C10" s="16"/>
      <c r="D10" s="16"/>
      <c r="E10" s="17">
        <f t="shared" si="0"/>
        <v>0</v>
      </c>
    </row>
    <row r="11" spans="1:5">
      <c r="A11" s="10" t="s">
        <v>224</v>
      </c>
      <c r="B11" s="9" t="s">
        <v>6</v>
      </c>
      <c r="C11" s="16">
        <v>1</v>
      </c>
      <c r="D11" s="16"/>
      <c r="E11" s="17">
        <f t="shared" si="0"/>
        <v>0</v>
      </c>
    </row>
    <row r="12" spans="1:5">
      <c r="A12" s="10"/>
      <c r="B12" s="9"/>
      <c r="C12" s="16"/>
      <c r="D12" s="16"/>
      <c r="E12" s="17"/>
    </row>
    <row r="13" spans="1:5">
      <c r="A13" s="10" t="s">
        <v>34</v>
      </c>
      <c r="B13" s="9" t="s">
        <v>11</v>
      </c>
      <c r="C13" s="16"/>
      <c r="D13" s="16">
        <v>10</v>
      </c>
      <c r="E13" s="17">
        <f>C13*D13</f>
        <v>0</v>
      </c>
    </row>
    <row r="14" spans="1:5">
      <c r="A14" s="10"/>
      <c r="B14" s="9"/>
      <c r="C14" s="16"/>
      <c r="D14" s="16"/>
      <c r="E14" s="17">
        <f t="shared" si="0"/>
        <v>0</v>
      </c>
    </row>
    <row r="15" spans="1:5">
      <c r="A15" s="10" t="s">
        <v>101</v>
      </c>
      <c r="B15" s="9" t="s">
        <v>11</v>
      </c>
      <c r="C15" s="16"/>
      <c r="D15" s="16">
        <v>15</v>
      </c>
      <c r="E15" s="17">
        <f>C15*D15</f>
        <v>0</v>
      </c>
    </row>
    <row r="16" spans="1:5">
      <c r="A16" s="10"/>
      <c r="B16" s="9"/>
      <c r="C16" s="16"/>
      <c r="D16" s="16"/>
      <c r="E16" s="17">
        <f t="shared" ref="E16:E17" si="1">C16*D16</f>
        <v>0</v>
      </c>
    </row>
    <row r="17" spans="1:5">
      <c r="A17" s="10" t="s">
        <v>208</v>
      </c>
      <c r="B17" s="9" t="s">
        <v>11</v>
      </c>
      <c r="C17" s="16"/>
      <c r="D17" s="16">
        <v>21</v>
      </c>
      <c r="E17" s="17">
        <f t="shared" si="1"/>
        <v>0</v>
      </c>
    </row>
    <row r="18" spans="1:5">
      <c r="A18" s="10"/>
      <c r="B18" s="9"/>
      <c r="C18" s="16"/>
      <c r="D18" s="16"/>
      <c r="E18" s="17">
        <f>C18*D18</f>
        <v>0</v>
      </c>
    </row>
    <row r="19" spans="1:5">
      <c r="A19" s="10" t="s">
        <v>58</v>
      </c>
      <c r="B19" s="9" t="s">
        <v>11</v>
      </c>
      <c r="C19" s="16"/>
      <c r="D19" s="16">
        <v>24</v>
      </c>
      <c r="E19" s="17">
        <f>C19*D19</f>
        <v>0</v>
      </c>
    </row>
    <row r="20" spans="1:5">
      <c r="A20" s="10"/>
      <c r="B20" s="9"/>
      <c r="C20" s="16"/>
      <c r="D20" s="16"/>
      <c r="E20" s="17">
        <f>C20*D20</f>
        <v>0</v>
      </c>
    </row>
    <row r="21" spans="1:5">
      <c r="A21" s="10" t="s">
        <v>209</v>
      </c>
      <c r="B21" s="9" t="s">
        <v>11</v>
      </c>
      <c r="C21" s="16"/>
      <c r="D21" s="16">
        <v>28</v>
      </c>
      <c r="E21" s="17">
        <f>C21*D21</f>
        <v>0</v>
      </c>
    </row>
    <row r="22" spans="1:5">
      <c r="A22" s="10"/>
      <c r="B22" s="9"/>
      <c r="C22" s="16"/>
      <c r="D22" s="16"/>
      <c r="E22" s="17">
        <f t="shared" si="0"/>
        <v>0</v>
      </c>
    </row>
    <row r="23" spans="1:5">
      <c r="A23" s="10" t="s">
        <v>81</v>
      </c>
      <c r="B23" s="9" t="s">
        <v>11</v>
      </c>
      <c r="C23" s="16"/>
      <c r="D23" s="16">
        <v>110</v>
      </c>
      <c r="E23" s="17">
        <f t="shared" si="0"/>
        <v>0</v>
      </c>
    </row>
    <row r="24" spans="1:5">
      <c r="A24" s="10"/>
      <c r="B24" s="9"/>
      <c r="C24" s="16"/>
      <c r="D24" s="16"/>
      <c r="E24" s="17">
        <f t="shared" ref="E24:E25" si="2">C24*D24</f>
        <v>0</v>
      </c>
    </row>
    <row r="25" spans="1:5">
      <c r="A25" s="10" t="s">
        <v>207</v>
      </c>
      <c r="B25" s="9" t="s">
        <v>11</v>
      </c>
      <c r="C25" s="16"/>
      <c r="D25" s="16">
        <v>120</v>
      </c>
      <c r="E25" s="17">
        <f t="shared" si="2"/>
        <v>0</v>
      </c>
    </row>
    <row r="26" spans="1:5">
      <c r="A26" s="10"/>
      <c r="B26" s="9"/>
      <c r="C26" s="16"/>
      <c r="D26" s="16"/>
      <c r="E26" s="17">
        <f t="shared" si="0"/>
        <v>0</v>
      </c>
    </row>
    <row r="27" spans="1:5">
      <c r="A27" s="10" t="s">
        <v>132</v>
      </c>
      <c r="B27" s="9" t="s">
        <v>12</v>
      </c>
      <c r="C27" s="16"/>
      <c r="D27" s="16">
        <v>18</v>
      </c>
      <c r="E27" s="17">
        <f t="shared" si="0"/>
        <v>0</v>
      </c>
    </row>
    <row r="28" spans="1:5">
      <c r="A28" s="10"/>
      <c r="B28" s="9"/>
      <c r="C28" s="16"/>
      <c r="D28" s="16"/>
      <c r="E28" s="17">
        <f t="shared" si="0"/>
        <v>0</v>
      </c>
    </row>
    <row r="29" spans="1:5">
      <c r="A29" s="10" t="s">
        <v>190</v>
      </c>
      <c r="B29" s="9" t="s">
        <v>11</v>
      </c>
      <c r="C29" s="16"/>
      <c r="D29" s="16">
        <v>18</v>
      </c>
      <c r="E29" s="17">
        <f>C29*D29</f>
        <v>0</v>
      </c>
    </row>
    <row r="30" spans="1:5">
      <c r="A30" s="10"/>
      <c r="B30" s="9"/>
      <c r="C30" s="16"/>
      <c r="D30" s="16"/>
      <c r="E30" s="17">
        <f t="shared" si="0"/>
        <v>0</v>
      </c>
    </row>
    <row r="31" spans="1:5">
      <c r="A31" s="10"/>
      <c r="B31" s="9"/>
      <c r="C31" s="16"/>
      <c r="D31" s="16"/>
      <c r="E31" s="17">
        <f t="shared" si="0"/>
        <v>0</v>
      </c>
    </row>
    <row r="32" spans="1:5">
      <c r="A32" s="10"/>
      <c r="B32" s="9"/>
      <c r="C32" s="16"/>
      <c r="D32" s="16"/>
      <c r="E32" s="17">
        <f t="shared" si="0"/>
        <v>0</v>
      </c>
    </row>
    <row r="33" spans="1:5">
      <c r="A33" s="10"/>
      <c r="B33" s="9"/>
      <c r="C33" s="16"/>
      <c r="D33" s="16"/>
      <c r="E33" s="17">
        <f t="shared" si="0"/>
        <v>0</v>
      </c>
    </row>
    <row r="34" spans="1:5">
      <c r="A34" s="10"/>
      <c r="B34" s="9"/>
      <c r="C34" s="16"/>
      <c r="D34" s="16"/>
      <c r="E34" s="17">
        <f t="shared" si="0"/>
        <v>0</v>
      </c>
    </row>
    <row r="35" spans="1:5">
      <c r="A35" s="10"/>
      <c r="B35" s="9"/>
      <c r="C35" s="16"/>
      <c r="D35" s="16"/>
      <c r="E35" s="17">
        <f t="shared" si="0"/>
        <v>0</v>
      </c>
    </row>
    <row r="36" spans="1:5">
      <c r="A36" s="10"/>
      <c r="B36" s="9"/>
      <c r="C36" s="16"/>
      <c r="D36" s="16"/>
      <c r="E36" s="17">
        <f t="shared" si="0"/>
        <v>0</v>
      </c>
    </row>
    <row r="37" spans="1:5">
      <c r="A37" s="10"/>
      <c r="B37" s="9"/>
      <c r="C37" s="16"/>
      <c r="D37" s="16"/>
      <c r="E37" s="17">
        <f t="shared" si="0"/>
        <v>0</v>
      </c>
    </row>
    <row r="38" spans="1:5">
      <c r="A38" s="10"/>
      <c r="B38" s="9"/>
      <c r="C38" s="16"/>
      <c r="D38" s="16"/>
      <c r="E38" s="17">
        <f t="shared" si="0"/>
        <v>0</v>
      </c>
    </row>
    <row r="39" spans="1:5">
      <c r="A39" s="10"/>
      <c r="B39" s="9"/>
      <c r="C39" s="16"/>
      <c r="D39" s="16"/>
      <c r="E39" s="17">
        <f t="shared" si="0"/>
        <v>0</v>
      </c>
    </row>
    <row r="40" spans="1:5">
      <c r="A40" s="10"/>
      <c r="B40" s="9"/>
      <c r="C40" s="16"/>
      <c r="D40" s="16"/>
      <c r="E40" s="17">
        <f t="shared" si="0"/>
        <v>0</v>
      </c>
    </row>
    <row r="41" spans="1:5">
      <c r="A41" s="10"/>
      <c r="B41" s="9"/>
      <c r="C41" s="16"/>
      <c r="D41" s="16"/>
      <c r="E41" s="17">
        <f t="shared" si="0"/>
        <v>0</v>
      </c>
    </row>
    <row r="42" spans="1:5">
      <c r="A42" s="10"/>
      <c r="B42" s="9"/>
      <c r="C42" s="16"/>
      <c r="D42" s="16"/>
      <c r="E42" s="17">
        <f t="shared" si="0"/>
        <v>0</v>
      </c>
    </row>
    <row r="43" spans="1:5">
      <c r="A43" s="10"/>
      <c r="B43" s="9"/>
      <c r="C43" s="16"/>
      <c r="D43" s="16"/>
      <c r="E43" s="17">
        <f t="shared" si="0"/>
        <v>0</v>
      </c>
    </row>
    <row r="44" spans="1:5">
      <c r="A44" s="3"/>
      <c r="B44" s="9"/>
      <c r="C44" s="16"/>
      <c r="D44" s="16"/>
      <c r="E44" s="17">
        <f t="shared" si="0"/>
        <v>0</v>
      </c>
    </row>
    <row r="45" spans="1:5">
      <c r="A45" s="3"/>
      <c r="B45" s="9"/>
      <c r="C45" s="16"/>
      <c r="D45" s="16"/>
      <c r="E45" s="17">
        <f t="shared" si="0"/>
        <v>0</v>
      </c>
    </row>
    <row r="46" spans="1:5">
      <c r="A46" s="3"/>
      <c r="B46" s="9"/>
      <c r="C46" s="16"/>
      <c r="D46" s="16"/>
      <c r="E46" s="17">
        <f t="shared" si="0"/>
        <v>0</v>
      </c>
    </row>
    <row r="47" spans="1:5">
      <c r="A47" s="3"/>
      <c r="B47" s="9"/>
      <c r="C47" s="16"/>
      <c r="D47" s="16"/>
      <c r="E47" s="17">
        <f t="shared" si="0"/>
        <v>0</v>
      </c>
    </row>
    <row r="48" spans="1:5">
      <c r="A48" s="3"/>
      <c r="B48" s="9"/>
      <c r="C48" s="16"/>
      <c r="D48" s="16"/>
      <c r="E48" s="17">
        <f t="shared" si="0"/>
        <v>0</v>
      </c>
    </row>
    <row r="49" spans="1:8">
      <c r="A49" s="3"/>
      <c r="B49" s="9"/>
      <c r="C49" s="16"/>
      <c r="D49" s="16"/>
      <c r="E49" s="17">
        <f t="shared" si="0"/>
        <v>0</v>
      </c>
    </row>
    <row r="50" spans="1:8">
      <c r="A50" s="3"/>
      <c r="B50" s="9"/>
      <c r="C50" s="16"/>
      <c r="D50" s="16"/>
      <c r="E50" s="17">
        <f t="shared" si="0"/>
        <v>0</v>
      </c>
    </row>
    <row r="51" spans="1:8">
      <c r="A51" s="3"/>
      <c r="B51" s="9"/>
      <c r="C51" s="16"/>
      <c r="D51" s="16"/>
      <c r="E51" s="17">
        <f t="shared" si="0"/>
        <v>0</v>
      </c>
    </row>
    <row r="52" spans="1:8">
      <c r="A52" s="3"/>
      <c r="B52" s="9"/>
      <c r="C52" s="16"/>
      <c r="D52" s="16"/>
      <c r="E52" s="17">
        <f t="shared" si="0"/>
        <v>0</v>
      </c>
    </row>
    <row r="53" spans="1:8">
      <c r="A53" s="3"/>
      <c r="B53" s="9"/>
      <c r="C53" s="16"/>
      <c r="D53" s="16"/>
      <c r="E53" s="17">
        <f t="shared" si="0"/>
        <v>0</v>
      </c>
    </row>
    <row r="54" spans="1:8">
      <c r="A54" s="4"/>
      <c r="B54" s="7"/>
      <c r="C54" s="11"/>
      <c r="D54" s="18"/>
      <c r="E54" s="19"/>
    </row>
    <row r="55" spans="1:8">
      <c r="A55" s="5"/>
      <c r="D55" s="21" t="s">
        <v>7</v>
      </c>
      <c r="E55" s="25">
        <f>SUM(E6:E53)</f>
        <v>0</v>
      </c>
      <c r="G55">
        <f>E55*0.02</f>
        <v>0</v>
      </c>
      <c r="H55" t="s">
        <v>247</v>
      </c>
    </row>
    <row r="56" spans="1:8">
      <c r="A56" s="5"/>
      <c r="D56" s="22" t="s">
        <v>8</v>
      </c>
      <c r="E56" s="26">
        <f>E55*0.2</f>
        <v>0</v>
      </c>
    </row>
    <row r="57" spans="1:8">
      <c r="A57" s="5"/>
      <c r="D57" s="23" t="s">
        <v>9</v>
      </c>
      <c r="E57" s="27">
        <f>E55+E56</f>
        <v>0</v>
      </c>
    </row>
    <row r="58" spans="1:8">
      <c r="A58" s="6"/>
      <c r="B58" s="8"/>
      <c r="C58" s="13"/>
      <c r="D58" s="28"/>
      <c r="E58" s="29"/>
    </row>
  </sheetData>
  <mergeCells count="2">
    <mergeCell ref="A2:E2"/>
    <mergeCell ref="A3:E3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24</vt:i4>
      </vt:variant>
      <vt:variant>
        <vt:lpstr>Plages nommées</vt:lpstr>
      </vt:variant>
      <vt:variant>
        <vt:i4>24</vt:i4>
      </vt:variant>
    </vt:vector>
  </HeadingPairs>
  <TitlesOfParts>
    <vt:vector size="48" baseType="lpstr">
      <vt:lpstr>RECAP</vt:lpstr>
      <vt:lpstr>RECAP n°2</vt:lpstr>
      <vt:lpstr>DEMOL</vt:lpstr>
      <vt:lpstr>Macro lot 01 GO-2nd oeuvre</vt:lpstr>
      <vt:lpstr>Charpent</vt:lpstr>
      <vt:lpstr>Couv</vt:lpstr>
      <vt:lpstr>Etanch</vt:lpstr>
      <vt:lpstr>Bardage</vt:lpstr>
      <vt:lpstr>Ravalement</vt:lpstr>
      <vt:lpstr>Men. Ext</vt:lpstr>
      <vt:lpstr>Serrurerie</vt:lpstr>
      <vt:lpstr>Porte de garage</vt:lpstr>
      <vt:lpstr>Macro lot 02 CVC-ELEC</vt:lpstr>
      <vt:lpstr>Plâtrerie</vt:lpstr>
      <vt:lpstr>Flocage</vt:lpstr>
      <vt:lpstr>Men. Int</vt:lpstr>
      <vt:lpstr>Chapes</vt:lpstr>
      <vt:lpstr>Carrelage Faïence</vt:lpstr>
      <vt:lpstr>Parquets</vt:lpstr>
      <vt:lpstr>Sols souples</vt:lpstr>
      <vt:lpstr>Peinture</vt:lpstr>
      <vt:lpstr>CVC-PBS</vt:lpstr>
      <vt:lpstr>ELEC</vt:lpstr>
      <vt:lpstr>Ascenseur</vt:lpstr>
      <vt:lpstr>Ascenseur!Zone_d_impression</vt:lpstr>
      <vt:lpstr>Bardage!Zone_d_impression</vt:lpstr>
      <vt:lpstr>'Carrelage Faïence'!Zone_d_impression</vt:lpstr>
      <vt:lpstr>Chapes!Zone_d_impression</vt:lpstr>
      <vt:lpstr>Charpent!Zone_d_impression</vt:lpstr>
      <vt:lpstr>Couv!Zone_d_impression</vt:lpstr>
      <vt:lpstr>'CVC-PBS'!Zone_d_impression</vt:lpstr>
      <vt:lpstr>DEMOL!Zone_d_impression</vt:lpstr>
      <vt:lpstr>ELEC!Zone_d_impression</vt:lpstr>
      <vt:lpstr>Etanch!Zone_d_impression</vt:lpstr>
      <vt:lpstr>Flocage!Zone_d_impression</vt:lpstr>
      <vt:lpstr>'Macro lot 01 GO-2nd oeuvre'!Zone_d_impression</vt:lpstr>
      <vt:lpstr>'Macro lot 02 CVC-ELEC'!Zone_d_impression</vt:lpstr>
      <vt:lpstr>'Men. Ext'!Zone_d_impression</vt:lpstr>
      <vt:lpstr>'Men. Int'!Zone_d_impression</vt:lpstr>
      <vt:lpstr>Parquets!Zone_d_impression</vt:lpstr>
      <vt:lpstr>Peinture!Zone_d_impression</vt:lpstr>
      <vt:lpstr>Plâtrerie!Zone_d_impression</vt:lpstr>
      <vt:lpstr>'Porte de garage'!Zone_d_impression</vt:lpstr>
      <vt:lpstr>Ravalement!Zone_d_impression</vt:lpstr>
      <vt:lpstr>RECAP!Zone_d_impression</vt:lpstr>
      <vt:lpstr>'RECAP n°2'!Zone_d_impression</vt:lpstr>
      <vt:lpstr>Serrurerie!Zone_d_impression</vt:lpstr>
      <vt:lpstr>'Sols souples'!Zone_d_impression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monnier</dc:creator>
  <cp:lastModifiedBy>MARIE-NATHALIE PAYET</cp:lastModifiedBy>
  <cp:lastPrinted>2025-02-06T13:13:32Z</cp:lastPrinted>
  <dcterms:created xsi:type="dcterms:W3CDTF">2017-03-14T08:54:10Z</dcterms:created>
  <dcterms:modified xsi:type="dcterms:W3CDTF">2025-02-06T15:17:28Z</dcterms:modified>
</cp:coreProperties>
</file>