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/>
  <mc:AlternateContent xmlns:mc="http://schemas.openxmlformats.org/markup-compatibility/2006">
    <mc:Choice Requires="x15">
      <x15ac:absPath xmlns:x15ac="http://schemas.microsoft.com/office/spreadsheetml/2010/11/ac" url="Z:\PARTAGE DAF - AC - Marchés\2024\24-15BIS - Travaux terrasses PI\Préparatoire\24-15BIS - DCE\24-15BIS LOT 02 CHARPENTE-OSSATURE-COUVERTURE\"/>
    </mc:Choice>
  </mc:AlternateContent>
  <xr:revisionPtr revIDLastSave="0" documentId="14_{E2FFDB51-152F-4498-92AA-6E1282542317}" xr6:coauthVersionLast="36" xr6:coauthVersionMax="36" xr10:uidLastSave="{00000000-0000-0000-0000-000000000000}"/>
  <bookViews>
    <workbookView xWindow="0" yWindow="0" windowWidth="23040" windowHeight="9348" xr2:uid="{00000000-000D-0000-FFFF-FFFF00000000}"/>
  </bookViews>
  <sheets>
    <sheet name="CDPGF" sheetId="10" r:id="rId1"/>
  </sheets>
  <definedNames>
    <definedName name="_ST921">#REF!</definedName>
    <definedName name="_ST922">#REF!</definedName>
    <definedName name="_ST923">#REF!</definedName>
    <definedName name="_ST924">#REF!</definedName>
    <definedName name="_ST925">#REF!</definedName>
    <definedName name="_ST926">#REF!</definedName>
    <definedName name="_ST927">#REF!</definedName>
    <definedName name="_ST928">#REF!</definedName>
    <definedName name="Excel_BuiltIn_Print_Area_3">#REF!</definedName>
    <definedName name="Excel_BuiltIn_Print_Titles_3">#REF!</definedName>
    <definedName name="_xlnm.Print_Titles" localSheetId="0">CDPGF!$10:$11</definedName>
    <definedName name="OLE_LINK10_2">#REF!</definedName>
    <definedName name="OLE_LINK10_3">#REF!</definedName>
    <definedName name="_xlnm.Print_Area" localSheetId="0">CDPGF!$A$1:$G$87</definedName>
  </definedNames>
  <calcPr calcId="191029"/>
</workbook>
</file>

<file path=xl/calcChain.xml><?xml version="1.0" encoding="utf-8"?>
<calcChain xmlns="http://schemas.openxmlformats.org/spreadsheetml/2006/main">
  <c r="D77" i="10" l="1"/>
  <c r="G16" i="10"/>
  <c r="G14" i="10"/>
  <c r="G13" i="10"/>
  <c r="G80" i="10"/>
  <c r="G57" i="10"/>
  <c r="G44" i="10"/>
  <c r="G45" i="10"/>
  <c r="G81" i="10"/>
  <c r="G78" i="10"/>
  <c r="G77" i="10"/>
  <c r="G75" i="10"/>
  <c r="G74" i="10"/>
  <c r="G73" i="10"/>
  <c r="G72" i="10"/>
  <c r="G68" i="10"/>
  <c r="G67" i="10"/>
  <c r="G66" i="10"/>
  <c r="G65" i="10"/>
  <c r="G64" i="10"/>
  <c r="G60" i="10"/>
  <c r="G59" i="10"/>
  <c r="G58" i="10"/>
  <c r="G56" i="10"/>
  <c r="G55" i="10"/>
  <c r="G54" i="10"/>
  <c r="G53" i="10"/>
  <c r="G52" i="10"/>
  <c r="G51" i="10"/>
  <c r="G61" i="10" s="1"/>
  <c r="G50" i="10"/>
  <c r="G46" i="10"/>
  <c r="G43" i="10"/>
  <c r="G42" i="10"/>
  <c r="G41" i="10"/>
  <c r="G40" i="10"/>
  <c r="G36" i="10"/>
  <c r="G35" i="10"/>
  <c r="G34" i="10"/>
  <c r="G33" i="10"/>
  <c r="G32" i="10"/>
  <c r="G31" i="10"/>
  <c r="G30" i="10"/>
  <c r="G29" i="10"/>
  <c r="G28" i="10"/>
  <c r="G27" i="10"/>
  <c r="G23" i="10"/>
  <c r="G22" i="10"/>
  <c r="G21" i="10"/>
  <c r="G20" i="10"/>
  <c r="G19" i="10"/>
  <c r="G15" i="10"/>
  <c r="G47" i="10" l="1"/>
  <c r="G24" i="10"/>
  <c r="G69" i="10"/>
  <c r="G82" i="10"/>
  <c r="G37" i="10"/>
  <c r="D74" i="10"/>
  <c r="D23" i="10"/>
  <c r="D53" i="10"/>
  <c r="D54" i="10" s="1"/>
  <c r="D55" i="10" s="1"/>
  <c r="D43" i="10"/>
  <c r="D42" i="10"/>
  <c r="D36" i="10"/>
  <c r="D34" i="10"/>
  <c r="D30" i="10"/>
  <c r="G85" i="10" l="1"/>
  <c r="G86" i="10" s="1"/>
  <c r="G87" i="10" l="1"/>
</calcChain>
</file>

<file path=xl/sharedStrings.xml><?xml version="1.0" encoding="utf-8"?>
<sst xmlns="http://schemas.openxmlformats.org/spreadsheetml/2006/main" count="172" uniqueCount="129">
  <si>
    <t>DESIGNATION</t>
  </si>
  <si>
    <t>U</t>
  </si>
  <si>
    <t>PLANCHERS</t>
  </si>
  <si>
    <t>kg</t>
  </si>
  <si>
    <t>ens</t>
  </si>
  <si>
    <t>ml</t>
  </si>
  <si>
    <t>STRUCTURE PRINCIPALE</t>
  </si>
  <si>
    <t>2.1</t>
  </si>
  <si>
    <t>2.2</t>
  </si>
  <si>
    <t>2.3</t>
  </si>
  <si>
    <t>Poutres métalliques</t>
  </si>
  <si>
    <t>3.1</t>
  </si>
  <si>
    <t>3.2</t>
  </si>
  <si>
    <t>4.1</t>
  </si>
  <si>
    <t>4.2</t>
  </si>
  <si>
    <t>TOITURE</t>
  </si>
  <si>
    <t>5.1.1</t>
  </si>
  <si>
    <t>6.1</t>
  </si>
  <si>
    <t>6.1.1</t>
  </si>
  <si>
    <t>6.1.2</t>
  </si>
  <si>
    <t>6.2</t>
  </si>
  <si>
    <t>6.2.1</t>
  </si>
  <si>
    <t>1.1</t>
  </si>
  <si>
    <t>3.2.1</t>
  </si>
  <si>
    <t>3.1.1</t>
  </si>
  <si>
    <t>Film pare-pluie</t>
  </si>
  <si>
    <t xml:space="preserve">P.U. EN EUROS </t>
  </si>
  <si>
    <t xml:space="preserve">MONTANT HT EN EUROS </t>
  </si>
  <si>
    <t xml:space="preserve">Poteaux principaux GL24h </t>
  </si>
  <si>
    <t>Poutres principales GL24h</t>
  </si>
  <si>
    <t>Palées de stabilité</t>
  </si>
  <si>
    <t>2.3.1</t>
  </si>
  <si>
    <t>2.3.2</t>
  </si>
  <si>
    <t>Diagonales bois</t>
  </si>
  <si>
    <t>Croix métalliques</t>
  </si>
  <si>
    <t>Plancher sur vide-sanitaire</t>
  </si>
  <si>
    <t>Poutre GL24h 200/720</t>
  </si>
  <si>
    <t>Solivage C24 ou GL24h 55/280</t>
  </si>
  <si>
    <t>Isolation FB ép.280mm</t>
  </si>
  <si>
    <t>Panneau ép.22mm</t>
  </si>
  <si>
    <t>3.1.2</t>
  </si>
  <si>
    <t>3.1.3</t>
  </si>
  <si>
    <t>3.1.4</t>
  </si>
  <si>
    <t>Plancher sur dalle béton existante</t>
  </si>
  <si>
    <t>3.2.2</t>
  </si>
  <si>
    <t>3.2.3</t>
  </si>
  <si>
    <t>3.2.4</t>
  </si>
  <si>
    <t>Etanchéité à l'air</t>
  </si>
  <si>
    <t>MURS EXTERIEURS</t>
  </si>
  <si>
    <t>Lisses de réglage 60/145 C18</t>
  </si>
  <si>
    <t>Murs à ossature bois 45/145 C18</t>
  </si>
  <si>
    <t>Isolation FB ép.145mm</t>
  </si>
  <si>
    <t>Film pare-vapeur</t>
  </si>
  <si>
    <t>Parement extérieur en lames métalliques</t>
  </si>
  <si>
    <t>4.3</t>
  </si>
  <si>
    <t>4.4</t>
  </si>
  <si>
    <t>4.5</t>
  </si>
  <si>
    <t>4.6</t>
  </si>
  <si>
    <t>5.1</t>
  </si>
  <si>
    <t>Enveloppe de toiture</t>
  </si>
  <si>
    <t>Pannes 55/360 formant caissons</t>
  </si>
  <si>
    <t>Isolant OC ép.360mm</t>
  </si>
  <si>
    <t>Plaque de sous face en fibres-gypse 18mm</t>
  </si>
  <si>
    <t>Film de sous-toiture</t>
  </si>
  <si>
    <t>Plafond</t>
  </si>
  <si>
    <t>Poutre d'habillage BM</t>
  </si>
  <si>
    <t>5.1.2</t>
  </si>
  <si>
    <t>5.1.3</t>
  </si>
  <si>
    <t>5.1.4</t>
  </si>
  <si>
    <t>5.1.5</t>
  </si>
  <si>
    <t>5.2</t>
  </si>
  <si>
    <t>5.2.1</t>
  </si>
  <si>
    <t>5.2.2</t>
  </si>
  <si>
    <t>Plafond acoustique</t>
  </si>
  <si>
    <t>CASQUETTE</t>
  </si>
  <si>
    <t>Poutres formant casquette</t>
  </si>
  <si>
    <t>Poutres support de liteaux</t>
  </si>
  <si>
    <t>Parement en sous-face</t>
  </si>
  <si>
    <t>Liteaux aluminium 80/50/2</t>
  </si>
  <si>
    <t>COUVERTURE ET ZINGUERIE</t>
  </si>
  <si>
    <t>Structure courante</t>
  </si>
  <si>
    <t>Pannes GL24h support de chevron</t>
  </si>
  <si>
    <t>Chevrons BM 60/140</t>
  </si>
  <si>
    <t>Couverture zinc à joint-debout</t>
  </si>
  <si>
    <t>Zinguerie</t>
  </si>
  <si>
    <t>Gouttière zinc</t>
  </si>
  <si>
    <t>Descente EP zinc</t>
  </si>
  <si>
    <t>7.1</t>
  </si>
  <si>
    <t>7.1.1</t>
  </si>
  <si>
    <t>7.1.2</t>
  </si>
  <si>
    <t>7.2</t>
  </si>
  <si>
    <t>7.3</t>
  </si>
  <si>
    <t>7.3.1</t>
  </si>
  <si>
    <t>7.3.2</t>
  </si>
  <si>
    <t>u</t>
  </si>
  <si>
    <r>
      <t>m</t>
    </r>
    <r>
      <rPr>
        <vertAlign val="superscript"/>
        <sz val="9"/>
        <rFont val="Arial"/>
        <family val="2"/>
      </rPr>
      <t>3</t>
    </r>
  </si>
  <si>
    <r>
      <t>m</t>
    </r>
    <r>
      <rPr>
        <vertAlign val="superscript"/>
        <sz val="9"/>
        <rFont val="Arial"/>
        <family val="2"/>
      </rPr>
      <t>2</t>
    </r>
  </si>
  <si>
    <t>SOUS TOTAL :</t>
  </si>
  <si>
    <t>QTE MOE</t>
  </si>
  <si>
    <t>5.1.6</t>
  </si>
  <si>
    <t>Panneau CVT ép. 22mm</t>
  </si>
  <si>
    <t>Aménagement d’espaces de vie étudiante au bâtiment PI
Campus universitaire de Toulon</t>
  </si>
  <si>
    <t>Université de Toulon 70 Avenue Roger Devoucoux 83000 TOULON</t>
  </si>
  <si>
    <t>DCE</t>
  </si>
  <si>
    <t>7.4</t>
  </si>
  <si>
    <t>Sécurité en toiture</t>
  </si>
  <si>
    <t>7.4.1</t>
  </si>
  <si>
    <t>Crochet d'ancrage</t>
  </si>
  <si>
    <t>Etudes d'exécutions</t>
  </si>
  <si>
    <t>1.2</t>
  </si>
  <si>
    <t>Tests d'étanchéité à l'air</t>
  </si>
  <si>
    <t>ETUDES ET TESTS</t>
  </si>
  <si>
    <t>Il appartient à l’entrepreneur de vérifier ces quantités, sur la base des documents graphiques du DCE, et de les reporter dans la colonne prévue à cet effet (colonne « QTE vérifiées »), en effectuant les modifications ou corrections qu’il jugera nécessaires. L’absence de quantités dans la colonne « QTE vérifiées » vaut validation des quantités de la première colonne, dont l’entrepreneur prend alors l’entière responsabilité, les ayant vérifiées.</t>
  </si>
  <si>
    <t>QTE Entreprise</t>
  </si>
  <si>
    <t>Montant total H.T. - Lot n°02: Charpente – Ossature bois – Couverture</t>
  </si>
  <si>
    <t>TVA 20%</t>
  </si>
  <si>
    <t>Montant total T.T.C. - Lot n°02: Charpente – Ossature bois – Couverture</t>
  </si>
  <si>
    <t>4.7</t>
  </si>
  <si>
    <t>Enseigne en lettres métal découpées</t>
  </si>
  <si>
    <t>unités</t>
  </si>
  <si>
    <t>5.1.7</t>
  </si>
  <si>
    <t>Chevêtre pour accès toiture</t>
  </si>
  <si>
    <t>unité</t>
  </si>
  <si>
    <t>7.4.2</t>
  </si>
  <si>
    <t>Lanterneau d'accès en toiture</t>
  </si>
  <si>
    <t>Levage</t>
  </si>
  <si>
    <t>1.3</t>
  </si>
  <si>
    <t>18 novembre 2024
Ind B</t>
  </si>
  <si>
    <t>DPGF - 24-15BIS - Lot n°02: Charpente – Ossature bois – Couverture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</si>
</sst>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  <numFmt numFmtId="165" formatCode="_-* #,##0.00\ [$€]_-;\-* #,##0.00\ [$€]_-;_-* \-??\ [$€]_-;_-@_-"/>
    <numFmt numFmtId="166" formatCode="#,##0.00\ &quot;€&quot;"/>
  </numFmts>
  <fonts count="1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u/>
      <sz val="10"/>
      <color indexed="12"/>
      <name val="Arial"/>
      <family val="2"/>
      <charset val="204"/>
    </font>
    <font>
      <sz val="8"/>
      <name val="Arial"/>
      <family val="2"/>
    </font>
    <font>
      <sz val="11"/>
      <color theme="1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9" fontId="2" fillId="2" borderId="0">
      <alignment horizontal="left" vertical="top" wrapText="1"/>
    </xf>
    <xf numFmtId="49" fontId="3" fillId="2" borderId="0">
      <alignment horizontal="left" vertical="top" wrapText="1"/>
    </xf>
    <xf numFmtId="165" fontId="6" fillId="0" borderId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87">
    <xf numFmtId="0" fontId="0" fillId="0" borderId="0" xfId="0"/>
    <xf numFmtId="0" fontId="4" fillId="0" borderId="0" xfId="5" applyFont="1" applyAlignment="1">
      <alignment horizontal="center" vertical="center" wrapText="1"/>
    </xf>
    <xf numFmtId="0" fontId="7" fillId="0" borderId="0" xfId="5" applyFont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10" fillId="0" borderId="0" xfId="5" applyFont="1" applyAlignment="1">
      <alignment horizontal="center" vertical="center"/>
    </xf>
    <xf numFmtId="49" fontId="14" fillId="0" borderId="0" xfId="6" applyNumberFormat="1" applyFont="1" applyFill="1" applyBorder="1" applyAlignment="1" applyProtection="1">
      <alignment horizontal="left" vertical="center" wrapText="1"/>
    </xf>
    <xf numFmtId="0" fontId="10" fillId="0" borderId="0" xfId="5" applyFont="1" applyAlignment="1">
      <alignment horizontal="center" vertical="center" wrapText="1"/>
    </xf>
    <xf numFmtId="49" fontId="14" fillId="0" borderId="0" xfId="6" applyNumberFormat="1" applyFont="1" applyFill="1" applyBorder="1" applyAlignment="1" applyProtection="1">
      <alignment horizontal="center" vertical="center" wrapText="1"/>
    </xf>
    <xf numFmtId="0" fontId="15" fillId="0" borderId="3" xfId="5" applyFont="1" applyBorder="1" applyAlignment="1">
      <alignment horizontal="center" vertical="center" wrapText="1"/>
    </xf>
    <xf numFmtId="0" fontId="4" fillId="0" borderId="0" xfId="5" applyFont="1" applyAlignment="1">
      <alignment vertical="center" wrapText="1"/>
    </xf>
    <xf numFmtId="4" fontId="15" fillId="0" borderId="0" xfId="6" applyNumberFormat="1" applyFont="1" applyFill="1" applyBorder="1" applyAlignment="1" applyProtection="1">
      <alignment horizontal="right" vertical="center" wrapText="1"/>
    </xf>
    <xf numFmtId="0" fontId="7" fillId="0" borderId="0" xfId="5" applyFont="1" applyAlignment="1">
      <alignment horizontal="center" vertical="center"/>
    </xf>
    <xf numFmtId="0" fontId="15" fillId="0" borderId="0" xfId="5" applyFont="1" applyAlignment="1">
      <alignment horizontal="left" vertical="center" wrapText="1"/>
    </xf>
    <xf numFmtId="0" fontId="15" fillId="0" borderId="0" xfId="5" applyFont="1" applyAlignment="1">
      <alignment vertical="center" wrapText="1"/>
    </xf>
    <xf numFmtId="2" fontId="7" fillId="0" borderId="0" xfId="5" applyNumberFormat="1" applyFont="1" applyAlignment="1">
      <alignment horizontal="center" vertical="center"/>
    </xf>
    <xf numFmtId="2" fontId="7" fillId="0" borderId="9" xfId="5" applyNumberFormat="1" applyFont="1" applyBorder="1" applyAlignment="1">
      <alignment horizontal="center" vertical="center"/>
    </xf>
    <xf numFmtId="2" fontId="7" fillId="0" borderId="1" xfId="5" applyNumberFormat="1" applyFont="1" applyBorder="1" applyAlignment="1">
      <alignment horizontal="center" vertical="center"/>
    </xf>
    <xf numFmtId="0" fontId="7" fillId="0" borderId="0" xfId="5" applyFont="1" applyAlignment="1">
      <alignment horizontal="left" vertical="center" wrapText="1"/>
    </xf>
    <xf numFmtId="0" fontId="10" fillId="0" borderId="0" xfId="5" applyFont="1" applyAlignment="1">
      <alignment vertical="center"/>
    </xf>
    <xf numFmtId="0" fontId="7" fillId="0" borderId="0" xfId="5" applyFont="1" applyAlignment="1">
      <alignment vertical="center"/>
    </xf>
    <xf numFmtId="0" fontId="4" fillId="0" borderId="0" xfId="0" applyFont="1" applyAlignment="1">
      <alignment vertical="center"/>
    </xf>
    <xf numFmtId="0" fontId="17" fillId="0" borderId="0" xfId="5" applyFont="1" applyAlignment="1">
      <alignment horizontal="right" vertical="center"/>
    </xf>
    <xf numFmtId="44" fontId="17" fillId="0" borderId="7" xfId="4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7" fillId="0" borderId="9" xfId="5" applyFont="1" applyBorder="1" applyAlignment="1">
      <alignment horizontal="center" vertical="center"/>
    </xf>
    <xf numFmtId="1" fontId="7" fillId="0" borderId="0" xfId="5" applyNumberFormat="1" applyFont="1" applyAlignment="1">
      <alignment horizontal="center" vertical="center"/>
    </xf>
    <xf numFmtId="1" fontId="7" fillId="0" borderId="1" xfId="5" applyNumberFormat="1" applyFont="1" applyBorder="1" applyAlignment="1">
      <alignment horizontal="center" vertical="center"/>
    </xf>
    <xf numFmtId="1" fontId="7" fillId="0" borderId="9" xfId="5" applyNumberFormat="1" applyFont="1" applyBorder="1" applyAlignment="1">
      <alignment horizontal="center" vertical="center"/>
    </xf>
    <xf numFmtId="2" fontId="7" fillId="0" borderId="10" xfId="5" applyNumberFormat="1" applyFont="1" applyBorder="1" applyAlignment="1">
      <alignment horizontal="center" vertical="center"/>
    </xf>
    <xf numFmtId="2" fontId="7" fillId="0" borderId="11" xfId="5" applyNumberFormat="1" applyFont="1" applyBorder="1" applyAlignment="1">
      <alignment horizontal="center" vertical="center"/>
    </xf>
    <xf numFmtId="2" fontId="7" fillId="0" borderId="7" xfId="5" applyNumberFormat="1" applyFont="1" applyBorder="1" applyAlignment="1">
      <alignment horizontal="center" vertical="center"/>
    </xf>
    <xf numFmtId="0" fontId="7" fillId="0" borderId="10" xfId="5" applyFont="1" applyBorder="1" applyAlignment="1">
      <alignment horizontal="center" vertical="center"/>
    </xf>
    <xf numFmtId="1" fontId="7" fillId="0" borderId="11" xfId="5" applyNumberFormat="1" applyFont="1" applyBorder="1" applyAlignment="1">
      <alignment horizontal="center" vertical="center"/>
    </xf>
    <xf numFmtId="1" fontId="7" fillId="0" borderId="7" xfId="5" applyNumberFormat="1" applyFont="1" applyBorder="1" applyAlignment="1">
      <alignment horizontal="center" vertical="center"/>
    </xf>
    <xf numFmtId="1" fontId="7" fillId="0" borderId="10" xfId="5" applyNumberFormat="1" applyFont="1" applyBorder="1" applyAlignment="1">
      <alignment horizontal="center" vertical="center"/>
    </xf>
    <xf numFmtId="49" fontId="11" fillId="0" borderId="0" xfId="6" applyNumberFormat="1" applyFont="1" applyFill="1" applyBorder="1" applyAlignment="1" applyProtection="1">
      <alignment horizontal="left" vertical="center" wrapText="1"/>
    </xf>
    <xf numFmtId="49" fontId="12" fillId="0" borderId="0" xfId="6" applyNumberFormat="1" applyFont="1" applyFill="1" applyBorder="1" applyAlignment="1" applyProtection="1">
      <alignment horizontal="left" vertical="center" wrapText="1"/>
    </xf>
    <xf numFmtId="49" fontId="13" fillId="0" borderId="0" xfId="6" applyNumberFormat="1" applyFont="1" applyFill="1" applyBorder="1" applyAlignment="1" applyProtection="1">
      <alignment horizontal="right" vertical="center" wrapText="1"/>
    </xf>
    <xf numFmtId="166" fontId="5" fillId="0" borderId="3" xfId="6" applyNumberFormat="1" applyFont="1" applyFill="1" applyBorder="1" applyAlignment="1" applyProtection="1">
      <alignment horizontal="right" vertical="center" wrapText="1"/>
    </xf>
    <xf numFmtId="0" fontId="4" fillId="0" borderId="10" xfId="5" applyFont="1" applyBorder="1" applyAlignment="1">
      <alignment horizontal="left" vertical="center" wrapText="1"/>
    </xf>
    <xf numFmtId="0" fontId="4" fillId="0" borderId="9" xfId="5" applyFont="1" applyBorder="1" applyAlignment="1">
      <alignment horizontal="center" vertical="center" wrapText="1"/>
    </xf>
    <xf numFmtId="1" fontId="4" fillId="0" borderId="10" xfId="5" applyNumberFormat="1" applyFont="1" applyBorder="1" applyAlignment="1">
      <alignment horizontal="center" vertical="center" wrapText="1"/>
    </xf>
    <xf numFmtId="0" fontId="4" fillId="0" borderId="7" xfId="5" applyFont="1" applyBorder="1" applyAlignment="1">
      <alignment horizontal="left" vertical="center" wrapText="1"/>
    </xf>
    <xf numFmtId="0" fontId="4" fillId="0" borderId="1" xfId="5" applyFont="1" applyBorder="1" applyAlignment="1">
      <alignment horizontal="center" vertical="center" wrapText="1"/>
    </xf>
    <xf numFmtId="1" fontId="4" fillId="0" borderId="7" xfId="5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5" fillId="0" borderId="13" xfId="5" applyFont="1" applyBorder="1" applyAlignment="1">
      <alignment horizontal="center" vertical="center" wrapText="1"/>
    </xf>
    <xf numFmtId="0" fontId="15" fillId="0" borderId="14" xfId="5" applyFont="1" applyBorder="1" applyAlignment="1">
      <alignment horizontal="center" vertical="center" wrapText="1"/>
    </xf>
    <xf numFmtId="164" fontId="15" fillId="0" borderId="14" xfId="6" applyFont="1" applyFill="1" applyBorder="1" applyAlignment="1" applyProtection="1">
      <alignment horizontal="center" vertical="center" wrapText="1"/>
    </xf>
    <xf numFmtId="164" fontId="15" fillId="0" borderId="15" xfId="6" applyFont="1" applyFill="1" applyBorder="1" applyAlignment="1" applyProtection="1">
      <alignment horizontal="center" vertical="center" wrapText="1"/>
    </xf>
    <xf numFmtId="166" fontId="18" fillId="0" borderId="3" xfId="5" applyNumberFormat="1" applyFont="1" applyBorder="1" applyAlignment="1">
      <alignment vertical="center"/>
    </xf>
    <xf numFmtId="43" fontId="4" fillId="0" borderId="10" xfId="4" applyNumberFormat="1" applyFont="1" applyFill="1" applyBorder="1" applyAlignment="1" applyProtection="1">
      <alignment horizontal="right" vertical="center" wrapText="1"/>
    </xf>
    <xf numFmtId="43" fontId="4" fillId="0" borderId="9" xfId="4" applyNumberFormat="1" applyFont="1" applyFill="1" applyBorder="1" applyAlignment="1" applyProtection="1">
      <alignment horizontal="center" vertical="center" wrapText="1"/>
    </xf>
    <xf numFmtId="43" fontId="4" fillId="0" borderId="1" xfId="4" applyNumberFormat="1" applyFont="1" applyFill="1" applyBorder="1" applyAlignment="1" applyProtection="1">
      <alignment horizontal="center" vertical="center" wrapText="1"/>
    </xf>
    <xf numFmtId="43" fontId="7" fillId="0" borderId="9" xfId="5" applyNumberFormat="1" applyFont="1" applyBorder="1" applyAlignment="1">
      <alignment vertical="center"/>
    </xf>
    <xf numFmtId="43" fontId="7" fillId="0" borderId="0" xfId="5" applyNumberFormat="1" applyFont="1" applyAlignment="1">
      <alignment vertical="center"/>
    </xf>
    <xf numFmtId="43" fontId="7" fillId="0" borderId="1" xfId="5" applyNumberFormat="1" applyFont="1" applyBorder="1" applyAlignment="1">
      <alignment vertical="center"/>
    </xf>
    <xf numFmtId="43" fontId="4" fillId="0" borderId="7" xfId="4" applyNumberFormat="1" applyFont="1" applyFill="1" applyBorder="1" applyAlignment="1" applyProtection="1">
      <alignment horizontal="right" vertical="center" wrapText="1"/>
    </xf>
    <xf numFmtId="43" fontId="7" fillId="0" borderId="8" xfId="5" applyNumberFormat="1" applyFont="1" applyBorder="1" applyAlignment="1">
      <alignment vertical="center"/>
    </xf>
    <xf numFmtId="43" fontId="7" fillId="0" borderId="12" xfId="5" applyNumberFormat="1" applyFont="1" applyBorder="1" applyAlignment="1">
      <alignment vertical="center"/>
    </xf>
    <xf numFmtId="43" fontId="7" fillId="0" borderId="2" xfId="5" applyNumberFormat="1" applyFont="1" applyBorder="1" applyAlignment="1">
      <alignment vertical="center"/>
    </xf>
    <xf numFmtId="43" fontId="4" fillId="0" borderId="11" xfId="4" applyNumberFormat="1" applyFont="1" applyFill="1" applyBorder="1" applyAlignment="1" applyProtection="1">
      <alignment horizontal="right" vertical="center" wrapText="1"/>
    </xf>
    <xf numFmtId="1" fontId="7" fillId="0" borderId="16" xfId="5" applyNumberFormat="1" applyFont="1" applyBorder="1" applyAlignment="1">
      <alignment horizontal="center" vertical="center"/>
    </xf>
    <xf numFmtId="49" fontId="12" fillId="0" borderId="0" xfId="6" applyNumberFormat="1" applyFont="1" applyFill="1" applyBorder="1" applyAlignment="1" applyProtection="1">
      <alignment horizontal="right" vertical="center" wrapText="1"/>
    </xf>
    <xf numFmtId="0" fontId="4" fillId="0" borderId="11" xfId="5" applyFont="1" applyBorder="1" applyAlignment="1">
      <alignment horizontal="left" vertical="center" wrapText="1"/>
    </xf>
    <xf numFmtId="1" fontId="4" fillId="0" borderId="11" xfId="5" applyNumberFormat="1" applyFont="1" applyBorder="1" applyAlignment="1">
      <alignment horizontal="center" vertical="center" wrapText="1"/>
    </xf>
    <xf numFmtId="43" fontId="4" fillId="0" borderId="0" xfId="4" applyNumberFormat="1" applyFont="1" applyFill="1" applyBorder="1" applyAlignment="1" applyProtection="1">
      <alignment horizontal="center" vertical="center" wrapText="1"/>
    </xf>
    <xf numFmtId="0" fontId="5" fillId="0" borderId="4" xfId="5" applyFont="1" applyBorder="1" applyAlignment="1">
      <alignment horizontal="right" vertical="center" wrapText="1"/>
    </xf>
    <xf numFmtId="0" fontId="5" fillId="0" borderId="5" xfId="5" applyFont="1" applyBorder="1" applyAlignment="1">
      <alignment horizontal="right" vertical="center" wrapText="1"/>
    </xf>
    <xf numFmtId="0" fontId="5" fillId="0" borderId="6" xfId="5" applyFont="1" applyBorder="1" applyAlignment="1">
      <alignment horizontal="right" vertical="center" wrapText="1"/>
    </xf>
    <xf numFmtId="49" fontId="11" fillId="0" borderId="0" xfId="6" applyNumberFormat="1" applyFont="1" applyFill="1" applyBorder="1" applyAlignment="1" applyProtection="1">
      <alignment horizontal="left" vertical="center" wrapText="1"/>
    </xf>
    <xf numFmtId="49" fontId="12" fillId="0" borderId="0" xfId="6" applyNumberFormat="1" applyFont="1" applyFill="1" applyBorder="1" applyAlignment="1" applyProtection="1">
      <alignment horizontal="left" vertical="center" wrapText="1"/>
    </xf>
    <xf numFmtId="0" fontId="15" fillId="0" borderId="0" xfId="5" applyFont="1" applyAlignment="1">
      <alignment horizontal="center" vertical="center" wrapText="1"/>
    </xf>
    <xf numFmtId="0" fontId="15" fillId="0" borderId="0" xfId="5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</cellXfs>
  <cellStyles count="8">
    <cellStyle name="ArtTitre" xfId="1" xr:uid="{00000000-0005-0000-0000-000000000000}"/>
    <cellStyle name="ChapTitre2" xfId="2" xr:uid="{00000000-0005-0000-0000-000001000000}"/>
    <cellStyle name="Euro" xfId="3" xr:uid="{00000000-0005-0000-0000-000002000000}"/>
    <cellStyle name="Lien hypertexte 2" xfId="7" xr:uid="{B166687E-BBE6-4F0A-B4A2-1485D316A930}"/>
    <cellStyle name="Milliers 2" xfId="6" xr:uid="{D867C03E-7AAD-43A2-9C13-A6AFA87EB9DC}"/>
    <cellStyle name="Monétaire" xfId="4" builtinId="4"/>
    <cellStyle name="Normal" xfId="0" builtinId="0"/>
    <cellStyle name="Normal 2" xfId="5" xr:uid="{B893FF10-51C6-444A-A727-9827318B6F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51F4D-2144-4FD7-ADE3-AAB56609B9A4}">
  <dimension ref="A1:G88"/>
  <sheetViews>
    <sheetView tabSelected="1" view="pageBreakPreview" zoomScale="115" zoomScaleNormal="115" zoomScaleSheetLayoutView="115" workbookViewId="0">
      <selection activeCell="L22" sqref="L22"/>
    </sheetView>
  </sheetViews>
  <sheetFormatPr baseColWidth="10" defaultColWidth="11.44140625" defaultRowHeight="13.8" x14ac:dyDescent="0.25"/>
  <cols>
    <col min="1" max="1" width="5.77734375" style="18" customWidth="1"/>
    <col min="2" max="2" width="40.88671875" style="18" customWidth="1"/>
    <col min="3" max="3" width="5.77734375" style="4" customWidth="1"/>
    <col min="4" max="5" width="8.88671875" style="4" customWidth="1"/>
    <col min="6" max="6" width="10.88671875" style="18" customWidth="1"/>
    <col min="7" max="7" width="18" style="18" customWidth="1"/>
    <col min="8" max="8" width="11.44140625" style="18"/>
    <col min="9" max="9" width="17.88671875" style="18" bestFit="1" customWidth="1"/>
    <col min="10" max="11" width="11.44140625" style="18"/>
    <col min="12" max="12" width="18.109375" style="18" bestFit="1" customWidth="1"/>
    <col min="13" max="16384" width="11.44140625" style="18"/>
  </cols>
  <sheetData>
    <row r="1" spans="1:7" ht="46.5" customHeight="1" x14ac:dyDescent="0.25">
      <c r="A1" s="79" t="s">
        <v>101</v>
      </c>
      <c r="B1" s="79"/>
      <c r="C1" s="79"/>
      <c r="D1" s="79"/>
      <c r="E1" s="79"/>
      <c r="F1" s="79"/>
      <c r="G1" s="72" t="s">
        <v>127</v>
      </c>
    </row>
    <row r="2" spans="1:7" ht="27" customHeight="1" x14ac:dyDescent="0.25">
      <c r="A2" s="80" t="s">
        <v>102</v>
      </c>
      <c r="B2" s="80"/>
      <c r="C2" s="80"/>
      <c r="D2" s="80"/>
      <c r="E2" s="80"/>
      <c r="F2" s="80"/>
      <c r="G2" s="46" t="s">
        <v>103</v>
      </c>
    </row>
    <row r="3" spans="1:7" ht="13.05" customHeight="1" x14ac:dyDescent="0.25">
      <c r="A3" s="45"/>
      <c r="B3" s="45"/>
      <c r="C3" s="45"/>
      <c r="D3" s="45"/>
      <c r="E3" s="45"/>
      <c r="F3" s="45"/>
      <c r="G3" s="46"/>
    </row>
    <row r="4" spans="1:7" ht="13.05" customHeight="1" x14ac:dyDescent="0.25">
      <c r="A4" s="5"/>
      <c r="B4" s="6"/>
      <c r="C4" s="7"/>
      <c r="D4" s="7"/>
      <c r="E4" s="7"/>
      <c r="F4" s="5"/>
      <c r="G4" s="6"/>
    </row>
    <row r="5" spans="1:7" ht="21" customHeight="1" x14ac:dyDescent="0.25">
      <c r="A5" s="79" t="s">
        <v>128</v>
      </c>
      <c r="B5" s="79"/>
      <c r="C5" s="79"/>
      <c r="D5" s="79"/>
      <c r="E5" s="79"/>
      <c r="F5" s="79"/>
      <c r="G5" s="79"/>
    </row>
    <row r="6" spans="1:7" ht="13.05" customHeight="1" x14ac:dyDescent="0.25">
      <c r="A6" s="44"/>
      <c r="B6" s="44"/>
      <c r="C6" s="44"/>
      <c r="D6" s="44"/>
      <c r="E6" s="44"/>
      <c r="F6" s="44"/>
      <c r="G6" s="44"/>
    </row>
    <row r="7" spans="1:7" s="19" customFormat="1" ht="52.8" customHeight="1" x14ac:dyDescent="0.25">
      <c r="A7" s="83" t="s">
        <v>112</v>
      </c>
      <c r="B7" s="83"/>
      <c r="C7" s="83"/>
      <c r="D7" s="83"/>
      <c r="E7" s="83"/>
      <c r="F7" s="83"/>
      <c r="G7" s="83"/>
    </row>
    <row r="8" spans="1:7" s="19" customFormat="1" ht="13.05" customHeight="1" x14ac:dyDescent="0.25">
      <c r="A8" s="54"/>
      <c r="B8" s="54"/>
      <c r="C8" s="54"/>
      <c r="D8" s="54"/>
      <c r="E8" s="54"/>
      <c r="F8" s="54"/>
      <c r="G8" s="54"/>
    </row>
    <row r="9" spans="1:7" s="19" customFormat="1" ht="13.05" customHeight="1" x14ac:dyDescent="0.25">
      <c r="A9" s="2"/>
      <c r="B9" s="17"/>
      <c r="C9" s="81"/>
      <c r="D9" s="81"/>
      <c r="E9" s="81"/>
      <c r="F9" s="81"/>
      <c r="G9" s="81"/>
    </row>
    <row r="10" spans="1:7" s="19" customFormat="1" ht="23.4" customHeight="1" x14ac:dyDescent="0.25">
      <c r="A10" s="8"/>
      <c r="B10" s="55" t="s">
        <v>0</v>
      </c>
      <c r="C10" s="56" t="s">
        <v>1</v>
      </c>
      <c r="D10" s="56" t="s">
        <v>98</v>
      </c>
      <c r="E10" s="56" t="s">
        <v>113</v>
      </c>
      <c r="F10" s="57" t="s">
        <v>26</v>
      </c>
      <c r="G10" s="58" t="s">
        <v>27</v>
      </c>
    </row>
    <row r="11" spans="1:7" s="19" customFormat="1" ht="13.05" customHeight="1" x14ac:dyDescent="0.25">
      <c r="A11" s="2"/>
      <c r="B11" s="9"/>
      <c r="C11" s="1"/>
      <c r="D11" s="1"/>
      <c r="E11" s="1"/>
      <c r="F11" s="2"/>
      <c r="G11" s="10"/>
    </row>
    <row r="12" spans="1:7" s="19" customFormat="1" ht="13.05" customHeight="1" x14ac:dyDescent="0.25">
      <c r="A12" s="12">
        <v>1</v>
      </c>
      <c r="B12" s="13" t="s">
        <v>111</v>
      </c>
      <c r="C12" s="13"/>
      <c r="D12" s="13"/>
      <c r="E12" s="13"/>
      <c r="F12" s="13"/>
      <c r="G12" s="13"/>
    </row>
    <row r="13" spans="1:7" s="19" customFormat="1" ht="13.05" customHeight="1" x14ac:dyDescent="0.25">
      <c r="A13" s="25" t="s">
        <v>22</v>
      </c>
      <c r="B13" s="48" t="s">
        <v>108</v>
      </c>
      <c r="C13" s="49" t="s">
        <v>4</v>
      </c>
      <c r="D13" s="50">
        <v>1</v>
      </c>
      <c r="E13" s="50"/>
      <c r="F13" s="61"/>
      <c r="G13" s="60">
        <f t="shared" ref="G13:G14" si="0">E13*F13</f>
        <v>0</v>
      </c>
    </row>
    <row r="14" spans="1:7" s="19" customFormat="1" ht="13.05" customHeight="1" x14ac:dyDescent="0.25">
      <c r="A14" s="28" t="s">
        <v>109</v>
      </c>
      <c r="B14" s="73" t="s">
        <v>125</v>
      </c>
      <c r="C14" s="1" t="s">
        <v>4</v>
      </c>
      <c r="D14" s="74">
        <v>1</v>
      </c>
      <c r="E14" s="74"/>
      <c r="F14" s="75"/>
      <c r="G14" s="70">
        <f t="shared" si="0"/>
        <v>0</v>
      </c>
    </row>
    <row r="15" spans="1:7" s="19" customFormat="1" ht="13.05" customHeight="1" x14ac:dyDescent="0.25">
      <c r="A15" s="31" t="s">
        <v>126</v>
      </c>
      <c r="B15" s="51" t="s">
        <v>110</v>
      </c>
      <c r="C15" s="52" t="s">
        <v>94</v>
      </c>
      <c r="D15" s="53">
        <v>2</v>
      </c>
      <c r="E15" s="53"/>
      <c r="F15" s="62"/>
      <c r="G15" s="66">
        <f>E15*F15</f>
        <v>0</v>
      </c>
    </row>
    <row r="16" spans="1:7" s="19" customFormat="1" ht="13.05" customHeight="1" x14ac:dyDescent="0.25">
      <c r="A16" s="20"/>
      <c r="B16" s="20"/>
      <c r="C16" s="1"/>
      <c r="D16" s="11"/>
      <c r="E16" s="11"/>
      <c r="F16" s="21" t="s">
        <v>97</v>
      </c>
      <c r="G16" s="22">
        <f>SUBTOTAL(9,G13:G15)</f>
        <v>0</v>
      </c>
    </row>
    <row r="17" spans="1:7" s="19" customFormat="1" ht="13.05" customHeight="1" x14ac:dyDescent="0.25">
      <c r="A17" s="20"/>
      <c r="B17" s="20"/>
      <c r="C17" s="23"/>
      <c r="D17" s="11"/>
      <c r="E17" s="11"/>
    </row>
    <row r="18" spans="1:7" s="19" customFormat="1" ht="13.05" customHeight="1" x14ac:dyDescent="0.25">
      <c r="A18" s="12">
        <v>2</v>
      </c>
      <c r="B18" s="13" t="s">
        <v>6</v>
      </c>
      <c r="C18" s="13"/>
      <c r="D18" s="13"/>
      <c r="E18" s="13"/>
      <c r="F18" s="13"/>
      <c r="G18" s="13"/>
    </row>
    <row r="19" spans="1:7" s="19" customFormat="1" ht="13.05" customHeight="1" x14ac:dyDescent="0.25">
      <c r="A19" s="24" t="s">
        <v>7</v>
      </c>
      <c r="B19" s="25" t="s">
        <v>28</v>
      </c>
      <c r="C19" s="26" t="s">
        <v>95</v>
      </c>
      <c r="D19" s="15">
        <v>1.4</v>
      </c>
      <c r="E19" s="37"/>
      <c r="F19" s="67"/>
      <c r="G19" s="60">
        <f t="shared" ref="G19:G23" si="1">E19*F19</f>
        <v>0</v>
      </c>
    </row>
    <row r="20" spans="1:7" s="19" customFormat="1" ht="13.05" customHeight="1" x14ac:dyDescent="0.25">
      <c r="A20" s="27" t="s">
        <v>8</v>
      </c>
      <c r="B20" s="28" t="s">
        <v>29</v>
      </c>
      <c r="C20" s="29" t="s">
        <v>95</v>
      </c>
      <c r="D20" s="14">
        <v>3.43</v>
      </c>
      <c r="E20" s="38"/>
      <c r="F20" s="68"/>
      <c r="G20" s="70">
        <f t="shared" si="1"/>
        <v>0</v>
      </c>
    </row>
    <row r="21" spans="1:7" s="19" customFormat="1" ht="13.05" customHeight="1" x14ac:dyDescent="0.25">
      <c r="A21" s="27" t="s">
        <v>9</v>
      </c>
      <c r="B21" s="28" t="s">
        <v>30</v>
      </c>
      <c r="C21" s="29"/>
      <c r="D21" s="14"/>
      <c r="E21" s="38"/>
      <c r="F21" s="68"/>
      <c r="G21" s="70">
        <f t="shared" si="1"/>
        <v>0</v>
      </c>
    </row>
    <row r="22" spans="1:7" s="19" customFormat="1" ht="13.05" customHeight="1" x14ac:dyDescent="0.25">
      <c r="A22" s="27" t="s">
        <v>31</v>
      </c>
      <c r="B22" s="28" t="s">
        <v>34</v>
      </c>
      <c r="C22" s="29" t="s">
        <v>94</v>
      </c>
      <c r="D22" s="34">
        <v>1</v>
      </c>
      <c r="E22" s="38"/>
      <c r="F22" s="68"/>
      <c r="G22" s="70">
        <f t="shared" si="1"/>
        <v>0</v>
      </c>
    </row>
    <row r="23" spans="1:7" s="19" customFormat="1" ht="13.05" customHeight="1" x14ac:dyDescent="0.25">
      <c r="A23" s="30" t="s">
        <v>32</v>
      </c>
      <c r="B23" s="31" t="s">
        <v>33</v>
      </c>
      <c r="C23" s="32" t="s">
        <v>95</v>
      </c>
      <c r="D23" s="16">
        <f>0.26+0.11</f>
        <v>0.37</v>
      </c>
      <c r="E23" s="39"/>
      <c r="F23" s="69"/>
      <c r="G23" s="66">
        <f t="shared" si="1"/>
        <v>0</v>
      </c>
    </row>
    <row r="24" spans="1:7" s="19" customFormat="1" ht="13.05" customHeight="1" x14ac:dyDescent="0.25">
      <c r="A24" s="20"/>
      <c r="B24" s="20"/>
      <c r="C24" s="23"/>
      <c r="D24" s="11"/>
      <c r="E24" s="11"/>
      <c r="F24" s="21" t="s">
        <v>97</v>
      </c>
      <c r="G24" s="22">
        <f>SUBTOTAL(9,G19:G23)</f>
        <v>0</v>
      </c>
    </row>
    <row r="25" spans="1:7" s="19" customFormat="1" ht="13.05" customHeight="1" x14ac:dyDescent="0.25">
      <c r="A25" s="20"/>
      <c r="B25" s="20"/>
      <c r="C25" s="23"/>
      <c r="D25" s="11"/>
      <c r="E25" s="11"/>
    </row>
    <row r="26" spans="1:7" s="19" customFormat="1" ht="13.05" customHeight="1" x14ac:dyDescent="0.25">
      <c r="A26" s="12">
        <v>3</v>
      </c>
      <c r="B26" s="13" t="s">
        <v>2</v>
      </c>
      <c r="C26" s="13"/>
      <c r="D26" s="13"/>
      <c r="E26" s="13"/>
      <c r="F26" s="13"/>
      <c r="G26" s="13"/>
    </row>
    <row r="27" spans="1:7" s="19" customFormat="1" ht="13.05" customHeight="1" x14ac:dyDescent="0.25">
      <c r="A27" s="24" t="s">
        <v>11</v>
      </c>
      <c r="B27" s="25" t="s">
        <v>35</v>
      </c>
      <c r="C27" s="26"/>
      <c r="D27" s="33"/>
      <c r="E27" s="40"/>
      <c r="F27" s="67"/>
      <c r="G27" s="60">
        <f t="shared" ref="G27:G36" si="2">E27*F27</f>
        <v>0</v>
      </c>
    </row>
    <row r="28" spans="1:7" s="19" customFormat="1" ht="13.05" customHeight="1" x14ac:dyDescent="0.25">
      <c r="A28" s="27" t="s">
        <v>24</v>
      </c>
      <c r="B28" s="28" t="s">
        <v>36</v>
      </c>
      <c r="C28" s="29" t="s">
        <v>95</v>
      </c>
      <c r="D28" s="14">
        <v>0.74</v>
      </c>
      <c r="E28" s="38"/>
      <c r="F28" s="68"/>
      <c r="G28" s="70">
        <f t="shared" si="2"/>
        <v>0</v>
      </c>
    </row>
    <row r="29" spans="1:7" s="19" customFormat="1" ht="13.05" customHeight="1" x14ac:dyDescent="0.25">
      <c r="A29" s="27" t="s">
        <v>40</v>
      </c>
      <c r="B29" s="28" t="s">
        <v>37</v>
      </c>
      <c r="C29" s="29" t="s">
        <v>96</v>
      </c>
      <c r="D29" s="34">
        <v>29</v>
      </c>
      <c r="E29" s="41"/>
      <c r="F29" s="68"/>
      <c r="G29" s="70">
        <f t="shared" si="2"/>
        <v>0</v>
      </c>
    </row>
    <row r="30" spans="1:7" s="19" customFormat="1" ht="13.05" customHeight="1" x14ac:dyDescent="0.25">
      <c r="A30" s="27" t="s">
        <v>41</v>
      </c>
      <c r="B30" s="28" t="s">
        <v>38</v>
      </c>
      <c r="C30" s="29" t="s">
        <v>96</v>
      </c>
      <c r="D30" s="34">
        <f>D29</f>
        <v>29</v>
      </c>
      <c r="E30" s="41"/>
      <c r="F30" s="68"/>
      <c r="G30" s="70">
        <f t="shared" si="2"/>
        <v>0</v>
      </c>
    </row>
    <row r="31" spans="1:7" s="19" customFormat="1" ht="13.05" customHeight="1" x14ac:dyDescent="0.25">
      <c r="A31" s="27" t="s">
        <v>42</v>
      </c>
      <c r="B31" s="28" t="s">
        <v>39</v>
      </c>
      <c r="C31" s="29" t="s">
        <v>96</v>
      </c>
      <c r="D31" s="34">
        <v>30</v>
      </c>
      <c r="E31" s="41"/>
      <c r="F31" s="68"/>
      <c r="G31" s="70">
        <f t="shared" si="2"/>
        <v>0</v>
      </c>
    </row>
    <row r="32" spans="1:7" s="19" customFormat="1" ht="13.05" customHeight="1" x14ac:dyDescent="0.25">
      <c r="A32" s="27" t="s">
        <v>12</v>
      </c>
      <c r="B32" s="28" t="s">
        <v>43</v>
      </c>
      <c r="C32" s="29"/>
      <c r="D32" s="34"/>
      <c r="E32" s="41"/>
      <c r="F32" s="68"/>
      <c r="G32" s="70">
        <f t="shared" si="2"/>
        <v>0</v>
      </c>
    </row>
    <row r="33" spans="1:7" s="19" customFormat="1" ht="13.05" customHeight="1" x14ac:dyDescent="0.25">
      <c r="A33" s="27" t="s">
        <v>23</v>
      </c>
      <c r="B33" s="28" t="s">
        <v>37</v>
      </c>
      <c r="C33" s="29" t="s">
        <v>96</v>
      </c>
      <c r="D33" s="34">
        <v>111</v>
      </c>
      <c r="E33" s="41"/>
      <c r="F33" s="68"/>
      <c r="G33" s="70">
        <f t="shared" si="2"/>
        <v>0</v>
      </c>
    </row>
    <row r="34" spans="1:7" s="19" customFormat="1" ht="13.05" customHeight="1" x14ac:dyDescent="0.25">
      <c r="A34" s="27" t="s">
        <v>44</v>
      </c>
      <c r="B34" s="28" t="s">
        <v>38</v>
      </c>
      <c r="C34" s="29" t="s">
        <v>96</v>
      </c>
      <c r="D34" s="34">
        <f>D33</f>
        <v>111</v>
      </c>
      <c r="E34" s="41"/>
      <c r="F34" s="68"/>
      <c r="G34" s="70">
        <f t="shared" si="2"/>
        <v>0</v>
      </c>
    </row>
    <row r="35" spans="1:7" s="19" customFormat="1" ht="13.05" customHeight="1" x14ac:dyDescent="0.25">
      <c r="A35" s="27" t="s">
        <v>45</v>
      </c>
      <c r="B35" s="28" t="s">
        <v>39</v>
      </c>
      <c r="C35" s="29" t="s">
        <v>96</v>
      </c>
      <c r="D35" s="34">
        <v>113</v>
      </c>
      <c r="E35" s="41"/>
      <c r="F35" s="68"/>
      <c r="G35" s="70">
        <f t="shared" si="2"/>
        <v>0</v>
      </c>
    </row>
    <row r="36" spans="1:7" s="19" customFormat="1" ht="13.05" customHeight="1" x14ac:dyDescent="0.25">
      <c r="A36" s="30" t="s">
        <v>46</v>
      </c>
      <c r="B36" s="31" t="s">
        <v>47</v>
      </c>
      <c r="C36" s="32" t="s">
        <v>96</v>
      </c>
      <c r="D36" s="35">
        <f>D35</f>
        <v>113</v>
      </c>
      <c r="E36" s="42"/>
      <c r="F36" s="69"/>
      <c r="G36" s="66">
        <f t="shared" si="2"/>
        <v>0</v>
      </c>
    </row>
    <row r="37" spans="1:7" s="19" customFormat="1" ht="13.05" customHeight="1" x14ac:dyDescent="0.25">
      <c r="A37" s="20"/>
      <c r="B37" s="20"/>
      <c r="C37" s="23"/>
      <c r="D37" s="11"/>
      <c r="E37" s="11"/>
      <c r="F37" s="21" t="s">
        <v>97</v>
      </c>
      <c r="G37" s="22">
        <f>SUBTOTAL(9,G27:G36)</f>
        <v>0</v>
      </c>
    </row>
    <row r="38" spans="1:7" s="19" customFormat="1" ht="13.05" customHeight="1" x14ac:dyDescent="0.25">
      <c r="A38" s="20"/>
      <c r="B38" s="20"/>
      <c r="C38" s="23"/>
      <c r="D38" s="11"/>
      <c r="E38" s="11"/>
    </row>
    <row r="39" spans="1:7" s="19" customFormat="1" ht="13.05" customHeight="1" x14ac:dyDescent="0.25">
      <c r="A39" s="12">
        <v>4</v>
      </c>
      <c r="B39" s="13" t="s">
        <v>48</v>
      </c>
      <c r="C39" s="13"/>
      <c r="D39" s="13"/>
      <c r="E39" s="13"/>
      <c r="F39" s="13"/>
      <c r="G39" s="13"/>
    </row>
    <row r="40" spans="1:7" s="19" customFormat="1" ht="13.05" customHeight="1" x14ac:dyDescent="0.25">
      <c r="A40" s="24" t="s">
        <v>13</v>
      </c>
      <c r="B40" s="25" t="s">
        <v>49</v>
      </c>
      <c r="C40" s="26" t="s">
        <v>5</v>
      </c>
      <c r="D40" s="36">
        <v>19</v>
      </c>
      <c r="E40" s="43"/>
      <c r="F40" s="67"/>
      <c r="G40" s="60">
        <f t="shared" ref="G40:G46" si="3">E40*F40</f>
        <v>0</v>
      </c>
    </row>
    <row r="41" spans="1:7" s="19" customFormat="1" ht="13.05" customHeight="1" x14ac:dyDescent="0.25">
      <c r="A41" s="27" t="s">
        <v>14</v>
      </c>
      <c r="B41" s="28" t="s">
        <v>50</v>
      </c>
      <c r="C41" s="29" t="s">
        <v>96</v>
      </c>
      <c r="D41" s="34">
        <v>76</v>
      </c>
      <c r="E41" s="41"/>
      <c r="F41" s="68"/>
      <c r="G41" s="70">
        <f t="shared" si="3"/>
        <v>0</v>
      </c>
    </row>
    <row r="42" spans="1:7" s="19" customFormat="1" ht="13.05" customHeight="1" x14ac:dyDescent="0.25">
      <c r="A42" s="27" t="s">
        <v>54</v>
      </c>
      <c r="B42" s="28" t="s">
        <v>51</v>
      </c>
      <c r="C42" s="29" t="s">
        <v>96</v>
      </c>
      <c r="D42" s="34">
        <f>D41</f>
        <v>76</v>
      </c>
      <c r="E42" s="41"/>
      <c r="F42" s="68"/>
      <c r="G42" s="70">
        <f t="shared" si="3"/>
        <v>0</v>
      </c>
    </row>
    <row r="43" spans="1:7" s="19" customFormat="1" ht="13.05" customHeight="1" x14ac:dyDescent="0.25">
      <c r="A43" s="27" t="s">
        <v>55</v>
      </c>
      <c r="B43" s="28" t="s">
        <v>52</v>
      </c>
      <c r="C43" s="29" t="s">
        <v>96</v>
      </c>
      <c r="D43" s="34">
        <f>D41</f>
        <v>76</v>
      </c>
      <c r="E43" s="41"/>
      <c r="F43" s="68"/>
      <c r="G43" s="70">
        <f t="shared" si="3"/>
        <v>0</v>
      </c>
    </row>
    <row r="44" spans="1:7" s="19" customFormat="1" ht="13.05" customHeight="1" x14ac:dyDescent="0.25">
      <c r="A44" s="27" t="s">
        <v>56</v>
      </c>
      <c r="B44" s="28" t="s">
        <v>25</v>
      </c>
      <c r="C44" s="29" t="s">
        <v>96</v>
      </c>
      <c r="D44" s="34">
        <v>97</v>
      </c>
      <c r="E44" s="41"/>
      <c r="F44" s="68"/>
      <c r="G44" s="70">
        <f>E44*F44</f>
        <v>0</v>
      </c>
    </row>
    <row r="45" spans="1:7" s="19" customFormat="1" ht="13.05" customHeight="1" x14ac:dyDescent="0.25">
      <c r="A45" s="27" t="s">
        <v>57</v>
      </c>
      <c r="B45" s="28" t="s">
        <v>53</v>
      </c>
      <c r="C45" s="29" t="s">
        <v>96</v>
      </c>
      <c r="D45" s="34">
        <v>110</v>
      </c>
      <c r="E45" s="41"/>
      <c r="F45" s="68"/>
      <c r="G45" s="70">
        <f t="shared" si="3"/>
        <v>0</v>
      </c>
    </row>
    <row r="46" spans="1:7" s="19" customFormat="1" ht="13.05" customHeight="1" x14ac:dyDescent="0.25">
      <c r="A46" s="30" t="s">
        <v>117</v>
      </c>
      <c r="B46" s="31" t="s">
        <v>118</v>
      </c>
      <c r="C46" s="32" t="s">
        <v>119</v>
      </c>
      <c r="D46" s="71">
        <v>2</v>
      </c>
      <c r="E46" s="42"/>
      <c r="F46" s="69"/>
      <c r="G46" s="66">
        <f t="shared" si="3"/>
        <v>0</v>
      </c>
    </row>
    <row r="47" spans="1:7" s="19" customFormat="1" ht="13.05" customHeight="1" x14ac:dyDescent="0.25">
      <c r="A47" s="20"/>
      <c r="B47" s="20"/>
      <c r="C47" s="23"/>
      <c r="D47" s="11"/>
      <c r="E47" s="11"/>
      <c r="F47" s="21" t="s">
        <v>97</v>
      </c>
      <c r="G47" s="22">
        <f>SUBTOTAL(9,G40:G46)</f>
        <v>0</v>
      </c>
    </row>
    <row r="48" spans="1:7" s="19" customFormat="1" ht="13.05" customHeight="1" x14ac:dyDescent="0.25">
      <c r="A48" s="20"/>
      <c r="B48" s="20"/>
      <c r="C48" s="23"/>
      <c r="D48" s="11"/>
      <c r="E48" s="11"/>
    </row>
    <row r="49" spans="1:7" s="19" customFormat="1" ht="13.05" customHeight="1" x14ac:dyDescent="0.25">
      <c r="A49" s="12">
        <v>5</v>
      </c>
      <c r="B49" s="13" t="s">
        <v>15</v>
      </c>
      <c r="C49" s="13"/>
      <c r="D49" s="13"/>
      <c r="E49" s="13"/>
      <c r="F49" s="13"/>
      <c r="G49" s="13"/>
    </row>
    <row r="50" spans="1:7" s="19" customFormat="1" ht="13.05" customHeight="1" x14ac:dyDescent="0.25">
      <c r="A50" s="24" t="s">
        <v>58</v>
      </c>
      <c r="B50" s="25" t="s">
        <v>59</v>
      </c>
      <c r="C50" s="26"/>
      <c r="D50" s="33"/>
      <c r="E50" s="40"/>
      <c r="F50" s="67"/>
      <c r="G50" s="60">
        <f t="shared" ref="G50:G60" si="4">E50*F50</f>
        <v>0</v>
      </c>
    </row>
    <row r="51" spans="1:7" s="19" customFormat="1" ht="13.05" customHeight="1" x14ac:dyDescent="0.25">
      <c r="A51" s="27" t="s">
        <v>16</v>
      </c>
      <c r="B51" s="28" t="s">
        <v>60</v>
      </c>
      <c r="C51" s="29" t="s">
        <v>96</v>
      </c>
      <c r="D51" s="34">
        <v>141</v>
      </c>
      <c r="E51" s="38"/>
      <c r="F51" s="68"/>
      <c r="G51" s="70">
        <f t="shared" si="4"/>
        <v>0</v>
      </c>
    </row>
    <row r="52" spans="1:7" s="19" customFormat="1" ht="13.05" customHeight="1" x14ac:dyDescent="0.25">
      <c r="A52" s="27" t="s">
        <v>66</v>
      </c>
      <c r="B52" s="28" t="s">
        <v>100</v>
      </c>
      <c r="C52" s="29" t="s">
        <v>96</v>
      </c>
      <c r="D52" s="34">
        <v>151</v>
      </c>
      <c r="E52" s="38"/>
      <c r="F52" s="68"/>
      <c r="G52" s="70">
        <f t="shared" si="4"/>
        <v>0</v>
      </c>
    </row>
    <row r="53" spans="1:7" s="19" customFormat="1" ht="13.05" customHeight="1" x14ac:dyDescent="0.25">
      <c r="A53" s="27" t="s">
        <v>67</v>
      </c>
      <c r="B53" s="28" t="s">
        <v>61</v>
      </c>
      <c r="C53" s="29" t="s">
        <v>96</v>
      </c>
      <c r="D53" s="34">
        <f>D51</f>
        <v>141</v>
      </c>
      <c r="E53" s="38"/>
      <c r="F53" s="68"/>
      <c r="G53" s="70">
        <f t="shared" si="4"/>
        <v>0</v>
      </c>
    </row>
    <row r="54" spans="1:7" s="19" customFormat="1" ht="13.05" customHeight="1" x14ac:dyDescent="0.25">
      <c r="A54" s="27" t="s">
        <v>68</v>
      </c>
      <c r="B54" s="28" t="s">
        <v>62</v>
      </c>
      <c r="C54" s="29" t="s">
        <v>96</v>
      </c>
      <c r="D54" s="34">
        <f>D53</f>
        <v>141</v>
      </c>
      <c r="E54" s="38"/>
      <c r="F54" s="68"/>
      <c r="G54" s="70">
        <f t="shared" si="4"/>
        <v>0</v>
      </c>
    </row>
    <row r="55" spans="1:7" s="19" customFormat="1" ht="13.05" customHeight="1" x14ac:dyDescent="0.25">
      <c r="A55" s="27" t="s">
        <v>69</v>
      </c>
      <c r="B55" s="28" t="s">
        <v>52</v>
      </c>
      <c r="C55" s="29" t="s">
        <v>96</v>
      </c>
      <c r="D55" s="34">
        <f>D54</f>
        <v>141</v>
      </c>
      <c r="E55" s="38"/>
      <c r="F55" s="68"/>
      <c r="G55" s="70">
        <f t="shared" si="4"/>
        <v>0</v>
      </c>
    </row>
    <row r="56" spans="1:7" s="19" customFormat="1" ht="13.05" customHeight="1" x14ac:dyDescent="0.25">
      <c r="A56" s="27" t="s">
        <v>99</v>
      </c>
      <c r="B56" s="28" t="s">
        <v>63</v>
      </c>
      <c r="C56" s="29" t="s">
        <v>96</v>
      </c>
      <c r="D56" s="34">
        <v>151</v>
      </c>
      <c r="E56" s="38"/>
      <c r="F56" s="68"/>
      <c r="G56" s="70">
        <f t="shared" si="4"/>
        <v>0</v>
      </c>
    </row>
    <row r="57" spans="1:7" s="19" customFormat="1" ht="13.05" customHeight="1" x14ac:dyDescent="0.25">
      <c r="A57" s="27" t="s">
        <v>120</v>
      </c>
      <c r="B57" s="28" t="s">
        <v>121</v>
      </c>
      <c r="C57" s="29" t="s">
        <v>122</v>
      </c>
      <c r="D57" s="34">
        <v>1</v>
      </c>
      <c r="E57" s="68"/>
      <c r="F57" s="70"/>
      <c r="G57" s="70">
        <f t="shared" si="4"/>
        <v>0</v>
      </c>
    </row>
    <row r="58" spans="1:7" s="19" customFormat="1" ht="13.05" customHeight="1" x14ac:dyDescent="0.25">
      <c r="A58" s="27" t="s">
        <v>70</v>
      </c>
      <c r="B58" s="28" t="s">
        <v>64</v>
      </c>
      <c r="C58" s="29"/>
      <c r="D58" s="34"/>
      <c r="E58" s="38"/>
      <c r="F58" s="68"/>
      <c r="G58" s="70">
        <f t="shared" si="4"/>
        <v>0</v>
      </c>
    </row>
    <row r="59" spans="1:7" s="19" customFormat="1" ht="13.05" customHeight="1" x14ac:dyDescent="0.25">
      <c r="A59" s="27" t="s">
        <v>71</v>
      </c>
      <c r="B59" s="28" t="s">
        <v>73</v>
      </c>
      <c r="C59" s="29" t="s">
        <v>96</v>
      </c>
      <c r="D59" s="34">
        <v>113</v>
      </c>
      <c r="E59" s="38"/>
      <c r="F59" s="68"/>
      <c r="G59" s="70">
        <f t="shared" si="4"/>
        <v>0</v>
      </c>
    </row>
    <row r="60" spans="1:7" s="19" customFormat="1" ht="13.05" customHeight="1" x14ac:dyDescent="0.25">
      <c r="A60" s="30" t="s">
        <v>72</v>
      </c>
      <c r="B60" s="31" t="s">
        <v>65</v>
      </c>
      <c r="C60" s="32" t="s">
        <v>5</v>
      </c>
      <c r="D60" s="35">
        <v>19</v>
      </c>
      <c r="E60" s="39"/>
      <c r="F60" s="69"/>
      <c r="G60" s="66">
        <f t="shared" si="4"/>
        <v>0</v>
      </c>
    </row>
    <row r="61" spans="1:7" s="19" customFormat="1" ht="13.05" customHeight="1" x14ac:dyDescent="0.25">
      <c r="A61" s="20"/>
      <c r="B61" s="20"/>
      <c r="C61" s="23"/>
      <c r="D61" s="11"/>
      <c r="E61" s="11"/>
      <c r="F61" s="21" t="s">
        <v>97</v>
      </c>
      <c r="G61" s="22">
        <f>SUBTOTAL(9,G50:G60)</f>
        <v>0</v>
      </c>
    </row>
    <row r="62" spans="1:7" s="19" customFormat="1" ht="13.05" customHeight="1" x14ac:dyDescent="0.25">
      <c r="A62" s="20"/>
      <c r="B62" s="20"/>
      <c r="C62" s="23"/>
      <c r="D62" s="11"/>
      <c r="E62" s="11"/>
    </row>
    <row r="63" spans="1:7" s="19" customFormat="1" ht="13.05" customHeight="1" x14ac:dyDescent="0.25">
      <c r="A63" s="12">
        <v>6</v>
      </c>
      <c r="B63" s="82" t="s">
        <v>74</v>
      </c>
      <c r="C63" s="82"/>
      <c r="D63" s="82"/>
      <c r="E63" s="82"/>
      <c r="F63" s="82"/>
      <c r="G63" s="82"/>
    </row>
    <row r="64" spans="1:7" s="19" customFormat="1" ht="13.05" customHeight="1" x14ac:dyDescent="0.25">
      <c r="A64" s="24" t="s">
        <v>17</v>
      </c>
      <c r="B64" s="25" t="s">
        <v>10</v>
      </c>
      <c r="C64" s="26"/>
      <c r="D64" s="33"/>
      <c r="E64" s="40"/>
      <c r="F64" s="67"/>
      <c r="G64" s="60">
        <f t="shared" ref="G64:G68" si="5">E64*F64</f>
        <v>0</v>
      </c>
    </row>
    <row r="65" spans="1:7" s="19" customFormat="1" ht="13.05" customHeight="1" x14ac:dyDescent="0.25">
      <c r="A65" s="27" t="s">
        <v>18</v>
      </c>
      <c r="B65" s="28" t="s">
        <v>75</v>
      </c>
      <c r="C65" s="29" t="s">
        <v>3</v>
      </c>
      <c r="D65" s="34">
        <v>3082</v>
      </c>
      <c r="E65" s="41"/>
      <c r="F65" s="68"/>
      <c r="G65" s="70">
        <f t="shared" si="5"/>
        <v>0</v>
      </c>
    </row>
    <row r="66" spans="1:7" s="19" customFormat="1" ht="13.05" customHeight="1" x14ac:dyDescent="0.25">
      <c r="A66" s="27" t="s">
        <v>19</v>
      </c>
      <c r="B66" s="28" t="s">
        <v>76</v>
      </c>
      <c r="C66" s="29" t="s">
        <v>3</v>
      </c>
      <c r="D66" s="34">
        <v>2050</v>
      </c>
      <c r="E66" s="41"/>
      <c r="F66" s="68"/>
      <c r="G66" s="70">
        <f t="shared" si="5"/>
        <v>0</v>
      </c>
    </row>
    <row r="67" spans="1:7" s="19" customFormat="1" ht="13.05" customHeight="1" x14ac:dyDescent="0.25">
      <c r="A67" s="27" t="s">
        <v>20</v>
      </c>
      <c r="B67" s="28" t="s">
        <v>77</v>
      </c>
      <c r="C67" s="29"/>
      <c r="D67" s="34"/>
      <c r="E67" s="41"/>
      <c r="F67" s="68"/>
      <c r="G67" s="70">
        <f t="shared" si="5"/>
        <v>0</v>
      </c>
    </row>
    <row r="68" spans="1:7" s="19" customFormat="1" ht="13.05" customHeight="1" x14ac:dyDescent="0.25">
      <c r="A68" s="30" t="s">
        <v>21</v>
      </c>
      <c r="B68" s="31" t="s">
        <v>78</v>
      </c>
      <c r="C68" s="32" t="s">
        <v>96</v>
      </c>
      <c r="D68" s="35">
        <v>149</v>
      </c>
      <c r="E68" s="42"/>
      <c r="F68" s="69"/>
      <c r="G68" s="66">
        <f t="shared" si="5"/>
        <v>0</v>
      </c>
    </row>
    <row r="69" spans="1:7" s="19" customFormat="1" ht="13.05" customHeight="1" x14ac:dyDescent="0.25">
      <c r="A69" s="20"/>
      <c r="B69" s="20"/>
      <c r="C69" s="23"/>
      <c r="D69" s="11"/>
      <c r="E69" s="11"/>
      <c r="F69" s="21" t="s">
        <v>97</v>
      </c>
      <c r="G69" s="22">
        <f>SUBTOTAL(9,G64:G68)</f>
        <v>0</v>
      </c>
    </row>
    <row r="70" spans="1:7" s="19" customFormat="1" ht="13.05" customHeight="1" x14ac:dyDescent="0.25">
      <c r="A70" s="20"/>
      <c r="B70" s="20"/>
      <c r="C70" s="23"/>
      <c r="D70" s="11"/>
      <c r="E70" s="11"/>
    </row>
    <row r="71" spans="1:7" s="19" customFormat="1" ht="13.05" customHeight="1" x14ac:dyDescent="0.25">
      <c r="A71" s="12">
        <v>7</v>
      </c>
      <c r="B71" s="82" t="s">
        <v>79</v>
      </c>
      <c r="C71" s="82"/>
      <c r="D71" s="82"/>
      <c r="E71" s="82"/>
      <c r="F71" s="82"/>
      <c r="G71" s="82"/>
    </row>
    <row r="72" spans="1:7" s="19" customFormat="1" ht="13.05" customHeight="1" x14ac:dyDescent="0.25">
      <c r="A72" s="24" t="s">
        <v>87</v>
      </c>
      <c r="B72" s="25" t="s">
        <v>80</v>
      </c>
      <c r="C72" s="26"/>
      <c r="D72" s="33"/>
      <c r="E72" s="40"/>
      <c r="F72" s="63"/>
      <c r="G72" s="60">
        <f t="shared" ref="G72:G81" si="6">E72*F72</f>
        <v>0</v>
      </c>
    </row>
    <row r="73" spans="1:7" s="19" customFormat="1" ht="13.05" customHeight="1" x14ac:dyDescent="0.25">
      <c r="A73" s="27" t="s">
        <v>88</v>
      </c>
      <c r="B73" s="28" t="s">
        <v>81</v>
      </c>
      <c r="C73" s="29" t="s">
        <v>95</v>
      </c>
      <c r="D73" s="14">
        <v>0.99</v>
      </c>
      <c r="E73" s="38"/>
      <c r="F73" s="64"/>
      <c r="G73" s="70">
        <f t="shared" si="6"/>
        <v>0</v>
      </c>
    </row>
    <row r="74" spans="1:7" s="19" customFormat="1" ht="13.05" customHeight="1" x14ac:dyDescent="0.25">
      <c r="A74" s="27" t="s">
        <v>89</v>
      </c>
      <c r="B74" s="28" t="s">
        <v>82</v>
      </c>
      <c r="C74" s="29" t="s">
        <v>95</v>
      </c>
      <c r="D74" s="14">
        <f>2.11+0.14</f>
        <v>2.25</v>
      </c>
      <c r="E74" s="38"/>
      <c r="F74" s="64"/>
      <c r="G74" s="70">
        <f t="shared" si="6"/>
        <v>0</v>
      </c>
    </row>
    <row r="75" spans="1:7" s="19" customFormat="1" ht="13.05" customHeight="1" x14ac:dyDescent="0.25">
      <c r="A75" s="27" t="s">
        <v>90</v>
      </c>
      <c r="B75" s="28" t="s">
        <v>83</v>
      </c>
      <c r="C75" s="29" t="s">
        <v>96</v>
      </c>
      <c r="D75" s="34">
        <v>156</v>
      </c>
      <c r="E75" s="41"/>
      <c r="F75" s="64"/>
      <c r="G75" s="70">
        <f t="shared" si="6"/>
        <v>0</v>
      </c>
    </row>
    <row r="76" spans="1:7" s="19" customFormat="1" ht="13.05" customHeight="1" x14ac:dyDescent="0.25">
      <c r="A76" s="27" t="s">
        <v>91</v>
      </c>
      <c r="B76" s="28" t="s">
        <v>84</v>
      </c>
      <c r="C76" s="29"/>
      <c r="D76" s="34"/>
      <c r="E76" s="41"/>
      <c r="F76" s="64"/>
      <c r="G76" s="70"/>
    </row>
    <row r="77" spans="1:7" s="19" customFormat="1" ht="13.05" customHeight="1" x14ac:dyDescent="0.25">
      <c r="A77" s="27" t="s">
        <v>92</v>
      </c>
      <c r="B77" s="28" t="s">
        <v>85</v>
      </c>
      <c r="C77" s="29" t="s">
        <v>5</v>
      </c>
      <c r="D77" s="34">
        <f>ROUNDUP(17.3+8.7+7.4,0)</f>
        <v>34</v>
      </c>
      <c r="E77" s="41"/>
      <c r="F77" s="64"/>
      <c r="G77" s="70">
        <f t="shared" si="6"/>
        <v>0</v>
      </c>
    </row>
    <row r="78" spans="1:7" s="19" customFormat="1" ht="13.05" customHeight="1" x14ac:dyDescent="0.25">
      <c r="A78" s="27" t="s">
        <v>93</v>
      </c>
      <c r="B78" s="28" t="s">
        <v>86</v>
      </c>
      <c r="C78" s="29" t="s">
        <v>5</v>
      </c>
      <c r="D78" s="34">
        <v>8</v>
      </c>
      <c r="E78" s="41"/>
      <c r="F78" s="64"/>
      <c r="G78" s="70">
        <f t="shared" si="6"/>
        <v>0</v>
      </c>
    </row>
    <row r="79" spans="1:7" s="19" customFormat="1" ht="13.05" customHeight="1" x14ac:dyDescent="0.25">
      <c r="A79" s="27" t="s">
        <v>104</v>
      </c>
      <c r="B79" s="28" t="s">
        <v>105</v>
      </c>
      <c r="C79" s="29"/>
      <c r="D79" s="34"/>
      <c r="E79" s="41"/>
      <c r="F79" s="64"/>
      <c r="G79" s="70"/>
    </row>
    <row r="80" spans="1:7" s="19" customFormat="1" ht="13.05" customHeight="1" x14ac:dyDescent="0.25">
      <c r="A80" s="27" t="s">
        <v>106</v>
      </c>
      <c r="B80" s="28" t="s">
        <v>124</v>
      </c>
      <c r="C80" s="29" t="s">
        <v>122</v>
      </c>
      <c r="D80" s="34">
        <v>1</v>
      </c>
      <c r="E80" s="41"/>
      <c r="F80" s="64"/>
      <c r="G80" s="70">
        <f t="shared" si="6"/>
        <v>0</v>
      </c>
    </row>
    <row r="81" spans="1:7" s="19" customFormat="1" ht="13.05" customHeight="1" x14ac:dyDescent="0.25">
      <c r="A81" s="30" t="s">
        <v>123</v>
      </c>
      <c r="B81" s="31" t="s">
        <v>107</v>
      </c>
      <c r="C81" s="32" t="s">
        <v>4</v>
      </c>
      <c r="D81" s="35">
        <v>1</v>
      </c>
      <c r="E81" s="42"/>
      <c r="F81" s="65"/>
      <c r="G81" s="66">
        <f t="shared" si="6"/>
        <v>0</v>
      </c>
    </row>
    <row r="82" spans="1:7" s="19" customFormat="1" ht="13.05" customHeight="1" x14ac:dyDescent="0.25">
      <c r="A82" s="20"/>
      <c r="B82" s="20"/>
      <c r="C82" s="23"/>
      <c r="D82" s="11"/>
      <c r="E82" s="11"/>
      <c r="F82" s="21" t="s">
        <v>97</v>
      </c>
      <c r="G82" s="22">
        <f>SUBTOTAL(9,G72:G81)</f>
        <v>0</v>
      </c>
    </row>
    <row r="83" spans="1:7" s="19" customFormat="1" ht="13.05" customHeight="1" x14ac:dyDescent="0.25">
      <c r="A83" s="20"/>
      <c r="B83" s="20"/>
      <c r="C83" s="23"/>
      <c r="D83" s="11"/>
      <c r="E83" s="11"/>
    </row>
    <row r="84" spans="1:7" s="19" customFormat="1" ht="13.05" customHeight="1" x14ac:dyDescent="0.25">
      <c r="A84" s="20"/>
      <c r="B84" s="20"/>
      <c r="C84" s="23"/>
      <c r="D84" s="11"/>
      <c r="E84" s="11"/>
    </row>
    <row r="85" spans="1:7" s="19" customFormat="1" ht="13.05" customHeight="1" x14ac:dyDescent="0.25">
      <c r="A85" s="76" t="s">
        <v>114</v>
      </c>
      <c r="B85" s="77"/>
      <c r="C85" s="77"/>
      <c r="D85" s="77"/>
      <c r="E85" s="77"/>
      <c r="F85" s="78"/>
      <c r="G85" s="47">
        <f>SUBTOTAL(9,G13:G84)</f>
        <v>0</v>
      </c>
    </row>
    <row r="86" spans="1:7" s="19" customFormat="1" ht="13.05" customHeight="1" x14ac:dyDescent="0.25">
      <c r="A86" s="84" t="s">
        <v>115</v>
      </c>
      <c r="B86" s="85"/>
      <c r="C86" s="85"/>
      <c r="D86" s="85"/>
      <c r="E86" s="85"/>
      <c r="F86" s="86"/>
      <c r="G86" s="59">
        <f>G85*0.2</f>
        <v>0</v>
      </c>
    </row>
    <row r="87" spans="1:7" s="19" customFormat="1" ht="13.05" customHeight="1" x14ac:dyDescent="0.25">
      <c r="A87" s="76" t="s">
        <v>116</v>
      </c>
      <c r="B87" s="77"/>
      <c r="C87" s="77"/>
      <c r="D87" s="77"/>
      <c r="E87" s="77"/>
      <c r="F87" s="78"/>
      <c r="G87" s="47">
        <f>G85*1.2</f>
        <v>0</v>
      </c>
    </row>
    <row r="88" spans="1:7" x14ac:dyDescent="0.25">
      <c r="A88" s="3"/>
      <c r="B88" s="20"/>
      <c r="C88" s="23"/>
      <c r="D88" s="11"/>
      <c r="E88" s="11"/>
      <c r="F88" s="19"/>
      <c r="G88" s="19"/>
    </row>
  </sheetData>
  <mergeCells count="10">
    <mergeCell ref="A87:F87"/>
    <mergeCell ref="A1:F1"/>
    <mergeCell ref="A2:F2"/>
    <mergeCell ref="A5:G5"/>
    <mergeCell ref="C9:G9"/>
    <mergeCell ref="A85:F85"/>
    <mergeCell ref="B63:G63"/>
    <mergeCell ref="B71:G71"/>
    <mergeCell ref="A7:G7"/>
    <mergeCell ref="A86:F86"/>
  </mergeCells>
  <phoneticPr fontId="9" type="noConversion"/>
  <pageMargins left="0.31496062992125984" right="0.31496062992125984" top="0.74803149606299213" bottom="0.74803149606299213" header="0.31496062992125984" footer="0.31496062992125984"/>
  <pageSetup paperSize="9" fitToHeight="0" orientation="portrait" horizontalDpi="300" r:id="rId1"/>
  <rowBreaks count="1" manualBreakCount="1">
    <brk id="48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ee2b52f-eca2-482c-b17f-bee2bd7aa3aa" xsi:nil="true"/>
    <lcf76f155ced4ddcb4097134ff3c332f xmlns="9db12b0a-f75d-4a73-8d31-01985922ca3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6C77AF123D814AB9A540628DDCCA59" ma:contentTypeVersion="18" ma:contentTypeDescription="Crée un document." ma:contentTypeScope="" ma:versionID="31c51090f1ac403c2d2fb8575347e160">
  <xsd:schema xmlns:xsd="http://www.w3.org/2001/XMLSchema" xmlns:xs="http://www.w3.org/2001/XMLSchema" xmlns:p="http://schemas.microsoft.com/office/2006/metadata/properties" xmlns:ns2="9db12b0a-f75d-4a73-8d31-01985922ca3d" xmlns:ns3="eee2b52f-eca2-482c-b17f-bee2bd7aa3aa" targetNamespace="http://schemas.microsoft.com/office/2006/metadata/properties" ma:root="true" ma:fieldsID="af612ef1810021faadc8ba9ea8f53447" ns2:_="" ns3:_="">
    <xsd:import namespace="9db12b0a-f75d-4a73-8d31-01985922ca3d"/>
    <xsd:import namespace="eee2b52f-eca2-482c-b17f-bee2bd7aa3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b12b0a-f75d-4a73-8d31-01985922ca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cbf3c8a4-b344-4524-8f22-1a6d680d1e5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e2b52f-eca2-482c-b17f-bee2bd7aa3aa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4a0bfffa-06ac-4602-a295-87a5c5495175}" ma:internalName="TaxCatchAll" ma:showField="CatchAllData" ma:web="eee2b52f-eca2-482c-b17f-bee2bd7aa3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999F36-5C92-4159-8991-1E22147535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3209FC-BBC7-49FF-88D6-743E07141BF3}">
  <ds:schemaRefs>
    <ds:schemaRef ds:uri="http://schemas.microsoft.com/office/2006/metadata/properties"/>
    <ds:schemaRef ds:uri="http://www.w3.org/XML/1998/namespace"/>
    <ds:schemaRef ds:uri="eee2b52f-eca2-482c-b17f-bee2bd7aa3aa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9db12b0a-f75d-4a73-8d31-01985922ca3d"/>
    <ds:schemaRef ds:uri="http://purl.org/dc/elements/1.1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9865F2D-ED87-402F-9878-F4A30A60C2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b12b0a-f75d-4a73-8d31-01985922ca3d"/>
    <ds:schemaRef ds:uri="eee2b52f-eca2-482c-b17f-bee2bd7aa3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CDPGF</vt:lpstr>
      <vt:lpstr>CDPGF!Impression_des_titres</vt:lpstr>
      <vt:lpstr>CDPGF!Zone_d_impression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GAUJARD</dc:creator>
  <cp:lastModifiedBy>Sabine Carpentier</cp:lastModifiedBy>
  <cp:revision>0</cp:revision>
  <cp:lastPrinted>2024-06-05T10:14:25Z</cp:lastPrinted>
  <dcterms:created xsi:type="dcterms:W3CDTF">2001-03-27T13:47:06Z</dcterms:created>
  <dcterms:modified xsi:type="dcterms:W3CDTF">2025-01-24T10:07:32Z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0x010100B06C77AF123D814AB9A540628DDCCA59</vt:lpwstr>
  </property>
  <property fmtid="{D5CDD505-2E9C-101B-9397-08002B2CF9AE}" pid="3" name="MediaServiceImageTags">
    <vt:lpwstr/>
  </property>
</Properties>
</file>