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latecoere\Documents\Télétravail\En cours\2025 T\CONSULTATION\DAF_2024_001017_MMS DGA EV Cazaux\3 - DCE-PUB\Ann. ATTRI1\"/>
    </mc:Choice>
  </mc:AlternateContent>
  <bookViews>
    <workbookView xWindow="0" yWindow="0" windowWidth="23040" windowHeight="9192" firstSheet="7" activeTab="7"/>
  </bookViews>
  <sheets>
    <sheet name="RECAPMontant Forfaitaire Annuel" sheetId="12" r:id="rId1"/>
    <sheet name="Poste 00 -Management" sheetId="9" r:id="rId2"/>
    <sheet name="DPGF Poste 00" sheetId="17" r:id="rId3"/>
    <sheet name="Poste 01 -SP1 Prest.Récurr.HCS" sheetId="1" r:id="rId4"/>
    <sheet name="Poste 01 -SP2 Prest.Dem." sheetId="8" r:id="rId5"/>
    <sheet name="Poste 01 -SP1 Prest.Récurr.CS" sheetId="6" r:id="rId6"/>
    <sheet name="Poste 02 -Prest.Dem" sheetId="10" r:id="rId7"/>
    <sheet name="Poste 03 -SP1 Prest.Récurr" sheetId="13" r:id="rId8"/>
    <sheet name="Poste 03 -SP2 Prest.Demande" sheetId="14" r:id="rId9"/>
    <sheet name="Poste 03 -SP2 PunaisesLit" sheetId="16" r:id="rId10"/>
    <sheet name="DQE (panier type)" sheetId="3" r:id="rId11"/>
  </sheets>
  <definedNames>
    <definedName name="_xlnm._FilterDatabase" localSheetId="10" hidden="1">'DQE (panier type)'!#REF!</definedName>
    <definedName name="_xlnm._FilterDatabase" localSheetId="5" hidden="1">'Poste 01 -SP1 Prest.Récurr.CS'!$A$5:$AH$5</definedName>
    <definedName name="_xlnm._FilterDatabase" localSheetId="3" hidden="1">'Poste 01 -SP1 Prest.Récurr.HCS'!$A$5:$AH$5</definedName>
    <definedName name="_Toc188260550" localSheetId="1">'Poste 00 -Management'!#REF!</definedName>
    <definedName name="_Toc188260570" localSheetId="1">'Poste 00 -Management'!#REF!</definedName>
    <definedName name="_Toc188260590" localSheetId="1">'Poste 00 -Management'!#REF!</definedName>
    <definedName name="_xlnm.Print_Titles" localSheetId="5">'Poste 01 -SP1 Prest.Récurr.CS'!$1:$5</definedName>
    <definedName name="_xlnm.Print_Titles" localSheetId="3">'Poste 01 -SP1 Prest.Récurr.HCS'!$1:$5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3" l="1"/>
  <c r="H81" i="3" s="1"/>
  <c r="G82" i="3"/>
  <c r="H82" i="3" s="1"/>
  <c r="G83" i="3"/>
  <c r="H83" i="3" s="1"/>
  <c r="G84" i="3"/>
  <c r="H84" i="3" s="1"/>
  <c r="G85" i="3"/>
  <c r="H85" i="3" s="1"/>
  <c r="G86" i="3"/>
  <c r="H86" i="3" s="1"/>
  <c r="G87" i="3"/>
  <c r="H87" i="3" s="1"/>
  <c r="G88" i="3"/>
  <c r="H88" i="3" s="1"/>
  <c r="G89" i="3"/>
  <c r="H89" i="3" s="1"/>
  <c r="G80" i="3"/>
  <c r="H80" i="3" s="1"/>
  <c r="G76" i="3"/>
  <c r="H76" i="3" s="1"/>
  <c r="G77" i="3"/>
  <c r="H77" i="3" s="1"/>
  <c r="G78" i="3"/>
  <c r="H78" i="3" s="1"/>
  <c r="G75" i="3"/>
  <c r="H75" i="3" s="1"/>
  <c r="G73" i="3"/>
  <c r="H73" i="3" s="1"/>
  <c r="G71" i="3"/>
  <c r="H71" i="3" s="1"/>
  <c r="G64" i="3"/>
  <c r="H64" i="3" s="1"/>
  <c r="G65" i="3"/>
  <c r="H65" i="3" s="1"/>
  <c r="G66" i="3"/>
  <c r="H66" i="3" s="1"/>
  <c r="G67" i="3"/>
  <c r="H67" i="3" s="1"/>
  <c r="G68" i="3"/>
  <c r="H68" i="3" s="1"/>
  <c r="G69" i="3"/>
  <c r="H69" i="3" s="1"/>
  <c r="G63" i="3"/>
  <c r="H63" i="3" s="1"/>
  <c r="G57" i="3"/>
  <c r="H57" i="3" s="1"/>
  <c r="G58" i="3"/>
  <c r="H58" i="3" s="1"/>
  <c r="G59" i="3"/>
  <c r="H59" i="3" s="1"/>
  <c r="G60" i="3"/>
  <c r="H60" i="3" s="1"/>
  <c r="G61" i="3"/>
  <c r="H61" i="3" s="1"/>
  <c r="G56" i="3"/>
  <c r="H56" i="3" s="1"/>
  <c r="G53" i="3"/>
  <c r="H53" i="3" s="1"/>
  <c r="G54" i="3"/>
  <c r="H54" i="3" s="1"/>
  <c r="G52" i="3"/>
  <c r="H52" i="3" s="1"/>
  <c r="G43" i="3"/>
  <c r="H43" i="3" s="1"/>
  <c r="G44" i="3"/>
  <c r="H44" i="3" s="1"/>
  <c r="G45" i="3"/>
  <c r="H45" i="3" s="1"/>
  <c r="G46" i="3"/>
  <c r="H46" i="3" s="1"/>
  <c r="G47" i="3"/>
  <c r="H47" i="3" s="1"/>
  <c r="G48" i="3"/>
  <c r="H48" i="3" s="1"/>
  <c r="G49" i="3"/>
  <c r="H49" i="3" s="1"/>
  <c r="G50" i="3"/>
  <c r="H50" i="3" s="1"/>
  <c r="G42" i="3"/>
  <c r="H42" i="3" s="1"/>
  <c r="G221" i="1" l="1"/>
  <c r="B20" i="12"/>
  <c r="F74" i="17"/>
  <c r="F75" i="17"/>
  <c r="F76" i="17"/>
  <c r="F77" i="17"/>
  <c r="F78" i="17"/>
  <c r="F79" i="17"/>
  <c r="F80" i="17"/>
  <c r="F81" i="17"/>
  <c r="F82" i="17"/>
  <c r="F73" i="17"/>
  <c r="F60" i="17"/>
  <c r="F61" i="17"/>
  <c r="F62" i="17"/>
  <c r="F63" i="17"/>
  <c r="F64" i="17"/>
  <c r="F65" i="17"/>
  <c r="F66" i="17"/>
  <c r="F67" i="17"/>
  <c r="F68" i="17"/>
  <c r="F59" i="17"/>
  <c r="F48" i="17"/>
  <c r="F49" i="17"/>
  <c r="F50" i="17"/>
  <c r="F51" i="17"/>
  <c r="F52" i="17"/>
  <c r="F53" i="17"/>
  <c r="F54" i="17"/>
  <c r="F55" i="17"/>
  <c r="F56" i="17"/>
  <c r="F47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32" i="17"/>
  <c r="F22" i="17"/>
  <c r="F23" i="17"/>
  <c r="F24" i="17"/>
  <c r="F25" i="17"/>
  <c r="F26" i="17"/>
  <c r="F21" i="17"/>
  <c r="F9" i="17"/>
  <c r="F10" i="17"/>
  <c r="F11" i="17"/>
  <c r="F12" i="17"/>
  <c r="F13" i="17"/>
  <c r="F14" i="17"/>
  <c r="F15" i="17"/>
  <c r="F16" i="17"/>
  <c r="F17" i="17"/>
  <c r="F18" i="17"/>
  <c r="F8" i="17"/>
  <c r="F5" i="17"/>
  <c r="E10" i="9"/>
  <c r="B5" i="12" l="1"/>
  <c r="C58" i="16" l="1"/>
  <c r="C51" i="16"/>
  <c r="C44" i="16"/>
  <c r="C34" i="16"/>
  <c r="C24" i="16"/>
  <c r="C14" i="16"/>
  <c r="C4" i="16"/>
  <c r="D159" i="3" l="1"/>
  <c r="D158" i="3"/>
  <c r="D154" i="3"/>
  <c r="D155" i="3"/>
  <c r="D153" i="3"/>
  <c r="D150" i="3"/>
  <c r="D144" i="3"/>
  <c r="D137" i="3"/>
  <c r="D131" i="3"/>
  <c r="F148" i="3"/>
  <c r="E148" i="3"/>
  <c r="D148" i="3"/>
  <c r="F147" i="3"/>
  <c r="E147" i="3"/>
  <c r="D147" i="3"/>
  <c r="F129" i="3"/>
  <c r="E129" i="3"/>
  <c r="D129" i="3"/>
  <c r="F128" i="3"/>
  <c r="E128" i="3"/>
  <c r="D128" i="3"/>
  <c r="F142" i="3"/>
  <c r="E142" i="3"/>
  <c r="D142" i="3"/>
  <c r="F141" i="3"/>
  <c r="E141" i="3"/>
  <c r="D141" i="3"/>
  <c r="F140" i="3"/>
  <c r="E140" i="3"/>
  <c r="D140" i="3"/>
  <c r="D135" i="3"/>
  <c r="E135" i="3"/>
  <c r="F135" i="3"/>
  <c r="F134" i="3"/>
  <c r="E134" i="3"/>
  <c r="D134" i="3"/>
  <c r="B64" i="16" l="1"/>
  <c r="B63" i="16"/>
  <c r="B62" i="16"/>
  <c r="B61" i="16"/>
  <c r="B40" i="16"/>
  <c r="B39" i="16"/>
  <c r="B38" i="16"/>
  <c r="B37" i="16"/>
  <c r="B30" i="16"/>
  <c r="B29" i="16"/>
  <c r="B28" i="16"/>
  <c r="B27" i="16"/>
  <c r="B20" i="16"/>
  <c r="B19" i="16"/>
  <c r="B18" i="16"/>
  <c r="B17" i="16"/>
  <c r="F5" i="14" l="1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4" i="14"/>
  <c r="F6" i="10"/>
  <c r="F7" i="10"/>
  <c r="F8" i="10"/>
  <c r="F9" i="10"/>
  <c r="F10" i="10"/>
  <c r="F11" i="10"/>
  <c r="F12" i="10"/>
  <c r="F13" i="10"/>
  <c r="F15" i="10"/>
  <c r="F16" i="10"/>
  <c r="F17" i="10"/>
  <c r="F19" i="10"/>
  <c r="F20" i="10"/>
  <c r="F21" i="10"/>
  <c r="F22" i="10"/>
  <c r="F23" i="10"/>
  <c r="F24" i="10"/>
  <c r="F26" i="10"/>
  <c r="F27" i="10"/>
  <c r="F28" i="10"/>
  <c r="F29" i="10"/>
  <c r="F30" i="10"/>
  <c r="F31" i="10"/>
  <c r="F32" i="10"/>
  <c r="F33" i="10"/>
  <c r="F35" i="10"/>
  <c r="F37" i="10"/>
  <c r="F39" i="10"/>
  <c r="F40" i="10"/>
  <c r="F41" i="10"/>
  <c r="F42" i="10"/>
  <c r="F44" i="10"/>
  <c r="F45" i="10"/>
  <c r="F46" i="10"/>
  <c r="F47" i="10"/>
  <c r="F48" i="10"/>
  <c r="F49" i="10"/>
  <c r="F50" i="10"/>
  <c r="F51" i="10"/>
  <c r="F52" i="10"/>
  <c r="F53" i="10"/>
  <c r="F5" i="10"/>
  <c r="F72" i="8"/>
  <c r="F73" i="8"/>
  <c r="F74" i="8"/>
  <c r="F70" i="8"/>
  <c r="F69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" i="8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4" i="13"/>
  <c r="G94" i="3"/>
  <c r="H94" i="3" s="1"/>
  <c r="G95" i="3"/>
  <c r="H95" i="3" s="1"/>
  <c r="G96" i="3"/>
  <c r="H96" i="3" s="1"/>
  <c r="G97" i="3"/>
  <c r="H97" i="3" s="1"/>
  <c r="G98" i="3"/>
  <c r="H98" i="3" s="1"/>
  <c r="G99" i="3"/>
  <c r="H99" i="3" s="1"/>
  <c r="G100" i="3"/>
  <c r="H100" i="3" s="1"/>
  <c r="G101" i="3"/>
  <c r="H101" i="3" s="1"/>
  <c r="G102" i="3"/>
  <c r="H102" i="3" s="1"/>
  <c r="G103" i="3"/>
  <c r="H103" i="3" s="1"/>
  <c r="G104" i="3"/>
  <c r="H104" i="3" s="1"/>
  <c r="G105" i="3"/>
  <c r="H105" i="3" s="1"/>
  <c r="G106" i="3"/>
  <c r="H106" i="3" s="1"/>
  <c r="G107" i="3"/>
  <c r="H107" i="3" s="1"/>
  <c r="G108" i="3"/>
  <c r="H108" i="3" s="1"/>
  <c r="G109" i="3"/>
  <c r="H109" i="3" s="1"/>
  <c r="G110" i="3"/>
  <c r="H110" i="3" s="1"/>
  <c r="G111" i="3"/>
  <c r="H111" i="3" s="1"/>
  <c r="G112" i="3"/>
  <c r="H112" i="3" s="1"/>
  <c r="G113" i="3"/>
  <c r="H113" i="3" s="1"/>
  <c r="G114" i="3"/>
  <c r="H114" i="3" s="1"/>
  <c r="G115" i="3"/>
  <c r="H115" i="3" s="1"/>
  <c r="G116" i="3"/>
  <c r="H116" i="3" s="1"/>
  <c r="G117" i="3"/>
  <c r="H117" i="3" s="1"/>
  <c r="G118" i="3"/>
  <c r="H118" i="3" s="1"/>
  <c r="G119" i="3"/>
  <c r="H119" i="3" s="1"/>
  <c r="G120" i="3"/>
  <c r="H120" i="3" s="1"/>
  <c r="G121" i="3"/>
  <c r="H121" i="3" s="1"/>
  <c r="G122" i="3"/>
  <c r="H122" i="3" s="1"/>
  <c r="G123" i="3"/>
  <c r="H123" i="3" s="1"/>
  <c r="G124" i="3"/>
  <c r="H124" i="3" s="1"/>
  <c r="G93" i="3"/>
  <c r="H93" i="3" s="1"/>
  <c r="F73" i="13" l="1"/>
  <c r="B9" i="12" l="1"/>
  <c r="B24" i="12"/>
  <c r="E5" i="9"/>
  <c r="G7" i="3" l="1"/>
  <c r="H7" i="3" s="1"/>
  <c r="G9" i="3"/>
  <c r="H9" i="3" s="1"/>
  <c r="G11" i="3"/>
  <c r="H11" i="3" s="1"/>
  <c r="G12" i="3"/>
  <c r="H12" i="3" s="1"/>
  <c r="G10" i="3"/>
  <c r="H10" i="3" s="1"/>
  <c r="G36" i="3" l="1"/>
  <c r="G35" i="3"/>
  <c r="G33" i="3"/>
  <c r="H33" i="3" s="1"/>
  <c r="G32" i="3"/>
  <c r="H32" i="3" s="1"/>
  <c r="G8" i="3"/>
  <c r="H8" i="3" s="1"/>
  <c r="G13" i="3"/>
  <c r="H13" i="3" s="1"/>
  <c r="G14" i="3"/>
  <c r="H14" i="3" s="1"/>
  <c r="G15" i="3"/>
  <c r="H15" i="3" s="1"/>
  <c r="G16" i="3"/>
  <c r="H16" i="3" s="1"/>
  <c r="G17" i="3"/>
  <c r="H17" i="3" s="1"/>
  <c r="G18" i="3"/>
  <c r="H18" i="3" s="1"/>
  <c r="G19" i="3"/>
  <c r="H19" i="3" s="1"/>
  <c r="G20" i="3"/>
  <c r="H20" i="3" s="1"/>
  <c r="G21" i="3"/>
  <c r="H21" i="3" s="1"/>
  <c r="G22" i="3"/>
  <c r="H22" i="3" s="1"/>
  <c r="G23" i="3"/>
  <c r="H23" i="3" s="1"/>
  <c r="G24" i="3"/>
  <c r="H24" i="3" s="1"/>
  <c r="G25" i="3"/>
  <c r="H25" i="3" s="1"/>
  <c r="G26" i="3"/>
  <c r="H26" i="3" s="1"/>
  <c r="G27" i="3"/>
  <c r="H27" i="3" s="1"/>
  <c r="G28" i="3"/>
  <c r="H28" i="3" s="1"/>
  <c r="G29" i="3"/>
  <c r="H29" i="3" s="1"/>
  <c r="G30" i="3"/>
  <c r="H30" i="3" s="1"/>
  <c r="G31" i="3"/>
  <c r="H31" i="3" s="1"/>
  <c r="F222" i="6" l="1"/>
  <c r="E222" i="6"/>
  <c r="H221" i="6"/>
  <c r="H220" i="6"/>
  <c r="G220" i="6"/>
  <c r="H219" i="6"/>
  <c r="G219" i="6"/>
  <c r="F218" i="6"/>
  <c r="E218" i="6"/>
  <c r="H217" i="6"/>
  <c r="G217" i="6"/>
  <c r="F216" i="6"/>
  <c r="E216" i="6"/>
  <c r="H215" i="6"/>
  <c r="G215" i="6"/>
  <c r="H214" i="6"/>
  <c r="G214" i="6"/>
  <c r="H213" i="6"/>
  <c r="G213" i="6"/>
  <c r="H212" i="6"/>
  <c r="G212" i="6"/>
  <c r="F211" i="6"/>
  <c r="E211" i="6"/>
  <c r="H210" i="6"/>
  <c r="G210" i="6"/>
  <c r="H209" i="6"/>
  <c r="G209" i="6"/>
  <c r="F208" i="6"/>
  <c r="E208" i="6"/>
  <c r="H207" i="6"/>
  <c r="G207" i="6"/>
  <c r="H206" i="6"/>
  <c r="G206" i="6"/>
  <c r="H205" i="6"/>
  <c r="G205" i="6"/>
  <c r="F204" i="6"/>
  <c r="E204" i="6"/>
  <c r="H203" i="6"/>
  <c r="G203" i="6"/>
  <c r="H202" i="6"/>
  <c r="G202" i="6"/>
  <c r="H201" i="6"/>
  <c r="G201" i="6"/>
  <c r="H200" i="6"/>
  <c r="G200" i="6"/>
  <c r="H199" i="6"/>
  <c r="G199" i="6"/>
  <c r="F198" i="6"/>
  <c r="E198" i="6"/>
  <c r="H197" i="6"/>
  <c r="G197" i="6"/>
  <c r="H196" i="6"/>
  <c r="G196" i="6"/>
  <c r="H195" i="6"/>
  <c r="G195" i="6"/>
  <c r="F194" i="6"/>
  <c r="E194" i="6"/>
  <c r="H193" i="6"/>
  <c r="G193" i="6"/>
  <c r="H192" i="6"/>
  <c r="G192" i="6"/>
  <c r="H191" i="6"/>
  <c r="G191" i="6"/>
  <c r="F190" i="6"/>
  <c r="E190" i="6"/>
  <c r="H189" i="6"/>
  <c r="G189" i="6"/>
  <c r="H188" i="6"/>
  <c r="G188" i="6"/>
  <c r="H187" i="6"/>
  <c r="G187" i="6"/>
  <c r="H186" i="6"/>
  <c r="G186" i="6"/>
  <c r="F185" i="6"/>
  <c r="E185" i="6"/>
  <c r="H184" i="6"/>
  <c r="G184" i="6"/>
  <c r="H183" i="6"/>
  <c r="G183" i="6"/>
  <c r="H182" i="6"/>
  <c r="G182" i="6"/>
  <c r="F181" i="6"/>
  <c r="E181" i="6"/>
  <c r="H180" i="6"/>
  <c r="G180" i="6"/>
  <c r="H179" i="6"/>
  <c r="G179" i="6"/>
  <c r="H178" i="6"/>
  <c r="G178" i="6"/>
  <c r="F177" i="6"/>
  <c r="E177" i="6"/>
  <c r="H176" i="6"/>
  <c r="G176" i="6"/>
  <c r="F175" i="6"/>
  <c r="E175" i="6"/>
  <c r="H174" i="6"/>
  <c r="G174" i="6"/>
  <c r="F173" i="6"/>
  <c r="E173" i="6"/>
  <c r="H172" i="6"/>
  <c r="G172" i="6"/>
  <c r="H171" i="6"/>
  <c r="G171" i="6"/>
  <c r="H170" i="6"/>
  <c r="G170" i="6"/>
  <c r="H169" i="6"/>
  <c r="G169" i="6"/>
  <c r="H168" i="6"/>
  <c r="G168" i="6"/>
  <c r="H167" i="6"/>
  <c r="G167" i="6"/>
  <c r="F166" i="6"/>
  <c r="E166" i="6"/>
  <c r="H165" i="6"/>
  <c r="G165" i="6"/>
  <c r="H164" i="6"/>
  <c r="G164" i="6"/>
  <c r="F163" i="6"/>
  <c r="E163" i="6"/>
  <c r="H162" i="6"/>
  <c r="G162" i="6"/>
  <c r="H161" i="6"/>
  <c r="G161" i="6"/>
  <c r="H160" i="6"/>
  <c r="G160" i="6"/>
  <c r="F159" i="6"/>
  <c r="E159" i="6"/>
  <c r="H158" i="6"/>
  <c r="G158" i="6"/>
  <c r="H157" i="6"/>
  <c r="G157" i="6"/>
  <c r="H156" i="6"/>
  <c r="G156" i="6"/>
  <c r="H155" i="6"/>
  <c r="G155" i="6"/>
  <c r="H154" i="6"/>
  <c r="G154" i="6"/>
  <c r="F153" i="6"/>
  <c r="E153" i="6"/>
  <c r="H152" i="6"/>
  <c r="G152" i="6"/>
  <c r="H151" i="6"/>
  <c r="G151" i="6"/>
  <c r="H150" i="6"/>
  <c r="G150" i="6"/>
  <c r="H149" i="6"/>
  <c r="G149" i="6"/>
  <c r="H148" i="6"/>
  <c r="G148" i="6"/>
  <c r="F147" i="6"/>
  <c r="E147" i="6"/>
  <c r="H146" i="6"/>
  <c r="G146" i="6"/>
  <c r="H145" i="6"/>
  <c r="G145" i="6"/>
  <c r="H144" i="6"/>
  <c r="G144" i="6"/>
  <c r="F143" i="6"/>
  <c r="E143" i="6"/>
  <c r="H142" i="6"/>
  <c r="G142" i="6"/>
  <c r="H141" i="6"/>
  <c r="G141" i="6"/>
  <c r="H140" i="6"/>
  <c r="G140" i="6"/>
  <c r="H139" i="6"/>
  <c r="G139" i="6"/>
  <c r="F138" i="6"/>
  <c r="E138" i="6"/>
  <c r="H137" i="6"/>
  <c r="G137" i="6"/>
  <c r="H136" i="6"/>
  <c r="G136" i="6"/>
  <c r="H135" i="6"/>
  <c r="G135" i="6"/>
  <c r="F134" i="6"/>
  <c r="E134" i="6"/>
  <c r="H133" i="6"/>
  <c r="G133" i="6"/>
  <c r="H132" i="6"/>
  <c r="G132" i="6"/>
  <c r="H131" i="6"/>
  <c r="G131" i="6"/>
  <c r="H130" i="6"/>
  <c r="G130" i="6"/>
  <c r="H129" i="6"/>
  <c r="G129" i="6"/>
  <c r="F128" i="6"/>
  <c r="E128" i="6"/>
  <c r="H127" i="6"/>
  <c r="G127" i="6"/>
  <c r="H126" i="6"/>
  <c r="G126" i="6"/>
  <c r="H125" i="6"/>
  <c r="G125" i="6"/>
  <c r="F124" i="6"/>
  <c r="E124" i="6"/>
  <c r="H123" i="6"/>
  <c r="G123" i="6"/>
  <c r="H122" i="6"/>
  <c r="G122" i="6"/>
  <c r="H121" i="6"/>
  <c r="G121" i="6"/>
  <c r="F120" i="6"/>
  <c r="E120" i="6"/>
  <c r="H119" i="6"/>
  <c r="G119" i="6"/>
  <c r="H118" i="6"/>
  <c r="G118" i="6"/>
  <c r="H117" i="6"/>
  <c r="G117" i="6"/>
  <c r="F116" i="6"/>
  <c r="E116" i="6"/>
  <c r="H115" i="6"/>
  <c r="G115" i="6"/>
  <c r="H114" i="6"/>
  <c r="G114" i="6"/>
  <c r="H113" i="6"/>
  <c r="G113" i="6"/>
  <c r="H112" i="6"/>
  <c r="G112" i="6"/>
  <c r="F111" i="6"/>
  <c r="E111" i="6"/>
  <c r="H110" i="6"/>
  <c r="G110" i="6"/>
  <c r="H109" i="6"/>
  <c r="G109" i="6"/>
  <c r="H108" i="6"/>
  <c r="G108" i="6"/>
  <c r="H107" i="6"/>
  <c r="G107" i="6"/>
  <c r="F106" i="6"/>
  <c r="E106" i="6"/>
  <c r="H105" i="6"/>
  <c r="G105" i="6"/>
  <c r="H104" i="6"/>
  <c r="G104" i="6"/>
  <c r="H103" i="6"/>
  <c r="G103" i="6"/>
  <c r="H102" i="6"/>
  <c r="G102" i="6"/>
  <c r="F101" i="6"/>
  <c r="E101" i="6"/>
  <c r="H100" i="6"/>
  <c r="G100" i="6"/>
  <c r="H99" i="6"/>
  <c r="G99" i="6"/>
  <c r="H98" i="6"/>
  <c r="G98" i="6"/>
  <c r="H97" i="6"/>
  <c r="G97" i="6"/>
  <c r="F96" i="6"/>
  <c r="E96" i="6"/>
  <c r="H95" i="6"/>
  <c r="G95" i="6"/>
  <c r="H94" i="6"/>
  <c r="G94" i="6"/>
  <c r="H93" i="6"/>
  <c r="G93" i="6"/>
  <c r="H92" i="6"/>
  <c r="G92" i="6"/>
  <c r="F91" i="6"/>
  <c r="E91" i="6"/>
  <c r="H90" i="6"/>
  <c r="G90" i="6"/>
  <c r="H89" i="6"/>
  <c r="G89" i="6"/>
  <c r="F88" i="6"/>
  <c r="E88" i="6"/>
  <c r="H87" i="6"/>
  <c r="G87" i="6"/>
  <c r="H86" i="6"/>
  <c r="G86" i="6"/>
  <c r="H85" i="6"/>
  <c r="G85" i="6"/>
  <c r="F84" i="6"/>
  <c r="E84" i="6"/>
  <c r="H83" i="6"/>
  <c r="G83" i="6"/>
  <c r="H82" i="6"/>
  <c r="G82" i="6"/>
  <c r="H81" i="6"/>
  <c r="G81" i="6"/>
  <c r="H80" i="6"/>
  <c r="G80" i="6"/>
  <c r="F79" i="6"/>
  <c r="E79" i="6"/>
  <c r="H78" i="6"/>
  <c r="G78" i="6"/>
  <c r="H77" i="6"/>
  <c r="G77" i="6"/>
  <c r="H76" i="6"/>
  <c r="G76" i="6"/>
  <c r="F75" i="6"/>
  <c r="E75" i="6"/>
  <c r="H74" i="6"/>
  <c r="G74" i="6"/>
  <c r="H73" i="6"/>
  <c r="G73" i="6"/>
  <c r="H72" i="6"/>
  <c r="G72" i="6"/>
  <c r="H71" i="6"/>
  <c r="G71" i="6"/>
  <c r="F70" i="6"/>
  <c r="E70" i="6"/>
  <c r="H69" i="6"/>
  <c r="G69" i="6"/>
  <c r="H68" i="6"/>
  <c r="G68" i="6"/>
  <c r="H67" i="6"/>
  <c r="G67" i="6"/>
  <c r="H66" i="6"/>
  <c r="G66" i="6"/>
  <c r="F65" i="6"/>
  <c r="E65" i="6"/>
  <c r="H64" i="6"/>
  <c r="G64" i="6"/>
  <c r="H63" i="6"/>
  <c r="G63" i="6"/>
  <c r="H62" i="6"/>
  <c r="G62" i="6"/>
  <c r="H61" i="6"/>
  <c r="G61" i="6"/>
  <c r="H60" i="6"/>
  <c r="G60" i="6"/>
  <c r="F59" i="6"/>
  <c r="E59" i="6"/>
  <c r="H58" i="6"/>
  <c r="G58" i="6"/>
  <c r="H57" i="6"/>
  <c r="G57" i="6"/>
  <c r="H56" i="6"/>
  <c r="G56" i="6"/>
  <c r="H55" i="6"/>
  <c r="G55" i="6"/>
  <c r="H54" i="6"/>
  <c r="G54" i="6"/>
  <c r="F53" i="6"/>
  <c r="E53" i="6"/>
  <c r="H52" i="6"/>
  <c r="G52" i="6"/>
  <c r="H51" i="6"/>
  <c r="G51" i="6"/>
  <c r="H50" i="6"/>
  <c r="G50" i="6"/>
  <c r="F49" i="6"/>
  <c r="E49" i="6"/>
  <c r="H48" i="6"/>
  <c r="G48" i="6"/>
  <c r="H47" i="6"/>
  <c r="G47" i="6"/>
  <c r="H46" i="6"/>
  <c r="G46" i="6"/>
  <c r="H45" i="6"/>
  <c r="G45" i="6"/>
  <c r="H44" i="6"/>
  <c r="G44" i="6"/>
  <c r="F43" i="6"/>
  <c r="E43" i="6"/>
  <c r="H42" i="6"/>
  <c r="G42" i="6"/>
  <c r="H41" i="6"/>
  <c r="G41" i="6"/>
  <c r="F40" i="6"/>
  <c r="E40" i="6"/>
  <c r="H39" i="6"/>
  <c r="G39" i="6"/>
  <c r="H38" i="6"/>
  <c r="G38" i="6"/>
  <c r="H37" i="6"/>
  <c r="G37" i="6"/>
  <c r="H36" i="6"/>
  <c r="G36" i="6"/>
  <c r="F35" i="6"/>
  <c r="E35" i="6"/>
  <c r="H34" i="6"/>
  <c r="G34" i="6"/>
  <c r="H33" i="6"/>
  <c r="G33" i="6"/>
  <c r="H32" i="6"/>
  <c r="G32" i="6"/>
  <c r="H31" i="6"/>
  <c r="G31" i="6"/>
  <c r="H30" i="6"/>
  <c r="G30" i="6"/>
  <c r="F29" i="6"/>
  <c r="E29" i="6"/>
  <c r="H28" i="6"/>
  <c r="G28" i="6"/>
  <c r="H27" i="6"/>
  <c r="G27" i="6"/>
  <c r="H26" i="6"/>
  <c r="G26" i="6"/>
  <c r="H25" i="6"/>
  <c r="G25" i="6"/>
  <c r="F24" i="6"/>
  <c r="E24" i="6"/>
  <c r="H23" i="6"/>
  <c r="G23" i="6"/>
  <c r="H22" i="6"/>
  <c r="G22" i="6"/>
  <c r="H21" i="6"/>
  <c r="G21" i="6"/>
  <c r="F20" i="6"/>
  <c r="E20" i="6"/>
  <c r="H19" i="6"/>
  <c r="G19" i="6"/>
  <c r="H18" i="6"/>
  <c r="G18" i="6"/>
  <c r="H17" i="6"/>
  <c r="G17" i="6"/>
  <c r="H16" i="6"/>
  <c r="G16" i="6"/>
  <c r="F15" i="6"/>
  <c r="E15" i="6"/>
  <c r="H14" i="6"/>
  <c r="G14" i="6"/>
  <c r="H13" i="6"/>
  <c r="G13" i="6"/>
  <c r="H12" i="6"/>
  <c r="G12" i="6"/>
  <c r="H11" i="6"/>
  <c r="G11" i="6"/>
  <c r="H10" i="6"/>
  <c r="G10" i="6"/>
  <c r="F9" i="6"/>
  <c r="E9" i="6"/>
  <c r="H8" i="6"/>
  <c r="G8" i="6"/>
  <c r="F7" i="6"/>
  <c r="E7" i="6"/>
  <c r="H6" i="6"/>
  <c r="G6" i="6"/>
  <c r="E223" i="6" l="1"/>
  <c r="F225" i="6"/>
  <c r="F7" i="1"/>
  <c r="G6" i="1"/>
  <c r="H6" i="1"/>
  <c r="E7" i="1"/>
  <c r="G8" i="1"/>
  <c r="H8" i="1"/>
  <c r="E9" i="1"/>
  <c r="F9" i="1"/>
  <c r="G10" i="1"/>
  <c r="H10" i="1"/>
  <c r="G11" i="1"/>
  <c r="H11" i="1"/>
  <c r="G12" i="1"/>
  <c r="H12" i="1"/>
  <c r="G13" i="1"/>
  <c r="H13" i="1"/>
  <c r="G14" i="1"/>
  <c r="H14" i="1"/>
  <c r="E15" i="1"/>
  <c r="F15" i="1"/>
  <c r="G16" i="1"/>
  <c r="H16" i="1"/>
  <c r="G17" i="1"/>
  <c r="H17" i="1"/>
  <c r="G18" i="1"/>
  <c r="H18" i="1"/>
  <c r="G19" i="1"/>
  <c r="H19" i="1"/>
  <c r="E20" i="1"/>
  <c r="F20" i="1"/>
  <c r="G21" i="1"/>
  <c r="H21" i="1"/>
  <c r="G22" i="1"/>
  <c r="H22" i="1"/>
  <c r="G23" i="1"/>
  <c r="H23" i="1"/>
  <c r="E24" i="1"/>
  <c r="F24" i="1"/>
  <c r="G25" i="1"/>
  <c r="H25" i="1"/>
  <c r="G26" i="1"/>
  <c r="H26" i="1"/>
  <c r="G27" i="1"/>
  <c r="H27" i="1"/>
  <c r="G28" i="1"/>
  <c r="H28" i="1"/>
  <c r="E29" i="1"/>
  <c r="F29" i="1"/>
  <c r="G30" i="1"/>
  <c r="H30" i="1"/>
  <c r="G31" i="1"/>
  <c r="H31" i="1"/>
  <c r="G32" i="1"/>
  <c r="H32" i="1"/>
  <c r="G33" i="1"/>
  <c r="H33" i="1"/>
  <c r="G34" i="1"/>
  <c r="H34" i="1"/>
  <c r="E35" i="1"/>
  <c r="F35" i="1"/>
  <c r="G36" i="1"/>
  <c r="H36" i="1"/>
  <c r="G37" i="1"/>
  <c r="H37" i="1"/>
  <c r="G38" i="1"/>
  <c r="H38" i="1"/>
  <c r="G39" i="1"/>
  <c r="H39" i="1"/>
  <c r="E40" i="1"/>
  <c r="F40" i="1"/>
  <c r="G41" i="1"/>
  <c r="H41" i="1"/>
  <c r="G42" i="1"/>
  <c r="H42" i="1"/>
  <c r="E43" i="1"/>
  <c r="F43" i="1"/>
  <c r="G44" i="1"/>
  <c r="H44" i="1"/>
  <c r="G45" i="1"/>
  <c r="H45" i="1"/>
  <c r="G46" i="1"/>
  <c r="H46" i="1"/>
  <c r="G47" i="1"/>
  <c r="H47" i="1"/>
  <c r="G48" i="1"/>
  <c r="H48" i="1"/>
  <c r="E49" i="1"/>
  <c r="F49" i="1"/>
  <c r="G50" i="1"/>
  <c r="H50" i="1"/>
  <c r="G51" i="1"/>
  <c r="H51" i="1"/>
  <c r="G52" i="1"/>
  <c r="H52" i="1"/>
  <c r="E53" i="1"/>
  <c r="F53" i="1"/>
  <c r="G54" i="1"/>
  <c r="H54" i="1"/>
  <c r="G55" i="1"/>
  <c r="H55" i="1"/>
  <c r="G56" i="1"/>
  <c r="H56" i="1"/>
  <c r="G57" i="1"/>
  <c r="H57" i="1"/>
  <c r="G58" i="1"/>
  <c r="H58" i="1"/>
  <c r="E59" i="1"/>
  <c r="F59" i="1"/>
  <c r="G60" i="1"/>
  <c r="H60" i="1"/>
  <c r="G61" i="1"/>
  <c r="H61" i="1"/>
  <c r="G62" i="1"/>
  <c r="H62" i="1"/>
  <c r="G63" i="1"/>
  <c r="H63" i="1"/>
  <c r="G64" i="1"/>
  <c r="H64" i="1"/>
  <c r="E65" i="1"/>
  <c r="F65" i="1"/>
  <c r="G66" i="1"/>
  <c r="H66" i="1"/>
  <c r="G67" i="1"/>
  <c r="H67" i="1"/>
  <c r="G68" i="1"/>
  <c r="H68" i="1"/>
  <c r="G69" i="1"/>
  <c r="H69" i="1"/>
  <c r="E70" i="1"/>
  <c r="F70" i="1"/>
  <c r="G71" i="1"/>
  <c r="H71" i="1"/>
  <c r="G72" i="1"/>
  <c r="H72" i="1"/>
  <c r="G73" i="1"/>
  <c r="H73" i="1"/>
  <c r="G74" i="1"/>
  <c r="H74" i="1"/>
  <c r="E75" i="1"/>
  <c r="F75" i="1"/>
  <c r="G76" i="1"/>
  <c r="H76" i="1"/>
  <c r="G77" i="1"/>
  <c r="H77" i="1"/>
  <c r="G78" i="1"/>
  <c r="H78" i="1"/>
  <c r="E79" i="1"/>
  <c r="F79" i="1"/>
  <c r="G80" i="1"/>
  <c r="H80" i="1"/>
  <c r="G81" i="1"/>
  <c r="H81" i="1"/>
  <c r="G82" i="1"/>
  <c r="H82" i="1"/>
  <c r="G83" i="1"/>
  <c r="H83" i="1"/>
  <c r="E84" i="1"/>
  <c r="F84" i="1"/>
  <c r="G85" i="1"/>
  <c r="H85" i="1"/>
  <c r="G86" i="1"/>
  <c r="H86" i="1"/>
  <c r="G87" i="1"/>
  <c r="H87" i="1"/>
  <c r="E88" i="1"/>
  <c r="F88" i="1"/>
  <c r="G89" i="1"/>
  <c r="H89" i="1"/>
  <c r="G90" i="1"/>
  <c r="H90" i="1"/>
  <c r="E91" i="1"/>
  <c r="F91" i="1"/>
  <c r="G92" i="1"/>
  <c r="H92" i="1"/>
  <c r="G93" i="1"/>
  <c r="H93" i="1"/>
  <c r="G94" i="1"/>
  <c r="H94" i="1"/>
  <c r="G95" i="1"/>
  <c r="H95" i="1"/>
  <c r="E96" i="1"/>
  <c r="F96" i="1"/>
  <c r="G97" i="1"/>
  <c r="H97" i="1"/>
  <c r="G98" i="1"/>
  <c r="H98" i="1"/>
  <c r="G99" i="1"/>
  <c r="H99" i="1"/>
  <c r="G100" i="1"/>
  <c r="H100" i="1"/>
  <c r="E101" i="1"/>
  <c r="F101" i="1"/>
  <c r="G102" i="1"/>
  <c r="H102" i="1"/>
  <c r="G103" i="1"/>
  <c r="H103" i="1"/>
  <c r="G104" i="1"/>
  <c r="H104" i="1"/>
  <c r="G105" i="1"/>
  <c r="H105" i="1"/>
  <c r="E106" i="1"/>
  <c r="F106" i="1"/>
  <c r="G107" i="1"/>
  <c r="H107" i="1"/>
  <c r="G108" i="1"/>
  <c r="H108" i="1"/>
  <c r="G109" i="1"/>
  <c r="H109" i="1"/>
  <c r="G110" i="1"/>
  <c r="H110" i="1"/>
  <c r="E111" i="1"/>
  <c r="F111" i="1"/>
  <c r="G112" i="1"/>
  <c r="H112" i="1"/>
  <c r="G113" i="1"/>
  <c r="H113" i="1"/>
  <c r="G114" i="1"/>
  <c r="H114" i="1"/>
  <c r="G115" i="1"/>
  <c r="H115" i="1"/>
  <c r="E116" i="1"/>
  <c r="F116" i="1"/>
  <c r="G117" i="1"/>
  <c r="H117" i="1"/>
  <c r="G118" i="1"/>
  <c r="H118" i="1"/>
  <c r="G119" i="1"/>
  <c r="H119" i="1"/>
  <c r="E120" i="1"/>
  <c r="F120" i="1"/>
  <c r="G121" i="1"/>
  <c r="H121" i="1"/>
  <c r="G122" i="1"/>
  <c r="H122" i="1"/>
  <c r="G123" i="1"/>
  <c r="H123" i="1"/>
  <c r="E124" i="1"/>
  <c r="F124" i="1"/>
  <c r="G125" i="1"/>
  <c r="H125" i="1"/>
  <c r="G126" i="1"/>
  <c r="H126" i="1"/>
  <c r="G127" i="1"/>
  <c r="H127" i="1"/>
  <c r="E128" i="1"/>
  <c r="F128" i="1"/>
  <c r="G129" i="1"/>
  <c r="H129" i="1"/>
  <c r="G130" i="1"/>
  <c r="H130" i="1"/>
  <c r="G131" i="1"/>
  <c r="H131" i="1"/>
  <c r="G132" i="1"/>
  <c r="H132" i="1"/>
  <c r="G133" i="1"/>
  <c r="H133" i="1"/>
  <c r="E134" i="1"/>
  <c r="F134" i="1"/>
  <c r="G135" i="1"/>
  <c r="H135" i="1"/>
  <c r="G136" i="1"/>
  <c r="H136" i="1"/>
  <c r="G137" i="1"/>
  <c r="H137" i="1"/>
  <c r="E138" i="1"/>
  <c r="F138" i="1"/>
  <c r="G139" i="1"/>
  <c r="H139" i="1"/>
  <c r="G140" i="1"/>
  <c r="H140" i="1"/>
  <c r="G141" i="1"/>
  <c r="H141" i="1"/>
  <c r="G142" i="1"/>
  <c r="H142" i="1"/>
  <c r="E143" i="1"/>
  <c r="F143" i="1"/>
  <c r="G144" i="1"/>
  <c r="H144" i="1"/>
  <c r="G145" i="1"/>
  <c r="H145" i="1"/>
  <c r="G146" i="1"/>
  <c r="H146" i="1"/>
  <c r="E147" i="1"/>
  <c r="F147" i="1"/>
  <c r="G148" i="1"/>
  <c r="H148" i="1"/>
  <c r="G149" i="1"/>
  <c r="H149" i="1"/>
  <c r="G150" i="1"/>
  <c r="H150" i="1"/>
  <c r="G151" i="1"/>
  <c r="H151" i="1"/>
  <c r="G152" i="1"/>
  <c r="H152" i="1"/>
  <c r="E153" i="1"/>
  <c r="F153" i="1"/>
  <c r="G154" i="1"/>
  <c r="H154" i="1"/>
  <c r="G155" i="1"/>
  <c r="H155" i="1"/>
  <c r="G156" i="1"/>
  <c r="H156" i="1"/>
  <c r="G157" i="1"/>
  <c r="H157" i="1"/>
  <c r="G158" i="1"/>
  <c r="H158" i="1"/>
  <c r="E159" i="1"/>
  <c r="F159" i="1"/>
  <c r="G160" i="1"/>
  <c r="H160" i="1"/>
  <c r="G161" i="1"/>
  <c r="H161" i="1"/>
  <c r="G162" i="1"/>
  <c r="H162" i="1"/>
  <c r="E163" i="1"/>
  <c r="F163" i="1"/>
  <c r="G164" i="1"/>
  <c r="H164" i="1"/>
  <c r="G165" i="1"/>
  <c r="H165" i="1"/>
  <c r="E166" i="1"/>
  <c r="F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E173" i="1"/>
  <c r="F173" i="1"/>
  <c r="G174" i="1"/>
  <c r="H174" i="1"/>
  <c r="E175" i="1"/>
  <c r="F175" i="1"/>
  <c r="G176" i="1"/>
  <c r="H176" i="1"/>
  <c r="E177" i="1"/>
  <c r="F177" i="1"/>
  <c r="G178" i="1"/>
  <c r="H178" i="1"/>
  <c r="G179" i="1"/>
  <c r="H179" i="1"/>
  <c r="G180" i="1"/>
  <c r="H180" i="1"/>
  <c r="E181" i="1"/>
  <c r="F181" i="1"/>
  <c r="G182" i="1"/>
  <c r="H182" i="1"/>
  <c r="G183" i="1"/>
  <c r="H183" i="1"/>
  <c r="G184" i="1"/>
  <c r="H184" i="1"/>
  <c r="E185" i="1"/>
  <c r="F185" i="1"/>
  <c r="G186" i="1"/>
  <c r="H186" i="1"/>
  <c r="G187" i="1"/>
  <c r="H187" i="1"/>
  <c r="G188" i="1"/>
  <c r="H188" i="1"/>
  <c r="G189" i="1"/>
  <c r="H189" i="1"/>
  <c r="E190" i="1"/>
  <c r="F190" i="1"/>
  <c r="G191" i="1"/>
  <c r="H191" i="1"/>
  <c r="G192" i="1"/>
  <c r="H192" i="1"/>
  <c r="G193" i="1"/>
  <c r="H193" i="1"/>
  <c r="E194" i="1"/>
  <c r="F194" i="1"/>
  <c r="G195" i="1"/>
  <c r="H195" i="1"/>
  <c r="G196" i="1"/>
  <c r="H196" i="1"/>
  <c r="G197" i="1"/>
  <c r="H197" i="1"/>
  <c r="E198" i="1"/>
  <c r="F198" i="1"/>
  <c r="G199" i="1"/>
  <c r="H199" i="1"/>
  <c r="G200" i="1"/>
  <c r="H200" i="1"/>
  <c r="G201" i="1"/>
  <c r="H201" i="1"/>
  <c r="G202" i="1"/>
  <c r="H202" i="1"/>
  <c r="G203" i="1"/>
  <c r="H203" i="1"/>
  <c r="E204" i="1"/>
  <c r="F204" i="1"/>
  <c r="G205" i="1"/>
  <c r="H205" i="1"/>
  <c r="G206" i="1"/>
  <c r="H206" i="1"/>
  <c r="G207" i="1"/>
  <c r="H207" i="1"/>
  <c r="E208" i="1"/>
  <c r="F208" i="1"/>
  <c r="G209" i="1"/>
  <c r="H209" i="1"/>
  <c r="G210" i="1"/>
  <c r="H210" i="1"/>
  <c r="E211" i="1"/>
  <c r="F211" i="1"/>
  <c r="G212" i="1"/>
  <c r="H212" i="1"/>
  <c r="G213" i="1"/>
  <c r="H213" i="1"/>
  <c r="G214" i="1"/>
  <c r="H214" i="1"/>
  <c r="G215" i="1"/>
  <c r="H215" i="1"/>
  <c r="E216" i="1"/>
  <c r="F216" i="1"/>
  <c r="G217" i="1"/>
  <c r="H217" i="1"/>
  <c r="E218" i="1"/>
  <c r="F218" i="1"/>
  <c r="G219" i="1"/>
  <c r="H219" i="1"/>
  <c r="G220" i="1"/>
  <c r="H220" i="1"/>
  <c r="H221" i="1"/>
  <c r="E222" i="1"/>
  <c r="F222" i="1"/>
  <c r="F227" i="6" l="1"/>
  <c r="B22" i="12" s="1"/>
  <c r="B26" i="12" s="1"/>
  <c r="F225" i="1"/>
  <c r="F227" i="1" s="1"/>
  <c r="B7" i="12" s="1"/>
  <c r="B11" i="12" s="1"/>
  <c r="E223" i="1"/>
</calcChain>
</file>

<file path=xl/sharedStrings.xml><?xml version="1.0" encoding="utf-8"?>
<sst xmlns="http://schemas.openxmlformats.org/spreadsheetml/2006/main" count="2546" uniqueCount="950">
  <si>
    <t>Total B023</t>
  </si>
  <si>
    <t>S</t>
  </si>
  <si>
    <t>P01SP1P268</t>
  </si>
  <si>
    <t>C</t>
  </si>
  <si>
    <t>P01SP1P267</t>
  </si>
  <si>
    <t>B</t>
  </si>
  <si>
    <t>ADOUR</t>
  </si>
  <si>
    <t>B023</t>
  </si>
  <si>
    <t>P01SP1P266</t>
  </si>
  <si>
    <t>Total HS118</t>
  </si>
  <si>
    <t>VIE</t>
  </si>
  <si>
    <t>HS118</t>
  </si>
  <si>
    <t>P01SP1P265</t>
  </si>
  <si>
    <t>Total PH043</t>
  </si>
  <si>
    <t>V</t>
  </si>
  <si>
    <t>P01SP1P264</t>
  </si>
  <si>
    <t>P01SP1P263</t>
  </si>
  <si>
    <t>P01SP1P262</t>
  </si>
  <si>
    <t>PH043</t>
  </si>
  <si>
    <t>P01SP1P261</t>
  </si>
  <si>
    <t>Total PEP303</t>
  </si>
  <si>
    <t>P01SP1P260</t>
  </si>
  <si>
    <t>PEP</t>
  </si>
  <si>
    <t>PEP303</t>
  </si>
  <si>
    <t>P01SP1P259</t>
  </si>
  <si>
    <t>Total PEP300</t>
  </si>
  <si>
    <t>P01SP1P258</t>
  </si>
  <si>
    <t>P01SP1P257</t>
  </si>
  <si>
    <t>PEP300</t>
  </si>
  <si>
    <t>P01SP1P256</t>
  </si>
  <si>
    <t>Total PC31</t>
  </si>
  <si>
    <t>P01SP1P255</t>
  </si>
  <si>
    <t>P01SP1P254</t>
  </si>
  <si>
    <t>P01SP1P253</t>
  </si>
  <si>
    <t>P01SP1P252</t>
  </si>
  <si>
    <t>A</t>
  </si>
  <si>
    <t>PC31</t>
  </si>
  <si>
    <t>P01SP1P251</t>
  </si>
  <si>
    <t>Total HZ712</t>
  </si>
  <si>
    <t>P01SP1P250</t>
  </si>
  <si>
    <t>P01SP1P249</t>
  </si>
  <si>
    <t>TOM SANGUINET</t>
  </si>
  <si>
    <t>HZ712</t>
  </si>
  <si>
    <t>P01SP1P248</t>
  </si>
  <si>
    <t>Total HZ713</t>
  </si>
  <si>
    <t>HZ713</t>
  </si>
  <si>
    <t>P01SP1P247</t>
  </si>
  <si>
    <t>P01SP1P246</t>
  </si>
  <si>
    <t>P01SP1P245</t>
  </si>
  <si>
    <t>Total HZ604</t>
  </si>
  <si>
    <t>P01SP1P244</t>
  </si>
  <si>
    <t>P01SP1P243</t>
  </si>
  <si>
    <t>P01SP1P242</t>
  </si>
  <si>
    <t>HZ604</t>
  </si>
  <si>
    <t>P01SP1P241</t>
  </si>
  <si>
    <t>Total HS94</t>
  </si>
  <si>
    <t>P01SP1P240</t>
  </si>
  <si>
    <t>P01SP1P239</t>
  </si>
  <si>
    <t>HS94</t>
  </si>
  <si>
    <t>P01SP1P238</t>
  </si>
  <si>
    <t>Total HS87</t>
  </si>
  <si>
    <t>P01SP1P237</t>
  </si>
  <si>
    <t>P01SP1P236</t>
  </si>
  <si>
    <t>HS87</t>
  </si>
  <si>
    <t>P01SP1P235</t>
  </si>
  <si>
    <t>Total HS86</t>
  </si>
  <si>
    <t>HS86</t>
  </si>
  <si>
    <t>P01SP1P234</t>
  </si>
  <si>
    <t>Total HS103</t>
  </si>
  <si>
    <t>HS103</t>
  </si>
  <si>
    <t>P01SP1P233</t>
  </si>
  <si>
    <t>Total HS1</t>
  </si>
  <si>
    <t>P01SP1P232</t>
  </si>
  <si>
    <t>P01SP1P231</t>
  </si>
  <si>
    <t>M</t>
  </si>
  <si>
    <t>P01SP1P230</t>
  </si>
  <si>
    <t>P01SP1P229</t>
  </si>
  <si>
    <t>P01SP1P228</t>
  </si>
  <si>
    <t>HS1</t>
  </si>
  <si>
    <t>P01SP1P227</t>
  </si>
  <si>
    <t>Total HM90</t>
  </si>
  <si>
    <t>P01SP1P226</t>
  </si>
  <si>
    <t>HM90</t>
  </si>
  <si>
    <t>P01SP1P225</t>
  </si>
  <si>
    <t>Total HM8</t>
  </si>
  <si>
    <t>P01SP1P224</t>
  </si>
  <si>
    <t>P01SP1P223</t>
  </si>
  <si>
    <t>HM8</t>
  </si>
  <si>
    <t>P01SP1P222</t>
  </si>
  <si>
    <t>Total HM69</t>
  </si>
  <si>
    <t>P01SP1P221</t>
  </si>
  <si>
    <t>P01SP1P220</t>
  </si>
  <si>
    <t>P01SP1P219</t>
  </si>
  <si>
    <t>P01SP1P218</t>
  </si>
  <si>
    <t>HM69</t>
  </si>
  <si>
    <t>P01SP1P217</t>
  </si>
  <si>
    <t>Total HM6</t>
  </si>
  <si>
    <t>P01SP1P216</t>
  </si>
  <si>
    <t>P01SP1P215</t>
  </si>
  <si>
    <t>P01SP1P214</t>
  </si>
  <si>
    <t>P01SP1P213</t>
  </si>
  <si>
    <t>HM6</t>
  </si>
  <si>
    <t>P01SP1P212</t>
  </si>
  <si>
    <t>Total HM55</t>
  </si>
  <si>
    <t>P01SP1P211</t>
  </si>
  <si>
    <t>P01SP1P210</t>
  </si>
  <si>
    <t>HM55</t>
  </si>
  <si>
    <t>P01SP1P209</t>
  </si>
  <si>
    <t>Total HM44</t>
  </si>
  <si>
    <t>P01SP1P208</t>
  </si>
  <si>
    <t>P01SP1P207</t>
  </si>
  <si>
    <t>P01SP1P206</t>
  </si>
  <si>
    <t>HM44</t>
  </si>
  <si>
    <t>P01SP1P205</t>
  </si>
  <si>
    <t>Total HM42</t>
  </si>
  <si>
    <t>P01SP1P204</t>
  </si>
  <si>
    <t>P01SP1P203</t>
  </si>
  <si>
    <t>HM42</t>
  </si>
  <si>
    <t>P01SP1P202</t>
  </si>
  <si>
    <t>Total HM41</t>
  </si>
  <si>
    <t>P01SP1P201</t>
  </si>
  <si>
    <t>P01SP1P200</t>
  </si>
  <si>
    <t>P01SP1P199</t>
  </si>
  <si>
    <t>P01SP1P198</t>
  </si>
  <si>
    <t>HM41</t>
  </si>
  <si>
    <t>P01SP1P197</t>
  </si>
  <si>
    <t>Total HM40</t>
  </si>
  <si>
    <t>HM40</t>
  </si>
  <si>
    <t>P01SP1P196</t>
  </si>
  <si>
    <t>P01SP1P195</t>
  </si>
  <si>
    <t>P01SP1P194</t>
  </si>
  <si>
    <t>Total HM39</t>
  </si>
  <si>
    <t>P01SP1P193</t>
  </si>
  <si>
    <t>P01SP1P192</t>
  </si>
  <si>
    <t>HM39</t>
  </si>
  <si>
    <t>P01SP1P191</t>
  </si>
  <si>
    <t>Total HM38</t>
  </si>
  <si>
    <t>P01SP1P190</t>
  </si>
  <si>
    <t>P01SP1P189</t>
  </si>
  <si>
    <t>HM38</t>
  </si>
  <si>
    <t>P01SP1P188</t>
  </si>
  <si>
    <t>Total HM37</t>
  </si>
  <si>
    <t>P01SP1P187</t>
  </si>
  <si>
    <t>P01SP1P186</t>
  </si>
  <si>
    <t>P01SP1P185</t>
  </si>
  <si>
    <t>HM37</t>
  </si>
  <si>
    <t>P01SP1P184</t>
  </si>
  <si>
    <t>Total HM36</t>
  </si>
  <si>
    <t>P01SP1P183</t>
  </si>
  <si>
    <t>P01SP1P182</t>
  </si>
  <si>
    <t>P01SP1P181</t>
  </si>
  <si>
    <t>HM36</t>
  </si>
  <si>
    <t>P01SP1P180</t>
  </si>
  <si>
    <t>Total HM2</t>
  </si>
  <si>
    <t>P01SP1P179</t>
  </si>
  <si>
    <t>P01SP1P178</t>
  </si>
  <si>
    <t>P01SP1P177</t>
  </si>
  <si>
    <t>HM2</t>
  </si>
  <si>
    <t>P01SP1P176</t>
  </si>
  <si>
    <t>Total HM1</t>
  </si>
  <si>
    <t>P01SP1P175</t>
  </si>
  <si>
    <t>P01SP1P174</t>
  </si>
  <si>
    <t>P01SP1P173</t>
  </si>
  <si>
    <t>HM1</t>
  </si>
  <si>
    <t>P01SP1P172</t>
  </si>
  <si>
    <t>Total G110</t>
  </si>
  <si>
    <t>P01SP1P171</t>
  </si>
  <si>
    <t>P01SP1P170</t>
  </si>
  <si>
    <t>P01SP1P169</t>
  </si>
  <si>
    <t>G110</t>
  </si>
  <si>
    <t>P01SP1P168</t>
  </si>
  <si>
    <t>Total CC6</t>
  </si>
  <si>
    <t>P01SP1P167</t>
  </si>
  <si>
    <t>CC6</t>
  </si>
  <si>
    <t>P01SP1P166</t>
  </si>
  <si>
    <t>Total B86</t>
  </si>
  <si>
    <t>P01SP1P165</t>
  </si>
  <si>
    <t>P01SP1P164</t>
  </si>
  <si>
    <t>B86</t>
  </si>
  <si>
    <t>P01SP1P163</t>
  </si>
  <si>
    <t>Total B211</t>
  </si>
  <si>
    <t>P01SP1P162</t>
  </si>
  <si>
    <t>P01SP1P161</t>
  </si>
  <si>
    <t>P01SP1P160</t>
  </si>
  <si>
    <t>RADIO-CIBLES</t>
  </si>
  <si>
    <t>B211</t>
  </si>
  <si>
    <t>P01SP1P159</t>
  </si>
  <si>
    <t>Total B21</t>
  </si>
  <si>
    <t>P01SP1P158</t>
  </si>
  <si>
    <t>P01SP1P157</t>
  </si>
  <si>
    <t>B21</t>
  </si>
  <si>
    <t>P01SP1P156</t>
  </si>
  <si>
    <t>Total B20</t>
  </si>
  <si>
    <t>P01SP1P155</t>
  </si>
  <si>
    <t>P01SP1P154</t>
  </si>
  <si>
    <t>P01SP1P153</t>
  </si>
  <si>
    <t>B20</t>
  </si>
  <si>
    <t>P01SP1P152</t>
  </si>
  <si>
    <t>Total B2</t>
  </si>
  <si>
    <t>P01SP1P151</t>
  </si>
  <si>
    <t>P01SP1P150</t>
  </si>
  <si>
    <t>P01SP1P149</t>
  </si>
  <si>
    <t>B2</t>
  </si>
  <si>
    <t>P01SP1P148</t>
  </si>
  <si>
    <t>Total B15 E</t>
  </si>
  <si>
    <t>P01SP1P147</t>
  </si>
  <si>
    <t>P01SP1P146</t>
  </si>
  <si>
    <t>P01SP1P145</t>
  </si>
  <si>
    <t>P01SP1P144</t>
  </si>
  <si>
    <t>B15 E</t>
  </si>
  <si>
    <t>P01SP1P143</t>
  </si>
  <si>
    <t>Total B15</t>
  </si>
  <si>
    <t>P01SP1P142</t>
  </si>
  <si>
    <t>P01SP1P141</t>
  </si>
  <si>
    <t>P01SP1P140</t>
  </si>
  <si>
    <t>P01SP1P139</t>
  </si>
  <si>
    <t>B15</t>
  </si>
  <si>
    <t>P01SP1P138</t>
  </si>
  <si>
    <t>Total A89</t>
  </si>
  <si>
    <t>P01SP1P137</t>
  </si>
  <si>
    <t>P01SP1P136</t>
  </si>
  <si>
    <t>A89</t>
  </si>
  <si>
    <t>P01SP1P135</t>
  </si>
  <si>
    <t>Total A004</t>
  </si>
  <si>
    <t>P01SP1P134</t>
  </si>
  <si>
    <t>P01SP1P133</t>
  </si>
  <si>
    <t>P01SP1P132</t>
  </si>
  <si>
    <t>P01SP1P131</t>
  </si>
  <si>
    <t>A004</t>
  </si>
  <si>
    <t>P01SP1P130</t>
  </si>
  <si>
    <t>Total A034</t>
  </si>
  <si>
    <t>P01SP1P129</t>
  </si>
  <si>
    <t>A034</t>
  </si>
  <si>
    <t>P01SP1P128</t>
  </si>
  <si>
    <t>Total A032</t>
  </si>
  <si>
    <t>P01SP1P127</t>
  </si>
  <si>
    <t>P01SP1P126</t>
  </si>
  <si>
    <t>P01SP1P125</t>
  </si>
  <si>
    <t>A032</t>
  </si>
  <si>
    <t>P01SP1P124</t>
  </si>
  <si>
    <t>Total A029</t>
  </si>
  <si>
    <t>P01SP1P123</t>
  </si>
  <si>
    <t>P01SP1P122</t>
  </si>
  <si>
    <t>P01SP1P121</t>
  </si>
  <si>
    <t>P01SP1P120</t>
  </si>
  <si>
    <t>A029</t>
  </si>
  <si>
    <t>P01SP1P119</t>
  </si>
  <si>
    <t>Total A021</t>
  </si>
  <si>
    <t>P01SP1P18</t>
  </si>
  <si>
    <t>P01SP1P17</t>
  </si>
  <si>
    <t>P01SP1P16</t>
  </si>
  <si>
    <t>A021</t>
  </si>
  <si>
    <t>P01SP1P15</t>
  </si>
  <si>
    <t>Total A020</t>
  </si>
  <si>
    <t>P01SP1P14</t>
  </si>
  <si>
    <t>P01SP1P13</t>
  </si>
  <si>
    <t>A020</t>
  </si>
  <si>
    <t>P01SP1P12</t>
  </si>
  <si>
    <t>Total A019</t>
  </si>
  <si>
    <t>P01SP1P11</t>
  </si>
  <si>
    <t>P01SP1P10</t>
  </si>
  <si>
    <t>P01SP1P9</t>
  </si>
  <si>
    <t>P01SP1P8</t>
  </si>
  <si>
    <t>Total A012</t>
  </si>
  <si>
    <t>P01SP1P7</t>
  </si>
  <si>
    <t>P01SP1P6</t>
  </si>
  <si>
    <t>P01SP1P5</t>
  </si>
  <si>
    <t>P01SP1P4</t>
  </si>
  <si>
    <t>A012</t>
  </si>
  <si>
    <t>P01SP1P3</t>
  </si>
  <si>
    <t>Total A010</t>
  </si>
  <si>
    <t>A010</t>
  </si>
  <si>
    <t>P01SP1P2</t>
  </si>
  <si>
    <t>Total HS123</t>
  </si>
  <si>
    <t>HS123</t>
  </si>
  <si>
    <t>P01SP1P1</t>
  </si>
  <si>
    <r>
      <t>Surface m</t>
    </r>
    <r>
      <rPr>
        <b/>
        <vertAlign val="superscript"/>
        <sz val="11"/>
        <rFont val="Marianne"/>
        <family val="3"/>
      </rPr>
      <t>2</t>
    </r>
  </si>
  <si>
    <t>Type de prestations</t>
  </si>
  <si>
    <t>ZONE</t>
  </si>
  <si>
    <t>N° Bt</t>
  </si>
  <si>
    <t>MONOGRAPHIE DU SITE</t>
  </si>
  <si>
    <t>N° Prix</t>
  </si>
  <si>
    <t>Total surface</t>
  </si>
  <si>
    <t>MONTANT MENSUEL HT</t>
  </si>
  <si>
    <t>PVC</t>
  </si>
  <si>
    <t>Moquette</t>
  </si>
  <si>
    <t>Ciment</t>
  </si>
  <si>
    <t>P01SP2P1</t>
  </si>
  <si>
    <t>P01SP2P2</t>
  </si>
  <si>
    <t>P01SP2P3</t>
  </si>
  <si>
    <t>P01SP2P4</t>
  </si>
  <si>
    <t>P01SP2P5</t>
  </si>
  <si>
    <t>P01SP2P6</t>
  </si>
  <si>
    <t>P01SP2P7</t>
  </si>
  <si>
    <t>P01SP2P8</t>
  </si>
  <si>
    <t>P01SP2P9</t>
  </si>
  <si>
    <t>P01SP2P10</t>
  </si>
  <si>
    <t>P01SP2P11</t>
  </si>
  <si>
    <t>P01SP2P12</t>
  </si>
  <si>
    <t>P01SP2P13</t>
  </si>
  <si>
    <t>P01SP2P14</t>
  </si>
  <si>
    <t>P01SP2P15</t>
  </si>
  <si>
    <t>P01SP2P16</t>
  </si>
  <si>
    <t>P01SP2P17</t>
  </si>
  <si>
    <t>P01SP2P18</t>
  </si>
  <si>
    <t>P01SP2P19</t>
  </si>
  <si>
    <t>P01SP2P20</t>
  </si>
  <si>
    <t>P01SP2P21</t>
  </si>
  <si>
    <t>P01SP2P22</t>
  </si>
  <si>
    <t>P01SP2P23</t>
  </si>
  <si>
    <t>P01SP2P24</t>
  </si>
  <si>
    <t>P01SP2P25</t>
  </si>
  <si>
    <t>P01SP2P26</t>
  </si>
  <si>
    <t>P01SP2P27</t>
  </si>
  <si>
    <t>P01SP2P28</t>
  </si>
  <si>
    <t>P01SP2P29</t>
  </si>
  <si>
    <t>P01SP2P30</t>
  </si>
  <si>
    <t>P01SP2P31</t>
  </si>
  <si>
    <t>P01SP2P32</t>
  </si>
  <si>
    <t>P01SP2P33</t>
  </si>
  <si>
    <t>P01SP2P34</t>
  </si>
  <si>
    <t>P01SP2P35</t>
  </si>
  <si>
    <t>P01SP2P36</t>
  </si>
  <si>
    <t>P01SP2P37</t>
  </si>
  <si>
    <t>P01SP2P38</t>
  </si>
  <si>
    <t>P01SP2P39</t>
  </si>
  <si>
    <t>P01SP2P40</t>
  </si>
  <si>
    <t>P01SP2P41</t>
  </si>
  <si>
    <t>P01SP2P42</t>
  </si>
  <si>
    <t>P01SP2P43</t>
  </si>
  <si>
    <t>P01SP2P44</t>
  </si>
  <si>
    <t>P01SP2P45</t>
  </si>
  <si>
    <t>P01SP2P46</t>
  </si>
  <si>
    <t>P01SP2P47</t>
  </si>
  <si>
    <t>P01SP2P48</t>
  </si>
  <si>
    <t>P01SP2P49</t>
  </si>
  <si>
    <t>P01SP2P50</t>
  </si>
  <si>
    <t>P01SP2P51</t>
  </si>
  <si>
    <t>P01SP2P52</t>
  </si>
  <si>
    <t>P01SP2P53</t>
  </si>
  <si>
    <t>P01SP2P54</t>
  </si>
  <si>
    <t>P01SP2P55</t>
  </si>
  <si>
    <t>P01SP2P56</t>
  </si>
  <si>
    <t>P01SP2P57</t>
  </si>
  <si>
    <t>P01SP2P58</t>
  </si>
  <si>
    <t>P01SP2P59</t>
  </si>
  <si>
    <t>P01SP2P60</t>
  </si>
  <si>
    <t>P01SP2P61</t>
  </si>
  <si>
    <t>P01SP2P62</t>
  </si>
  <si>
    <t>P01SP2P63</t>
  </si>
  <si>
    <t>P01SP2P64</t>
  </si>
  <si>
    <t>P01SP2P65</t>
  </si>
  <si>
    <r>
      <t xml:space="preserve">HORS CRISE SANITAIRE Détail quantitatif estimatif - (document non contractuel - destiné à l'analyse)
</t>
    </r>
    <r>
      <rPr>
        <b/>
        <sz val="11"/>
        <color rgb="FFFF0000"/>
        <rFont val="Marianne"/>
        <family val="3"/>
      </rPr>
      <t>ce document se remplit automatiquement</t>
    </r>
  </si>
  <si>
    <t>CRISE SANITAIRE - ETAT DES PRIX DU POSTE 01 - Sous-poste 1 - PRESTATIONS RECURRENTES
cf. S1 Annexe 1 et S1 Annexe 3</t>
  </si>
  <si>
    <t>HORS CRISE SANITAIRE - ETAT DES PRIX DU POSTE 01 - Sous-poste 2 - PRESTATIONS A LA DEMANDE
cf.  S1 Annexe 1 onglet 2</t>
  </si>
  <si>
    <t>HORS CRISE SANITAIRE - ETAT DES PRIX DU POSTE 01 - Sous-poste 1 - PRESTATIONS RECURRENTES
cf. S1 Annexe 1 - onglet 1 et S1 Annexe 2</t>
  </si>
  <si>
    <t>PRESTATIONS</t>
  </si>
  <si>
    <t xml:space="preserve">Carrelage </t>
  </si>
  <si>
    <t>Nettoyage haute pression</t>
  </si>
  <si>
    <t>Divers sols</t>
  </si>
  <si>
    <t>Décapage et mise en protechion des sols</t>
  </si>
  <si>
    <t>Désincrustation mécanique des sols</t>
  </si>
  <si>
    <r>
      <t>m</t>
    </r>
    <r>
      <rPr>
        <vertAlign val="superscript"/>
        <sz val="11"/>
        <color theme="1"/>
        <rFont val="Marianne"/>
        <family val="3"/>
      </rPr>
      <t>2</t>
    </r>
  </si>
  <si>
    <t>Dépoussierrage de faux-plafond</t>
  </si>
  <si>
    <t>Enlèvement des graffitis (ou TAGS)</t>
  </si>
  <si>
    <t>unité</t>
  </si>
  <si>
    <t>Dépoussiérage et détachage des panneaux
d'affichages administratifs et orientation</t>
  </si>
  <si>
    <t>Essuyage des dessus d'armoires &gt;1,70m</t>
  </si>
  <si>
    <t>Essuyage ou lavage des stores</t>
  </si>
  <si>
    <t>ml</t>
  </si>
  <si>
    <t>Aspiration sols</t>
  </si>
  <si>
    <t>Balayage à sec sols</t>
  </si>
  <si>
    <t xml:space="preserve"> Balayage humide sols</t>
  </si>
  <si>
    <t>Aspiration des assises et dossiers de chaises, fauteuils et empattement</t>
  </si>
  <si>
    <t xml:space="preserve">Lavage des sols </t>
  </si>
  <si>
    <t>Dégivrage des 19 réfrigérateurs</t>
  </si>
  <si>
    <t>Balayage et Lavage des sols carrelés et avec un produit détergent désinfectant rémanent (pour le type S : sanitaires, douches, lavabos, vestiaires avec point d'eau)</t>
  </si>
  <si>
    <t>Dépoussiérage rampe d'escalier</t>
  </si>
  <si>
    <t>Dépoussiérage des agrès (pour les salles de sport)</t>
  </si>
  <si>
    <t>Nettoyage des fours micro-ondes à l'aide de produits désinfectants</t>
  </si>
  <si>
    <t xml:space="preserve">Récurage des sols carrelés et / ou lavage mécanisés des sols </t>
  </si>
  <si>
    <t>Détachage des chaises en tissus par méthode injection extraction</t>
  </si>
  <si>
    <t>Nettoyage des grilles d'aération et bouches d'extraction VMC</t>
  </si>
  <si>
    <t>Essuyage ou lavage si besoin des porte-manteaux et pieds de chaises, de fauteuils, de bureaux et de tables</t>
  </si>
  <si>
    <t>Lessivage des huisseries (portes et montants de fenêtres) et dessus de portes</t>
  </si>
  <si>
    <t>Dépoussiérage étagères salles archives</t>
  </si>
  <si>
    <t>Rénovation "méthode spray"</t>
  </si>
  <si>
    <t>Décapage et mise en cire</t>
  </si>
  <si>
    <t>parquet</t>
  </si>
  <si>
    <t>Nettoyage et vitrification</t>
  </si>
  <si>
    <t>Parquet</t>
  </si>
  <si>
    <t>Dépoussierrage de faux-plancher (sol situé en dessous des plaques)</t>
  </si>
  <si>
    <t xml:space="preserve">Entretien des sols par spray méthode </t>
  </si>
  <si>
    <t>Essuyage des étagères</t>
  </si>
  <si>
    <t>Local médical : Essuyage (ou lavage) et désinfection des stores</t>
  </si>
  <si>
    <t>Nettoyage complet de local de type A    (hors crise sanitaire)</t>
  </si>
  <si>
    <t>Nettoyage complet de local de type B   (hors crise sanitaire)</t>
  </si>
  <si>
    <t>Nettoyage complet de local de type C  (hors crise sanitaire)</t>
  </si>
  <si>
    <t>Nettoyage complet de local de type M  (hors crise sanitaire)</t>
  </si>
  <si>
    <t>Nettoyage complet de local de type S  (hors crise sanitaire)</t>
  </si>
  <si>
    <t>Nettoyage complet de local de type V  (hors crise sanitaire)</t>
  </si>
  <si>
    <t>Nettoyage de l'intérieur et de l'extérieur des poubelles</t>
  </si>
  <si>
    <t>Nettoyage des parois blanches à hauteur de 3 m.</t>
  </si>
  <si>
    <t>Nettoyage des radiateurs</t>
  </si>
  <si>
    <t>Nettoyage et désinfection des combinés téléphoniques</t>
  </si>
  <si>
    <t>Nettoyage et désinfection des poignées de portes et interrupteurs électriques</t>
  </si>
  <si>
    <t>Vitrerie intérieure : Nettoyage des vitres encadrements compris</t>
  </si>
  <si>
    <t>pour les 19</t>
  </si>
  <si>
    <t xml:space="preserve">Nettoyage des luminaires et /ou rampes d'éclairage </t>
  </si>
  <si>
    <t>agrès</t>
  </si>
  <si>
    <t>Essuyage des tables (salle commune)</t>
  </si>
  <si>
    <t>Nettoyage des réfrigérateurs à l'aide de produits désinfectants</t>
  </si>
  <si>
    <t xml:space="preserve">Ateliers : Nettoyage mécanique ou manuel du sol, lustrage avec machine et disques adéquats, nettoyage de(s) tables, bureau(x) et chaise(s) </t>
  </si>
  <si>
    <t>Entretien des sols textiles par l'opération combinée d'un shampoing moquette + méthode injection extraction</t>
  </si>
  <si>
    <t>Lavage des objets meublants (&lt;1,70m), tuyauteries basses et hautes (&lt;1,70m)</t>
  </si>
  <si>
    <t>B015</t>
  </si>
  <si>
    <t>Total B015</t>
  </si>
  <si>
    <t>Observations</t>
  </si>
  <si>
    <t>Prix unitaire HT</t>
  </si>
  <si>
    <t>Surface</t>
  </si>
  <si>
    <t>PRESTATIONS du Poste 01</t>
  </si>
  <si>
    <t>MONTANT ANNUEL HT</t>
  </si>
  <si>
    <t>Sans nacelle : Vitrerie extérieure de façade :
Nettoyage de l’ensemble des vitres d'un bâtiment, encadrements et rebords extérieurs compris</t>
  </si>
  <si>
    <t>Avec nacelle : Vitrerie extérieure de façade :
Nettoyage de l’ensemble des vitres d'un bâtiment, encadrements et rebords extérieurs compris</t>
  </si>
  <si>
    <t>Prix forfaitaires HT pour une semaine</t>
  </si>
  <si>
    <t xml:space="preserve">Bâtiment  19 </t>
  </si>
  <si>
    <t>Hors crise sanitaire - Prestations de type X- Zone ADOUR MNRBC</t>
  </si>
  <si>
    <t>Bâtiment  22</t>
  </si>
  <si>
    <t>Crise sanitaire - Prestations de type X- Zone ADOUR MNRBC</t>
  </si>
  <si>
    <t>Prix forfaitaires HT pour un mois</t>
  </si>
  <si>
    <t>H</t>
  </si>
  <si>
    <t>Numéro de la fiche technique</t>
  </si>
  <si>
    <t>Désignation des articles</t>
  </si>
  <si>
    <t>Service C (Courant) ou S (Soigné)</t>
  </si>
  <si>
    <t>EFFETS DE SERVICE COURANT</t>
  </si>
  <si>
    <t>Blouson CLP</t>
  </si>
  <si>
    <t>Casquette d'uniforme coiffe blanche</t>
  </si>
  <si>
    <t>Chemise manches courtes outre mer BTE ou BZD</t>
  </si>
  <si>
    <t>Jupe CLP conf. industrielle</t>
  </si>
  <si>
    <t>Pantalon femme CLP</t>
  </si>
  <si>
    <t>Pantalon homme CLP</t>
  </si>
  <si>
    <t>Sans fiche</t>
  </si>
  <si>
    <t>Pull over</t>
  </si>
  <si>
    <t>Tricorne</t>
  </si>
  <si>
    <t xml:space="preserve">Veste femme conf. adm. </t>
  </si>
  <si>
    <t xml:space="preserve">Veste homme conf. adm. </t>
  </si>
  <si>
    <t>EFFETS DE COMBAT COMMUNS</t>
  </si>
  <si>
    <t>Parka combat BTE ou BZD</t>
  </si>
  <si>
    <t>EFFETS SPECIALISTES MECANICIENS</t>
  </si>
  <si>
    <t>Blouson spécialiste 97</t>
  </si>
  <si>
    <t>Combinaison spécialiste 97</t>
  </si>
  <si>
    <t>Chemise homme GAO</t>
  </si>
  <si>
    <t>Pantalon spécialiste 97</t>
  </si>
  <si>
    <t>Pantalon spécialiste pluie</t>
  </si>
  <si>
    <t>Short homme GAO OM gris vert</t>
  </si>
  <si>
    <t>EFFETS PERSONNELS NAVIGANTS</t>
  </si>
  <si>
    <t>Blouson de vol tissu avec fourrure polaire</t>
  </si>
  <si>
    <t>Blouson EPAA avec fourrure polaire</t>
  </si>
  <si>
    <t>Caleçon long thermostable</t>
  </si>
  <si>
    <t>Combinaison de vol cabine étroite kaki clair OM</t>
  </si>
  <si>
    <t>Combinaison de vol cabine étroite SFTV 200V.O.</t>
  </si>
  <si>
    <t>Gilet de corps thermostable</t>
  </si>
  <si>
    <t>Sous casque de vol anti sueur</t>
  </si>
  <si>
    <t>Sous-vêtement chaud de vol</t>
  </si>
  <si>
    <t>EFFETS INFIRMIERS</t>
  </si>
  <si>
    <t>Blouse infirmier</t>
  </si>
  <si>
    <t>EFFETS DE SPORT</t>
  </si>
  <si>
    <t>Survêtement</t>
  </si>
  <si>
    <t>EFFETS POMPIERS (exclus les vestes et les surpantalons)</t>
  </si>
  <si>
    <t>Chemise F1 pompier</t>
  </si>
  <si>
    <t>Gilet de corps pompier</t>
  </si>
  <si>
    <t>Pantalon service pompier</t>
  </si>
  <si>
    <t>Sweat pompier</t>
  </si>
  <si>
    <t>EFFETS A USAGE COLLECTIF ET AUTRES EFFETS</t>
  </si>
  <si>
    <t>Veste pompier</t>
  </si>
  <si>
    <t>Gant coton</t>
  </si>
  <si>
    <t>Gant polyamide blanc</t>
  </si>
  <si>
    <t>Gilet fluo</t>
  </si>
  <si>
    <t>Combinaison anti-statique</t>
  </si>
  <si>
    <t>Parka anti-statique</t>
  </si>
  <si>
    <t>Veste anti-statique</t>
  </si>
  <si>
    <t>Pantalon anti-statique</t>
  </si>
  <si>
    <t>Polaire</t>
  </si>
  <si>
    <t>Sous-veste polaire</t>
  </si>
  <si>
    <t>Taux de TVA appliqué :                %</t>
  </si>
  <si>
    <t>Numéro de prix</t>
  </si>
  <si>
    <t>P02P1</t>
  </si>
  <si>
    <t>N° PRIX</t>
  </si>
  <si>
    <t>P00P1</t>
  </si>
  <si>
    <t>ETAT DES PRIX DU POSTE 00 - MANAGEMENT DU MARCHE MULTISERVICES - PRESTATIONS RECURRENTES</t>
  </si>
  <si>
    <t>ETAT DES PRIX DU POSTE 02 - BLANCHISSERIE - PRESTATIONS A LA DEMANDE</t>
  </si>
  <si>
    <t>P02P2</t>
  </si>
  <si>
    <t>P02P3</t>
  </si>
  <si>
    <t>P02P4</t>
  </si>
  <si>
    <t>P02P5</t>
  </si>
  <si>
    <t>P02P6</t>
  </si>
  <si>
    <t>P02P7</t>
  </si>
  <si>
    <t>P02P8</t>
  </si>
  <si>
    <t>P02P9</t>
  </si>
  <si>
    <t>P02P10</t>
  </si>
  <si>
    <t>P02P11</t>
  </si>
  <si>
    <t>P02P12</t>
  </si>
  <si>
    <t>P02P13</t>
  </si>
  <si>
    <t>P02P14</t>
  </si>
  <si>
    <t>P02P15</t>
  </si>
  <si>
    <t>P02P16</t>
  </si>
  <si>
    <t>P02P17</t>
  </si>
  <si>
    <t>P02P18</t>
  </si>
  <si>
    <t>P02P19</t>
  </si>
  <si>
    <t>P02P20</t>
  </si>
  <si>
    <t>P02P21</t>
  </si>
  <si>
    <t>P02P22</t>
  </si>
  <si>
    <t>P02P23</t>
  </si>
  <si>
    <t>P02P24</t>
  </si>
  <si>
    <t>P02P25</t>
  </si>
  <si>
    <t>P02P26</t>
  </si>
  <si>
    <t>P02P27</t>
  </si>
  <si>
    <t>P02P28</t>
  </si>
  <si>
    <t>P02P29</t>
  </si>
  <si>
    <t>P02P30</t>
  </si>
  <si>
    <t>P02P31</t>
  </si>
  <si>
    <t>P02P32</t>
  </si>
  <si>
    <t>P02P33</t>
  </si>
  <si>
    <t>P02P34</t>
  </si>
  <si>
    <t>P02P35</t>
  </si>
  <si>
    <t>P02P36</t>
  </si>
  <si>
    <t>P02P37</t>
  </si>
  <si>
    <t>P02P38</t>
  </si>
  <si>
    <t>P02P39</t>
  </si>
  <si>
    <t>P02P40</t>
  </si>
  <si>
    <t>P02P41</t>
  </si>
  <si>
    <t>P02P42</t>
  </si>
  <si>
    <t>Gilet de corps combat</t>
  </si>
  <si>
    <t>N° Fiche technique</t>
  </si>
  <si>
    <t>PRESTATIONS du POSTE 02</t>
  </si>
  <si>
    <t>Volumétrie estimative</t>
  </si>
  <si>
    <t>P00P5</t>
  </si>
  <si>
    <t>Montant forfaitaire annuel HT en €</t>
  </si>
  <si>
    <t>POSTE 00 - MANAGEMENT DU MARCHE MULTISERVICES</t>
  </si>
  <si>
    <t>POSTE 01 - NETTOYAGE DES LOCAUX et de la VITRERIE</t>
  </si>
  <si>
    <t>POSTE 03 – ELIMINATION DES NUISIBLES</t>
  </si>
  <si>
    <t xml:space="preserve">Taux TVA : </t>
  </si>
  <si>
    <t xml:space="preserve">                                %</t>
  </si>
  <si>
    <t>Bat.</t>
  </si>
  <si>
    <t>Fonction des locaux</t>
  </si>
  <si>
    <t>Types de locaux</t>
  </si>
  <si>
    <t>Type
d'intervention</t>
  </si>
  <si>
    <t>Insectes concernés en
cas de désinsectisation</t>
  </si>
  <si>
    <t>BUREAUX</t>
  </si>
  <si>
    <t>R+D</t>
  </si>
  <si>
    <t>Blattes, cafards, fourmis</t>
  </si>
  <si>
    <t>A019</t>
  </si>
  <si>
    <t>ATELIERS</t>
  </si>
  <si>
    <t>ATELIERS - BUREAUX</t>
  </si>
  <si>
    <t>A089</t>
  </si>
  <si>
    <t>B002</t>
  </si>
  <si>
    <t>B019</t>
  </si>
  <si>
    <t>B021</t>
  </si>
  <si>
    <t>B022</t>
  </si>
  <si>
    <t>B086</t>
  </si>
  <si>
    <t>CC006</t>
  </si>
  <si>
    <t>CHAUFFERIE CENTRALE</t>
  </si>
  <si>
    <t>D082</t>
  </si>
  <si>
    <t>HANGAR</t>
  </si>
  <si>
    <t>G013</t>
  </si>
  <si>
    <t>G201</t>
  </si>
  <si>
    <t>G205</t>
  </si>
  <si>
    <t>HM001</t>
  </si>
  <si>
    <t>HM002</t>
  </si>
  <si>
    <t>HM006</t>
  </si>
  <si>
    <t>HM010</t>
  </si>
  <si>
    <t>HM008</t>
  </si>
  <si>
    <t>HM019</t>
  </si>
  <si>
    <t>HM023</t>
  </si>
  <si>
    <t>HM036</t>
  </si>
  <si>
    <t>HM037</t>
  </si>
  <si>
    <t>HANGAR - BUREAUX</t>
  </si>
  <si>
    <t>HM038</t>
  </si>
  <si>
    <t>HM039</t>
  </si>
  <si>
    <t>HM040</t>
  </si>
  <si>
    <t>HM041</t>
  </si>
  <si>
    <t>HM044</t>
  </si>
  <si>
    <t>HM055</t>
  </si>
  <si>
    <t>HM069</t>
  </si>
  <si>
    <t>HM090</t>
  </si>
  <si>
    <t>HM092</t>
  </si>
  <si>
    <t>HS001</t>
  </si>
  <si>
    <t>HS055</t>
  </si>
  <si>
    <t>HS086</t>
  </si>
  <si>
    <t>HS087</t>
  </si>
  <si>
    <t>HS089</t>
  </si>
  <si>
    <t>HS094</t>
  </si>
  <si>
    <t>HS106</t>
  </si>
  <si>
    <t>HS109</t>
  </si>
  <si>
    <t>SANITAIRES</t>
  </si>
  <si>
    <t>HS200</t>
  </si>
  <si>
    <t>ATELIER</t>
  </si>
  <si>
    <t>HS204</t>
  </si>
  <si>
    <t>HS208</t>
  </si>
  <si>
    <t>HS210</t>
  </si>
  <si>
    <t>HZ605</t>
  </si>
  <si>
    <t>L009</t>
  </si>
  <si>
    <t>HOTELLERIE</t>
  </si>
  <si>
    <t>L010</t>
  </si>
  <si>
    <t>PC031</t>
  </si>
  <si>
    <t>XY004</t>
  </si>
  <si>
    <t>CENTRALE ELECTRIQUE</t>
  </si>
  <si>
    <t>Y004</t>
  </si>
  <si>
    <t>POSTE TRANSFORMATEUR HT CEPA</t>
  </si>
  <si>
    <t>Y005</t>
  </si>
  <si>
    <t>POSTE TRANSFORMATEUR HT (près château d'eau)</t>
  </si>
  <si>
    <t>Y009</t>
  </si>
  <si>
    <t>POSTE TRANSFORMATEUR HT</t>
  </si>
  <si>
    <t>P03SP1P1</t>
  </si>
  <si>
    <t>P03SP1P2</t>
  </si>
  <si>
    <t>P03SP1P3</t>
  </si>
  <si>
    <t>P03SP1P4</t>
  </si>
  <si>
    <t>P03SP1P5</t>
  </si>
  <si>
    <t>P03SP1P6</t>
  </si>
  <si>
    <t>P03SP1P7</t>
  </si>
  <si>
    <t>P03SP1P8</t>
  </si>
  <si>
    <t>P03SP1P9</t>
  </si>
  <si>
    <t>P03SP1P10</t>
  </si>
  <si>
    <t>P03SP1P11</t>
  </si>
  <si>
    <t>P03SP1P12</t>
  </si>
  <si>
    <t>P03SP1P13</t>
  </si>
  <si>
    <t>P03SP1P14</t>
  </si>
  <si>
    <t>P03SP1P15</t>
  </si>
  <si>
    <t>P03SP1P16</t>
  </si>
  <si>
    <t>P03SP1P17</t>
  </si>
  <si>
    <t>P03SP1P18</t>
  </si>
  <si>
    <t>P03SP1P19</t>
  </si>
  <si>
    <t>P03SP1P20</t>
  </si>
  <si>
    <t>P03SP1P21</t>
  </si>
  <si>
    <t>P03SP1P22</t>
  </si>
  <si>
    <t>P03SP1P23</t>
  </si>
  <si>
    <t>P03SP1P24</t>
  </si>
  <si>
    <t>P03SP1P25</t>
  </si>
  <si>
    <t>P03SP1P26</t>
  </si>
  <si>
    <t>P03SP1P27</t>
  </si>
  <si>
    <t>P03SP1P28</t>
  </si>
  <si>
    <t>P03SP1P29</t>
  </si>
  <si>
    <t>P03SP1P30</t>
  </si>
  <si>
    <t>P03SP1P31</t>
  </si>
  <si>
    <t>P03SP1P32</t>
  </si>
  <si>
    <t>P03SP1P33</t>
  </si>
  <si>
    <t>P03SP1P34</t>
  </si>
  <si>
    <t>P03SP1P35</t>
  </si>
  <si>
    <t>P03SP1P36</t>
  </si>
  <si>
    <t>P03SP1P37</t>
  </si>
  <si>
    <t>P03SP1P38</t>
  </si>
  <si>
    <t>P03SP1P39</t>
  </si>
  <si>
    <t>P03SP1P40</t>
  </si>
  <si>
    <t>P03SP1P41</t>
  </si>
  <si>
    <t>P03SP1P42</t>
  </si>
  <si>
    <t>P03SP1P43</t>
  </si>
  <si>
    <t>P03SP1P44</t>
  </si>
  <si>
    <t>P03SP1P45</t>
  </si>
  <si>
    <t>P03SP1P46</t>
  </si>
  <si>
    <t>P03SP1P47</t>
  </si>
  <si>
    <t>P03SP1P48</t>
  </si>
  <si>
    <t>P03SP1P49</t>
  </si>
  <si>
    <t>P03SP1P50</t>
  </si>
  <si>
    <t>P03SP1P51</t>
  </si>
  <si>
    <t>P03SP1P52</t>
  </si>
  <si>
    <t>P03SP1P53</t>
  </si>
  <si>
    <t>P03SP1P54</t>
  </si>
  <si>
    <t>P03SP1P55</t>
  </si>
  <si>
    <t>P03SP1P56</t>
  </si>
  <si>
    <t>P03SP1P57</t>
  </si>
  <si>
    <t>P03SP1P58</t>
  </si>
  <si>
    <t>P03SP1P59</t>
  </si>
  <si>
    <t>P03SP1P60</t>
  </si>
  <si>
    <t>P03SP1P61</t>
  </si>
  <si>
    <t>P03SP1P62</t>
  </si>
  <si>
    <t>P03SP1P63</t>
  </si>
  <si>
    <t>P03SP1P64</t>
  </si>
  <si>
    <t>P03SP1P65</t>
  </si>
  <si>
    <t>P03SP1P66</t>
  </si>
  <si>
    <t>P03SP1P67</t>
  </si>
  <si>
    <t>P03SP1P68</t>
  </si>
  <si>
    <t>Taux TVA</t>
  </si>
  <si>
    <t xml:space="preserve">                             %</t>
  </si>
  <si>
    <t>Prestation</t>
  </si>
  <si>
    <t>Pour un bâtiment &lt;500m2</t>
  </si>
  <si>
    <t>Hauteur de 5.20 m</t>
  </si>
  <si>
    <t>Par piège</t>
  </si>
  <si>
    <t>ml de traitement</t>
  </si>
  <si>
    <t xml:space="preserve">Élimination de guêpes </t>
  </si>
  <si>
    <t>par nid</t>
  </si>
  <si>
    <t>Enlèvement du nid de guêpes</t>
  </si>
  <si>
    <t xml:space="preserve">Enlèvement de nids de guêpes. </t>
  </si>
  <si>
    <t xml:space="preserve">Élimination de frelons </t>
  </si>
  <si>
    <t>Enlèvement du nid de frelons</t>
  </si>
  <si>
    <t xml:space="preserve">Élimination de frelons asiatiques </t>
  </si>
  <si>
    <t>Enlèvement du nid de frelons asiatiques</t>
  </si>
  <si>
    <t>Elimination insectes rampants</t>
  </si>
  <si>
    <t>Nébulisation (moustiques, moucherons…)</t>
  </si>
  <si>
    <t>&gt; 50m3</t>
  </si>
  <si>
    <t>Élimination de blattes toutes espèces*</t>
  </si>
  <si>
    <t>par bâtiment  &gt;100 m2</t>
  </si>
  <si>
    <t>Traitement chimique des chenilles processionnaires</t>
  </si>
  <si>
    <t>par arbre</t>
  </si>
  <si>
    <t>pour 5 arbres</t>
  </si>
  <si>
    <t>Traitement mécanique des chenilles processionnaires (mise en place d’éco piège, échenillage et pose de pièges à phéromones)</t>
  </si>
  <si>
    <t xml:space="preserve">par arbre </t>
  </si>
  <si>
    <t>Mise en place d’éco pièges pour chenilles processionnaires</t>
  </si>
  <si>
    <t>Maintenance des éco pièges pour chenilles processionnaires</t>
  </si>
  <si>
    <t>Pièges à phéromones pour chenilles processionnaires</t>
  </si>
  <si>
    <t>Echenillage - chenilles processionnaires</t>
  </si>
  <si>
    <t>Traitement anti-acariens</t>
  </si>
  <si>
    <t>Par lit</t>
  </si>
  <si>
    <t>Par local</t>
  </si>
  <si>
    <t xml:space="preserve">Traitements des gales </t>
  </si>
  <si>
    <t>par lit</t>
  </si>
  <si>
    <t>Traitements des gales</t>
  </si>
  <si>
    <t>Par m2</t>
  </si>
  <si>
    <t>Traitement des puces</t>
  </si>
  <si>
    <t>** Majoration des prestations si intervention d'une hauteur du sol de 2 à 5 m</t>
  </si>
  <si>
    <t xml:space="preserve">Coeff. de majoration </t>
  </si>
  <si>
    <t>** Majoration des prestations si intervention d'une hauteur du sol de 5,01 à 10 m</t>
  </si>
  <si>
    <t>Coeff. de majoration</t>
  </si>
  <si>
    <t>** Majoration des prestations si intervention d'une hauteur du sol de 10,01 à 25 m</t>
  </si>
  <si>
    <t>** Majoration des prestations si intervention d'une hauteur du sol supérieure à 25 m</t>
  </si>
  <si>
    <t>Achat de consommables (insecticide aérosol insectes volants et rampants)</t>
  </si>
  <si>
    <t>Unité</t>
  </si>
  <si>
    <t>Achat de désinsectiseur électrique + maintenance et entretien (prix annuel)</t>
  </si>
  <si>
    <t>Location de désinsectiseur électrique + maintenance et entretien (prix annuel)</t>
  </si>
  <si>
    <t>Achat de désinsectiseur électrique à glue + maintenance et entretien (prix annuel)</t>
  </si>
  <si>
    <t>Déplacement spécifique pour enlèvement de cadavre (hors cas visés à l’article 6 du CCTP)</t>
  </si>
  <si>
    <t>Par déplacement</t>
  </si>
  <si>
    <t>Mise en place de pièges pour rats (glue ou mécanique ou placebo)</t>
  </si>
  <si>
    <t>Piège</t>
  </si>
  <si>
    <t>Mise en place de pièges pour rats (glue + placebo ou mécanique + placebo)</t>
  </si>
  <si>
    <t>Mise en place de pièges pour souris (glue ou mécanique ou placebo)</t>
  </si>
  <si>
    <t>Mise en place de pièges pour souris (glue + placebo ou mécanique + placebo)</t>
  </si>
  <si>
    <r>
      <t xml:space="preserve">Location </t>
    </r>
    <r>
      <rPr>
        <sz val="11"/>
        <color rgb="FF000000"/>
        <rFont val="Marianne"/>
        <family val="3"/>
      </rPr>
      <t>de désinsectiseur électrique à glue + maintenance et entretien (prix annuel)</t>
    </r>
  </si>
  <si>
    <t>ETAT DES PRIX DU POSTE 03 - Sous-Poste 2 - PRESTATIONS A LA DEMANDE</t>
  </si>
  <si>
    <t>Traitement insectes nuisibles  : ordre des Psocoptères</t>
  </si>
  <si>
    <t>≤ 50 m3</t>
  </si>
  <si>
    <t>par bâtiment (≤100 m2)</t>
  </si>
  <si>
    <t>P03SP2P1</t>
  </si>
  <si>
    <t>P03SP2P2</t>
  </si>
  <si>
    <t>P03SP2P3</t>
  </si>
  <si>
    <t>P03SP2P4</t>
  </si>
  <si>
    <t>P03SP2P5</t>
  </si>
  <si>
    <t>P03SP2P6</t>
  </si>
  <si>
    <t>P03SP2P7</t>
  </si>
  <si>
    <t>P03SP2P8</t>
  </si>
  <si>
    <t>P03SP2P9</t>
  </si>
  <si>
    <t>P03SP2P10</t>
  </si>
  <si>
    <t>P03SP2P11</t>
  </si>
  <si>
    <t>P03SP2P12</t>
  </si>
  <si>
    <t>P03SP2P13</t>
  </si>
  <si>
    <t>P03SP2P14</t>
  </si>
  <si>
    <t>P03SP2P15</t>
  </si>
  <si>
    <t>P03SP2P16</t>
  </si>
  <si>
    <t>P03SP2P17</t>
  </si>
  <si>
    <t>P03SP2P18</t>
  </si>
  <si>
    <t>P03SP2P19</t>
  </si>
  <si>
    <t>P03SP2P20</t>
  </si>
  <si>
    <t>P03SP2P21</t>
  </si>
  <si>
    <t>P03SP2P22</t>
  </si>
  <si>
    <t>P03SP2P23</t>
  </si>
  <si>
    <t>P03SP2P24</t>
  </si>
  <si>
    <t>P03SP2P25</t>
  </si>
  <si>
    <t>P03SP2P26</t>
  </si>
  <si>
    <t>P03SP2P27</t>
  </si>
  <si>
    <t>P03SP2P28</t>
  </si>
  <si>
    <t>P03SP2P29</t>
  </si>
  <si>
    <t>P03SP2P30</t>
  </si>
  <si>
    <t>P03SP2P31</t>
  </si>
  <si>
    <t>P03SP2P32</t>
  </si>
  <si>
    <t>P03SP2P33</t>
  </si>
  <si>
    <t>P03SP2P34</t>
  </si>
  <si>
    <t>P03SP2P35</t>
  </si>
  <si>
    <t>P03SP2P36</t>
  </si>
  <si>
    <t>P03SP2P37</t>
  </si>
  <si>
    <t>P03SP2P38</t>
  </si>
  <si>
    <t>P03SP2P39</t>
  </si>
  <si>
    <t>P03SP2P40</t>
  </si>
  <si>
    <t>P03SP2P41</t>
  </si>
  <si>
    <t>P03SP2P42</t>
  </si>
  <si>
    <t>P03SP2P43</t>
  </si>
  <si>
    <t>P03SP2P44</t>
  </si>
  <si>
    <t>P03SP2P45</t>
  </si>
  <si>
    <t>P03SP2P46</t>
  </si>
  <si>
    <t>P03SP2P47</t>
  </si>
  <si>
    <t>P03SP2P48</t>
  </si>
  <si>
    <t>P03SP2P49</t>
  </si>
  <si>
    <t>P03SP2P50</t>
  </si>
  <si>
    <t>P03SP2P51</t>
  </si>
  <si>
    <t>P03SP2P52</t>
  </si>
  <si>
    <t>ETAT DES PRIX DU POSTE 03 - Sous-poste 1 - PRESTATIONS RECURRENTES
Les prestations dératisation (R) et  désinsectisation (D)  sont à effectuer dans les bâtiments listés ci-dessous</t>
  </si>
  <si>
    <t>Elimination des rongeurs (curatif)</t>
  </si>
  <si>
    <t>Elimination de rongeurs des champs (curatif)</t>
  </si>
  <si>
    <t>Elimination des taupes</t>
  </si>
  <si>
    <t>m2</t>
  </si>
  <si>
    <t>Autres rongeurs</t>
  </si>
  <si>
    <t>Elimination des fourmis</t>
  </si>
  <si>
    <t>500 ml de traitement</t>
  </si>
  <si>
    <t>Elimination de 3 nids de guêpes</t>
  </si>
  <si>
    <t>Forfait ½ journée
quantité &gt;10 : infestation</t>
  </si>
  <si>
    <t>Forfait journée 
Quantité  &gt; 10 : infestation</t>
  </si>
  <si>
    <t>Élimination d'insectes volants* (moustiques, moucherons….)</t>
  </si>
  <si>
    <t>Préciser la contenance</t>
  </si>
  <si>
    <t xml:space="preserve">* Interventions dans des bâtiments autres que ceux identifiés en annexe  du CCTP.
** Coefficient (%) applicable aux prix de la prestation concernée par un travail en hauteur (prix location nacelle incluse).
 </t>
  </si>
  <si>
    <t>P03SP2P53</t>
  </si>
  <si>
    <t>Prix unitaire en € HT (déplacement inclus)</t>
  </si>
  <si>
    <t>Quantité</t>
  </si>
  <si>
    <t>PRESTATIONS du POSTE 03</t>
  </si>
  <si>
    <t>ETAT DES PRIX DU POSTE 03 - Sous-Poste 2 - PRESTATIONS A LA DEMANDE - PUNAISES DE LIT</t>
  </si>
  <si>
    <t>En cas de doutes, le candidat doit poser des questions sur la plate-forme de dématérialisation PLACE</t>
  </si>
  <si>
    <r>
      <t xml:space="preserve">OFFRE DE BASE  </t>
    </r>
    <r>
      <rPr>
        <b/>
        <sz val="11"/>
        <color rgb="FFC00000"/>
        <rFont val="Marianne"/>
        <family val="3"/>
      </rPr>
      <t>TOUS LES CHAMPS DOIVENT ÊTRE REMPLIS SOUS PEINE D'IRREGULARITE DE L'OFFRE</t>
    </r>
  </si>
  <si>
    <t>DIAGNOSTIC VISUEL</t>
  </si>
  <si>
    <t>N°</t>
  </si>
  <si>
    <t>1 unité</t>
  </si>
  <si>
    <t>2 unités</t>
  </si>
  <si>
    <t>de 3 à 4 unités</t>
  </si>
  <si>
    <t>de 5 à 9 unités</t>
  </si>
  <si>
    <t>de 10 à 15 unités</t>
  </si>
  <si>
    <t>prix unitaire pour toute chambre au-delà de 15 unités</t>
  </si>
  <si>
    <t>Commentaires</t>
  </si>
  <si>
    <t>chambre / pièce (unité) comprise entre 0 et 25m²</t>
  </si>
  <si>
    <t>forfait</t>
  </si>
  <si>
    <t>€ HT/forfait*</t>
  </si>
  <si>
    <t xml:space="preserve">* pour la colonne "au-delà de 15 unités", le prix est un prix forfaitaire par unité au-delà de 15 unités. </t>
  </si>
  <si>
    <t>chambre / pièce (unité) comprise entre 26 et 50m²</t>
  </si>
  <si>
    <t>par exemple, pour une commande de 20 chambres de 0 à 25 m², le prix = prix forfait de 10 à 15 unités + 5 unités</t>
  </si>
  <si>
    <t>chambre / pièce (unité) comprise entre 51 et 90m²</t>
  </si>
  <si>
    <t xml:space="preserve">A titre indicatif : les chambres de 0 à 25 m² sont généralement composées  de 1 à 4 lits </t>
  </si>
  <si>
    <t>chambre / pièce (unité) comprise entre 91 et 150m²</t>
  </si>
  <si>
    <t xml:space="preserve">les chambres de 26 à 50 m² sont généralement composées de 4 à 10 lits </t>
  </si>
  <si>
    <t>Prix unitaire</t>
  </si>
  <si>
    <t xml:space="preserve">les chambres de 51 à 90 m² sont généralement composées de 10 à 16 lits </t>
  </si>
  <si>
    <t>Forfait parties communes - pour 1 niveau</t>
  </si>
  <si>
    <t>€ HT/forfait</t>
  </si>
  <si>
    <t>Très peu de chambres comprises entre 91 et 150m² . Prévoir également environ 16 lits.</t>
  </si>
  <si>
    <t>Les forfaits incluent les frais de déplacement.</t>
  </si>
  <si>
    <t xml:space="preserve">TRAITEMENT CHIMIQUE </t>
  </si>
  <si>
    <t>prix unitaire pour toute chambre au-delà de 15 unités*</t>
  </si>
  <si>
    <t>* pour la colonne "au-delà de 15 unités", le prix est un prix forfaitaire par unité.</t>
  </si>
  <si>
    <t>TRAITEMENT CHIMIQUE + MECANIQUE</t>
  </si>
  <si>
    <t>TRAITEMENT A LA TERRE DE DIATOMEE</t>
  </si>
  <si>
    <t>Les forfaits incluent les ferais de déplacement.</t>
  </si>
  <si>
    <t>TRAITEMENT DE VEHICULES</t>
  </si>
  <si>
    <t>Par véhicule</t>
  </si>
  <si>
    <t>Véhicule léger</t>
  </si>
  <si>
    <t>€ HT/véhicule</t>
  </si>
  <si>
    <t>Les forfaits incluent le transport.</t>
  </si>
  <si>
    <t>Minibus (jusqu'à 12 places)</t>
  </si>
  <si>
    <t>Autocar</t>
  </si>
  <si>
    <t>Poids lourd</t>
  </si>
  <si>
    <t>FOURNITURE DE CONSOMMABLES</t>
  </si>
  <si>
    <t>Fournitures</t>
  </si>
  <si>
    <t>Bombes aérosol insecticide TERRE DE DIATOMEE - 500ml</t>
  </si>
  <si>
    <t>€ HT/unité</t>
  </si>
  <si>
    <t>Détecteur punaises - pack de 10 unités</t>
  </si>
  <si>
    <t>Pack de 10 unités</t>
  </si>
  <si>
    <t>€/HT/pack de 10 unités</t>
  </si>
  <si>
    <t>PRESTATION SUPPLEMENTAIRE EVENTUELLE FACULTATIVE</t>
  </si>
  <si>
    <t xml:space="preserve">DIAGNOSTIC PAR DETECTION CANINE  </t>
  </si>
  <si>
    <t>au-delà de 15 unités*</t>
  </si>
  <si>
    <t>P03SP2PL1</t>
  </si>
  <si>
    <t>P03SP2PL2</t>
  </si>
  <si>
    <t>P03SP2PL3</t>
  </si>
  <si>
    <t>P03SP2PL4</t>
  </si>
  <si>
    <t>P03SP2PL5</t>
  </si>
  <si>
    <t>P03SP2PL6</t>
  </si>
  <si>
    <t>P03SP2PL7</t>
  </si>
  <si>
    <t>P03SP2PL8</t>
  </si>
  <si>
    <t>P03SP2PL9</t>
  </si>
  <si>
    <t>P03SP2PL10</t>
  </si>
  <si>
    <t>P03SP2PL11</t>
  </si>
  <si>
    <t>P03SP2PL12</t>
  </si>
  <si>
    <t>P03SP2PL13</t>
  </si>
  <si>
    <t>P03SP2PL14</t>
  </si>
  <si>
    <t>P03SP2PL15</t>
  </si>
  <si>
    <t>P03SP2PL16</t>
  </si>
  <si>
    <t>P03SP2PL17</t>
  </si>
  <si>
    <t>P03SP2PL18</t>
  </si>
  <si>
    <t>P03SP2PL19</t>
  </si>
  <si>
    <t>P03SP2PL20</t>
  </si>
  <si>
    <t>P03SP2PL21</t>
  </si>
  <si>
    <t>P03SP2PL22</t>
  </si>
  <si>
    <t>P03SP2PL23</t>
  </si>
  <si>
    <t>P03SP2PL24</t>
  </si>
  <si>
    <t>P03SP2PL25</t>
  </si>
  <si>
    <t>P03SP2PL26</t>
  </si>
  <si>
    <t>P03SP2PL27</t>
  </si>
  <si>
    <t>P03SP2PL28</t>
  </si>
  <si>
    <t>P03SP2PL29</t>
  </si>
  <si>
    <t>P03SP2PL30</t>
  </si>
  <si>
    <t>P03SP2PL31</t>
  </si>
  <si>
    <t>TRAITEMENT CHIMIQUE  + MECANIQUE</t>
  </si>
  <si>
    <t>Prix estimatif HT</t>
  </si>
  <si>
    <t>1 unité HT</t>
  </si>
  <si>
    <t>de 10 à 15 unités HT</t>
  </si>
  <si>
    <t>prix unitaire pour toute chambre au-delà de 15 unités HT</t>
  </si>
  <si>
    <t>TAUX TVA</t>
  </si>
  <si>
    <t xml:space="preserve">      %</t>
  </si>
  <si>
    <t>* Hors montant de l'inventaire final</t>
  </si>
  <si>
    <t>* Le montant de l'inventaire de fin de marché sera ajouté uniquement au forfait annuel de la dernière année du marché.</t>
  </si>
  <si>
    <t>MONTANT FORFAITAIRE ANNUEL 
en € HT</t>
  </si>
  <si>
    <t>MONTANT FORTAIRE ANNUEL en € HT P00* - P01 ET P03</t>
  </si>
  <si>
    <t>Montant forfaitaire mensuel en € HT</t>
  </si>
  <si>
    <r>
      <t>Prix mensuel en € HT au m</t>
    </r>
    <r>
      <rPr>
        <b/>
        <vertAlign val="superscript"/>
        <sz val="11"/>
        <color theme="1"/>
        <rFont val="Marianne"/>
        <family val="3"/>
      </rPr>
      <t>2</t>
    </r>
  </si>
  <si>
    <t xml:space="preserve">Taux TVA </t>
  </si>
  <si>
    <t>%</t>
  </si>
  <si>
    <t>Taux TVA :       %</t>
  </si>
  <si>
    <t>Prix unitaire en € HT</t>
  </si>
  <si>
    <t>prix pour une pièce  hauteur 
&lt; 1,70 m</t>
  </si>
  <si>
    <t>prix pour une pièce hauteur 
&gt; 1,70 m</t>
  </si>
  <si>
    <t>ETAT DES PRIX RECAPITULATIF DES 3 POSTES DU MARCHE MULTISERVICES HORS CRISE SANITAIRE
PRESTATIONS RECURRENTES</t>
  </si>
  <si>
    <t>ETAT DES PRIX RECAPITULATIF DES 3 POSTES DU MARCHE MULTISERVICES EN CONTEXTE DE  CRISE SANITAIRE
PRESTATIONS RECURRENTES</t>
  </si>
  <si>
    <r>
      <t>Surface m</t>
    </r>
    <r>
      <rPr>
        <b/>
        <vertAlign val="superscript"/>
        <sz val="11"/>
        <color theme="0"/>
        <rFont val="Marianne"/>
        <family val="3"/>
      </rPr>
      <t>2</t>
    </r>
  </si>
  <si>
    <t>Montant forfaitaire annuel en € HT</t>
  </si>
  <si>
    <t>MONTANT FORFAITAIRE ANNUEL en € HT</t>
  </si>
  <si>
    <t>Pour un bâtiment ≥ 500 m2</t>
  </si>
  <si>
    <t>DECOMPOSITION DU PRIX GLOBAL FORFAITAIRE DU POSTE 00 - MANAGEMENT DU MARCHE MULTISERVICES</t>
  </si>
  <si>
    <t xml:space="preserve"> INVENTAIRE de fin du marché multiservices* (cf. Art. 4.6.1)-</t>
  </si>
  <si>
    <t>4.1</t>
  </si>
  <si>
    <t>4.2</t>
  </si>
  <si>
    <t>Local (modulaire)</t>
  </si>
  <si>
    <t>Système d'information et de communication</t>
  </si>
  <si>
    <t>Inventaire initial</t>
  </si>
  <si>
    <t>Produits et consommables divers, bureautiques, etc…</t>
  </si>
  <si>
    <t>Nature</t>
  </si>
  <si>
    <t>Forfait mensuel en € HT</t>
  </si>
  <si>
    <t>Forfait annuel en € HT</t>
  </si>
  <si>
    <t>Veuillez compléter ce prix</t>
  </si>
  <si>
    <t>4.6.1</t>
  </si>
  <si>
    <t>Ressources matériel (outillage, véhicules, etc…)</t>
  </si>
  <si>
    <t>Ressources humaines</t>
  </si>
  <si>
    <t>Fonctions supports</t>
  </si>
  <si>
    <t>4.3</t>
  </si>
  <si>
    <t>4.4</t>
  </si>
  <si>
    <t>4.5</t>
  </si>
  <si>
    <t>Autres moyens nécessaires à l'exécution</t>
  </si>
  <si>
    <t>Autres</t>
  </si>
  <si>
    <t>Veuillez compléter ces prix</t>
  </si>
  <si>
    <t>matériels : ordinateurs, appareils spécifiques etc… 
logiciels : traitement de texte, tableurs et logiciels spécifiques, etc…</t>
  </si>
  <si>
    <t>Article CCTP</t>
  </si>
  <si>
    <t>Management des équipes, Gestion des prestations,  Suivi et exécution des prestations, etc... (cf. onglet DPGF Poste 00)</t>
  </si>
  <si>
    <t xml:space="preserve">PRESTATIONS </t>
  </si>
  <si>
    <r>
      <t>Prix mensuel en € HT au m</t>
    </r>
    <r>
      <rPr>
        <b/>
        <vertAlign val="superscript"/>
        <sz val="11"/>
        <color theme="0"/>
        <rFont val="Marianne"/>
        <family val="3"/>
      </rPr>
      <t>2</t>
    </r>
  </si>
  <si>
    <t>Prix unitaire en € HT des prestations</t>
  </si>
  <si>
    <t>Décapage et mise en protection des sols</t>
  </si>
  <si>
    <t>Bâtiment  19 (Prix forfaitaire HCS pour une semaine)</t>
  </si>
  <si>
    <t>Bâtiment  22 (Prix forfaitaire HCS pour un 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</si>
</sst>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0"/>
      <name val="Marianne"/>
      <family val="3"/>
    </font>
    <font>
      <sz val="10"/>
      <color rgb="FFFF0000"/>
      <name val="Marianne"/>
      <family val="3"/>
    </font>
    <font>
      <sz val="11"/>
      <name val="Marianne"/>
      <family val="3"/>
    </font>
    <font>
      <b/>
      <sz val="11"/>
      <name val="Marianne"/>
      <family val="3"/>
    </font>
    <font>
      <b/>
      <vertAlign val="superscript"/>
      <sz val="11"/>
      <name val="Marianne"/>
      <family val="3"/>
    </font>
    <font>
      <b/>
      <vertAlign val="superscript"/>
      <sz val="11"/>
      <color theme="1"/>
      <name val="Marianne"/>
      <family val="3"/>
    </font>
    <font>
      <b/>
      <sz val="11"/>
      <color rgb="FFFF0000"/>
      <name val="Marianne"/>
      <family val="3"/>
    </font>
    <font>
      <vertAlign val="superscript"/>
      <sz val="11"/>
      <color theme="1"/>
      <name val="Marianne"/>
      <family val="3"/>
    </font>
    <font>
      <sz val="11"/>
      <color rgb="FF000000"/>
      <name val="Marianne"/>
      <family val="3"/>
    </font>
    <font>
      <sz val="11"/>
      <color indexed="8"/>
      <name val="Marianne"/>
      <family val="3"/>
    </font>
    <font>
      <sz val="11"/>
      <color rgb="FFFF0000"/>
      <name val="Marianne"/>
      <family val="3"/>
    </font>
    <font>
      <b/>
      <sz val="11"/>
      <color rgb="FFC00000"/>
      <name val="Marianne"/>
      <family val="3"/>
    </font>
    <font>
      <b/>
      <vertAlign val="superscript"/>
      <sz val="11"/>
      <color theme="0"/>
      <name val="Marianne"/>
      <family val="3"/>
    </font>
    <font>
      <sz val="11"/>
      <color theme="0"/>
      <name val="Marianne"/>
      <family val="3"/>
    </font>
  </fonts>
  <fills count="2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indexed="31"/>
      </patternFill>
    </fill>
    <fill>
      <patternFill patternType="solid">
        <fgColor theme="4" tint="-0.249977111117893"/>
        <bgColor indexed="26"/>
      </patternFill>
    </fill>
    <fill>
      <patternFill patternType="solid">
        <fgColor theme="4" tint="-0.249977111117893"/>
        <bgColor indexed="2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4">
    <xf numFmtId="0" fontId="0" fillId="0" borderId="0" xfId="0"/>
    <xf numFmtId="0" fontId="2" fillId="0" borderId="0" xfId="0" applyFont="1"/>
    <xf numFmtId="44" fontId="2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Fill="1"/>
    <xf numFmtId="44" fontId="2" fillId="0" borderId="0" xfId="0" applyNumberFormat="1" applyFont="1" applyBorder="1"/>
    <xf numFmtId="0" fontId="6" fillId="0" borderId="0" xfId="0" applyFont="1" applyFill="1" applyBorder="1" applyAlignment="1">
      <alignment horizontal="center"/>
    </xf>
    <xf numFmtId="44" fontId="2" fillId="0" borderId="1" xfId="0" applyNumberFormat="1" applyFont="1" applyBorder="1"/>
    <xf numFmtId="44" fontId="2" fillId="0" borderId="1" xfId="1" applyFont="1" applyBorder="1"/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44" fontId="2" fillId="3" borderId="1" xfId="1" applyFont="1" applyFill="1" applyBorder="1"/>
    <xf numFmtId="4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0" fontId="2" fillId="0" borderId="0" xfId="0" applyFont="1" applyFill="1"/>
    <xf numFmtId="44" fontId="2" fillId="0" borderId="1" xfId="1" applyFont="1" applyFill="1" applyBorder="1"/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Border="1" applyAlignment="1"/>
    <xf numFmtId="44" fontId="2" fillId="0" borderId="0" xfId="1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44" fontId="2" fillId="0" borderId="0" xfId="1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44" fontId="4" fillId="0" borderId="0" xfId="1" applyFont="1" applyFill="1" applyBorder="1" applyAlignment="1">
      <alignment vertical="center"/>
    </xf>
    <xf numFmtId="44" fontId="4" fillId="2" borderId="1" xfId="1" applyFont="1" applyFill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44" fontId="2" fillId="0" borderId="1" xfId="1" applyFont="1" applyBorder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4" fontId="2" fillId="0" borderId="0" xfId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2" fillId="0" borderId="10" xfId="0" applyFont="1" applyBorder="1"/>
    <xf numFmtId="0" fontId="3" fillId="0" borderId="0" xfId="0" applyFont="1" applyFill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1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10" borderId="1" xfId="0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4" fontId="7" fillId="9" borderId="1" xfId="1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right" vertical="center"/>
    </xf>
    <xf numFmtId="44" fontId="2" fillId="0" borderId="0" xfId="1" applyFont="1" applyAlignment="1">
      <alignment vertical="center"/>
    </xf>
    <xf numFmtId="44" fontId="0" fillId="0" borderId="0" xfId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4" fontId="2" fillId="10" borderId="1" xfId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0" fontId="3" fillId="11" borderId="1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44" fontId="7" fillId="12" borderId="1" xfId="1" applyFont="1" applyFill="1" applyBorder="1" applyAlignment="1">
      <alignment horizontal="center" vertical="center" wrapText="1"/>
    </xf>
    <xf numFmtId="44" fontId="6" fillId="0" borderId="1" xfId="1" applyFont="1" applyBorder="1" applyAlignment="1">
      <alignment horizontal="center" vertical="center"/>
    </xf>
    <xf numFmtId="0" fontId="3" fillId="12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44" fontId="3" fillId="12" borderId="1" xfId="1" applyFont="1" applyFill="1" applyBorder="1" applyAlignment="1">
      <alignment horizontal="center" vertical="center" wrapText="1"/>
    </xf>
    <xf numFmtId="44" fontId="3" fillId="12" borderId="1" xfId="1" applyFont="1" applyFill="1" applyBorder="1" applyAlignment="1">
      <alignment vertical="center"/>
    </xf>
    <xf numFmtId="0" fontId="5" fillId="0" borderId="0" xfId="0" applyNumberFormat="1" applyFont="1" applyFill="1"/>
    <xf numFmtId="0" fontId="3" fillId="0" borderId="0" xfId="0" applyFont="1"/>
    <xf numFmtId="0" fontId="14" fillId="0" borderId="0" xfId="0" applyFont="1" applyAlignment="1">
      <alignment horizontal="left" vertical="center"/>
    </xf>
    <xf numFmtId="0" fontId="3" fillId="15" borderId="0" xfId="0" applyFont="1" applyFill="1" applyAlignment="1">
      <alignment horizontal="left" vertical="center"/>
    </xf>
    <xf numFmtId="0" fontId="2" fillId="15" borderId="0" xfId="0" applyFont="1" applyFill="1" applyAlignment="1">
      <alignment vertical="center"/>
    </xf>
    <xf numFmtId="0" fontId="3" fillId="15" borderId="0" xfId="0" applyFont="1" applyFill="1" applyAlignment="1">
      <alignment vertical="center"/>
    </xf>
    <xf numFmtId="0" fontId="4" fillId="16" borderId="7" xfId="0" applyFont="1" applyFill="1" applyBorder="1" applyAlignment="1">
      <alignment horizontal="left" vertical="center"/>
    </xf>
    <xf numFmtId="0" fontId="4" fillId="16" borderId="6" xfId="0" applyFont="1" applyFill="1" applyBorder="1" applyAlignment="1">
      <alignment vertical="center"/>
    </xf>
    <xf numFmtId="0" fontId="4" fillId="16" borderId="5" xfId="0" applyFont="1" applyFill="1" applyBorder="1" applyAlignment="1">
      <alignment vertical="center"/>
    </xf>
    <xf numFmtId="0" fontId="6" fillId="17" borderId="2" xfId="0" applyFont="1" applyFill="1" applyBorder="1" applyAlignment="1">
      <alignment horizontal="center" vertical="center" wrapText="1"/>
    </xf>
    <xf numFmtId="0" fontId="7" fillId="17" borderId="2" xfId="0" applyFont="1" applyFill="1" applyBorder="1" applyAlignment="1">
      <alignment horizontal="center" vertical="center" wrapText="1"/>
    </xf>
    <xf numFmtId="0" fontId="6" fillId="17" borderId="3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/>
    </xf>
    <xf numFmtId="0" fontId="2" fillId="17" borderId="7" xfId="0" applyFont="1" applyFill="1" applyBorder="1" applyAlignment="1">
      <alignment horizontal="center" vertical="center"/>
    </xf>
    <xf numFmtId="0" fontId="10" fillId="17" borderId="4" xfId="0" applyFont="1" applyFill="1" applyBorder="1"/>
    <xf numFmtId="0" fontId="14" fillId="17" borderId="3" xfId="0" applyFont="1" applyFill="1" applyBorder="1"/>
    <xf numFmtId="0" fontId="2" fillId="17" borderId="3" xfId="0" applyFont="1" applyFill="1" applyBorder="1"/>
    <xf numFmtId="0" fontId="7" fillId="17" borderId="14" xfId="0" applyFont="1" applyFill="1" applyBorder="1" applyAlignment="1">
      <alignment horizontal="center" vertical="center" wrapText="1"/>
    </xf>
    <xf numFmtId="0" fontId="2" fillId="17" borderId="1" xfId="0" applyFont="1" applyFill="1" applyBorder="1"/>
    <xf numFmtId="0" fontId="2" fillId="17" borderId="1" xfId="0" applyFont="1" applyFill="1" applyBorder="1" applyAlignment="1">
      <alignment horizontal="center"/>
    </xf>
    <xf numFmtId="0" fontId="2" fillId="17" borderId="2" xfId="0" applyFont="1" applyFill="1" applyBorder="1"/>
    <xf numFmtId="0" fontId="4" fillId="16" borderId="10" xfId="0" applyFont="1" applyFill="1" applyBorder="1" applyAlignment="1">
      <alignment vertical="center"/>
    </xf>
    <xf numFmtId="0" fontId="4" fillId="16" borderId="13" xfId="0" applyFont="1" applyFill="1" applyBorder="1" applyAlignment="1">
      <alignment vertical="center"/>
    </xf>
    <xf numFmtId="0" fontId="6" fillId="17" borderId="10" xfId="0" applyFont="1" applyFill="1" applyBorder="1" applyAlignment="1">
      <alignment horizontal="center" vertical="center" wrapText="1"/>
    </xf>
    <xf numFmtId="0" fontId="6" fillId="17" borderId="13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/>
    </xf>
    <xf numFmtId="0" fontId="2" fillId="17" borderId="6" xfId="0" applyFont="1" applyFill="1" applyBorder="1"/>
    <xf numFmtId="0" fontId="2" fillId="17" borderId="5" xfId="0" applyFont="1" applyFill="1" applyBorder="1"/>
    <xf numFmtId="0" fontId="2" fillId="17" borderId="7" xfId="0" applyFont="1" applyFill="1" applyBorder="1"/>
    <xf numFmtId="0" fontId="6" fillId="17" borderId="14" xfId="0" applyFont="1" applyFill="1" applyBorder="1" applyAlignment="1">
      <alignment horizontal="center" vertical="center" wrapText="1"/>
    </xf>
    <xf numFmtId="0" fontId="7" fillId="17" borderId="7" xfId="0" applyFont="1" applyFill="1" applyBorder="1" applyAlignment="1">
      <alignment horizontal="center" vertical="center" wrapText="1"/>
    </xf>
    <xf numFmtId="0" fontId="7" fillId="17" borderId="6" xfId="0" applyFont="1" applyFill="1" applyBorder="1" applyAlignment="1">
      <alignment horizontal="center" vertical="center" wrapText="1"/>
    </xf>
    <xf numFmtId="0" fontId="7" fillId="17" borderId="5" xfId="0" applyFont="1" applyFill="1" applyBorder="1" applyAlignment="1">
      <alignment horizontal="center" vertical="center" wrapText="1"/>
    </xf>
    <xf numFmtId="0" fontId="3" fillId="15" borderId="0" xfId="0" applyFont="1" applyFill="1" applyAlignment="1">
      <alignment horizontal="left"/>
    </xf>
    <xf numFmtId="0" fontId="2" fillId="15" borderId="0" xfId="0" applyFont="1" applyFill="1"/>
    <xf numFmtId="0" fontId="2" fillId="0" borderId="1" xfId="0" applyFont="1" applyBorder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/>
    <xf numFmtId="44" fontId="2" fillId="0" borderId="1" xfId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6" fillId="17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4" fillId="0" borderId="0" xfId="0" applyFont="1"/>
    <xf numFmtId="0" fontId="3" fillId="11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vertical="center"/>
    </xf>
    <xf numFmtId="9" fontId="4" fillId="2" borderId="1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Alignment="1">
      <alignment vertical="center"/>
    </xf>
    <xf numFmtId="44" fontId="3" fillId="7" borderId="1" xfId="1" applyFont="1" applyFill="1" applyBorder="1" applyAlignment="1">
      <alignment horizontal="center" vertical="center" wrapText="1"/>
    </xf>
    <xf numFmtId="0" fontId="4" fillId="20" borderId="1" xfId="0" applyFont="1" applyFill="1" applyBorder="1" applyAlignment="1">
      <alignment horizontal="center" vertical="center"/>
    </xf>
    <xf numFmtId="0" fontId="4" fillId="20" borderId="1" xfId="0" applyFont="1" applyFill="1" applyBorder="1" applyAlignment="1">
      <alignment horizontal="center" vertical="center" wrapText="1"/>
    </xf>
    <xf numFmtId="0" fontId="4" fillId="21" borderId="1" xfId="0" applyFont="1" applyFill="1" applyBorder="1" applyAlignment="1">
      <alignment horizontal="center" vertical="center"/>
    </xf>
    <xf numFmtId="4" fontId="17" fillId="18" borderId="1" xfId="0" applyNumberFormat="1" applyFont="1" applyFill="1" applyBorder="1" applyAlignment="1">
      <alignment horizontal="center"/>
    </xf>
    <xf numFmtId="44" fontId="17" fillId="18" borderId="1" xfId="1" applyFont="1" applyFill="1" applyBorder="1"/>
    <xf numFmtId="44" fontId="4" fillId="18" borderId="1" xfId="1" applyFont="1" applyFill="1" applyBorder="1" applyAlignment="1">
      <alignment vertical="center"/>
    </xf>
    <xf numFmtId="0" fontId="17" fillId="18" borderId="1" xfId="0" applyFont="1" applyFill="1" applyBorder="1" applyAlignment="1">
      <alignment vertical="center"/>
    </xf>
    <xf numFmtId="44" fontId="3" fillId="11" borderId="1" xfId="0" applyNumberFormat="1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6" fillId="1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6" fillId="0" borderId="1" xfId="0" applyFont="1" applyBorder="1" applyAlignment="1">
      <alignment wrapText="1"/>
    </xf>
    <xf numFmtId="44" fontId="3" fillId="10" borderId="1" xfId="1" applyFont="1" applyFill="1" applyBorder="1" applyAlignment="1">
      <alignment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  <xf numFmtId="0" fontId="4" fillId="18" borderId="1" xfId="0" applyFont="1" applyFill="1" applyBorder="1" applyAlignment="1">
      <alignment horizontal="center" vertical="center" wrapText="1"/>
    </xf>
    <xf numFmtId="0" fontId="4" fillId="18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10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44" fontId="3" fillId="3" borderId="4" xfId="1" applyFont="1" applyFill="1" applyBorder="1" applyAlignment="1">
      <alignment horizontal="center" vertical="center"/>
    </xf>
    <xf numFmtId="44" fontId="3" fillId="3" borderId="2" xfId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44" fontId="2" fillId="7" borderId="1" xfId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/>
      <protection locked="0"/>
    </xf>
    <xf numFmtId="9" fontId="4" fillId="18" borderId="1" xfId="0" applyNumberFormat="1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/>
    </xf>
    <xf numFmtId="0" fontId="7" fillId="8" borderId="6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4" fillId="18" borderId="4" xfId="0" applyFont="1" applyFill="1" applyBorder="1" applyAlignment="1">
      <alignment horizontal="center" vertical="center"/>
    </xf>
    <xf numFmtId="0" fontId="4" fillId="18" borderId="2" xfId="0" applyFont="1" applyFill="1" applyBorder="1" applyAlignment="1">
      <alignment horizontal="center" vertical="center"/>
    </xf>
    <xf numFmtId="0" fontId="4" fillId="18" borderId="7" xfId="0" applyFont="1" applyFill="1" applyBorder="1" applyAlignment="1">
      <alignment horizontal="center" vertical="center"/>
    </xf>
    <xf numFmtId="0" fontId="4" fillId="18" borderId="6" xfId="0" applyFont="1" applyFill="1" applyBorder="1" applyAlignment="1">
      <alignment horizontal="center" vertical="center"/>
    </xf>
    <xf numFmtId="0" fontId="4" fillId="18" borderId="5" xfId="0" applyFont="1" applyFill="1" applyBorder="1" applyAlignment="1">
      <alignment horizontal="center" vertical="center"/>
    </xf>
    <xf numFmtId="44" fontId="4" fillId="18" borderId="4" xfId="1" applyFont="1" applyFill="1" applyBorder="1" applyAlignment="1">
      <alignment horizontal="center" vertical="center"/>
    </xf>
    <xf numFmtId="44" fontId="4" fillId="18" borderId="2" xfId="1" applyFont="1" applyFill="1" applyBorder="1" applyAlignment="1">
      <alignment horizontal="center" vertical="center"/>
    </xf>
    <xf numFmtId="0" fontId="4" fillId="19" borderId="7" xfId="0" applyFont="1" applyFill="1" applyBorder="1" applyAlignment="1">
      <alignment horizontal="center" vertical="center" wrapText="1"/>
    </xf>
    <xf numFmtId="0" fontId="4" fillId="19" borderId="6" xfId="0" applyFont="1" applyFill="1" applyBorder="1" applyAlignment="1">
      <alignment horizontal="center" vertical="center" wrapText="1"/>
    </xf>
    <xf numFmtId="0" fontId="4" fillId="19" borderId="5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12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9" fontId="2" fillId="0" borderId="1" xfId="2" applyFont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9" borderId="1" xfId="0" applyFont="1" applyFill="1" applyBorder="1" applyAlignment="1" applyProtection="1">
      <alignment horizontal="center" vertical="center"/>
      <protection locked="0"/>
    </xf>
    <xf numFmtId="44" fontId="3" fillId="9" borderId="1" xfId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6" fillId="17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16" borderId="1" xfId="0" applyFont="1" applyFill="1" applyBorder="1" applyAlignment="1">
      <alignment horizontal="left" vertical="center"/>
    </xf>
    <xf numFmtId="0" fontId="4" fillId="16" borderId="4" xfId="0" applyFont="1" applyFill="1" applyBorder="1" applyAlignment="1">
      <alignment horizontal="left" vertical="center"/>
    </xf>
    <xf numFmtId="0" fontId="6" fillId="17" borderId="12" xfId="0" applyFont="1" applyFill="1" applyBorder="1" applyAlignment="1">
      <alignment horizontal="center" vertical="center" wrapText="1"/>
    </xf>
    <xf numFmtId="0" fontId="6" fillId="17" borderId="1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4" fontId="2" fillId="0" borderId="1" xfId="1" applyFont="1" applyBorder="1" applyAlignment="1" applyProtection="1">
      <alignment vertical="center"/>
      <protection hidden="1"/>
    </xf>
    <xf numFmtId="44" fontId="2" fillId="0" borderId="1" xfId="1" applyFont="1" applyBorder="1" applyAlignment="1" applyProtection="1">
      <alignment horizontal="center" vertical="center"/>
      <protection hidden="1"/>
    </xf>
  </cellXfs>
  <cellStyles count="3">
    <cellStyle name="Monétaire" xfId="1" builtinId="4"/>
    <cellStyle name="Normal" xfId="0" builtinId="0"/>
    <cellStyle name="Pourcentage" xfId="2" builtinId="5"/>
  </cellStyles>
  <dxfs count="15"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>
          <bgColor rgb="FFFFCCCC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sqref="A1:D1"/>
    </sheetView>
  </sheetViews>
  <sheetFormatPr baseColWidth="10" defaultColWidth="11.44140625" defaultRowHeight="14.4" x14ac:dyDescent="0.3"/>
  <cols>
    <col min="1" max="1" width="61.44140625" style="1" bestFit="1" customWidth="1"/>
    <col min="2" max="2" width="41.5546875" style="1" bestFit="1" customWidth="1"/>
    <col min="3" max="16384" width="11.44140625" style="1"/>
  </cols>
  <sheetData>
    <row r="1" spans="1:4" ht="47.25" customHeight="1" x14ac:dyDescent="0.3">
      <c r="A1" s="184" t="s">
        <v>913</v>
      </c>
      <c r="B1" s="185"/>
      <c r="C1" s="185"/>
      <c r="D1" s="185"/>
    </row>
    <row r="3" spans="1:4" ht="36.75" customHeight="1" x14ac:dyDescent="0.3">
      <c r="B3" s="159" t="s">
        <v>903</v>
      </c>
    </row>
    <row r="4" spans="1:4" customFormat="1" ht="15.75" customHeight="1" x14ac:dyDescent="0.3"/>
    <row r="5" spans="1:4" s="41" customFormat="1" ht="23.1" customHeight="1" x14ac:dyDescent="0.3">
      <c r="A5" s="93" t="s">
        <v>538</v>
      </c>
      <c r="B5" s="94">
        <f>'Poste 00 -Management'!C5</f>
        <v>0</v>
      </c>
    </row>
    <row r="7" spans="1:4" s="41" customFormat="1" ht="23.1" customHeight="1" x14ac:dyDescent="0.3">
      <c r="A7" s="95" t="s">
        <v>539</v>
      </c>
      <c r="B7" s="94">
        <f>'Poste 01 -SP1 Prest.Récurr.HCS'!F227</f>
        <v>0</v>
      </c>
    </row>
    <row r="9" spans="1:4" s="41" customFormat="1" ht="23.1" customHeight="1" x14ac:dyDescent="0.3">
      <c r="A9" s="97" t="s">
        <v>540</v>
      </c>
      <c r="B9" s="94">
        <f>'Poste 03 -SP1 Prest.Récurr'!F73</f>
        <v>0</v>
      </c>
    </row>
    <row r="11" spans="1:4" s="41" customFormat="1" ht="23.1" customHeight="1" x14ac:dyDescent="0.3">
      <c r="A11" s="96" t="s">
        <v>904</v>
      </c>
      <c r="B11" s="171">
        <f>+B5+B7+B9</f>
        <v>0</v>
      </c>
    </row>
    <row r="13" spans="1:4" x14ac:dyDescent="0.3">
      <c r="A13" s="158" t="s">
        <v>901</v>
      </c>
    </row>
    <row r="16" spans="1:4" ht="44.25" customHeight="1" x14ac:dyDescent="0.3">
      <c r="A16" s="186" t="s">
        <v>914</v>
      </c>
      <c r="B16" s="187"/>
      <c r="C16" s="187"/>
      <c r="D16" s="187"/>
    </row>
    <row r="18" spans="1:2" ht="28.8" x14ac:dyDescent="0.3">
      <c r="B18" s="159" t="s">
        <v>903</v>
      </c>
    </row>
    <row r="19" spans="1:2" x14ac:dyDescent="0.3">
      <c r="A19"/>
      <c r="B19"/>
    </row>
    <row r="20" spans="1:2" ht="22.5" customHeight="1" x14ac:dyDescent="0.3">
      <c r="A20" s="93" t="s">
        <v>538</v>
      </c>
      <c r="B20" s="94">
        <f>'Poste 00 -Management'!C5</f>
        <v>0</v>
      </c>
    </row>
    <row r="22" spans="1:2" ht="22.5" customHeight="1" x14ac:dyDescent="0.3">
      <c r="A22" s="170" t="s">
        <v>539</v>
      </c>
      <c r="B22" s="94">
        <f>'Poste 01 -SP1 Prest.Récurr.CS'!F227</f>
        <v>0</v>
      </c>
    </row>
    <row r="24" spans="1:2" ht="22.5" customHeight="1" x14ac:dyDescent="0.3">
      <c r="A24" s="97" t="s">
        <v>540</v>
      </c>
      <c r="B24" s="94">
        <f>'Poste 03 -SP1 Prest.Récurr'!F73</f>
        <v>0</v>
      </c>
    </row>
    <row r="26" spans="1:2" ht="22.5" customHeight="1" x14ac:dyDescent="0.3">
      <c r="A26" s="156" t="s">
        <v>904</v>
      </c>
      <c r="B26" s="171">
        <f>+B20+B22+B24</f>
        <v>0</v>
      </c>
    </row>
    <row r="28" spans="1:2" x14ac:dyDescent="0.3">
      <c r="A28" s="158" t="s">
        <v>901</v>
      </c>
    </row>
  </sheetData>
  <mergeCells count="2">
    <mergeCell ref="A1:D1"/>
    <mergeCell ref="A16:D16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K70"/>
  <sheetViews>
    <sheetView workbookViewId="0">
      <selection sqref="A1:K1"/>
    </sheetView>
  </sheetViews>
  <sheetFormatPr baseColWidth="10" defaultColWidth="11.44140625" defaultRowHeight="14.4" x14ac:dyDescent="0.3"/>
  <cols>
    <col min="1" max="1" width="18.44140625" style="151" customWidth="1"/>
    <col min="2" max="2" width="59.109375" style="152" bestFit="1" customWidth="1"/>
    <col min="3" max="3" width="15.33203125" style="152" customWidth="1"/>
    <col min="4" max="5" width="20.6640625" style="152" customWidth="1"/>
    <col min="6" max="6" width="24.88671875" style="152" customWidth="1"/>
    <col min="7" max="7" width="20.6640625" style="152" customWidth="1"/>
    <col min="8" max="8" width="23.5546875" style="152" customWidth="1"/>
    <col min="9" max="9" width="30" style="152" bestFit="1" customWidth="1"/>
    <col min="10" max="10" width="17" style="152" bestFit="1" customWidth="1"/>
    <col min="11" max="11" width="117.88671875" style="152" bestFit="1" customWidth="1"/>
    <col min="12" max="16384" width="11.44140625" style="152"/>
  </cols>
  <sheetData>
    <row r="1" spans="1:11" customFormat="1" ht="42" customHeight="1" x14ac:dyDescent="0.3">
      <c r="A1" s="244" t="s">
        <v>811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</row>
    <row r="2" spans="1:11" s="1" customFormat="1" ht="28.5" customHeight="1" x14ac:dyDescent="0.3">
      <c r="A2" s="3"/>
      <c r="B2" s="112"/>
      <c r="C2" s="112"/>
      <c r="F2" s="117" t="s">
        <v>812</v>
      </c>
      <c r="G2" s="116"/>
      <c r="H2" s="116"/>
    </row>
    <row r="3" spans="1:11" s="41" customFormat="1" ht="39.75" customHeight="1" x14ac:dyDescent="0.3">
      <c r="A3" s="118" t="s">
        <v>813</v>
      </c>
      <c r="B3" s="119"/>
      <c r="C3" s="119"/>
      <c r="D3" s="119"/>
      <c r="E3" s="119"/>
      <c r="F3" s="120"/>
      <c r="G3" s="120"/>
      <c r="H3" s="120"/>
      <c r="I3" s="119"/>
      <c r="J3" s="119"/>
      <c r="K3" s="119"/>
    </row>
    <row r="4" spans="1:11" s="1" customFormat="1" x14ac:dyDescent="0.3">
      <c r="A4" s="3"/>
      <c r="C4" s="65" t="str">
        <f>IF((AND(C7,C8,C9,C10,D7:D10,E7:E10,F7:F10,G7:G10,H7:H10,C12="")),"Veuillez compléter ces prix","")</f>
        <v>Veuillez compléter ces prix</v>
      </c>
    </row>
    <row r="5" spans="1:11" s="1" customFormat="1" x14ac:dyDescent="0.3">
      <c r="A5" s="121" t="s">
        <v>814</v>
      </c>
      <c r="B5" s="122"/>
      <c r="C5" s="122"/>
      <c r="D5" s="122"/>
      <c r="E5" s="122"/>
      <c r="F5" s="122"/>
      <c r="G5" s="122"/>
      <c r="H5" s="122"/>
      <c r="I5" s="122"/>
      <c r="J5" s="122"/>
      <c r="K5" s="123"/>
    </row>
    <row r="6" spans="1:11" s="1" customFormat="1" ht="57" customHeight="1" x14ac:dyDescent="0.3">
      <c r="A6" s="124" t="s">
        <v>815</v>
      </c>
      <c r="B6" s="124" t="s">
        <v>683</v>
      </c>
      <c r="C6" s="124" t="s">
        <v>816</v>
      </c>
      <c r="D6" s="124" t="s">
        <v>817</v>
      </c>
      <c r="E6" s="124" t="s">
        <v>818</v>
      </c>
      <c r="F6" s="124" t="s">
        <v>819</v>
      </c>
      <c r="G6" s="124" t="s">
        <v>820</v>
      </c>
      <c r="H6" s="124" t="s">
        <v>821</v>
      </c>
      <c r="I6" s="124" t="s">
        <v>725</v>
      </c>
      <c r="J6" s="125"/>
      <c r="K6" s="126" t="s">
        <v>822</v>
      </c>
    </row>
    <row r="7" spans="1:11" s="1" customFormat="1" x14ac:dyDescent="0.3">
      <c r="A7" s="66" t="s">
        <v>863</v>
      </c>
      <c r="B7" s="39" t="s">
        <v>823</v>
      </c>
      <c r="C7" s="55"/>
      <c r="D7" s="11"/>
      <c r="E7" s="11"/>
      <c r="F7" s="11"/>
      <c r="G7" s="11"/>
      <c r="H7" s="11"/>
      <c r="I7" s="127" t="s">
        <v>824</v>
      </c>
      <c r="J7" s="128" t="s">
        <v>825</v>
      </c>
      <c r="K7" s="129" t="s">
        <v>826</v>
      </c>
    </row>
    <row r="8" spans="1:11" s="1" customFormat="1" x14ac:dyDescent="0.3">
      <c r="A8" s="66" t="s">
        <v>864</v>
      </c>
      <c r="B8" s="39" t="s">
        <v>827</v>
      </c>
      <c r="C8" s="55"/>
      <c r="D8" s="11"/>
      <c r="E8" s="11"/>
      <c r="F8" s="11"/>
      <c r="G8" s="11"/>
      <c r="H8" s="11"/>
      <c r="I8" s="127" t="s">
        <v>824</v>
      </c>
      <c r="J8" s="128" t="s">
        <v>825</v>
      </c>
      <c r="K8" s="130" t="s">
        <v>828</v>
      </c>
    </row>
    <row r="9" spans="1:11" s="1" customFormat="1" x14ac:dyDescent="0.3">
      <c r="A9" s="66" t="s">
        <v>865</v>
      </c>
      <c r="B9" s="39" t="s">
        <v>829</v>
      </c>
      <c r="C9" s="55"/>
      <c r="D9" s="11"/>
      <c r="E9" s="11"/>
      <c r="F9" s="11"/>
      <c r="G9" s="11"/>
      <c r="H9" s="11"/>
      <c r="I9" s="127" t="s">
        <v>824</v>
      </c>
      <c r="J9" s="128" t="s">
        <v>825</v>
      </c>
      <c r="K9" s="131" t="s">
        <v>830</v>
      </c>
    </row>
    <row r="10" spans="1:11" s="1" customFormat="1" x14ac:dyDescent="0.3">
      <c r="A10" s="66" t="s">
        <v>866</v>
      </c>
      <c r="B10" s="39" t="s">
        <v>831</v>
      </c>
      <c r="C10" s="55"/>
      <c r="D10" s="11"/>
      <c r="E10" s="11"/>
      <c r="F10" s="11"/>
      <c r="G10" s="11"/>
      <c r="H10" s="11"/>
      <c r="I10" s="127" t="s">
        <v>824</v>
      </c>
      <c r="J10" s="128" t="s">
        <v>825</v>
      </c>
      <c r="K10" s="131" t="s">
        <v>832</v>
      </c>
    </row>
    <row r="11" spans="1:11" s="1" customFormat="1" x14ac:dyDescent="0.3">
      <c r="A11" s="124"/>
      <c r="B11" s="124"/>
      <c r="C11" s="124" t="s">
        <v>833</v>
      </c>
      <c r="D11" s="124" t="s">
        <v>725</v>
      </c>
      <c r="E11" s="125"/>
      <c r="F11" s="125"/>
      <c r="G11" s="125"/>
      <c r="H11" s="132"/>
      <c r="I11" s="132"/>
      <c r="J11" s="132"/>
      <c r="K11" s="131" t="s">
        <v>834</v>
      </c>
    </row>
    <row r="12" spans="1:11" s="1" customFormat="1" x14ac:dyDescent="0.3">
      <c r="A12" s="66" t="s">
        <v>867</v>
      </c>
      <c r="B12" s="39" t="s">
        <v>835</v>
      </c>
      <c r="C12" s="11"/>
      <c r="D12" s="127" t="s">
        <v>824</v>
      </c>
      <c r="E12" s="127" t="s">
        <v>836</v>
      </c>
      <c r="F12" s="133"/>
      <c r="G12" s="127"/>
      <c r="H12" s="132"/>
      <c r="I12" s="132"/>
      <c r="J12" s="132"/>
      <c r="K12" s="131" t="s">
        <v>837</v>
      </c>
    </row>
    <row r="13" spans="1:11" s="1" customFormat="1" x14ac:dyDescent="0.3">
      <c r="A13" s="134"/>
      <c r="B13" s="133"/>
      <c r="C13" s="133"/>
      <c r="D13" s="133"/>
      <c r="E13" s="133"/>
      <c r="F13" s="133"/>
      <c r="G13" s="133"/>
      <c r="H13" s="132"/>
      <c r="I13" s="132"/>
      <c r="J13" s="132"/>
      <c r="K13" s="135" t="s">
        <v>838</v>
      </c>
    </row>
    <row r="14" spans="1:11" s="1" customFormat="1" x14ac:dyDescent="0.3">
      <c r="A14" s="3"/>
      <c r="C14" s="65" t="str">
        <f>IF((AND(C17,C18,C19,C20,D17:D20,E17:E20,F17:F20,G17:G20,H17:H20,C22="")),"Veuillez compléter ces prix","")</f>
        <v>Veuillez compléter ces prix</v>
      </c>
    </row>
    <row r="15" spans="1:11" s="1" customFormat="1" x14ac:dyDescent="0.3">
      <c r="A15" s="121" t="s">
        <v>839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3"/>
    </row>
    <row r="16" spans="1:11" s="1" customFormat="1" ht="45.75" customHeight="1" x14ac:dyDescent="0.3">
      <c r="A16" s="124" t="s">
        <v>815</v>
      </c>
      <c r="B16" s="124" t="s">
        <v>683</v>
      </c>
      <c r="C16" s="124" t="s">
        <v>816</v>
      </c>
      <c r="D16" s="124" t="s">
        <v>817</v>
      </c>
      <c r="E16" s="124" t="s">
        <v>818</v>
      </c>
      <c r="F16" s="124" t="s">
        <v>819</v>
      </c>
      <c r="G16" s="124" t="s">
        <v>820</v>
      </c>
      <c r="H16" s="124" t="s">
        <v>840</v>
      </c>
      <c r="I16" s="124" t="s">
        <v>725</v>
      </c>
      <c r="J16" s="125"/>
      <c r="K16" s="126" t="s">
        <v>822</v>
      </c>
    </row>
    <row r="17" spans="1:11" s="1" customFormat="1" x14ac:dyDescent="0.3">
      <c r="A17" s="66" t="s">
        <v>868</v>
      </c>
      <c r="B17" s="39" t="str">
        <f t="shared" ref="B17:B20" si="0">B7</f>
        <v>chambre / pièce (unité) comprise entre 0 et 25m²</v>
      </c>
      <c r="C17" s="55"/>
      <c r="D17" s="11"/>
      <c r="E17" s="11"/>
      <c r="F17" s="11"/>
      <c r="G17" s="11"/>
      <c r="H17" s="11"/>
      <c r="I17" s="127" t="s">
        <v>824</v>
      </c>
      <c r="J17" s="128" t="s">
        <v>825</v>
      </c>
      <c r="K17" s="129" t="s">
        <v>841</v>
      </c>
    </row>
    <row r="18" spans="1:11" s="1" customFormat="1" x14ac:dyDescent="0.3">
      <c r="A18" s="66" t="s">
        <v>869</v>
      </c>
      <c r="B18" s="39" t="str">
        <f t="shared" si="0"/>
        <v>chambre / pièce (unité) comprise entre 26 et 50m²</v>
      </c>
      <c r="C18" s="55"/>
      <c r="D18" s="11"/>
      <c r="E18" s="11"/>
      <c r="F18" s="11"/>
      <c r="G18" s="11"/>
      <c r="H18" s="11"/>
      <c r="I18" s="127" t="s">
        <v>824</v>
      </c>
      <c r="J18" s="128" t="s">
        <v>825</v>
      </c>
      <c r="K18" s="130" t="s">
        <v>828</v>
      </c>
    </row>
    <row r="19" spans="1:11" s="1" customFormat="1" x14ac:dyDescent="0.3">
      <c r="A19" s="66" t="s">
        <v>870</v>
      </c>
      <c r="B19" s="39" t="str">
        <f t="shared" si="0"/>
        <v>chambre / pièce (unité) comprise entre 51 et 90m²</v>
      </c>
      <c r="C19" s="55"/>
      <c r="D19" s="11"/>
      <c r="E19" s="11"/>
      <c r="F19" s="11"/>
      <c r="G19" s="11"/>
      <c r="H19" s="11"/>
      <c r="I19" s="127" t="s">
        <v>824</v>
      </c>
      <c r="J19" s="128" t="s">
        <v>825</v>
      </c>
      <c r="K19" s="131" t="s">
        <v>830</v>
      </c>
    </row>
    <row r="20" spans="1:11" s="1" customFormat="1" x14ac:dyDescent="0.3">
      <c r="A20" s="66" t="s">
        <v>871</v>
      </c>
      <c r="B20" s="39" t="str">
        <f t="shared" si="0"/>
        <v>chambre / pièce (unité) comprise entre 91 et 150m²</v>
      </c>
      <c r="C20" s="55"/>
      <c r="D20" s="11"/>
      <c r="E20" s="11"/>
      <c r="F20" s="11"/>
      <c r="G20" s="11"/>
      <c r="H20" s="11"/>
      <c r="I20" s="127" t="s">
        <v>824</v>
      </c>
      <c r="J20" s="128" t="s">
        <v>825</v>
      </c>
      <c r="K20" s="131" t="s">
        <v>832</v>
      </c>
    </row>
    <row r="21" spans="1:11" s="1" customFormat="1" x14ac:dyDescent="0.3">
      <c r="A21" s="124"/>
      <c r="B21" s="124"/>
      <c r="C21" s="124" t="s">
        <v>833</v>
      </c>
      <c r="D21" s="124" t="s">
        <v>725</v>
      </c>
      <c r="E21" s="125"/>
      <c r="F21" s="125"/>
      <c r="G21" s="125"/>
      <c r="H21" s="132"/>
      <c r="I21" s="132"/>
      <c r="J21" s="132"/>
      <c r="K21" s="131" t="s">
        <v>834</v>
      </c>
    </row>
    <row r="22" spans="1:11" s="1" customFormat="1" x14ac:dyDescent="0.3">
      <c r="A22" s="66" t="s">
        <v>872</v>
      </c>
      <c r="B22" s="39" t="s">
        <v>835</v>
      </c>
      <c r="C22" s="11"/>
      <c r="D22" s="127" t="s">
        <v>824</v>
      </c>
      <c r="E22" s="127" t="s">
        <v>836</v>
      </c>
      <c r="F22" s="133"/>
      <c r="G22" s="127"/>
      <c r="H22" s="132"/>
      <c r="I22" s="132"/>
      <c r="J22" s="132"/>
      <c r="K22" s="131" t="s">
        <v>837</v>
      </c>
    </row>
    <row r="23" spans="1:11" s="1" customFormat="1" x14ac:dyDescent="0.3">
      <c r="A23" s="134"/>
      <c r="B23" s="133"/>
      <c r="C23" s="133"/>
      <c r="D23" s="133"/>
      <c r="E23" s="133"/>
      <c r="F23" s="133"/>
      <c r="G23" s="127"/>
      <c r="H23" s="132"/>
      <c r="I23" s="132"/>
      <c r="J23" s="132"/>
      <c r="K23" s="135" t="s">
        <v>838</v>
      </c>
    </row>
    <row r="24" spans="1:11" s="1" customFormat="1" x14ac:dyDescent="0.3">
      <c r="A24" s="3"/>
      <c r="C24" s="65" t="str">
        <f>IF((AND(C27,C28,C29,C30,D27:D30,E27:E30,F27:F30,G27:G30,H27:H30,C32="")),"Veuillez compléter ces prix","")</f>
        <v>Veuillez compléter ces prix</v>
      </c>
    </row>
    <row r="25" spans="1:11" s="1" customFormat="1" x14ac:dyDescent="0.3">
      <c r="A25" s="121" t="s">
        <v>842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3"/>
    </row>
    <row r="26" spans="1:11" s="1" customFormat="1" ht="51" customHeight="1" x14ac:dyDescent="0.3">
      <c r="A26" s="124" t="s">
        <v>815</v>
      </c>
      <c r="B26" s="124" t="s">
        <v>683</v>
      </c>
      <c r="C26" s="124" t="s">
        <v>816</v>
      </c>
      <c r="D26" s="124" t="s">
        <v>817</v>
      </c>
      <c r="E26" s="124" t="s">
        <v>818</v>
      </c>
      <c r="F26" s="124" t="s">
        <v>819</v>
      </c>
      <c r="G26" s="124" t="s">
        <v>820</v>
      </c>
      <c r="H26" s="124" t="s">
        <v>840</v>
      </c>
      <c r="I26" s="124" t="s">
        <v>725</v>
      </c>
      <c r="J26" s="125"/>
      <c r="K26" s="126" t="s">
        <v>822</v>
      </c>
    </row>
    <row r="27" spans="1:11" s="1" customFormat="1" x14ac:dyDescent="0.3">
      <c r="A27" s="66" t="s">
        <v>873</v>
      </c>
      <c r="B27" s="39" t="str">
        <f t="shared" ref="B27:B30" si="1">B7</f>
        <v>chambre / pièce (unité) comprise entre 0 et 25m²</v>
      </c>
      <c r="C27" s="55"/>
      <c r="D27" s="11"/>
      <c r="E27" s="11"/>
      <c r="F27" s="11"/>
      <c r="G27" s="11"/>
      <c r="H27" s="11"/>
      <c r="I27" s="127" t="s">
        <v>824</v>
      </c>
      <c r="J27" s="128" t="s">
        <v>825</v>
      </c>
      <c r="K27" s="129" t="s">
        <v>841</v>
      </c>
    </row>
    <row r="28" spans="1:11" s="1" customFormat="1" x14ac:dyDescent="0.3">
      <c r="A28" s="66" t="s">
        <v>874</v>
      </c>
      <c r="B28" s="39" t="str">
        <f t="shared" si="1"/>
        <v>chambre / pièce (unité) comprise entre 26 et 50m²</v>
      </c>
      <c r="C28" s="55"/>
      <c r="D28" s="11"/>
      <c r="E28" s="11"/>
      <c r="F28" s="11"/>
      <c r="G28" s="11"/>
      <c r="H28" s="11"/>
      <c r="I28" s="127" t="s">
        <v>824</v>
      </c>
      <c r="J28" s="128" t="s">
        <v>825</v>
      </c>
      <c r="K28" s="130" t="s">
        <v>828</v>
      </c>
    </row>
    <row r="29" spans="1:11" s="1" customFormat="1" x14ac:dyDescent="0.3">
      <c r="A29" s="66" t="s">
        <v>875</v>
      </c>
      <c r="B29" s="39" t="str">
        <f t="shared" si="1"/>
        <v>chambre / pièce (unité) comprise entre 51 et 90m²</v>
      </c>
      <c r="C29" s="55"/>
      <c r="D29" s="11"/>
      <c r="E29" s="11"/>
      <c r="F29" s="11"/>
      <c r="G29" s="11"/>
      <c r="H29" s="11"/>
      <c r="I29" s="127" t="s">
        <v>824</v>
      </c>
      <c r="J29" s="128" t="s">
        <v>825</v>
      </c>
      <c r="K29" s="131" t="s">
        <v>830</v>
      </c>
    </row>
    <row r="30" spans="1:11" s="1" customFormat="1" x14ac:dyDescent="0.3">
      <c r="A30" s="66" t="s">
        <v>876</v>
      </c>
      <c r="B30" s="39" t="str">
        <f t="shared" si="1"/>
        <v>chambre / pièce (unité) comprise entre 91 et 150m²</v>
      </c>
      <c r="C30" s="55"/>
      <c r="D30" s="11"/>
      <c r="E30" s="11"/>
      <c r="F30" s="11"/>
      <c r="G30" s="11"/>
      <c r="H30" s="11"/>
      <c r="I30" s="127" t="s">
        <v>824</v>
      </c>
      <c r="J30" s="128" t="s">
        <v>825</v>
      </c>
      <c r="K30" s="131" t="s">
        <v>832</v>
      </c>
    </row>
    <row r="31" spans="1:11" s="1" customFormat="1" x14ac:dyDescent="0.3">
      <c r="A31" s="124"/>
      <c r="B31" s="124"/>
      <c r="C31" s="124" t="s">
        <v>833</v>
      </c>
      <c r="D31" s="124" t="s">
        <v>725</v>
      </c>
      <c r="E31" s="125"/>
      <c r="F31" s="125"/>
      <c r="G31" s="125"/>
      <c r="H31" s="132"/>
      <c r="I31" s="132"/>
      <c r="J31" s="132"/>
      <c r="K31" s="131" t="s">
        <v>834</v>
      </c>
    </row>
    <row r="32" spans="1:11" s="1" customFormat="1" x14ac:dyDescent="0.3">
      <c r="A32" s="66" t="s">
        <v>877</v>
      </c>
      <c r="B32" s="39" t="s">
        <v>835</v>
      </c>
      <c r="C32" s="11"/>
      <c r="D32" s="127" t="s">
        <v>824</v>
      </c>
      <c r="E32" s="127" t="s">
        <v>836</v>
      </c>
      <c r="F32" s="133"/>
      <c r="G32" s="127"/>
      <c r="H32" s="132"/>
      <c r="I32" s="132"/>
      <c r="J32" s="132"/>
      <c r="K32" s="131" t="s">
        <v>837</v>
      </c>
    </row>
    <row r="33" spans="1:11" s="1" customFormat="1" x14ac:dyDescent="0.3">
      <c r="A33" s="134"/>
      <c r="B33" s="133"/>
      <c r="C33" s="133"/>
      <c r="D33" s="133"/>
      <c r="E33" s="133"/>
      <c r="F33" s="133"/>
      <c r="G33" s="127"/>
      <c r="H33" s="132"/>
      <c r="I33" s="132"/>
      <c r="J33" s="132"/>
      <c r="K33" s="135" t="s">
        <v>838</v>
      </c>
    </row>
    <row r="34" spans="1:11" s="1" customFormat="1" x14ac:dyDescent="0.3">
      <c r="A34" s="3"/>
      <c r="C34" s="65" t="str">
        <f>IF((AND(C37,C38,C39,C40,D37:D40,E37:E40,F37:F40,G37:G40,H37:H40,C42="")),"Veuillez compléter ces prix","")</f>
        <v>Veuillez compléter ces prix</v>
      </c>
    </row>
    <row r="35" spans="1:11" s="1" customFormat="1" x14ac:dyDescent="0.3">
      <c r="A35" s="121" t="s">
        <v>843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3"/>
    </row>
    <row r="36" spans="1:11" s="1" customFormat="1" ht="50.25" customHeight="1" x14ac:dyDescent="0.3">
      <c r="A36" s="124" t="s">
        <v>815</v>
      </c>
      <c r="B36" s="124" t="s">
        <v>683</v>
      </c>
      <c r="C36" s="124" t="s">
        <v>816</v>
      </c>
      <c r="D36" s="124" t="s">
        <v>817</v>
      </c>
      <c r="E36" s="124" t="s">
        <v>818</v>
      </c>
      <c r="F36" s="124" t="s">
        <v>819</v>
      </c>
      <c r="G36" s="124" t="s">
        <v>820</v>
      </c>
      <c r="H36" s="124" t="s">
        <v>840</v>
      </c>
      <c r="I36" s="124" t="s">
        <v>725</v>
      </c>
      <c r="J36" s="125"/>
      <c r="K36" s="126" t="s">
        <v>822</v>
      </c>
    </row>
    <row r="37" spans="1:11" s="1" customFormat="1" x14ac:dyDescent="0.3">
      <c r="A37" s="66" t="s">
        <v>878</v>
      </c>
      <c r="B37" s="39" t="str">
        <f t="shared" ref="B37:B40" si="2">B7</f>
        <v>chambre / pièce (unité) comprise entre 0 et 25m²</v>
      </c>
      <c r="C37" s="55"/>
      <c r="D37" s="11"/>
      <c r="E37" s="11"/>
      <c r="F37" s="11"/>
      <c r="G37" s="11"/>
      <c r="H37" s="11"/>
      <c r="I37" s="127" t="s">
        <v>824</v>
      </c>
      <c r="J37" s="128" t="s">
        <v>836</v>
      </c>
      <c r="K37" s="129" t="s">
        <v>841</v>
      </c>
    </row>
    <row r="38" spans="1:11" s="1" customFormat="1" x14ac:dyDescent="0.3">
      <c r="A38" s="66" t="s">
        <v>879</v>
      </c>
      <c r="B38" s="39" t="str">
        <f t="shared" si="2"/>
        <v>chambre / pièce (unité) comprise entre 26 et 50m²</v>
      </c>
      <c r="C38" s="55"/>
      <c r="D38" s="11"/>
      <c r="E38" s="11"/>
      <c r="F38" s="11"/>
      <c r="G38" s="11"/>
      <c r="H38" s="11"/>
      <c r="I38" s="127" t="s">
        <v>824</v>
      </c>
      <c r="J38" s="128" t="s">
        <v>836</v>
      </c>
      <c r="K38" s="130" t="s">
        <v>828</v>
      </c>
    </row>
    <row r="39" spans="1:11" s="1" customFormat="1" x14ac:dyDescent="0.3">
      <c r="A39" s="66" t="s">
        <v>880</v>
      </c>
      <c r="B39" s="39" t="str">
        <f t="shared" si="2"/>
        <v>chambre / pièce (unité) comprise entre 51 et 90m²</v>
      </c>
      <c r="C39" s="55"/>
      <c r="D39" s="11"/>
      <c r="E39" s="11"/>
      <c r="F39" s="11"/>
      <c r="G39" s="11"/>
      <c r="H39" s="11"/>
      <c r="I39" s="127" t="s">
        <v>824</v>
      </c>
      <c r="J39" s="128" t="s">
        <v>836</v>
      </c>
      <c r="K39" s="131" t="s">
        <v>830</v>
      </c>
    </row>
    <row r="40" spans="1:11" s="1" customFormat="1" x14ac:dyDescent="0.3">
      <c r="A40" s="66" t="s">
        <v>881</v>
      </c>
      <c r="B40" s="39" t="str">
        <f t="shared" si="2"/>
        <v>chambre / pièce (unité) comprise entre 91 et 150m²</v>
      </c>
      <c r="C40" s="55"/>
      <c r="D40" s="11"/>
      <c r="E40" s="11"/>
      <c r="F40" s="11"/>
      <c r="G40" s="11"/>
      <c r="H40" s="11"/>
      <c r="I40" s="127" t="s">
        <v>824</v>
      </c>
      <c r="J40" s="128" t="s">
        <v>836</v>
      </c>
      <c r="K40" s="131" t="s">
        <v>832</v>
      </c>
    </row>
    <row r="41" spans="1:11" s="1" customFormat="1" x14ac:dyDescent="0.3">
      <c r="A41" s="124"/>
      <c r="B41" s="124"/>
      <c r="C41" s="124" t="s">
        <v>833</v>
      </c>
      <c r="D41" s="124" t="s">
        <v>725</v>
      </c>
      <c r="E41" s="125"/>
      <c r="F41" s="125"/>
      <c r="G41" s="125"/>
      <c r="H41" s="132"/>
      <c r="I41" s="132"/>
      <c r="J41" s="132"/>
      <c r="K41" s="131" t="s">
        <v>834</v>
      </c>
    </row>
    <row r="42" spans="1:11" s="1" customFormat="1" x14ac:dyDescent="0.3">
      <c r="A42" s="66" t="s">
        <v>882</v>
      </c>
      <c r="B42" s="39" t="s">
        <v>835</v>
      </c>
      <c r="C42" s="11"/>
      <c r="D42" s="127" t="s">
        <v>824</v>
      </c>
      <c r="E42" s="127" t="s">
        <v>836</v>
      </c>
      <c r="F42" s="133"/>
      <c r="G42" s="127"/>
      <c r="H42" s="132"/>
      <c r="I42" s="132"/>
      <c r="J42" s="132"/>
      <c r="K42" s="131" t="s">
        <v>837</v>
      </c>
    </row>
    <row r="43" spans="1:11" s="1" customFormat="1" x14ac:dyDescent="0.3">
      <c r="A43" s="134"/>
      <c r="B43" s="133"/>
      <c r="C43" s="133"/>
      <c r="D43" s="133"/>
      <c r="E43" s="133"/>
      <c r="F43" s="133"/>
      <c r="G43" s="127"/>
      <c r="H43" s="132"/>
      <c r="I43" s="132"/>
      <c r="J43" s="132"/>
      <c r="K43" s="135" t="s">
        <v>844</v>
      </c>
    </row>
    <row r="44" spans="1:11" s="1" customFormat="1" x14ac:dyDescent="0.3">
      <c r="A44" s="3"/>
      <c r="C44" s="65" t="str">
        <f>IF((AND(C47,C48,C49,C50="")),"Veuillez compléter ces prix","")</f>
        <v>Veuillez compléter ces prix</v>
      </c>
    </row>
    <row r="45" spans="1:11" s="1" customFormat="1" x14ac:dyDescent="0.3">
      <c r="A45" s="121" t="s">
        <v>845</v>
      </c>
      <c r="B45" s="122"/>
      <c r="C45" s="122"/>
      <c r="D45" s="122"/>
      <c r="E45" s="122"/>
      <c r="F45" s="122"/>
      <c r="G45" s="122"/>
      <c r="H45" s="122"/>
      <c r="I45" s="136"/>
      <c r="J45" s="136"/>
      <c r="K45" s="137"/>
    </row>
    <row r="46" spans="1:11" s="1" customFormat="1" x14ac:dyDescent="0.3">
      <c r="A46" s="124" t="s">
        <v>815</v>
      </c>
      <c r="B46" s="124" t="s">
        <v>683</v>
      </c>
      <c r="C46" s="124" t="s">
        <v>846</v>
      </c>
      <c r="D46" s="124" t="s">
        <v>725</v>
      </c>
      <c r="E46" s="124"/>
      <c r="F46" s="125"/>
      <c r="G46" s="132" t="s">
        <v>822</v>
      </c>
      <c r="H46" s="138"/>
      <c r="I46" s="138"/>
      <c r="J46" s="139"/>
    </row>
    <row r="47" spans="1:11" s="1" customFormat="1" x14ac:dyDescent="0.3">
      <c r="A47" s="66" t="s">
        <v>883</v>
      </c>
      <c r="B47" s="39" t="s">
        <v>847</v>
      </c>
      <c r="C47" s="11"/>
      <c r="D47" s="127" t="s">
        <v>824</v>
      </c>
      <c r="E47" s="128"/>
      <c r="F47" s="140" t="s">
        <v>848</v>
      </c>
      <c r="G47" s="131" t="s">
        <v>849</v>
      </c>
      <c r="H47" s="141"/>
      <c r="I47" s="141"/>
      <c r="J47" s="142"/>
    </row>
    <row r="48" spans="1:11" s="1" customFormat="1" x14ac:dyDescent="0.3">
      <c r="A48" s="66" t="s">
        <v>884</v>
      </c>
      <c r="B48" s="39" t="s">
        <v>850</v>
      </c>
      <c r="C48" s="11"/>
      <c r="D48" s="127" t="s">
        <v>824</v>
      </c>
      <c r="E48" s="128"/>
      <c r="F48" s="140" t="s">
        <v>848</v>
      </c>
      <c r="G48" s="143"/>
      <c r="H48" s="141"/>
      <c r="I48" s="141"/>
      <c r="J48" s="142"/>
    </row>
    <row r="49" spans="1:11" s="1" customFormat="1" x14ac:dyDescent="0.3">
      <c r="A49" s="66" t="s">
        <v>885</v>
      </c>
      <c r="B49" s="39" t="s">
        <v>851</v>
      </c>
      <c r="C49" s="11"/>
      <c r="D49" s="127" t="s">
        <v>824</v>
      </c>
      <c r="E49" s="128"/>
      <c r="F49" s="140" t="s">
        <v>848</v>
      </c>
      <c r="G49" s="143"/>
      <c r="H49" s="141"/>
      <c r="I49" s="141"/>
      <c r="J49" s="142"/>
    </row>
    <row r="50" spans="1:11" s="1" customFormat="1" x14ac:dyDescent="0.3">
      <c r="A50" s="66" t="s">
        <v>886</v>
      </c>
      <c r="B50" s="39" t="s">
        <v>852</v>
      </c>
      <c r="C50" s="11"/>
      <c r="D50" s="127" t="s">
        <v>824</v>
      </c>
      <c r="E50" s="128"/>
      <c r="F50" s="140" t="s">
        <v>848</v>
      </c>
      <c r="G50" s="143"/>
      <c r="H50" s="141"/>
      <c r="I50" s="141"/>
      <c r="J50" s="142"/>
    </row>
    <row r="51" spans="1:11" s="1" customFormat="1" x14ac:dyDescent="0.3">
      <c r="A51" s="3"/>
      <c r="C51" s="65" t="str">
        <f>IF((AND(C54,C55="")),"Veuillez compléter ces prix","")</f>
        <v>Veuillez compléter ces prix</v>
      </c>
    </row>
    <row r="52" spans="1:11" s="1" customFormat="1" x14ac:dyDescent="0.3">
      <c r="A52" s="121" t="s">
        <v>853</v>
      </c>
      <c r="B52" s="122"/>
      <c r="C52" s="122"/>
      <c r="D52" s="122"/>
      <c r="E52" s="122"/>
      <c r="F52" s="122"/>
      <c r="G52" s="122"/>
      <c r="H52" s="136"/>
      <c r="I52" s="136"/>
      <c r="J52" s="136"/>
      <c r="K52" s="137"/>
    </row>
    <row r="53" spans="1:11" s="1" customFormat="1" x14ac:dyDescent="0.3">
      <c r="A53" s="124" t="s">
        <v>815</v>
      </c>
      <c r="B53" s="124" t="s">
        <v>854</v>
      </c>
      <c r="C53" s="124" t="s">
        <v>833</v>
      </c>
      <c r="D53" s="124" t="s">
        <v>725</v>
      </c>
      <c r="E53" s="144"/>
      <c r="F53" s="132"/>
      <c r="G53" s="145"/>
      <c r="H53" s="146"/>
      <c r="I53" s="146"/>
      <c r="J53" s="147"/>
    </row>
    <row r="54" spans="1:11" s="1" customFormat="1" x14ac:dyDescent="0.3">
      <c r="A54" s="66" t="s">
        <v>887</v>
      </c>
      <c r="B54" s="91" t="s">
        <v>855</v>
      </c>
      <c r="C54" s="90"/>
      <c r="D54" s="127" t="s">
        <v>725</v>
      </c>
      <c r="E54" s="128"/>
      <c r="F54" s="128" t="s">
        <v>856</v>
      </c>
      <c r="G54" s="143"/>
      <c r="H54" s="141"/>
      <c r="I54" s="141"/>
      <c r="J54" s="142"/>
    </row>
    <row r="55" spans="1:11" s="1" customFormat="1" x14ac:dyDescent="0.3">
      <c r="A55" s="66" t="s">
        <v>888</v>
      </c>
      <c r="B55" s="91" t="s">
        <v>857</v>
      </c>
      <c r="C55" s="177"/>
      <c r="D55" s="127" t="s">
        <v>858</v>
      </c>
      <c r="E55" s="128"/>
      <c r="F55" s="128" t="s">
        <v>859</v>
      </c>
      <c r="G55" s="143"/>
      <c r="H55" s="141"/>
      <c r="I55" s="141"/>
      <c r="J55" s="142"/>
    </row>
    <row r="56" spans="1:11" s="1" customFormat="1" x14ac:dyDescent="0.3">
      <c r="A56" s="3"/>
    </row>
    <row r="57" spans="1:11" s="1" customFormat="1" x14ac:dyDescent="0.3">
      <c r="A57" s="148" t="s">
        <v>860</v>
      </c>
      <c r="B57" s="149"/>
      <c r="C57" s="149"/>
      <c r="D57" s="149"/>
      <c r="E57" s="149"/>
      <c r="F57" s="149"/>
      <c r="G57" s="149"/>
      <c r="H57" s="149"/>
      <c r="I57" s="149"/>
      <c r="J57" s="149"/>
      <c r="K57" s="149"/>
    </row>
    <row r="58" spans="1:11" s="1" customFormat="1" x14ac:dyDescent="0.3">
      <c r="A58" s="3"/>
      <c r="C58" s="65" t="str">
        <f>IF((AND(C61,C62,C63,C64,D61:D64,E61:E64,F61:F64,G61:G64,H61:H64,C66="")),"Veuillez compléter ces prix","")</f>
        <v>Veuillez compléter ces prix</v>
      </c>
    </row>
    <row r="59" spans="1:11" s="1" customFormat="1" x14ac:dyDescent="0.3">
      <c r="A59" s="121" t="s">
        <v>861</v>
      </c>
      <c r="B59" s="122"/>
      <c r="C59" s="122"/>
      <c r="D59" s="122"/>
      <c r="E59" s="122"/>
      <c r="F59" s="122"/>
      <c r="G59" s="122"/>
      <c r="H59" s="122"/>
      <c r="I59" s="122"/>
      <c r="J59" s="122"/>
      <c r="K59" s="123"/>
    </row>
    <row r="60" spans="1:11" s="1" customFormat="1" x14ac:dyDescent="0.3">
      <c r="A60" s="124" t="s">
        <v>815</v>
      </c>
      <c r="B60" s="124" t="s">
        <v>683</v>
      </c>
      <c r="C60" s="124" t="s">
        <v>816</v>
      </c>
      <c r="D60" s="124" t="s">
        <v>817</v>
      </c>
      <c r="E60" s="124" t="s">
        <v>818</v>
      </c>
      <c r="F60" s="124" t="s">
        <v>819</v>
      </c>
      <c r="G60" s="124" t="s">
        <v>820</v>
      </c>
      <c r="H60" s="124" t="s">
        <v>862</v>
      </c>
      <c r="I60" s="124" t="s">
        <v>725</v>
      </c>
      <c r="J60" s="125"/>
      <c r="K60" s="126" t="s">
        <v>822</v>
      </c>
    </row>
    <row r="61" spans="1:11" s="1" customFormat="1" x14ac:dyDescent="0.3">
      <c r="A61" s="66" t="s">
        <v>889</v>
      </c>
      <c r="B61" s="150" t="str">
        <f t="shared" ref="B61:B64" si="3">B7</f>
        <v>chambre / pièce (unité) comprise entre 0 et 25m²</v>
      </c>
      <c r="C61" s="153"/>
      <c r="D61" s="153"/>
      <c r="E61" s="153"/>
      <c r="F61" s="153"/>
      <c r="G61" s="153"/>
      <c r="H61" s="153"/>
      <c r="I61" s="127" t="s">
        <v>824</v>
      </c>
      <c r="J61" s="128" t="s">
        <v>825</v>
      </c>
      <c r="K61" s="129" t="s">
        <v>841</v>
      </c>
    </row>
    <row r="62" spans="1:11" s="1" customFormat="1" x14ac:dyDescent="0.3">
      <c r="A62" s="66" t="s">
        <v>890</v>
      </c>
      <c r="B62" s="150" t="str">
        <f t="shared" si="3"/>
        <v>chambre / pièce (unité) comprise entre 26 et 50m²</v>
      </c>
      <c r="C62" s="153"/>
      <c r="D62" s="153"/>
      <c r="E62" s="153"/>
      <c r="F62" s="153"/>
      <c r="G62" s="153"/>
      <c r="H62" s="153"/>
      <c r="I62" s="127" t="s">
        <v>824</v>
      </c>
      <c r="J62" s="128" t="s">
        <v>825</v>
      </c>
      <c r="K62" s="130" t="s">
        <v>828</v>
      </c>
    </row>
    <row r="63" spans="1:11" s="1" customFormat="1" x14ac:dyDescent="0.3">
      <c r="A63" s="66" t="s">
        <v>891</v>
      </c>
      <c r="B63" s="39" t="str">
        <f t="shared" si="3"/>
        <v>chambre / pièce (unité) comprise entre 51 et 90m²</v>
      </c>
      <c r="C63" s="153"/>
      <c r="D63" s="153"/>
      <c r="E63" s="153"/>
      <c r="F63" s="153"/>
      <c r="G63" s="153"/>
      <c r="H63" s="153"/>
      <c r="I63" s="127" t="s">
        <v>824</v>
      </c>
      <c r="J63" s="128" t="s">
        <v>825</v>
      </c>
      <c r="K63" s="131" t="s">
        <v>830</v>
      </c>
    </row>
    <row r="64" spans="1:11" s="1" customFormat="1" x14ac:dyDescent="0.3">
      <c r="A64" s="66" t="s">
        <v>892</v>
      </c>
      <c r="B64" s="39" t="str">
        <f t="shared" si="3"/>
        <v>chambre / pièce (unité) comprise entre 91 et 150m²</v>
      </c>
      <c r="C64" s="153"/>
      <c r="D64" s="153"/>
      <c r="E64" s="153"/>
      <c r="F64" s="153"/>
      <c r="G64" s="153"/>
      <c r="H64" s="153"/>
      <c r="I64" s="127" t="s">
        <v>824</v>
      </c>
      <c r="J64" s="128" t="s">
        <v>825</v>
      </c>
      <c r="K64" s="131" t="s">
        <v>832</v>
      </c>
    </row>
    <row r="65" spans="1:11" s="1" customFormat="1" x14ac:dyDescent="0.3">
      <c r="A65" s="124"/>
      <c r="B65" s="124"/>
      <c r="C65" s="124" t="s">
        <v>833</v>
      </c>
      <c r="D65" s="124" t="s">
        <v>725</v>
      </c>
      <c r="E65" s="125"/>
      <c r="F65" s="125"/>
      <c r="G65" s="125"/>
      <c r="H65" s="132"/>
      <c r="I65" s="132"/>
      <c r="J65" s="132"/>
      <c r="K65" s="131" t="s">
        <v>834</v>
      </c>
    </row>
    <row r="66" spans="1:11" s="1" customFormat="1" x14ac:dyDescent="0.3">
      <c r="A66" s="66" t="s">
        <v>893</v>
      </c>
      <c r="B66" s="39" t="s">
        <v>835</v>
      </c>
      <c r="C66" s="55"/>
      <c r="D66" s="127" t="s">
        <v>824</v>
      </c>
      <c r="E66" s="127" t="s">
        <v>836</v>
      </c>
      <c r="F66" s="133"/>
      <c r="G66" s="127"/>
      <c r="H66" s="132"/>
      <c r="I66" s="132"/>
      <c r="J66" s="132"/>
      <c r="K66" s="131" t="s">
        <v>837</v>
      </c>
    </row>
    <row r="67" spans="1:11" s="1" customFormat="1" x14ac:dyDescent="0.3">
      <c r="A67" s="134"/>
      <c r="B67" s="133"/>
      <c r="C67" s="133"/>
      <c r="D67" s="133"/>
      <c r="E67" s="133"/>
      <c r="F67" s="133"/>
      <c r="G67" s="133"/>
      <c r="H67" s="132"/>
      <c r="I67" s="132"/>
      <c r="J67" s="132"/>
      <c r="K67" s="135" t="s">
        <v>838</v>
      </c>
    </row>
    <row r="68" spans="1:11" s="1" customFormat="1" x14ac:dyDescent="0.3">
      <c r="A68" s="3"/>
    </row>
    <row r="69" spans="1:11" s="1" customFormat="1" x14ac:dyDescent="0.3">
      <c r="A69" s="3"/>
      <c r="B69" s="245" t="s">
        <v>899</v>
      </c>
      <c r="C69" s="247" t="s">
        <v>900</v>
      </c>
    </row>
    <row r="70" spans="1:11" s="1" customFormat="1" x14ac:dyDescent="0.3">
      <c r="A70" s="3"/>
      <c r="B70" s="245"/>
      <c r="C70" s="247"/>
    </row>
  </sheetData>
  <mergeCells count="3">
    <mergeCell ref="A1:K1"/>
    <mergeCell ref="B69:B70"/>
    <mergeCell ref="C69:C70"/>
  </mergeCells>
  <conditionalFormatting sqref="C12 C66 C22 C32 C42 C7:H10 C47:C50 C54:C55 C61:H64 C17:H20 C27:H30 C37:H40">
    <cfRule type="cellIs" dxfId="1" priority="1" operator="equal">
      <formula>""</formula>
    </cfRule>
  </conditionalFormatting>
  <pageMargins left="0.7" right="0.7" top="0.75" bottom="0.75" header="0.3" footer="0.3"/>
  <pageSetup paperSize="8" scale="5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9"/>
  <sheetViews>
    <sheetView workbookViewId="0">
      <selection activeCell="B4" sqref="B4:E6"/>
    </sheetView>
  </sheetViews>
  <sheetFormatPr baseColWidth="10" defaultColWidth="11.44140625" defaultRowHeight="14.4" x14ac:dyDescent="0.3"/>
  <cols>
    <col min="1" max="1" width="17.109375" style="1" customWidth="1"/>
    <col min="2" max="2" width="29.109375" style="1" customWidth="1"/>
    <col min="3" max="3" width="58.5546875" style="1" customWidth="1"/>
    <col min="4" max="4" width="29.109375" style="1" customWidth="1"/>
    <col min="5" max="5" width="14.6640625" style="1" bestFit="1" customWidth="1"/>
    <col min="6" max="6" width="11.44140625" style="41"/>
    <col min="7" max="7" width="18.88671875" style="87" bestFit="1" customWidth="1"/>
    <col min="8" max="8" width="20.109375" style="87" bestFit="1" customWidth="1"/>
    <col min="9" max="9" width="24.88671875" style="1" customWidth="1"/>
    <col min="10" max="11" width="11.44140625" style="1"/>
    <col min="12" max="12" width="11.6640625" style="1" customWidth="1"/>
    <col min="13" max="14" width="11.44140625" style="1"/>
    <col min="15" max="15" width="19.5546875" style="1" bestFit="1" customWidth="1"/>
    <col min="16" max="16" width="27.44140625" style="2" customWidth="1"/>
    <col min="17" max="17" width="20.109375" style="2" bestFit="1" customWidth="1"/>
    <col min="18" max="16384" width="11.44140625" style="1"/>
  </cols>
  <sheetData>
    <row r="1" spans="1:17" ht="45.75" customHeight="1" x14ac:dyDescent="0.3">
      <c r="A1" s="224" t="s">
        <v>352</v>
      </c>
      <c r="B1" s="224"/>
      <c r="C1" s="224"/>
      <c r="D1" s="224"/>
      <c r="E1" s="224"/>
      <c r="F1" s="224"/>
      <c r="G1" s="224"/>
      <c r="H1" s="224"/>
      <c r="I1" s="54"/>
      <c r="J1" s="54"/>
      <c r="K1" s="54"/>
      <c r="L1" s="54"/>
      <c r="M1" s="54"/>
      <c r="N1" s="54"/>
      <c r="O1" s="54"/>
      <c r="P1" s="54"/>
      <c r="Q1" s="54"/>
    </row>
    <row r="2" spans="1:17" ht="15" customHeight="1" x14ac:dyDescent="0.3"/>
    <row r="4" spans="1:17" x14ac:dyDescent="0.3">
      <c r="A4" s="225" t="s">
        <v>281</v>
      </c>
      <c r="B4" s="223" t="s">
        <v>420</v>
      </c>
      <c r="C4" s="223"/>
      <c r="D4" s="223"/>
      <c r="E4" s="223"/>
      <c r="F4" s="221" t="s">
        <v>419</v>
      </c>
      <c r="G4" s="222" t="s">
        <v>418</v>
      </c>
      <c r="H4" s="222" t="s">
        <v>895</v>
      </c>
    </row>
    <row r="5" spans="1:17" x14ac:dyDescent="0.3">
      <c r="A5" s="225"/>
      <c r="B5" s="223"/>
      <c r="C5" s="223"/>
      <c r="D5" s="223"/>
      <c r="E5" s="223"/>
      <c r="F5" s="221"/>
      <c r="G5" s="222"/>
      <c r="H5" s="222"/>
    </row>
    <row r="6" spans="1:17" x14ac:dyDescent="0.3">
      <c r="A6" s="225"/>
      <c r="B6" s="223"/>
      <c r="C6" s="223"/>
      <c r="D6" s="223"/>
      <c r="E6" s="223"/>
      <c r="F6" s="221"/>
      <c r="G6" s="222"/>
      <c r="H6" s="222"/>
    </row>
    <row r="7" spans="1:17" ht="23.1" customHeight="1" x14ac:dyDescent="0.3">
      <c r="A7" s="52" t="s">
        <v>287</v>
      </c>
      <c r="B7" s="261" t="s">
        <v>370</v>
      </c>
      <c r="C7" s="262"/>
      <c r="D7" s="263"/>
      <c r="E7" s="47" t="s">
        <v>357</v>
      </c>
      <c r="F7" s="40">
        <v>1728</v>
      </c>
      <c r="G7" s="282">
        <f>VLOOKUP(A7,'Poste 01 -SP2 Prest.Dem.'!$A$6:$E$64,5,FALSE)</f>
        <v>0</v>
      </c>
      <c r="H7" s="282">
        <f>G7*F7</f>
        <v>0</v>
      </c>
    </row>
    <row r="8" spans="1:17" ht="23.1" customHeight="1" x14ac:dyDescent="0.3">
      <c r="A8" s="52" t="s">
        <v>289</v>
      </c>
      <c r="B8" s="264"/>
      <c r="C8" s="265"/>
      <c r="D8" s="266"/>
      <c r="E8" s="47" t="s">
        <v>285</v>
      </c>
      <c r="F8" s="40">
        <v>48</v>
      </c>
      <c r="G8" s="282">
        <f>VLOOKUP(A8,'Poste 01 -SP2 Prest.Dem.'!$A$6:$E$64,5,FALSE)</f>
        <v>0</v>
      </c>
      <c r="H8" s="282">
        <f t="shared" ref="H8:H33" si="0">G8*F8</f>
        <v>0</v>
      </c>
    </row>
    <row r="9" spans="1:17" ht="23.1" customHeight="1" x14ac:dyDescent="0.3">
      <c r="A9" s="52" t="s">
        <v>290</v>
      </c>
      <c r="B9" s="267"/>
      <c r="C9" s="268"/>
      <c r="D9" s="269"/>
      <c r="E9" s="47" t="s">
        <v>286</v>
      </c>
      <c r="F9" s="40">
        <v>2127</v>
      </c>
      <c r="G9" s="282">
        <f>VLOOKUP(A9,'Poste 01 -SP2 Prest.Dem.'!$A$6:$E$64,5,FALSE)</f>
        <v>0</v>
      </c>
      <c r="H9" s="282">
        <f t="shared" si="0"/>
        <v>0</v>
      </c>
    </row>
    <row r="10" spans="1:17" ht="23.1" customHeight="1" x14ac:dyDescent="0.3">
      <c r="A10" s="52" t="s">
        <v>291</v>
      </c>
      <c r="B10" s="261" t="s">
        <v>371</v>
      </c>
      <c r="C10" s="262"/>
      <c r="D10" s="263"/>
      <c r="E10" s="47" t="s">
        <v>357</v>
      </c>
      <c r="F10" s="40">
        <v>1728</v>
      </c>
      <c r="G10" s="282">
        <f>VLOOKUP(A10,'Poste 01 -SP2 Prest.Dem.'!$A$6:$E$64,5,FALSE)</f>
        <v>0</v>
      </c>
      <c r="H10" s="282">
        <f t="shared" si="0"/>
        <v>0</v>
      </c>
    </row>
    <row r="11" spans="1:17" ht="23.1" customHeight="1" x14ac:dyDescent="0.3">
      <c r="A11" s="52" t="s">
        <v>292</v>
      </c>
      <c r="B11" s="264"/>
      <c r="C11" s="265"/>
      <c r="D11" s="266"/>
      <c r="E11" s="47" t="s">
        <v>284</v>
      </c>
      <c r="F11" s="40">
        <v>117</v>
      </c>
      <c r="G11" s="282">
        <f>VLOOKUP(A11,'Poste 01 -SP2 Prest.Dem.'!$A$6:$E$64,5,FALSE)</f>
        <v>0</v>
      </c>
      <c r="H11" s="282">
        <f t="shared" si="0"/>
        <v>0</v>
      </c>
    </row>
    <row r="12" spans="1:17" ht="23.1" customHeight="1" x14ac:dyDescent="0.3">
      <c r="A12" s="52" t="s">
        <v>293</v>
      </c>
      <c r="B12" s="267"/>
      <c r="C12" s="268"/>
      <c r="D12" s="269"/>
      <c r="E12" s="47" t="s">
        <v>286</v>
      </c>
      <c r="F12" s="40">
        <v>2127</v>
      </c>
      <c r="G12" s="282">
        <f>VLOOKUP(A12,'Poste 01 -SP2 Prest.Dem.'!$A$6:$E$64,5,FALSE)</f>
        <v>0</v>
      </c>
      <c r="H12" s="282">
        <f t="shared" si="0"/>
        <v>0</v>
      </c>
    </row>
    <row r="13" spans="1:17" ht="23.1" customHeight="1" x14ac:dyDescent="0.3">
      <c r="A13" s="52" t="s">
        <v>294</v>
      </c>
      <c r="B13" s="261" t="s">
        <v>372</v>
      </c>
      <c r="C13" s="262"/>
      <c r="D13" s="263"/>
      <c r="E13" s="47" t="s">
        <v>357</v>
      </c>
      <c r="F13" s="40">
        <v>1728</v>
      </c>
      <c r="G13" s="282">
        <f>VLOOKUP(A13,'Poste 01 -SP2 Prest.Dem.'!$A$6:$E$64,5,FALSE)</f>
        <v>0</v>
      </c>
      <c r="H13" s="282">
        <f t="shared" si="0"/>
        <v>0</v>
      </c>
    </row>
    <row r="14" spans="1:17" ht="23.1" customHeight="1" x14ac:dyDescent="0.3">
      <c r="A14" s="52" t="s">
        <v>295</v>
      </c>
      <c r="B14" s="264"/>
      <c r="C14" s="265"/>
      <c r="D14" s="266"/>
      <c r="E14" s="47" t="s">
        <v>284</v>
      </c>
      <c r="F14" s="40">
        <v>117</v>
      </c>
      <c r="G14" s="282">
        <f>VLOOKUP(A14,'Poste 01 -SP2 Prest.Dem.'!$A$6:$E$64,5,FALSE)</f>
        <v>0</v>
      </c>
      <c r="H14" s="282">
        <f t="shared" si="0"/>
        <v>0</v>
      </c>
    </row>
    <row r="15" spans="1:17" ht="23.1" customHeight="1" x14ac:dyDescent="0.3">
      <c r="A15" s="52" t="s">
        <v>296</v>
      </c>
      <c r="B15" s="267"/>
      <c r="C15" s="268"/>
      <c r="D15" s="269"/>
      <c r="E15" s="47" t="s">
        <v>286</v>
      </c>
      <c r="F15" s="40">
        <v>2127</v>
      </c>
      <c r="G15" s="282">
        <f>VLOOKUP(A15,'Poste 01 -SP2 Prest.Dem.'!$A$6:$E$64,5,FALSE)</f>
        <v>0</v>
      </c>
      <c r="H15" s="282">
        <f t="shared" si="0"/>
        <v>0</v>
      </c>
    </row>
    <row r="16" spans="1:17" ht="23.1" customHeight="1" x14ac:dyDescent="0.3">
      <c r="A16" s="52" t="s">
        <v>297</v>
      </c>
      <c r="B16" s="261" t="s">
        <v>374</v>
      </c>
      <c r="C16" s="262"/>
      <c r="D16" s="263"/>
      <c r="E16" s="47" t="s">
        <v>357</v>
      </c>
      <c r="F16" s="40">
        <v>1728</v>
      </c>
      <c r="G16" s="282">
        <f>VLOOKUP(A16,'Poste 01 -SP2 Prest.Dem.'!$A$6:$E$64,5,FALSE)</f>
        <v>0</v>
      </c>
      <c r="H16" s="282">
        <f t="shared" si="0"/>
        <v>0</v>
      </c>
    </row>
    <row r="17" spans="1:8" ht="23.1" customHeight="1" x14ac:dyDescent="0.3">
      <c r="A17" s="52" t="s">
        <v>298</v>
      </c>
      <c r="B17" s="264"/>
      <c r="C17" s="265"/>
      <c r="D17" s="266"/>
      <c r="E17" s="47" t="s">
        <v>284</v>
      </c>
      <c r="F17" s="40">
        <v>117</v>
      </c>
      <c r="G17" s="282">
        <f>VLOOKUP(A17,'Poste 01 -SP2 Prest.Dem.'!$A$6:$E$64,5,FALSE)</f>
        <v>0</v>
      </c>
      <c r="H17" s="282">
        <f t="shared" si="0"/>
        <v>0</v>
      </c>
    </row>
    <row r="18" spans="1:8" ht="23.1" customHeight="1" x14ac:dyDescent="0.3">
      <c r="A18" s="52" t="s">
        <v>299</v>
      </c>
      <c r="B18" s="267"/>
      <c r="C18" s="268"/>
      <c r="D18" s="269"/>
      <c r="E18" s="47" t="s">
        <v>286</v>
      </c>
      <c r="F18" s="40">
        <v>2127</v>
      </c>
      <c r="G18" s="282">
        <f>VLOOKUP(A18,'Poste 01 -SP2 Prest.Dem.'!$A$6:$E$64,5,FALSE)</f>
        <v>0</v>
      </c>
      <c r="H18" s="282">
        <f t="shared" si="0"/>
        <v>0</v>
      </c>
    </row>
    <row r="19" spans="1:8" ht="35.25" customHeight="1" x14ac:dyDescent="0.3">
      <c r="A19" s="52" t="s">
        <v>301</v>
      </c>
      <c r="B19" s="218" t="s">
        <v>412</v>
      </c>
      <c r="C19" s="218"/>
      <c r="D19" s="218"/>
      <c r="E19" s="218"/>
      <c r="F19" s="40">
        <v>40</v>
      </c>
      <c r="G19" s="282">
        <f>VLOOKUP(A19,'Poste 01 -SP2 Prest.Dem.'!$A$6:$E$64,5,FALSE)</f>
        <v>0</v>
      </c>
      <c r="H19" s="282">
        <f t="shared" si="0"/>
        <v>0</v>
      </c>
    </row>
    <row r="20" spans="1:8" ht="39" customHeight="1" x14ac:dyDescent="0.3">
      <c r="A20" s="52" t="s">
        <v>302</v>
      </c>
      <c r="B20" s="218" t="s">
        <v>376</v>
      </c>
      <c r="C20" s="218"/>
      <c r="D20" s="218"/>
      <c r="E20" s="218"/>
      <c r="F20" s="40">
        <v>78</v>
      </c>
      <c r="G20" s="282">
        <f>VLOOKUP(A20,'Poste 01 -SP2 Prest.Dem.'!$A$6:$E$64,5,FALSE)</f>
        <v>0</v>
      </c>
      <c r="H20" s="282">
        <f t="shared" si="0"/>
        <v>0</v>
      </c>
    </row>
    <row r="21" spans="1:8" ht="23.1" customHeight="1" x14ac:dyDescent="0.3">
      <c r="A21" s="52" t="s">
        <v>303</v>
      </c>
      <c r="B21" s="270" t="s">
        <v>947</v>
      </c>
      <c r="C21" s="271"/>
      <c r="D21" s="272"/>
      <c r="E21" s="50" t="s">
        <v>284</v>
      </c>
      <c r="F21" s="40">
        <v>341</v>
      </c>
      <c r="G21" s="282">
        <f>VLOOKUP(A21,'Poste 01 -SP2 Prest.Dem.'!$A$6:$E$64,5,FALSE)</f>
        <v>0</v>
      </c>
      <c r="H21" s="282">
        <f t="shared" si="0"/>
        <v>0</v>
      </c>
    </row>
    <row r="22" spans="1:8" ht="23.1" customHeight="1" x14ac:dyDescent="0.3">
      <c r="A22" s="52" t="s">
        <v>305</v>
      </c>
      <c r="B22" s="218" t="s">
        <v>375</v>
      </c>
      <c r="C22" s="218"/>
      <c r="D22" s="218"/>
      <c r="E22" s="218"/>
      <c r="F22" s="40">
        <v>19</v>
      </c>
      <c r="G22" s="282">
        <f>VLOOKUP(A22,'Poste 01 -SP2 Prest.Dem.'!$A$6:$E$64,5,FALSE)</f>
        <v>0</v>
      </c>
      <c r="H22" s="282">
        <f t="shared" si="0"/>
        <v>0</v>
      </c>
    </row>
    <row r="23" spans="1:8" ht="23.1" customHeight="1" x14ac:dyDescent="0.3">
      <c r="A23" s="52" t="s">
        <v>309</v>
      </c>
      <c r="B23" s="218" t="s">
        <v>377</v>
      </c>
      <c r="C23" s="218"/>
      <c r="D23" s="218"/>
      <c r="E23" s="218"/>
      <c r="F23" s="40">
        <v>15</v>
      </c>
      <c r="G23" s="282">
        <f>VLOOKUP(A23,'Poste 01 -SP2 Prest.Dem.'!$A$6:$E$64,5,FALSE)</f>
        <v>0</v>
      </c>
      <c r="H23" s="282">
        <f t="shared" si="0"/>
        <v>0</v>
      </c>
    </row>
    <row r="24" spans="1:8" ht="23.1" customHeight="1" x14ac:dyDescent="0.3">
      <c r="A24" s="52" t="s">
        <v>312</v>
      </c>
      <c r="B24" s="218" t="s">
        <v>361</v>
      </c>
      <c r="C24" s="218"/>
      <c r="D24" s="218"/>
      <c r="E24" s="218"/>
      <c r="F24" s="40">
        <v>100</v>
      </c>
      <c r="G24" s="282">
        <f>VLOOKUP(A24,'Poste 01 -SP2 Prest.Dem.'!$A$6:$E$64,5,FALSE)</f>
        <v>0</v>
      </c>
      <c r="H24" s="282">
        <f t="shared" si="0"/>
        <v>0</v>
      </c>
    </row>
    <row r="25" spans="1:8" ht="42.75" customHeight="1" x14ac:dyDescent="0.3">
      <c r="A25" s="52" t="s">
        <v>315</v>
      </c>
      <c r="B25" s="270" t="s">
        <v>413</v>
      </c>
      <c r="C25" s="271"/>
      <c r="D25" s="272"/>
      <c r="E25" s="50" t="s">
        <v>285</v>
      </c>
      <c r="F25" s="40">
        <v>48</v>
      </c>
      <c r="G25" s="282">
        <f>VLOOKUP(A25,'Poste 01 -SP2 Prest.Dem.'!$A$6:$E$64,5,FALSE)</f>
        <v>0</v>
      </c>
      <c r="H25" s="282">
        <f t="shared" si="0"/>
        <v>0</v>
      </c>
    </row>
    <row r="26" spans="1:8" ht="36" customHeight="1" x14ac:dyDescent="0.3">
      <c r="A26" s="52" t="s">
        <v>316</v>
      </c>
      <c r="B26" s="270" t="s">
        <v>392</v>
      </c>
      <c r="C26" s="271"/>
      <c r="D26" s="272"/>
      <c r="E26" s="50" t="s">
        <v>284</v>
      </c>
      <c r="F26" s="40">
        <v>117</v>
      </c>
      <c r="G26" s="282">
        <f>VLOOKUP(A26,'Poste 01 -SP2 Prest.Dem.'!$A$6:$E$64,5,FALSE)</f>
        <v>0</v>
      </c>
      <c r="H26" s="282">
        <f t="shared" si="0"/>
        <v>0</v>
      </c>
    </row>
    <row r="27" spans="1:8" ht="23.1" customHeight="1" x14ac:dyDescent="0.3">
      <c r="A27" s="52" t="s">
        <v>319</v>
      </c>
      <c r="B27" s="218" t="s">
        <v>410</v>
      </c>
      <c r="C27" s="218"/>
      <c r="D27" s="218"/>
      <c r="E27" s="218"/>
      <c r="F27" s="40">
        <v>10</v>
      </c>
      <c r="G27" s="282">
        <f>VLOOKUP(A27,'Poste 01 -SP2 Prest.Dem.'!$A$6:$E$64,5,FALSE)</f>
        <v>0</v>
      </c>
      <c r="H27" s="282">
        <f t="shared" si="0"/>
        <v>0</v>
      </c>
    </row>
    <row r="28" spans="1:8" ht="23.1" customHeight="1" x14ac:dyDescent="0.3">
      <c r="A28" s="52" t="s">
        <v>342</v>
      </c>
      <c r="B28" s="218" t="s">
        <v>358</v>
      </c>
      <c r="C28" s="218"/>
      <c r="D28" s="218"/>
      <c r="E28" s="218" t="s">
        <v>359</v>
      </c>
      <c r="F28" s="40">
        <v>473</v>
      </c>
      <c r="G28" s="282">
        <f>VLOOKUP(A28,'Poste 01 -SP2 Prest.Dem.'!$A$6:$E$64,5,FALSE)</f>
        <v>0</v>
      </c>
      <c r="H28" s="282">
        <f t="shared" si="0"/>
        <v>0</v>
      </c>
    </row>
    <row r="29" spans="1:8" ht="23.1" customHeight="1" x14ac:dyDescent="0.3">
      <c r="A29" s="52" t="s">
        <v>343</v>
      </c>
      <c r="B29" s="218" t="s">
        <v>380</v>
      </c>
      <c r="C29" s="218"/>
      <c r="D29" s="218"/>
      <c r="E29" s="218"/>
      <c r="F29" s="40">
        <v>271</v>
      </c>
      <c r="G29" s="282">
        <f>VLOOKUP(A29,'Poste 01 -SP2 Prest.Dem.'!$A$6:$E$64,5,FALSE)</f>
        <v>0</v>
      </c>
      <c r="H29" s="282">
        <f t="shared" si="0"/>
        <v>0</v>
      </c>
    </row>
    <row r="30" spans="1:8" ht="23.1" customHeight="1" x14ac:dyDescent="0.3">
      <c r="A30" s="52" t="s">
        <v>344</v>
      </c>
      <c r="B30" s="270" t="s">
        <v>386</v>
      </c>
      <c r="C30" s="271"/>
      <c r="D30" s="272"/>
      <c r="E30" s="50" t="s">
        <v>284</v>
      </c>
      <c r="F30" s="40">
        <v>117</v>
      </c>
      <c r="G30" s="282">
        <f>VLOOKUP(A30,'Poste 01 -SP2 Prest.Dem.'!$A$6:$E$64,5,FALSE)</f>
        <v>0</v>
      </c>
      <c r="H30" s="282">
        <f t="shared" si="0"/>
        <v>0</v>
      </c>
    </row>
    <row r="31" spans="1:8" ht="23.1" customHeight="1" x14ac:dyDescent="0.3">
      <c r="A31" s="52" t="s">
        <v>345</v>
      </c>
      <c r="B31" s="218" t="s">
        <v>406</v>
      </c>
      <c r="C31" s="218"/>
      <c r="D31" s="218"/>
      <c r="E31" s="218"/>
      <c r="F31" s="40">
        <v>10</v>
      </c>
      <c r="G31" s="282">
        <f>VLOOKUP(A31,'Poste 01 -SP2 Prest.Dem.'!$A$6:$E$64,5,FALSE)</f>
        <v>0</v>
      </c>
      <c r="H31" s="282">
        <f t="shared" si="0"/>
        <v>0</v>
      </c>
    </row>
    <row r="32" spans="1:8" ht="50.25" customHeight="1" x14ac:dyDescent="0.3">
      <c r="A32" s="52" t="s">
        <v>346</v>
      </c>
      <c r="B32" s="273" t="s">
        <v>422</v>
      </c>
      <c r="C32" s="273"/>
      <c r="D32" s="273"/>
      <c r="E32" s="274"/>
      <c r="F32" s="40">
        <v>2144</v>
      </c>
      <c r="G32" s="282">
        <f>VLOOKUP(A32,'Poste 01 -SP2 Prest.Dem.'!$A$6:$E$66,5,FALSE)</f>
        <v>0</v>
      </c>
      <c r="H32" s="282">
        <f t="shared" si="0"/>
        <v>0</v>
      </c>
    </row>
    <row r="33" spans="1:8" ht="48.75" customHeight="1" x14ac:dyDescent="0.3">
      <c r="A33" s="52" t="s">
        <v>347</v>
      </c>
      <c r="B33" s="273" t="s">
        <v>423</v>
      </c>
      <c r="C33" s="273"/>
      <c r="D33" s="273"/>
      <c r="E33" s="274"/>
      <c r="F33" s="40">
        <v>81</v>
      </c>
      <c r="G33" s="282">
        <f>VLOOKUP(A33,'Poste 01 -SP2 Prest.Dem.'!$A$6:$E$66,5,FALSE)</f>
        <v>0</v>
      </c>
      <c r="H33" s="282">
        <f t="shared" si="0"/>
        <v>0</v>
      </c>
    </row>
    <row r="34" spans="1:8" ht="11.25" customHeight="1" x14ac:dyDescent="0.3">
      <c r="A34" s="59"/>
      <c r="B34" s="43"/>
      <c r="C34" s="43"/>
      <c r="D34" s="43"/>
      <c r="E34" s="60"/>
      <c r="F34" s="61"/>
      <c r="G34" s="62"/>
      <c r="H34" s="62"/>
    </row>
    <row r="35" spans="1:8" ht="48.75" customHeight="1" x14ac:dyDescent="0.3">
      <c r="A35" s="52" t="s">
        <v>348</v>
      </c>
      <c r="B35" s="256" t="s">
        <v>948</v>
      </c>
      <c r="C35" s="257"/>
      <c r="D35" s="258"/>
      <c r="E35" s="47">
        <v>288.8</v>
      </c>
      <c r="F35" s="176" t="s">
        <v>430</v>
      </c>
      <c r="G35" s="283">
        <f>VLOOKUP(A35,'Poste 01 -SP2 Prest.Dem.'!$A$6:$E$74,4,FALSE)</f>
        <v>0</v>
      </c>
      <c r="H35" s="283"/>
    </row>
    <row r="36" spans="1:8" ht="48.75" customHeight="1" x14ac:dyDescent="0.3">
      <c r="A36" s="52" t="s">
        <v>349</v>
      </c>
      <c r="B36" s="256" t="s">
        <v>949</v>
      </c>
      <c r="C36" s="257"/>
      <c r="D36" s="258"/>
      <c r="E36" s="47">
        <v>97</v>
      </c>
      <c r="F36" s="176" t="s">
        <v>74</v>
      </c>
      <c r="G36" s="283">
        <f>VLOOKUP(A36,'Poste 01 -SP2 Prest.Dem.'!$A$6:$E$74,5,FALSE)</f>
        <v>0</v>
      </c>
      <c r="H36" s="283"/>
    </row>
    <row r="39" spans="1:8" ht="14.4" customHeight="1" x14ac:dyDescent="0.3">
      <c r="A39" s="254" t="s">
        <v>281</v>
      </c>
      <c r="B39" s="248" t="s">
        <v>533</v>
      </c>
      <c r="C39" s="248" t="s">
        <v>534</v>
      </c>
      <c r="D39" s="248"/>
      <c r="E39" s="260" t="s">
        <v>535</v>
      </c>
      <c r="F39" s="260"/>
      <c r="G39" s="255" t="s">
        <v>418</v>
      </c>
      <c r="H39" s="255" t="s">
        <v>895</v>
      </c>
    </row>
    <row r="40" spans="1:8" x14ac:dyDescent="0.3">
      <c r="A40" s="254"/>
      <c r="B40" s="248"/>
      <c r="C40" s="248"/>
      <c r="D40" s="248"/>
      <c r="E40" s="260"/>
      <c r="F40" s="260"/>
      <c r="G40" s="255"/>
      <c r="H40" s="255"/>
    </row>
    <row r="41" spans="1:8" x14ac:dyDescent="0.3">
      <c r="A41" s="254"/>
      <c r="B41" s="248"/>
      <c r="C41" s="248"/>
      <c r="D41" s="248"/>
      <c r="E41" s="260"/>
      <c r="F41" s="260"/>
      <c r="G41" s="255"/>
      <c r="H41" s="255"/>
    </row>
    <row r="42" spans="1:8" ht="22.95" customHeight="1" x14ac:dyDescent="0.3">
      <c r="A42" s="179" t="s">
        <v>486</v>
      </c>
      <c r="B42" s="179">
        <v>1</v>
      </c>
      <c r="C42" s="251" t="s">
        <v>435</v>
      </c>
      <c r="D42" s="251"/>
      <c r="E42" s="252">
        <v>5</v>
      </c>
      <c r="F42" s="253"/>
      <c r="G42" s="282">
        <f>VLOOKUP(A42,'Poste 02 -Prest.Dem'!A$5:$E$53,5, FALSE)</f>
        <v>0</v>
      </c>
      <c r="H42" s="282">
        <f>G42*E42</f>
        <v>0</v>
      </c>
    </row>
    <row r="43" spans="1:8" ht="22.95" customHeight="1" x14ac:dyDescent="0.3">
      <c r="A43" s="179" t="s">
        <v>491</v>
      </c>
      <c r="B43" s="179">
        <v>2</v>
      </c>
      <c r="C43" s="251" t="s">
        <v>438</v>
      </c>
      <c r="D43" s="251" t="s">
        <v>1</v>
      </c>
      <c r="E43" s="252">
        <v>2</v>
      </c>
      <c r="F43" s="253"/>
      <c r="G43" s="282">
        <f>VLOOKUP(A43,'Poste 02 -Prest.Dem'!A$5:$E$53,5, FALSE)</f>
        <v>0</v>
      </c>
      <c r="H43" s="282">
        <f t="shared" ref="H43:H50" si="1">G43*E43</f>
        <v>0</v>
      </c>
    </row>
    <row r="44" spans="1:8" ht="22.95" customHeight="1" x14ac:dyDescent="0.3">
      <c r="A44" s="179" t="s">
        <v>492</v>
      </c>
      <c r="B44" s="179">
        <v>5</v>
      </c>
      <c r="C44" s="251" t="s">
        <v>440</v>
      </c>
      <c r="D44" s="251" t="s">
        <v>1</v>
      </c>
      <c r="E44" s="252">
        <v>40</v>
      </c>
      <c r="F44" s="253"/>
      <c r="G44" s="282">
        <f>VLOOKUP(A44,'Poste 02 -Prest.Dem'!A$5:$E$53,5, FALSE)</f>
        <v>0</v>
      </c>
      <c r="H44" s="282">
        <f t="shared" si="1"/>
        <v>0</v>
      </c>
    </row>
    <row r="45" spans="1:8" ht="22.95" customHeight="1" x14ac:dyDescent="0.3">
      <c r="A45" s="179" t="s">
        <v>493</v>
      </c>
      <c r="B45" s="179">
        <v>9</v>
      </c>
      <c r="C45" s="251" t="s">
        <v>439</v>
      </c>
      <c r="D45" s="251" t="s">
        <v>1</v>
      </c>
      <c r="E45" s="252">
        <v>5</v>
      </c>
      <c r="F45" s="253"/>
      <c r="G45" s="282">
        <f>VLOOKUP(A45,'Poste 02 -Prest.Dem'!A$5:$E$53,5, FALSE)</f>
        <v>0</v>
      </c>
      <c r="H45" s="282">
        <f t="shared" si="1"/>
        <v>0</v>
      </c>
    </row>
    <row r="46" spans="1:8" ht="22.95" customHeight="1" x14ac:dyDescent="0.3">
      <c r="A46" s="179" t="s">
        <v>494</v>
      </c>
      <c r="B46" s="179">
        <v>14</v>
      </c>
      <c r="C46" s="251" t="s">
        <v>444</v>
      </c>
      <c r="D46" s="251" t="s">
        <v>1</v>
      </c>
      <c r="E46" s="252">
        <v>10</v>
      </c>
      <c r="F46" s="253"/>
      <c r="G46" s="282">
        <f>VLOOKUP(A46,'Poste 02 -Prest.Dem'!A$5:$E$53,5, FALSE)</f>
        <v>0</v>
      </c>
      <c r="H46" s="282">
        <f t="shared" si="1"/>
        <v>0</v>
      </c>
    </row>
    <row r="47" spans="1:8" ht="22.95" customHeight="1" x14ac:dyDescent="0.3">
      <c r="A47" s="179" t="s">
        <v>495</v>
      </c>
      <c r="B47" s="179">
        <v>15</v>
      </c>
      <c r="C47" s="251" t="s">
        <v>445</v>
      </c>
      <c r="D47" s="251" t="s">
        <v>1</v>
      </c>
      <c r="E47" s="252">
        <v>90</v>
      </c>
      <c r="F47" s="253"/>
      <c r="G47" s="282">
        <f>VLOOKUP(A47,'Poste 02 -Prest.Dem'!A$5:$E$53,5, FALSE)</f>
        <v>0</v>
      </c>
      <c r="H47" s="282">
        <f t="shared" si="1"/>
        <v>0</v>
      </c>
    </row>
    <row r="48" spans="1:8" ht="22.95" customHeight="1" x14ac:dyDescent="0.3">
      <c r="A48" s="179" t="s">
        <v>496</v>
      </c>
      <c r="B48" s="179">
        <v>17</v>
      </c>
      <c r="C48" s="251" t="s">
        <v>436</v>
      </c>
      <c r="D48" s="251" t="s">
        <v>1</v>
      </c>
      <c r="E48" s="252">
        <v>1</v>
      </c>
      <c r="F48" s="253"/>
      <c r="G48" s="282">
        <f>VLOOKUP(A48,'Poste 02 -Prest.Dem'!A$5:$E$53,5, FALSE)</f>
        <v>0</v>
      </c>
      <c r="H48" s="282">
        <f t="shared" si="1"/>
        <v>0</v>
      </c>
    </row>
    <row r="49" spans="1:8" ht="22.95" customHeight="1" x14ac:dyDescent="0.3">
      <c r="A49" s="179" t="s">
        <v>497</v>
      </c>
      <c r="B49" s="179">
        <v>18</v>
      </c>
      <c r="C49" s="251" t="s">
        <v>443</v>
      </c>
      <c r="D49" s="251" t="s">
        <v>1</v>
      </c>
      <c r="E49" s="252">
        <v>2</v>
      </c>
      <c r="F49" s="253"/>
      <c r="G49" s="282">
        <f>VLOOKUP(A49,'Poste 02 -Prest.Dem'!A$5:$E$53,5, FALSE)</f>
        <v>0</v>
      </c>
      <c r="H49" s="282">
        <f t="shared" si="1"/>
        <v>0</v>
      </c>
    </row>
    <row r="50" spans="1:8" ht="22.95" customHeight="1" x14ac:dyDescent="0.3">
      <c r="A50" s="179" t="s">
        <v>498</v>
      </c>
      <c r="B50" s="179" t="s">
        <v>441</v>
      </c>
      <c r="C50" s="251" t="s">
        <v>442</v>
      </c>
      <c r="D50" s="251" t="s">
        <v>3</v>
      </c>
      <c r="E50" s="252">
        <v>27</v>
      </c>
      <c r="F50" s="253"/>
      <c r="G50" s="282">
        <f>VLOOKUP(A50,'Poste 02 -Prest.Dem'!A$5:$E$53,5, FALSE)</f>
        <v>0</v>
      </c>
      <c r="H50" s="282">
        <f t="shared" si="1"/>
        <v>0</v>
      </c>
    </row>
    <row r="51" spans="1:8" ht="22.95" customHeight="1" x14ac:dyDescent="0.3">
      <c r="A51" s="248" t="s">
        <v>446</v>
      </c>
      <c r="B51" s="248"/>
      <c r="C51" s="248"/>
      <c r="D51" s="248"/>
      <c r="E51" s="248"/>
      <c r="F51" s="248"/>
      <c r="G51" s="248"/>
      <c r="H51" s="248"/>
    </row>
    <row r="52" spans="1:8" ht="22.95" customHeight="1" x14ac:dyDescent="0.3">
      <c r="A52" s="179" t="s">
        <v>499</v>
      </c>
      <c r="B52" s="67">
        <v>20</v>
      </c>
      <c r="C52" s="251" t="s">
        <v>437</v>
      </c>
      <c r="D52" s="251" t="s">
        <v>3</v>
      </c>
      <c r="E52" s="252">
        <v>300</v>
      </c>
      <c r="F52" s="253"/>
      <c r="G52" s="282">
        <f>VLOOKUP(A52,'Poste 02 -Prest.Dem'!A$5:$E$53,5, FALSE)</f>
        <v>0</v>
      </c>
      <c r="H52" s="282">
        <f>G52*E52</f>
        <v>0</v>
      </c>
    </row>
    <row r="53" spans="1:8" ht="22.95" customHeight="1" x14ac:dyDescent="0.3">
      <c r="A53" s="179" t="s">
        <v>500</v>
      </c>
      <c r="B53" s="67">
        <v>23</v>
      </c>
      <c r="C53" s="251" t="s">
        <v>532</v>
      </c>
      <c r="D53" s="251" t="s">
        <v>3</v>
      </c>
      <c r="E53" s="252">
        <v>150</v>
      </c>
      <c r="F53" s="253"/>
      <c r="G53" s="282">
        <f>VLOOKUP(A53,'Poste 02 -Prest.Dem'!A$5:$E$53,5, FALSE)</f>
        <v>0</v>
      </c>
      <c r="H53" s="282">
        <f t="shared" ref="H53:H54" si="2">G53*E53</f>
        <v>0</v>
      </c>
    </row>
    <row r="54" spans="1:8" ht="22.95" customHeight="1" x14ac:dyDescent="0.3">
      <c r="A54" s="179" t="s">
        <v>501</v>
      </c>
      <c r="B54" s="50">
        <v>26</v>
      </c>
      <c r="C54" s="251" t="s">
        <v>447</v>
      </c>
      <c r="D54" s="251" t="s">
        <v>3</v>
      </c>
      <c r="E54" s="252">
        <v>6</v>
      </c>
      <c r="F54" s="253"/>
      <c r="G54" s="282">
        <f>VLOOKUP(A54,'Poste 02 -Prest.Dem'!A$5:$E$53,5, FALSE)</f>
        <v>0</v>
      </c>
      <c r="H54" s="282">
        <f t="shared" si="2"/>
        <v>0</v>
      </c>
    </row>
    <row r="55" spans="1:8" ht="22.95" customHeight="1" x14ac:dyDescent="0.3">
      <c r="A55" s="248" t="s">
        <v>448</v>
      </c>
      <c r="B55" s="248"/>
      <c r="C55" s="248"/>
      <c r="D55" s="248"/>
      <c r="E55" s="248"/>
      <c r="F55" s="248"/>
      <c r="G55" s="248"/>
      <c r="H55" s="248"/>
    </row>
    <row r="56" spans="1:8" ht="22.95" customHeight="1" x14ac:dyDescent="0.3">
      <c r="A56" s="179" t="s">
        <v>502</v>
      </c>
      <c r="B56" s="50">
        <v>50</v>
      </c>
      <c r="C56" s="251" t="s">
        <v>449</v>
      </c>
      <c r="D56" s="251" t="s">
        <v>3</v>
      </c>
      <c r="E56" s="252">
        <v>200</v>
      </c>
      <c r="F56" s="253"/>
      <c r="G56" s="282">
        <f>VLOOKUP(A56,'Poste 02 -Prest.Dem'!A$5:$E$53,5, FALSE)</f>
        <v>0</v>
      </c>
      <c r="H56" s="282">
        <f>G56*E56</f>
        <v>0</v>
      </c>
    </row>
    <row r="57" spans="1:8" ht="22.95" customHeight="1" x14ac:dyDescent="0.3">
      <c r="A57" s="179" t="s">
        <v>503</v>
      </c>
      <c r="B57" s="67">
        <v>51</v>
      </c>
      <c r="C57" s="251" t="s">
        <v>451</v>
      </c>
      <c r="D57" s="251" t="s">
        <v>3</v>
      </c>
      <c r="E57" s="252">
        <v>4</v>
      </c>
      <c r="F57" s="253"/>
      <c r="G57" s="282">
        <f>VLOOKUP(A57,'Poste 02 -Prest.Dem'!A$5:$E$53,5, FALSE)</f>
        <v>0</v>
      </c>
      <c r="H57" s="282">
        <f t="shared" ref="H57:H61" si="3">G57*E57</f>
        <v>0</v>
      </c>
    </row>
    <row r="58" spans="1:8" ht="22.95" customHeight="1" x14ac:dyDescent="0.3">
      <c r="A58" s="179" t="s">
        <v>504</v>
      </c>
      <c r="B58" s="50">
        <v>52</v>
      </c>
      <c r="C58" s="251" t="s">
        <v>450</v>
      </c>
      <c r="D58" s="251" t="s">
        <v>3</v>
      </c>
      <c r="E58" s="252">
        <v>37</v>
      </c>
      <c r="F58" s="253"/>
      <c r="G58" s="282">
        <f>VLOOKUP(A58,'Poste 02 -Prest.Dem'!A$5:$E$53,5, FALSE)</f>
        <v>0</v>
      </c>
      <c r="H58" s="282">
        <f t="shared" si="3"/>
        <v>0</v>
      </c>
    </row>
    <row r="59" spans="1:8" ht="22.95" customHeight="1" x14ac:dyDescent="0.3">
      <c r="A59" s="179" t="s">
        <v>505</v>
      </c>
      <c r="B59" s="50">
        <v>53</v>
      </c>
      <c r="C59" s="251" t="s">
        <v>452</v>
      </c>
      <c r="D59" s="251" t="s">
        <v>3</v>
      </c>
      <c r="E59" s="252">
        <v>200</v>
      </c>
      <c r="F59" s="253"/>
      <c r="G59" s="282">
        <f>VLOOKUP(A59,'Poste 02 -Prest.Dem'!A$5:$E$53,5, FALSE)</f>
        <v>0</v>
      </c>
      <c r="H59" s="282">
        <f t="shared" si="3"/>
        <v>0</v>
      </c>
    </row>
    <row r="60" spans="1:8" ht="22.95" customHeight="1" x14ac:dyDescent="0.3">
      <c r="A60" s="179" t="s">
        <v>506</v>
      </c>
      <c r="B60" s="179">
        <v>54</v>
      </c>
      <c r="C60" s="251" t="s">
        <v>453</v>
      </c>
      <c r="D60" s="251" t="s">
        <v>3</v>
      </c>
      <c r="E60" s="252">
        <v>4</v>
      </c>
      <c r="F60" s="253"/>
      <c r="G60" s="282">
        <f>VLOOKUP(A60,'Poste 02 -Prest.Dem'!A$5:$E$53,5, FALSE)</f>
        <v>0</v>
      </c>
      <c r="H60" s="282">
        <f t="shared" si="3"/>
        <v>0</v>
      </c>
    </row>
    <row r="61" spans="1:8" ht="22.95" customHeight="1" x14ac:dyDescent="0.3">
      <c r="A61" s="179" t="s">
        <v>507</v>
      </c>
      <c r="B61" s="67">
        <v>56</v>
      </c>
      <c r="C61" s="251" t="s">
        <v>454</v>
      </c>
      <c r="D61" s="251" t="s">
        <v>3</v>
      </c>
      <c r="E61" s="252">
        <v>10</v>
      </c>
      <c r="F61" s="253"/>
      <c r="G61" s="282">
        <f>VLOOKUP(A61,'Poste 02 -Prest.Dem'!A$5:$E$53,5, FALSE)</f>
        <v>0</v>
      </c>
      <c r="H61" s="282">
        <f t="shared" si="3"/>
        <v>0</v>
      </c>
    </row>
    <row r="62" spans="1:8" ht="22.95" customHeight="1" x14ac:dyDescent="0.3">
      <c r="A62" s="248" t="s">
        <v>455</v>
      </c>
      <c r="B62" s="248"/>
      <c r="C62" s="248"/>
      <c r="D62" s="248"/>
      <c r="E62" s="248"/>
      <c r="F62" s="248"/>
      <c r="G62" s="248"/>
      <c r="H62" s="248"/>
    </row>
    <row r="63" spans="1:8" ht="22.95" customHeight="1" x14ac:dyDescent="0.3">
      <c r="A63" s="179" t="s">
        <v>508</v>
      </c>
      <c r="B63" s="50">
        <v>61</v>
      </c>
      <c r="C63" s="251" t="s">
        <v>456</v>
      </c>
      <c r="D63" s="251" t="s">
        <v>3</v>
      </c>
      <c r="E63" s="252">
        <v>5</v>
      </c>
      <c r="F63" s="253"/>
      <c r="G63" s="282">
        <f>VLOOKUP(A63,'Poste 02 -Prest.Dem'!A$5:$E$53,5, FALSE)</f>
        <v>0</v>
      </c>
      <c r="H63" s="282">
        <f>G63*E63</f>
        <v>0</v>
      </c>
    </row>
    <row r="64" spans="1:8" ht="22.95" customHeight="1" x14ac:dyDescent="0.3">
      <c r="A64" s="179" t="s">
        <v>509</v>
      </c>
      <c r="B64" s="50">
        <v>62</v>
      </c>
      <c r="C64" s="251" t="s">
        <v>457</v>
      </c>
      <c r="D64" s="251" t="s">
        <v>3</v>
      </c>
      <c r="E64" s="252">
        <v>8</v>
      </c>
      <c r="F64" s="253"/>
      <c r="G64" s="282">
        <f>VLOOKUP(A64,'Poste 02 -Prest.Dem'!A$5:$E$53,5, FALSE)</f>
        <v>0</v>
      </c>
      <c r="H64" s="282">
        <f t="shared" ref="H64:H69" si="4">G64*E64</f>
        <v>0</v>
      </c>
    </row>
    <row r="65" spans="1:8" ht="22.95" customHeight="1" x14ac:dyDescent="0.3">
      <c r="A65" s="179" t="s">
        <v>510</v>
      </c>
      <c r="B65" s="67">
        <v>64</v>
      </c>
      <c r="C65" s="251" t="s">
        <v>458</v>
      </c>
      <c r="D65" s="251" t="s">
        <v>3</v>
      </c>
      <c r="E65" s="252">
        <v>35</v>
      </c>
      <c r="F65" s="253"/>
      <c r="G65" s="282">
        <f>VLOOKUP(A65,'Poste 02 -Prest.Dem'!A$5:$E$53,5, FALSE)</f>
        <v>0</v>
      </c>
      <c r="H65" s="282">
        <f t="shared" si="4"/>
        <v>0</v>
      </c>
    </row>
    <row r="66" spans="1:8" ht="22.95" customHeight="1" x14ac:dyDescent="0.3">
      <c r="A66" s="179" t="s">
        <v>512</v>
      </c>
      <c r="B66" s="50">
        <v>68</v>
      </c>
      <c r="C66" s="251" t="s">
        <v>459</v>
      </c>
      <c r="D66" s="251" t="s">
        <v>3</v>
      </c>
      <c r="E66" s="252">
        <v>26</v>
      </c>
      <c r="F66" s="253"/>
      <c r="G66" s="282">
        <f>VLOOKUP(A66,'Poste 02 -Prest.Dem'!A$5:$E$53,5, FALSE)</f>
        <v>0</v>
      </c>
      <c r="H66" s="282">
        <f t="shared" si="4"/>
        <v>0</v>
      </c>
    </row>
    <row r="67" spans="1:8" ht="22.95" customHeight="1" x14ac:dyDescent="0.3">
      <c r="A67" s="179" t="s">
        <v>513</v>
      </c>
      <c r="B67" s="179">
        <v>72</v>
      </c>
      <c r="C67" s="251" t="s">
        <v>461</v>
      </c>
      <c r="D67" s="251" t="s">
        <v>3</v>
      </c>
      <c r="E67" s="252">
        <v>18</v>
      </c>
      <c r="F67" s="253"/>
      <c r="G67" s="282">
        <f>VLOOKUP(A67,'Poste 02 -Prest.Dem'!A$5:$E$53,5, FALSE)</f>
        <v>0</v>
      </c>
      <c r="H67" s="282">
        <f t="shared" si="4"/>
        <v>0</v>
      </c>
    </row>
    <row r="68" spans="1:8" ht="22.95" customHeight="1" x14ac:dyDescent="0.3">
      <c r="A68" s="179" t="s">
        <v>514</v>
      </c>
      <c r="B68" s="50">
        <v>73</v>
      </c>
      <c r="C68" s="251" t="s">
        <v>462</v>
      </c>
      <c r="D68" s="251" t="s">
        <v>3</v>
      </c>
      <c r="E68" s="252">
        <v>20</v>
      </c>
      <c r="F68" s="253"/>
      <c r="G68" s="282">
        <f>VLOOKUP(A68,'Poste 02 -Prest.Dem'!A$5:$E$53,5, FALSE)</f>
        <v>0</v>
      </c>
      <c r="H68" s="282">
        <f t="shared" si="4"/>
        <v>0</v>
      </c>
    </row>
    <row r="69" spans="1:8" ht="22.95" customHeight="1" x14ac:dyDescent="0.3">
      <c r="A69" s="179" t="s">
        <v>515</v>
      </c>
      <c r="B69" s="50">
        <v>74</v>
      </c>
      <c r="C69" s="251" t="s">
        <v>463</v>
      </c>
      <c r="D69" s="251" t="s">
        <v>3</v>
      </c>
      <c r="E69" s="252">
        <v>248</v>
      </c>
      <c r="F69" s="253"/>
      <c r="G69" s="282">
        <f>VLOOKUP(A69,'Poste 02 -Prest.Dem'!A$5:$E$53,5, FALSE)</f>
        <v>0</v>
      </c>
      <c r="H69" s="282">
        <f t="shared" si="4"/>
        <v>0</v>
      </c>
    </row>
    <row r="70" spans="1:8" ht="22.95" customHeight="1" x14ac:dyDescent="0.3">
      <c r="A70" s="248" t="s">
        <v>464</v>
      </c>
      <c r="B70" s="248"/>
      <c r="C70" s="248"/>
      <c r="D70" s="248"/>
      <c r="E70" s="248"/>
      <c r="F70" s="248"/>
      <c r="G70" s="248"/>
      <c r="H70" s="248"/>
    </row>
    <row r="71" spans="1:8" ht="22.95" customHeight="1" x14ac:dyDescent="0.3">
      <c r="A71" s="179" t="s">
        <v>516</v>
      </c>
      <c r="B71" s="50" t="s">
        <v>441</v>
      </c>
      <c r="C71" s="251" t="s">
        <v>465</v>
      </c>
      <c r="D71" s="251" t="s">
        <v>1</v>
      </c>
      <c r="E71" s="252">
        <v>5</v>
      </c>
      <c r="F71" s="253"/>
      <c r="G71" s="282">
        <f>VLOOKUP(A71,'Poste 02 -Prest.Dem'!A$5:$E$53,5, FALSE)</f>
        <v>0</v>
      </c>
      <c r="H71" s="282">
        <f>G71*E71</f>
        <v>0</v>
      </c>
    </row>
    <row r="72" spans="1:8" ht="22.95" customHeight="1" x14ac:dyDescent="0.3">
      <c r="A72" s="248" t="s">
        <v>466</v>
      </c>
      <c r="B72" s="248"/>
      <c r="C72" s="248"/>
      <c r="D72" s="248"/>
      <c r="E72" s="248"/>
      <c r="F72" s="248"/>
      <c r="G72" s="248"/>
      <c r="H72" s="248"/>
    </row>
    <row r="73" spans="1:8" ht="22.95" customHeight="1" x14ac:dyDescent="0.3">
      <c r="A73" s="179" t="s">
        <v>517</v>
      </c>
      <c r="B73" s="179" t="s">
        <v>441</v>
      </c>
      <c r="C73" s="251" t="s">
        <v>467</v>
      </c>
      <c r="D73" s="251" t="s">
        <v>3</v>
      </c>
      <c r="E73" s="252">
        <v>1</v>
      </c>
      <c r="F73" s="253"/>
      <c r="G73" s="282">
        <f>VLOOKUP(A73,'Poste 02 -Prest.Dem'!A$5:$E$53,5, FALSE)</f>
        <v>0</v>
      </c>
      <c r="H73" s="282">
        <f>G73*E73</f>
        <v>0</v>
      </c>
    </row>
    <row r="74" spans="1:8" ht="22.95" customHeight="1" x14ac:dyDescent="0.3">
      <c r="A74" s="248" t="s">
        <v>468</v>
      </c>
      <c r="B74" s="248"/>
      <c r="C74" s="248"/>
      <c r="D74" s="248"/>
      <c r="E74" s="248"/>
      <c r="F74" s="248"/>
      <c r="G74" s="248"/>
      <c r="H74" s="248"/>
    </row>
    <row r="75" spans="1:8" ht="22.95" customHeight="1" x14ac:dyDescent="0.3">
      <c r="A75" s="179" t="s">
        <v>518</v>
      </c>
      <c r="B75" s="50">
        <v>79</v>
      </c>
      <c r="C75" s="251" t="s">
        <v>471</v>
      </c>
      <c r="D75" s="251" t="s">
        <v>3</v>
      </c>
      <c r="E75" s="252">
        <v>3</v>
      </c>
      <c r="F75" s="253"/>
      <c r="G75" s="282">
        <f>VLOOKUP(A75,'Poste 02 -Prest.Dem'!A$5:$E$53,5, FALSE)</f>
        <v>0</v>
      </c>
      <c r="H75" s="282">
        <f>G75*E75</f>
        <v>0</v>
      </c>
    </row>
    <row r="76" spans="1:8" ht="22.95" customHeight="1" x14ac:dyDescent="0.3">
      <c r="A76" s="179" t="s">
        <v>519</v>
      </c>
      <c r="B76" s="50">
        <v>80</v>
      </c>
      <c r="C76" s="251" t="s">
        <v>470</v>
      </c>
      <c r="D76" s="251" t="s">
        <v>3</v>
      </c>
      <c r="E76" s="252">
        <v>5</v>
      </c>
      <c r="F76" s="253"/>
      <c r="G76" s="282">
        <f>VLOOKUP(A76,'Poste 02 -Prest.Dem'!A$5:$E$53,5, FALSE)</f>
        <v>0</v>
      </c>
      <c r="H76" s="282">
        <f t="shared" ref="H76:H78" si="5">G76*E76</f>
        <v>0</v>
      </c>
    </row>
    <row r="77" spans="1:8" ht="22.95" customHeight="1" x14ac:dyDescent="0.3">
      <c r="A77" s="179" t="s">
        <v>520</v>
      </c>
      <c r="B77" s="50">
        <v>81</v>
      </c>
      <c r="C77" s="251" t="s">
        <v>469</v>
      </c>
      <c r="D77" s="251" t="s">
        <v>3</v>
      </c>
      <c r="E77" s="252">
        <v>10</v>
      </c>
      <c r="F77" s="253"/>
      <c r="G77" s="282">
        <f>VLOOKUP(A77,'Poste 02 -Prest.Dem'!A$5:$E$53,5, FALSE)</f>
        <v>0</v>
      </c>
      <c r="H77" s="282">
        <f t="shared" si="5"/>
        <v>0</v>
      </c>
    </row>
    <row r="78" spans="1:8" ht="22.95" customHeight="1" x14ac:dyDescent="0.3">
      <c r="A78" s="179" t="s">
        <v>521</v>
      </c>
      <c r="B78" s="50">
        <v>82</v>
      </c>
      <c r="C78" s="251" t="s">
        <v>472</v>
      </c>
      <c r="D78" s="251" t="s">
        <v>3</v>
      </c>
      <c r="E78" s="252">
        <v>4</v>
      </c>
      <c r="F78" s="253"/>
      <c r="G78" s="282">
        <f>VLOOKUP(A78,'Poste 02 -Prest.Dem'!A$5:$E$53,5, FALSE)</f>
        <v>0</v>
      </c>
      <c r="H78" s="282">
        <f t="shared" si="5"/>
        <v>0</v>
      </c>
    </row>
    <row r="79" spans="1:8" ht="22.95" customHeight="1" x14ac:dyDescent="0.3">
      <c r="A79" s="248" t="s">
        <v>473</v>
      </c>
      <c r="B79" s="248"/>
      <c r="C79" s="248"/>
      <c r="D79" s="248"/>
      <c r="E79" s="248"/>
      <c r="F79" s="248"/>
      <c r="G79" s="248"/>
      <c r="H79" s="248"/>
    </row>
    <row r="80" spans="1:8" ht="22.95" customHeight="1" x14ac:dyDescent="0.3">
      <c r="A80" s="179" t="s">
        <v>522</v>
      </c>
      <c r="B80" s="50" t="s">
        <v>441</v>
      </c>
      <c r="C80" s="251" t="s">
        <v>474</v>
      </c>
      <c r="D80" s="251" t="s">
        <v>3</v>
      </c>
      <c r="E80" s="252">
        <v>3</v>
      </c>
      <c r="F80" s="253"/>
      <c r="G80" s="282">
        <f>VLOOKUP(A80,'Poste 02 -Prest.Dem'!A$5:$E$53,5, FALSE)</f>
        <v>0</v>
      </c>
      <c r="H80" s="282">
        <f>G80*E80</f>
        <v>0</v>
      </c>
    </row>
    <row r="81" spans="1:8" ht="22.95" customHeight="1" x14ac:dyDescent="0.3">
      <c r="A81" s="179" t="s">
        <v>523</v>
      </c>
      <c r="B81" s="67" t="s">
        <v>441</v>
      </c>
      <c r="C81" s="251" t="s">
        <v>475</v>
      </c>
      <c r="D81" s="251" t="s">
        <v>3</v>
      </c>
      <c r="E81" s="252">
        <v>5</v>
      </c>
      <c r="F81" s="253"/>
      <c r="G81" s="282">
        <f>VLOOKUP(A81,'Poste 02 -Prest.Dem'!A$5:$E$53,5, FALSE)</f>
        <v>0</v>
      </c>
      <c r="H81" s="282">
        <f t="shared" ref="H81:H89" si="6">G81*E81</f>
        <v>0</v>
      </c>
    </row>
    <row r="82" spans="1:8" ht="22.95" customHeight="1" x14ac:dyDescent="0.3">
      <c r="A82" s="179" t="s">
        <v>524</v>
      </c>
      <c r="B82" s="67">
        <v>83</v>
      </c>
      <c r="C82" s="251" t="s">
        <v>476</v>
      </c>
      <c r="D82" s="251" t="s">
        <v>3</v>
      </c>
      <c r="E82" s="252">
        <v>4</v>
      </c>
      <c r="F82" s="253"/>
      <c r="G82" s="282">
        <f>VLOOKUP(A82,'Poste 02 -Prest.Dem'!A$5:$E$53,5, FALSE)</f>
        <v>0</v>
      </c>
      <c r="H82" s="282">
        <f t="shared" si="6"/>
        <v>0</v>
      </c>
    </row>
    <row r="83" spans="1:8" ht="22.95" customHeight="1" x14ac:dyDescent="0.3">
      <c r="A83" s="179" t="s">
        <v>525</v>
      </c>
      <c r="B83" s="179" t="s">
        <v>441</v>
      </c>
      <c r="C83" s="251" t="s">
        <v>477</v>
      </c>
      <c r="D83" s="251" t="s">
        <v>3</v>
      </c>
      <c r="E83" s="252">
        <v>3</v>
      </c>
      <c r="F83" s="253"/>
      <c r="G83" s="282">
        <f>VLOOKUP(A83,'Poste 02 -Prest.Dem'!A$5:$E$53,5, FALSE)</f>
        <v>0</v>
      </c>
      <c r="H83" s="282">
        <f t="shared" si="6"/>
        <v>0</v>
      </c>
    </row>
    <row r="84" spans="1:8" ht="22.95" customHeight="1" x14ac:dyDescent="0.3">
      <c r="A84" s="179" t="s">
        <v>526</v>
      </c>
      <c r="B84" s="179" t="s">
        <v>441</v>
      </c>
      <c r="C84" s="251" t="s">
        <v>478</v>
      </c>
      <c r="D84" s="251" t="s">
        <v>3</v>
      </c>
      <c r="E84" s="252">
        <v>2</v>
      </c>
      <c r="F84" s="253"/>
      <c r="G84" s="282">
        <f>VLOOKUP(A84,'Poste 02 -Prest.Dem'!A$5:$E$53,5, FALSE)</f>
        <v>0</v>
      </c>
      <c r="H84" s="282">
        <f t="shared" si="6"/>
        <v>0</v>
      </c>
    </row>
    <row r="85" spans="1:8" ht="22.95" customHeight="1" x14ac:dyDescent="0.3">
      <c r="A85" s="179" t="s">
        <v>527</v>
      </c>
      <c r="B85" s="179" t="s">
        <v>441</v>
      </c>
      <c r="C85" s="251" t="s">
        <v>479</v>
      </c>
      <c r="D85" s="251" t="s">
        <v>3</v>
      </c>
      <c r="E85" s="252">
        <v>4</v>
      </c>
      <c r="F85" s="253"/>
      <c r="G85" s="282">
        <f>VLOOKUP(A85,'Poste 02 -Prest.Dem'!A$5:$E$53,5, FALSE)</f>
        <v>0</v>
      </c>
      <c r="H85" s="282">
        <f t="shared" si="6"/>
        <v>0</v>
      </c>
    </row>
    <row r="86" spans="1:8" ht="22.95" customHeight="1" x14ac:dyDescent="0.3">
      <c r="A86" s="179" t="s">
        <v>528</v>
      </c>
      <c r="B86" s="179" t="s">
        <v>441</v>
      </c>
      <c r="C86" s="251" t="s">
        <v>480</v>
      </c>
      <c r="D86" s="251" t="s">
        <v>3</v>
      </c>
      <c r="E86" s="252">
        <v>2</v>
      </c>
      <c r="F86" s="253"/>
      <c r="G86" s="282">
        <f>VLOOKUP(A86,'Poste 02 -Prest.Dem'!A$5:$E$53,5, FALSE)</f>
        <v>0</v>
      </c>
      <c r="H86" s="282">
        <f t="shared" si="6"/>
        <v>0</v>
      </c>
    </row>
    <row r="87" spans="1:8" ht="22.95" customHeight="1" x14ac:dyDescent="0.3">
      <c r="A87" s="179" t="s">
        <v>529</v>
      </c>
      <c r="B87" s="179" t="s">
        <v>441</v>
      </c>
      <c r="C87" s="251" t="s">
        <v>481</v>
      </c>
      <c r="D87" s="251" t="s">
        <v>3</v>
      </c>
      <c r="E87" s="252">
        <v>2</v>
      </c>
      <c r="F87" s="253"/>
      <c r="G87" s="282">
        <f>VLOOKUP(A87,'Poste 02 -Prest.Dem'!A$5:$E$53,5, FALSE)</f>
        <v>0</v>
      </c>
      <c r="H87" s="282">
        <f t="shared" si="6"/>
        <v>0</v>
      </c>
    </row>
    <row r="88" spans="1:8" ht="22.95" customHeight="1" x14ac:dyDescent="0.3">
      <c r="A88" s="179" t="s">
        <v>530</v>
      </c>
      <c r="B88" s="179" t="s">
        <v>441</v>
      </c>
      <c r="C88" s="251" t="s">
        <v>482</v>
      </c>
      <c r="D88" s="251" t="s">
        <v>3</v>
      </c>
      <c r="E88" s="252">
        <v>30</v>
      </c>
      <c r="F88" s="253"/>
      <c r="G88" s="282">
        <f>VLOOKUP(A88,'Poste 02 -Prest.Dem'!A$5:$E$53,5, FALSE)</f>
        <v>0</v>
      </c>
      <c r="H88" s="282">
        <f t="shared" si="6"/>
        <v>0</v>
      </c>
    </row>
    <row r="89" spans="1:8" ht="22.95" customHeight="1" x14ac:dyDescent="0.3">
      <c r="A89" s="179" t="s">
        <v>531</v>
      </c>
      <c r="B89" s="179" t="s">
        <v>441</v>
      </c>
      <c r="C89" s="251" t="s">
        <v>483</v>
      </c>
      <c r="D89" s="251" t="s">
        <v>3</v>
      </c>
      <c r="E89" s="252">
        <v>3</v>
      </c>
      <c r="F89" s="253"/>
      <c r="G89" s="282">
        <f>VLOOKUP(A89,'Poste 02 -Prest.Dem'!A$5:$E$53,5, FALSE)</f>
        <v>0</v>
      </c>
      <c r="H89" s="282">
        <f t="shared" si="6"/>
        <v>0</v>
      </c>
    </row>
    <row r="92" spans="1:8" ht="22.95" customHeight="1" x14ac:dyDescent="0.3">
      <c r="A92" s="111" t="s">
        <v>281</v>
      </c>
      <c r="B92" s="244" t="s">
        <v>810</v>
      </c>
      <c r="C92" s="244"/>
      <c r="D92" s="111" t="s">
        <v>725</v>
      </c>
      <c r="E92" s="244" t="s">
        <v>809</v>
      </c>
      <c r="F92" s="244"/>
      <c r="G92" s="114" t="s">
        <v>418</v>
      </c>
      <c r="H92" s="114" t="s">
        <v>895</v>
      </c>
    </row>
    <row r="93" spans="1:8" ht="22.95" customHeight="1" x14ac:dyDescent="0.3">
      <c r="A93" s="40" t="s">
        <v>741</v>
      </c>
      <c r="B93" s="192" t="s">
        <v>794</v>
      </c>
      <c r="C93" s="192"/>
      <c r="D93" s="99" t="s">
        <v>684</v>
      </c>
      <c r="E93" s="275">
        <v>1</v>
      </c>
      <c r="F93" s="275"/>
      <c r="G93" s="282">
        <f>VLOOKUP(A93,'Poste 03 -SP2 Prest.Demande'!$A$4:$D$56,4,FALSE)</f>
        <v>0</v>
      </c>
      <c r="H93" s="282">
        <f>G93*E93</f>
        <v>0</v>
      </c>
    </row>
    <row r="94" spans="1:8" ht="22.95" customHeight="1" x14ac:dyDescent="0.3">
      <c r="A94" s="40" t="s">
        <v>743</v>
      </c>
      <c r="B94" s="192" t="s">
        <v>795</v>
      </c>
      <c r="C94" s="192"/>
      <c r="D94" s="51" t="s">
        <v>686</v>
      </c>
      <c r="E94" s="275">
        <v>1</v>
      </c>
      <c r="F94" s="275"/>
      <c r="G94" s="282">
        <f>VLOOKUP(A94,'Poste 03 -SP2 Prest.Demande'!$A$4:$D$56,4,FALSE)</f>
        <v>0</v>
      </c>
      <c r="H94" s="282">
        <f t="shared" ref="H94:H124" si="7">G94*E94</f>
        <v>0</v>
      </c>
    </row>
    <row r="95" spans="1:8" ht="22.95" customHeight="1" x14ac:dyDescent="0.3">
      <c r="A95" s="40" t="s">
        <v>744</v>
      </c>
      <c r="B95" s="192" t="s">
        <v>796</v>
      </c>
      <c r="C95" s="192"/>
      <c r="D95" s="99" t="s">
        <v>797</v>
      </c>
      <c r="E95" s="275">
        <v>1</v>
      </c>
      <c r="F95" s="275"/>
      <c r="G95" s="282">
        <f>VLOOKUP(A95,'Poste 03 -SP2 Prest.Demande'!$A$4:$D$56,4,FALSE)</f>
        <v>0</v>
      </c>
      <c r="H95" s="282">
        <f t="shared" si="7"/>
        <v>0</v>
      </c>
    </row>
    <row r="96" spans="1:8" ht="22.95" customHeight="1" x14ac:dyDescent="0.3">
      <c r="A96" s="40" t="s">
        <v>747</v>
      </c>
      <c r="B96" s="192" t="s">
        <v>799</v>
      </c>
      <c r="C96" s="192"/>
      <c r="D96" s="99" t="s">
        <v>800</v>
      </c>
      <c r="E96" s="275">
        <v>1</v>
      </c>
      <c r="F96" s="275"/>
      <c r="G96" s="282">
        <f>VLOOKUP(A96,'Poste 03 -SP2 Prest.Demande'!$A$4:$D$56,4,FALSE)</f>
        <v>0</v>
      </c>
      <c r="H96" s="282">
        <f t="shared" si="7"/>
        <v>0</v>
      </c>
    </row>
    <row r="97" spans="1:8" ht="22.95" customHeight="1" x14ac:dyDescent="0.3">
      <c r="A97" s="40" t="s">
        <v>748</v>
      </c>
      <c r="B97" s="192" t="s">
        <v>688</v>
      </c>
      <c r="C97" s="192"/>
      <c r="D97" s="67" t="s">
        <v>689</v>
      </c>
      <c r="E97" s="275">
        <v>1</v>
      </c>
      <c r="F97" s="275"/>
      <c r="G97" s="282">
        <f>VLOOKUP(A97,'Poste 03 -SP2 Prest.Demande'!$A$4:$D$56,4,FALSE)</f>
        <v>0</v>
      </c>
      <c r="H97" s="282">
        <f t="shared" si="7"/>
        <v>0</v>
      </c>
    </row>
    <row r="98" spans="1:8" ht="22.95" customHeight="1" x14ac:dyDescent="0.3">
      <c r="A98" s="40" t="s">
        <v>749</v>
      </c>
      <c r="B98" s="192" t="s">
        <v>801</v>
      </c>
      <c r="C98" s="192"/>
      <c r="D98" s="99" t="s">
        <v>685</v>
      </c>
      <c r="E98" s="275">
        <v>1</v>
      </c>
      <c r="F98" s="275"/>
      <c r="G98" s="282">
        <f>VLOOKUP(A98,'Poste 03 -SP2 Prest.Demande'!$A$4:$D$56,4,FALSE)</f>
        <v>0</v>
      </c>
      <c r="H98" s="282">
        <f t="shared" si="7"/>
        <v>0</v>
      </c>
    </row>
    <row r="99" spans="1:8" ht="22.95" customHeight="1" x14ac:dyDescent="0.3">
      <c r="A99" s="40" t="s">
        <v>750</v>
      </c>
      <c r="B99" s="192" t="s">
        <v>690</v>
      </c>
      <c r="C99" s="192"/>
      <c r="D99" s="67" t="s">
        <v>689</v>
      </c>
      <c r="E99" s="275">
        <v>1</v>
      </c>
      <c r="F99" s="275"/>
      <c r="G99" s="282">
        <f>VLOOKUP(A99,'Poste 03 -SP2 Prest.Demande'!$A$4:$D$56,4,FALSE)</f>
        <v>0</v>
      </c>
      <c r="H99" s="282">
        <f t="shared" si="7"/>
        <v>0</v>
      </c>
    </row>
    <row r="100" spans="1:8" ht="36" customHeight="1" x14ac:dyDescent="0.3">
      <c r="A100" s="40" t="s">
        <v>751</v>
      </c>
      <c r="B100" s="192" t="s">
        <v>691</v>
      </c>
      <c r="C100" s="192"/>
      <c r="D100" s="51" t="s">
        <v>802</v>
      </c>
      <c r="E100" s="275">
        <v>1</v>
      </c>
      <c r="F100" s="275"/>
      <c r="G100" s="282">
        <f>VLOOKUP(A100,'Poste 03 -SP2 Prest.Demande'!$A$4:$D$56,4,FALSE)</f>
        <v>0</v>
      </c>
      <c r="H100" s="282">
        <f t="shared" si="7"/>
        <v>0</v>
      </c>
    </row>
    <row r="101" spans="1:8" ht="22.95" customHeight="1" x14ac:dyDescent="0.3">
      <c r="A101" s="40" t="s">
        <v>755</v>
      </c>
      <c r="B101" s="192" t="s">
        <v>694</v>
      </c>
      <c r="C101" s="192"/>
      <c r="D101" s="67" t="s">
        <v>689</v>
      </c>
      <c r="E101" s="275">
        <v>1</v>
      </c>
      <c r="F101" s="275"/>
      <c r="G101" s="282">
        <f>VLOOKUP(A101,'Poste 03 -SP2 Prest.Demande'!$A$4:$D$56,4,FALSE)</f>
        <v>0</v>
      </c>
      <c r="H101" s="282">
        <f t="shared" si="7"/>
        <v>0</v>
      </c>
    </row>
    <row r="102" spans="1:8" ht="22.95" customHeight="1" x14ac:dyDescent="0.3">
      <c r="A102" s="40" t="s">
        <v>756</v>
      </c>
      <c r="B102" s="192" t="s">
        <v>695</v>
      </c>
      <c r="C102" s="192"/>
      <c r="D102" s="67" t="s">
        <v>689</v>
      </c>
      <c r="E102" s="275">
        <v>1</v>
      </c>
      <c r="F102" s="275"/>
      <c r="G102" s="282">
        <f>VLOOKUP(A102,'Poste 03 -SP2 Prest.Demande'!$A$4:$D$56,4,FALSE)</f>
        <v>0</v>
      </c>
      <c r="H102" s="282">
        <f t="shared" si="7"/>
        <v>0</v>
      </c>
    </row>
    <row r="103" spans="1:8" ht="22.95" customHeight="1" x14ac:dyDescent="0.3">
      <c r="A103" s="40" t="s">
        <v>757</v>
      </c>
      <c r="B103" s="192" t="s">
        <v>696</v>
      </c>
      <c r="C103" s="192"/>
      <c r="D103" s="51" t="s">
        <v>687</v>
      </c>
      <c r="E103" s="275">
        <v>1</v>
      </c>
      <c r="F103" s="275"/>
      <c r="G103" s="282">
        <f>VLOOKUP(A103,'Poste 03 -SP2 Prest.Demande'!$A$4:$D$56,4,FALSE)</f>
        <v>0</v>
      </c>
      <c r="H103" s="282">
        <f t="shared" si="7"/>
        <v>0</v>
      </c>
    </row>
    <row r="104" spans="1:8" ht="37.200000000000003" customHeight="1" x14ac:dyDescent="0.3">
      <c r="A104" s="40" t="s">
        <v>758</v>
      </c>
      <c r="B104" s="192" t="s">
        <v>804</v>
      </c>
      <c r="C104" s="192"/>
      <c r="D104" s="67" t="s">
        <v>687</v>
      </c>
      <c r="E104" s="275">
        <v>1</v>
      </c>
      <c r="F104" s="275"/>
      <c r="G104" s="282">
        <f>VLOOKUP(A104,'Poste 03 -SP2 Prest.Demande'!$A$4:$D$56,4,FALSE)</f>
        <v>0</v>
      </c>
      <c r="H104" s="282">
        <f t="shared" si="7"/>
        <v>0</v>
      </c>
    </row>
    <row r="105" spans="1:8" ht="22.95" customHeight="1" x14ac:dyDescent="0.3">
      <c r="A105" s="40" t="s">
        <v>759</v>
      </c>
      <c r="B105" s="192" t="s">
        <v>697</v>
      </c>
      <c r="C105" s="192"/>
      <c r="D105" s="67" t="s">
        <v>698</v>
      </c>
      <c r="E105" s="275">
        <v>1</v>
      </c>
      <c r="F105" s="275"/>
      <c r="G105" s="282">
        <f>VLOOKUP(A105,'Poste 03 -SP2 Prest.Demande'!$A$4:$D$56,4,FALSE)</f>
        <v>0</v>
      </c>
      <c r="H105" s="282">
        <f t="shared" si="7"/>
        <v>0</v>
      </c>
    </row>
    <row r="106" spans="1:8" ht="22.95" customHeight="1" x14ac:dyDescent="0.3">
      <c r="A106" s="40" t="s">
        <v>761</v>
      </c>
      <c r="B106" s="192" t="s">
        <v>699</v>
      </c>
      <c r="C106" s="192"/>
      <c r="D106" s="110" t="s">
        <v>740</v>
      </c>
      <c r="E106" s="275">
        <v>1</v>
      </c>
      <c r="F106" s="275"/>
      <c r="G106" s="282">
        <f>VLOOKUP(A106,'Poste 03 -SP2 Prest.Demande'!$A$4:$D$56,4,FALSE)</f>
        <v>0</v>
      </c>
      <c r="H106" s="282">
        <f t="shared" si="7"/>
        <v>0</v>
      </c>
    </row>
    <row r="107" spans="1:8" ht="22.95" customHeight="1" x14ac:dyDescent="0.3">
      <c r="A107" s="40" t="s">
        <v>764</v>
      </c>
      <c r="B107" s="192" t="s">
        <v>701</v>
      </c>
      <c r="C107" s="192"/>
      <c r="D107" s="99" t="s">
        <v>703</v>
      </c>
      <c r="E107" s="275">
        <v>1</v>
      </c>
      <c r="F107" s="275"/>
      <c r="G107" s="282">
        <f>VLOOKUP(A107,'Poste 03 -SP2 Prest.Demande'!$A$4:$D$56,4,FALSE)</f>
        <v>0</v>
      </c>
      <c r="H107" s="282">
        <f t="shared" si="7"/>
        <v>0</v>
      </c>
    </row>
    <row r="108" spans="1:8" ht="45.6" customHeight="1" x14ac:dyDescent="0.3">
      <c r="A108" s="40" t="s">
        <v>766</v>
      </c>
      <c r="B108" s="192" t="s">
        <v>704</v>
      </c>
      <c r="C108" s="192"/>
      <c r="D108" s="67" t="s">
        <v>703</v>
      </c>
      <c r="E108" s="275">
        <v>1</v>
      </c>
      <c r="F108" s="275"/>
      <c r="G108" s="282">
        <f>VLOOKUP(A108,'Poste 03 -SP2 Prest.Demande'!$A$4:$D$56,4,FALSE)</f>
        <v>0</v>
      </c>
      <c r="H108" s="282">
        <f t="shared" si="7"/>
        <v>0</v>
      </c>
    </row>
    <row r="109" spans="1:8" ht="22.95" customHeight="1" x14ac:dyDescent="0.3">
      <c r="A109" s="40" t="s">
        <v>769</v>
      </c>
      <c r="B109" s="192" t="s">
        <v>708</v>
      </c>
      <c r="C109" s="192"/>
      <c r="D109" s="51" t="s">
        <v>702</v>
      </c>
      <c r="E109" s="275">
        <v>1</v>
      </c>
      <c r="F109" s="275"/>
      <c r="G109" s="282">
        <f>VLOOKUP(A109,'Poste 03 -SP2 Prest.Demande'!$A$4:$D$56,4,FALSE)</f>
        <v>0</v>
      </c>
      <c r="H109" s="282">
        <f t="shared" si="7"/>
        <v>0</v>
      </c>
    </row>
    <row r="110" spans="1:8" ht="22.95" customHeight="1" x14ac:dyDescent="0.3">
      <c r="A110" s="40" t="s">
        <v>770</v>
      </c>
      <c r="B110" s="192" t="s">
        <v>709</v>
      </c>
      <c r="C110" s="192"/>
      <c r="D110" s="51" t="s">
        <v>702</v>
      </c>
      <c r="E110" s="275">
        <v>1</v>
      </c>
      <c r="F110" s="275"/>
      <c r="G110" s="282">
        <f>VLOOKUP(A110,'Poste 03 -SP2 Prest.Demande'!$A$4:$D$56,4,FALSE)</f>
        <v>0</v>
      </c>
      <c r="H110" s="282">
        <f t="shared" si="7"/>
        <v>0</v>
      </c>
    </row>
    <row r="111" spans="1:8" ht="39.75" customHeight="1" x14ac:dyDescent="0.3">
      <c r="A111" s="40" t="s">
        <v>771</v>
      </c>
      <c r="B111" s="192" t="s">
        <v>706</v>
      </c>
      <c r="C111" s="192"/>
      <c r="D111" s="51" t="s">
        <v>703</v>
      </c>
      <c r="E111" s="275">
        <v>1</v>
      </c>
      <c r="F111" s="275"/>
      <c r="G111" s="282">
        <f>VLOOKUP(A111,'Poste 03 -SP2 Prest.Demande'!$A$4:$D$56,4,FALSE)</f>
        <v>0</v>
      </c>
      <c r="H111" s="282">
        <f t="shared" si="7"/>
        <v>0</v>
      </c>
    </row>
    <row r="112" spans="1:8" ht="36" customHeight="1" x14ac:dyDescent="0.3">
      <c r="A112" s="40" t="s">
        <v>772</v>
      </c>
      <c r="B112" s="192" t="s">
        <v>707</v>
      </c>
      <c r="C112" s="192"/>
      <c r="D112" s="51" t="s">
        <v>703</v>
      </c>
      <c r="E112" s="275">
        <v>1</v>
      </c>
      <c r="F112" s="275"/>
      <c r="G112" s="282">
        <f>VLOOKUP(A112,'Poste 03 -SP2 Prest.Demande'!$A$4:$D$56,4,FALSE)</f>
        <v>0</v>
      </c>
      <c r="H112" s="282">
        <f t="shared" si="7"/>
        <v>0</v>
      </c>
    </row>
    <row r="113" spans="1:17" ht="22.95" customHeight="1" x14ac:dyDescent="0.3">
      <c r="A113" s="40" t="s">
        <v>773</v>
      </c>
      <c r="B113" s="192" t="s">
        <v>708</v>
      </c>
      <c r="C113" s="192"/>
      <c r="D113" s="51" t="s">
        <v>703</v>
      </c>
      <c r="E113" s="275">
        <v>1</v>
      </c>
      <c r="F113" s="275"/>
      <c r="G113" s="282">
        <f>VLOOKUP(A113,'Poste 03 -SP2 Prest.Demande'!$A$4:$D$56,4,FALSE)</f>
        <v>0</v>
      </c>
      <c r="H113" s="282">
        <f t="shared" si="7"/>
        <v>0</v>
      </c>
    </row>
    <row r="114" spans="1:17" ht="22.95" customHeight="1" x14ac:dyDescent="0.3">
      <c r="A114" s="40" t="s">
        <v>774</v>
      </c>
      <c r="B114" s="192" t="s">
        <v>709</v>
      </c>
      <c r="C114" s="192"/>
      <c r="D114" s="51" t="s">
        <v>703</v>
      </c>
      <c r="E114" s="275">
        <v>1</v>
      </c>
      <c r="F114" s="275"/>
      <c r="G114" s="282">
        <f>VLOOKUP(A114,'Poste 03 -SP2 Prest.Demande'!$A$4:$D$56,4,FALSE)</f>
        <v>0</v>
      </c>
      <c r="H114" s="282">
        <f t="shared" si="7"/>
        <v>0</v>
      </c>
    </row>
    <row r="115" spans="1:17" ht="22.95" customHeight="1" x14ac:dyDescent="0.3">
      <c r="A115" s="40" t="s">
        <v>775</v>
      </c>
      <c r="B115" s="192" t="s">
        <v>710</v>
      </c>
      <c r="C115" s="192"/>
      <c r="D115" s="67" t="s">
        <v>711</v>
      </c>
      <c r="E115" s="275">
        <v>1</v>
      </c>
      <c r="F115" s="275"/>
      <c r="G115" s="282">
        <f>VLOOKUP(A115,'Poste 03 -SP2 Prest.Demande'!$A$4:$D$56,4,FALSE)</f>
        <v>0</v>
      </c>
      <c r="H115" s="282">
        <f t="shared" si="7"/>
        <v>0</v>
      </c>
    </row>
    <row r="116" spans="1:17" ht="22.95" customHeight="1" x14ac:dyDescent="0.3">
      <c r="A116" s="40" t="s">
        <v>777</v>
      </c>
      <c r="B116" s="192" t="s">
        <v>713</v>
      </c>
      <c r="C116" s="192"/>
      <c r="D116" s="67" t="s">
        <v>714</v>
      </c>
      <c r="E116" s="275">
        <v>1</v>
      </c>
      <c r="F116" s="275"/>
      <c r="G116" s="282">
        <f>VLOOKUP(A116,'Poste 03 -SP2 Prest.Demande'!$A$4:$D$56,4,FALSE)</f>
        <v>0</v>
      </c>
      <c r="H116" s="282">
        <f t="shared" si="7"/>
        <v>0</v>
      </c>
    </row>
    <row r="117" spans="1:17" ht="22.95" customHeight="1" x14ac:dyDescent="0.3">
      <c r="A117" s="40" t="s">
        <v>779</v>
      </c>
      <c r="B117" s="192" t="s">
        <v>717</v>
      </c>
      <c r="C117" s="192"/>
      <c r="D117" s="67" t="s">
        <v>712</v>
      </c>
      <c r="E117" s="275">
        <v>1</v>
      </c>
      <c r="F117" s="275"/>
      <c r="G117" s="282">
        <f>VLOOKUP(A117,'Poste 03 -SP2 Prest.Demande'!$A$4:$D$56,4,FALSE)</f>
        <v>0</v>
      </c>
      <c r="H117" s="282">
        <f t="shared" si="7"/>
        <v>0</v>
      </c>
    </row>
    <row r="118" spans="1:17" ht="40.200000000000003" customHeight="1" x14ac:dyDescent="0.3">
      <c r="A118" s="40" t="s">
        <v>784</v>
      </c>
      <c r="B118" s="192" t="s">
        <v>724</v>
      </c>
      <c r="C118" s="192"/>
      <c r="D118" s="67" t="s">
        <v>725</v>
      </c>
      <c r="E118" s="275">
        <v>1</v>
      </c>
      <c r="F118" s="275"/>
      <c r="G118" s="282">
        <f>VLOOKUP(A118,'Poste 03 -SP2 Prest.Demande'!$A$4:$D$56,4,FALSE)</f>
        <v>0</v>
      </c>
      <c r="H118" s="282">
        <f t="shared" si="7"/>
        <v>0</v>
      </c>
    </row>
    <row r="119" spans="1:17" ht="40.200000000000003" customHeight="1" x14ac:dyDescent="0.3">
      <c r="A119" s="40" t="s">
        <v>785</v>
      </c>
      <c r="B119" s="192" t="s">
        <v>726</v>
      </c>
      <c r="C119" s="192"/>
      <c r="D119" s="67" t="s">
        <v>725</v>
      </c>
      <c r="E119" s="275">
        <v>1</v>
      </c>
      <c r="F119" s="275"/>
      <c r="G119" s="282">
        <f>VLOOKUP(A119,'Poste 03 -SP2 Prest.Demande'!$A$4:$D$56,4,FALSE)</f>
        <v>0</v>
      </c>
      <c r="H119" s="282">
        <f t="shared" si="7"/>
        <v>0</v>
      </c>
    </row>
    <row r="120" spans="1:17" ht="40.200000000000003" customHeight="1" x14ac:dyDescent="0.3">
      <c r="A120" s="40" t="s">
        <v>786</v>
      </c>
      <c r="B120" s="192" t="s">
        <v>727</v>
      </c>
      <c r="C120" s="192"/>
      <c r="D120" s="51" t="s">
        <v>725</v>
      </c>
      <c r="E120" s="275">
        <v>1</v>
      </c>
      <c r="F120" s="275"/>
      <c r="G120" s="282">
        <f>VLOOKUP(A120,'Poste 03 -SP2 Prest.Demande'!$A$4:$D$56,4,FALSE)</f>
        <v>0</v>
      </c>
      <c r="H120" s="282">
        <f t="shared" si="7"/>
        <v>0</v>
      </c>
    </row>
    <row r="121" spans="1:17" ht="40.200000000000003" customHeight="1" x14ac:dyDescent="0.3">
      <c r="A121" s="40" t="s">
        <v>787</v>
      </c>
      <c r="B121" s="192" t="s">
        <v>736</v>
      </c>
      <c r="C121" s="192"/>
      <c r="D121" s="67" t="s">
        <v>725</v>
      </c>
      <c r="E121" s="275">
        <v>1</v>
      </c>
      <c r="F121" s="275"/>
      <c r="G121" s="282">
        <f>VLOOKUP(A121,'Poste 03 -SP2 Prest.Demande'!$A$4:$D$56,4,FALSE)</f>
        <v>0</v>
      </c>
      <c r="H121" s="282">
        <f t="shared" si="7"/>
        <v>0</v>
      </c>
    </row>
    <row r="122" spans="1:17" ht="40.200000000000003" customHeight="1" x14ac:dyDescent="0.3">
      <c r="A122" s="40" t="s">
        <v>788</v>
      </c>
      <c r="B122" s="192" t="s">
        <v>728</v>
      </c>
      <c r="C122" s="192"/>
      <c r="D122" s="51" t="s">
        <v>725</v>
      </c>
      <c r="E122" s="275">
        <v>1</v>
      </c>
      <c r="F122" s="275"/>
      <c r="G122" s="282">
        <f>VLOOKUP(A122,'Poste 03 -SP2 Prest.Demande'!$A$4:$D$56,4,FALSE)</f>
        <v>0</v>
      </c>
      <c r="H122" s="282">
        <f t="shared" si="7"/>
        <v>0</v>
      </c>
    </row>
    <row r="123" spans="1:17" ht="40.200000000000003" customHeight="1" x14ac:dyDescent="0.3">
      <c r="A123" s="40" t="s">
        <v>791</v>
      </c>
      <c r="B123" s="192" t="s">
        <v>733</v>
      </c>
      <c r="C123" s="192"/>
      <c r="D123" s="51" t="s">
        <v>732</v>
      </c>
      <c r="E123" s="275">
        <v>1</v>
      </c>
      <c r="F123" s="275"/>
      <c r="G123" s="282">
        <f>VLOOKUP(A123,'Poste 03 -SP2 Prest.Demande'!$A$4:$D$56,4,FALSE)</f>
        <v>0</v>
      </c>
      <c r="H123" s="282">
        <f t="shared" si="7"/>
        <v>0</v>
      </c>
    </row>
    <row r="124" spans="1:17" ht="40.200000000000003" customHeight="1" x14ac:dyDescent="0.3">
      <c r="A124" s="40" t="s">
        <v>807</v>
      </c>
      <c r="B124" s="192" t="s">
        <v>735</v>
      </c>
      <c r="C124" s="192"/>
      <c r="D124" s="51" t="s">
        <v>732</v>
      </c>
      <c r="E124" s="275">
        <v>1</v>
      </c>
      <c r="F124" s="275"/>
      <c r="G124" s="282">
        <f>VLOOKUP(A124,'Poste 03 -SP2 Prest.Demande'!$A$4:$D$56,4,FALSE)</f>
        <v>0</v>
      </c>
      <c r="H124" s="282">
        <f t="shared" si="7"/>
        <v>0</v>
      </c>
    </row>
    <row r="125" spans="1:17" x14ac:dyDescent="0.3">
      <c r="E125" s="87"/>
      <c r="G125" s="41"/>
      <c r="H125" s="1"/>
      <c r="M125" s="2"/>
      <c r="N125" s="2"/>
      <c r="P125" s="1"/>
      <c r="Q125" s="1"/>
    </row>
    <row r="126" spans="1:17" ht="61.5" customHeight="1" x14ac:dyDescent="0.3">
      <c r="A126" s="178" t="s">
        <v>815</v>
      </c>
      <c r="B126" s="259" t="s">
        <v>683</v>
      </c>
      <c r="C126" s="259"/>
      <c r="D126" s="178" t="s">
        <v>896</v>
      </c>
      <c r="E126" s="178" t="s">
        <v>897</v>
      </c>
      <c r="F126" s="259" t="s">
        <v>898</v>
      </c>
      <c r="G126" s="259"/>
      <c r="H126" s="1"/>
      <c r="N126" s="2"/>
      <c r="O126" s="2"/>
      <c r="P126" s="1"/>
      <c r="Q126" s="1"/>
    </row>
    <row r="127" spans="1:17" ht="15" customHeight="1" x14ac:dyDescent="0.3">
      <c r="A127" s="121" t="s">
        <v>814</v>
      </c>
      <c r="B127" s="121"/>
      <c r="C127" s="249"/>
      <c r="D127" s="249"/>
      <c r="E127" s="249"/>
      <c r="F127" s="249"/>
      <c r="G127" s="250"/>
      <c r="H127" s="1"/>
      <c r="N127" s="2"/>
      <c r="O127" s="2"/>
      <c r="P127" s="1"/>
      <c r="Q127" s="1"/>
    </row>
    <row r="128" spans="1:17" ht="28.95" customHeight="1" x14ac:dyDescent="0.3">
      <c r="A128" s="89" t="s">
        <v>863</v>
      </c>
      <c r="B128" s="273" t="s">
        <v>823</v>
      </c>
      <c r="C128" s="273"/>
      <c r="D128" s="282">
        <f>VLOOKUP($A128,'Poste 03 -SP2 PunaisesLit'!$A$7:$H$43,3,FALSE)</f>
        <v>0</v>
      </c>
      <c r="E128" s="282">
        <f>VLOOKUP($A128,'Poste 03 -SP2 PunaisesLit'!$A$7:$H$43,7,FALSE)</f>
        <v>0</v>
      </c>
      <c r="F128" s="283">
        <f>VLOOKUP($A128,'Poste 03 -SP2 PunaisesLit'!$A$7:$H$43,8,FALSE)</f>
        <v>0</v>
      </c>
      <c r="G128" s="283"/>
      <c r="H128" s="1"/>
      <c r="N128" s="2"/>
      <c r="O128" s="2"/>
      <c r="P128" s="1"/>
      <c r="Q128" s="1"/>
    </row>
    <row r="129" spans="1:17" x14ac:dyDescent="0.3">
      <c r="A129" s="89" t="s">
        <v>864</v>
      </c>
      <c r="B129" s="273" t="s">
        <v>827</v>
      </c>
      <c r="C129" s="273"/>
      <c r="D129" s="282">
        <f>VLOOKUP($A129,'Poste 03 -SP2 PunaisesLit'!$A$7:$H$43,3,FALSE)</f>
        <v>0</v>
      </c>
      <c r="E129" s="282">
        <f>VLOOKUP($A129,'Poste 03 -SP2 PunaisesLit'!$A$7:$H$43,7,FALSE)</f>
        <v>0</v>
      </c>
      <c r="F129" s="283">
        <f>VLOOKUP($A129,'Poste 03 -SP2 PunaisesLit'!$A$7:$H$43,8,FALSE)</f>
        <v>0</v>
      </c>
      <c r="G129" s="283"/>
      <c r="H129" s="1"/>
      <c r="N129" s="2"/>
      <c r="O129" s="2"/>
      <c r="P129" s="1"/>
      <c r="Q129" s="1"/>
    </row>
    <row r="130" spans="1:17" x14ac:dyDescent="0.3">
      <c r="A130" s="155"/>
      <c r="B130" s="259"/>
      <c r="C130" s="259"/>
      <c r="D130" s="124" t="s">
        <v>833</v>
      </c>
      <c r="E130" s="87"/>
      <c r="G130" s="41"/>
      <c r="H130" s="1"/>
      <c r="M130" s="2"/>
      <c r="N130" s="2"/>
      <c r="P130" s="1"/>
      <c r="Q130" s="1"/>
    </row>
    <row r="131" spans="1:17" x14ac:dyDescent="0.3">
      <c r="A131" s="66" t="s">
        <v>867</v>
      </c>
      <c r="B131" s="39" t="s">
        <v>835</v>
      </c>
      <c r="C131" s="39"/>
      <c r="D131" s="282">
        <f>VLOOKUP($A131,'Poste 03 -SP2 PunaisesLit'!$A$12:$H$43,3,FALSE)</f>
        <v>0</v>
      </c>
      <c r="E131" s="87"/>
      <c r="G131" s="41"/>
      <c r="H131" s="1"/>
      <c r="M131" s="2"/>
      <c r="N131" s="2"/>
      <c r="P131" s="1"/>
      <c r="Q131" s="1"/>
    </row>
    <row r="132" spans="1:17" x14ac:dyDescent="0.3">
      <c r="E132" s="87"/>
      <c r="G132" s="41"/>
      <c r="H132" s="1"/>
      <c r="M132" s="2"/>
      <c r="N132" s="2"/>
      <c r="P132" s="1"/>
      <c r="Q132" s="1"/>
    </row>
    <row r="133" spans="1:17" x14ac:dyDescent="0.3">
      <c r="A133" s="276" t="s">
        <v>839</v>
      </c>
      <c r="B133" s="276"/>
      <c r="C133" s="249"/>
      <c r="D133" s="249"/>
      <c r="E133" s="249"/>
      <c r="F133" s="249"/>
      <c r="G133" s="250"/>
      <c r="H133" s="1"/>
      <c r="M133" s="2"/>
      <c r="N133" s="2"/>
      <c r="P133" s="1"/>
      <c r="Q133" s="1"/>
    </row>
    <row r="134" spans="1:17" x14ac:dyDescent="0.3">
      <c r="A134" s="66" t="s">
        <v>868</v>
      </c>
      <c r="B134" s="273" t="s">
        <v>823</v>
      </c>
      <c r="C134" s="273"/>
      <c r="D134" s="282">
        <f>VLOOKUP($A134,'Poste 03 -SP2 PunaisesLit'!$A$7:$H$43,3,FALSE)</f>
        <v>0</v>
      </c>
      <c r="E134" s="282">
        <f>VLOOKUP($A134,'Poste 03 -SP2 PunaisesLit'!$A$7:$H$43,7,FALSE)</f>
        <v>0</v>
      </c>
      <c r="F134" s="283">
        <f>VLOOKUP($A134,'Poste 03 -SP2 PunaisesLit'!$A$7:$H$43,8,FALSE)</f>
        <v>0</v>
      </c>
      <c r="G134" s="283"/>
      <c r="H134" s="1"/>
      <c r="M134" s="2"/>
      <c r="N134" s="2"/>
      <c r="P134" s="1"/>
      <c r="Q134" s="1"/>
    </row>
    <row r="135" spans="1:17" x14ac:dyDescent="0.3">
      <c r="A135" s="66" t="s">
        <v>870</v>
      </c>
      <c r="B135" s="273" t="s">
        <v>829</v>
      </c>
      <c r="C135" s="273"/>
      <c r="D135" s="282">
        <f>VLOOKUP($A135,'Poste 03 -SP2 PunaisesLit'!$A$7:$H$43,3,FALSE)</f>
        <v>0</v>
      </c>
      <c r="E135" s="282">
        <f>VLOOKUP($A135,'Poste 03 -SP2 PunaisesLit'!$A$7:$H$43,7,FALSE)</f>
        <v>0</v>
      </c>
      <c r="F135" s="283">
        <f>VLOOKUP($A135,'Poste 03 -SP2 PunaisesLit'!$A$7:$H$43,8,FALSE)</f>
        <v>0</v>
      </c>
      <c r="G135" s="283"/>
      <c r="H135" s="1"/>
      <c r="M135" s="2"/>
      <c r="N135" s="2"/>
      <c r="P135" s="1"/>
      <c r="Q135" s="1"/>
    </row>
    <row r="136" spans="1:17" x14ac:dyDescent="0.3">
      <c r="A136" s="155"/>
      <c r="B136" s="259"/>
      <c r="C136" s="259"/>
      <c r="D136" s="124" t="s">
        <v>833</v>
      </c>
      <c r="E136" s="87"/>
      <c r="G136" s="41"/>
      <c r="H136" s="1"/>
      <c r="M136" s="2"/>
      <c r="N136" s="2"/>
      <c r="P136" s="1"/>
      <c r="Q136" s="1"/>
    </row>
    <row r="137" spans="1:17" x14ac:dyDescent="0.3">
      <c r="A137" s="66" t="s">
        <v>872</v>
      </c>
      <c r="B137" s="39" t="s">
        <v>835</v>
      </c>
      <c r="C137" s="39"/>
      <c r="D137" s="282">
        <f>VLOOKUP($A137,'Poste 03 -SP2 PunaisesLit'!$A$12:$H$43,3,FALSE)</f>
        <v>0</v>
      </c>
      <c r="E137" s="87"/>
      <c r="G137" s="41"/>
      <c r="H137" s="1"/>
      <c r="M137" s="2"/>
      <c r="N137" s="2"/>
      <c r="P137" s="1"/>
      <c r="Q137" s="1"/>
    </row>
    <row r="138" spans="1:17" x14ac:dyDescent="0.3">
      <c r="E138" s="87"/>
      <c r="G138" s="41"/>
      <c r="H138" s="1"/>
      <c r="M138" s="2"/>
      <c r="N138" s="2"/>
      <c r="P138" s="1"/>
      <c r="Q138" s="1"/>
    </row>
    <row r="139" spans="1:17" x14ac:dyDescent="0.3">
      <c r="A139" s="276" t="s">
        <v>894</v>
      </c>
      <c r="B139" s="276"/>
      <c r="C139" s="249"/>
      <c r="D139" s="249"/>
      <c r="E139" s="249"/>
      <c r="F139" s="249"/>
      <c r="G139" s="250"/>
      <c r="H139" s="1"/>
      <c r="M139" s="2"/>
      <c r="N139" s="2"/>
      <c r="P139" s="1"/>
      <c r="Q139" s="1"/>
    </row>
    <row r="140" spans="1:17" x14ac:dyDescent="0.3">
      <c r="A140" s="66" t="s">
        <v>873</v>
      </c>
      <c r="B140" s="273" t="s">
        <v>823</v>
      </c>
      <c r="C140" s="273"/>
      <c r="D140" s="282">
        <f>VLOOKUP($A140,'Poste 03 -SP2 PunaisesLit'!$A$7:$H$43,3,FALSE)</f>
        <v>0</v>
      </c>
      <c r="E140" s="282">
        <f>VLOOKUP($A140,'Poste 03 -SP2 PunaisesLit'!$A$7:$H$43,7,FALSE)</f>
        <v>0</v>
      </c>
      <c r="F140" s="283">
        <f>VLOOKUP($A140,'Poste 03 -SP2 PunaisesLit'!$A$7:$H$43,8,FALSE)</f>
        <v>0</v>
      </c>
      <c r="G140" s="283"/>
      <c r="H140" s="1"/>
      <c r="M140" s="2"/>
      <c r="N140" s="2"/>
      <c r="P140" s="1"/>
      <c r="Q140" s="1"/>
    </row>
    <row r="141" spans="1:17" x14ac:dyDescent="0.3">
      <c r="A141" s="66" t="s">
        <v>874</v>
      </c>
      <c r="B141" s="273" t="s">
        <v>827</v>
      </c>
      <c r="C141" s="273"/>
      <c r="D141" s="282">
        <f>VLOOKUP($A141,'Poste 03 -SP2 PunaisesLit'!$A$7:$H$43,3,FALSE)</f>
        <v>0</v>
      </c>
      <c r="E141" s="282">
        <f>VLOOKUP($A141,'Poste 03 -SP2 PunaisesLit'!$A$7:$H$43,7,FALSE)</f>
        <v>0</v>
      </c>
      <c r="F141" s="283">
        <f>VLOOKUP($A141,'Poste 03 -SP2 PunaisesLit'!$A$7:$H$43,8,FALSE)</f>
        <v>0</v>
      </c>
      <c r="G141" s="283"/>
      <c r="H141" s="1"/>
      <c r="M141" s="2"/>
      <c r="N141" s="2"/>
      <c r="P141" s="1"/>
      <c r="Q141" s="1"/>
    </row>
    <row r="142" spans="1:17" x14ac:dyDescent="0.3">
      <c r="A142" s="66" t="s">
        <v>875</v>
      </c>
      <c r="B142" s="273" t="s">
        <v>829</v>
      </c>
      <c r="C142" s="273"/>
      <c r="D142" s="282">
        <f>VLOOKUP($A142,'Poste 03 -SP2 PunaisesLit'!$A$7:$H$43,3,FALSE)</f>
        <v>0</v>
      </c>
      <c r="E142" s="282">
        <f>VLOOKUP($A142,'Poste 03 -SP2 PunaisesLit'!$A$7:$H$43,7,FALSE)</f>
        <v>0</v>
      </c>
      <c r="F142" s="283">
        <f>VLOOKUP($A142,'Poste 03 -SP2 PunaisesLit'!$A$7:$H$43,8,FALSE)</f>
        <v>0</v>
      </c>
      <c r="G142" s="283"/>
      <c r="H142" s="1"/>
      <c r="M142" s="2"/>
      <c r="N142" s="2"/>
      <c r="P142" s="1"/>
      <c r="Q142" s="1"/>
    </row>
    <row r="143" spans="1:17" x14ac:dyDescent="0.3">
      <c r="A143" s="155"/>
      <c r="B143" s="259"/>
      <c r="C143" s="259"/>
      <c r="D143" s="124" t="s">
        <v>833</v>
      </c>
      <c r="E143" s="87"/>
      <c r="G143" s="41"/>
      <c r="H143" s="1"/>
      <c r="M143" s="2"/>
      <c r="N143" s="2"/>
      <c r="P143" s="1"/>
      <c r="Q143" s="1"/>
    </row>
    <row r="144" spans="1:17" x14ac:dyDescent="0.3">
      <c r="A144" s="66" t="s">
        <v>877</v>
      </c>
      <c r="B144" s="39" t="s">
        <v>835</v>
      </c>
      <c r="C144" s="39"/>
      <c r="D144" s="282">
        <f>VLOOKUP($A144,'Poste 03 -SP2 PunaisesLit'!$A$12:$H$43,3,FALSE)</f>
        <v>0</v>
      </c>
      <c r="E144" s="87"/>
      <c r="G144" s="41"/>
      <c r="H144" s="1"/>
      <c r="M144" s="2"/>
      <c r="N144" s="2"/>
      <c r="P144" s="1"/>
      <c r="Q144" s="1"/>
    </row>
    <row r="145" spans="1:17" x14ac:dyDescent="0.3">
      <c r="E145" s="87"/>
      <c r="G145" s="41"/>
      <c r="H145" s="1"/>
      <c r="M145" s="2"/>
      <c r="N145" s="2"/>
      <c r="P145" s="1"/>
      <c r="Q145" s="1"/>
    </row>
    <row r="146" spans="1:17" x14ac:dyDescent="0.3">
      <c r="A146" s="276" t="s">
        <v>843</v>
      </c>
      <c r="B146" s="276"/>
      <c r="C146" s="249"/>
      <c r="D146" s="249"/>
      <c r="E146" s="249"/>
      <c r="F146" s="249"/>
      <c r="G146" s="250"/>
      <c r="H146" s="1"/>
      <c r="M146" s="2"/>
      <c r="N146" s="2"/>
      <c r="P146" s="1"/>
      <c r="Q146" s="1"/>
    </row>
    <row r="147" spans="1:17" x14ac:dyDescent="0.3">
      <c r="A147" s="66" t="s">
        <v>878</v>
      </c>
      <c r="B147" s="280" t="s">
        <v>823</v>
      </c>
      <c r="C147" s="281"/>
      <c r="D147" s="282">
        <f>VLOOKUP($A147,'Poste 03 -SP2 PunaisesLit'!$A$7:$H$43,3,FALSE)</f>
        <v>0</v>
      </c>
      <c r="E147" s="282">
        <f>VLOOKUP($A147,'Poste 03 -SP2 PunaisesLit'!$A$7:$H$43,7,FALSE)</f>
        <v>0</v>
      </c>
      <c r="F147" s="283">
        <f>VLOOKUP($A147,'Poste 03 -SP2 PunaisesLit'!$A$7:$H$43,8,FALSE)</f>
        <v>0</v>
      </c>
      <c r="G147" s="283"/>
      <c r="H147" s="1"/>
      <c r="M147" s="2"/>
      <c r="N147" s="2"/>
      <c r="P147" s="1"/>
      <c r="Q147" s="1"/>
    </row>
    <row r="148" spans="1:17" x14ac:dyDescent="0.3">
      <c r="A148" s="66" t="s">
        <v>879</v>
      </c>
      <c r="B148" s="280" t="s">
        <v>827</v>
      </c>
      <c r="C148" s="281"/>
      <c r="D148" s="282">
        <f>VLOOKUP($A148,'Poste 03 -SP2 PunaisesLit'!$A$7:$H$43,3,FALSE)</f>
        <v>0</v>
      </c>
      <c r="E148" s="282">
        <f>VLOOKUP($A148,'Poste 03 -SP2 PunaisesLit'!$A$7:$H$43,7,FALSE)</f>
        <v>0</v>
      </c>
      <c r="F148" s="283">
        <f>VLOOKUP($A148,'Poste 03 -SP2 PunaisesLit'!$A$7:$H$43,8,FALSE)</f>
        <v>0</v>
      </c>
      <c r="G148" s="283"/>
      <c r="H148" s="1"/>
      <c r="M148" s="2"/>
      <c r="N148" s="2"/>
      <c r="P148" s="1"/>
      <c r="Q148" s="1"/>
    </row>
    <row r="149" spans="1:17" x14ac:dyDescent="0.3">
      <c r="A149" s="124"/>
      <c r="B149" s="278"/>
      <c r="C149" s="279"/>
      <c r="D149" s="124" t="s">
        <v>833</v>
      </c>
      <c r="E149" s="87"/>
      <c r="G149" s="41"/>
      <c r="H149" s="1"/>
      <c r="M149" s="2"/>
      <c r="N149" s="2"/>
      <c r="P149" s="1"/>
      <c r="Q149" s="1"/>
    </row>
    <row r="150" spans="1:17" x14ac:dyDescent="0.3">
      <c r="A150" s="66" t="s">
        <v>882</v>
      </c>
      <c r="B150" s="39" t="s">
        <v>835</v>
      </c>
      <c r="C150" s="39"/>
      <c r="D150" s="282">
        <f>VLOOKUP($A150,'Poste 03 -SP2 PunaisesLit'!$A$12:$H$43,3,FALSE)</f>
        <v>0</v>
      </c>
    </row>
    <row r="152" spans="1:17" x14ac:dyDescent="0.3">
      <c r="A152" s="277" t="s">
        <v>845</v>
      </c>
      <c r="B152" s="277"/>
      <c r="D152" s="155" t="s">
        <v>846</v>
      </c>
    </row>
    <row r="153" spans="1:17" x14ac:dyDescent="0.3">
      <c r="A153" s="66" t="s">
        <v>883</v>
      </c>
      <c r="B153" s="190" t="s">
        <v>847</v>
      </c>
      <c r="C153" s="190"/>
      <c r="D153" s="282">
        <f>VLOOKUP($A153,'Poste 03 -SP2 PunaisesLit'!$A$12:$H$55,3,FALSE)</f>
        <v>0</v>
      </c>
    </row>
    <row r="154" spans="1:17" x14ac:dyDescent="0.3">
      <c r="A154" s="66" t="s">
        <v>884</v>
      </c>
      <c r="B154" s="190" t="s">
        <v>850</v>
      </c>
      <c r="C154" s="190"/>
      <c r="D154" s="282">
        <f>VLOOKUP($A154,'Poste 03 -SP2 PunaisesLit'!$A$12:$H$55,3,FALSE)</f>
        <v>0</v>
      </c>
    </row>
    <row r="155" spans="1:17" x14ac:dyDescent="0.3">
      <c r="A155" s="66" t="s">
        <v>886</v>
      </c>
      <c r="B155" s="190" t="s">
        <v>852</v>
      </c>
      <c r="C155" s="190"/>
      <c r="D155" s="282">
        <f>VLOOKUP($A155,'Poste 03 -SP2 PunaisesLit'!$A$12:$H$55,3,FALSE)</f>
        <v>0</v>
      </c>
    </row>
    <row r="157" spans="1:17" x14ac:dyDescent="0.3">
      <c r="A157" s="277" t="s">
        <v>853</v>
      </c>
      <c r="B157" s="277"/>
      <c r="D157" s="155" t="s">
        <v>833</v>
      </c>
    </row>
    <row r="158" spans="1:17" x14ac:dyDescent="0.3">
      <c r="A158" s="66" t="s">
        <v>887</v>
      </c>
      <c r="B158" s="91" t="s">
        <v>855</v>
      </c>
      <c r="C158" s="39"/>
      <c r="D158" s="282">
        <f>VLOOKUP($A158,'Poste 03 -SP2 PunaisesLit'!$A$12:$H$55,3,FALSE)</f>
        <v>0</v>
      </c>
    </row>
    <row r="159" spans="1:17" x14ac:dyDescent="0.3">
      <c r="A159" s="66" t="s">
        <v>888</v>
      </c>
      <c r="B159" s="91" t="s">
        <v>857</v>
      </c>
      <c r="C159" s="39"/>
      <c r="D159" s="282">
        <f>VLOOKUP($A159,'Poste 03 -SP2 PunaisesLit'!$A$12:$H$55,3,FALSE)</f>
        <v>0</v>
      </c>
    </row>
  </sheetData>
  <sheetProtection sheet="1" objects="1" scenarios="1"/>
  <mergeCells count="226">
    <mergeCell ref="B140:C140"/>
    <mergeCell ref="B141:C141"/>
    <mergeCell ref="B142:C142"/>
    <mergeCell ref="B143:C143"/>
    <mergeCell ref="B135:C135"/>
    <mergeCell ref="B136:C136"/>
    <mergeCell ref="A139:B139"/>
    <mergeCell ref="B155:C155"/>
    <mergeCell ref="A157:B157"/>
    <mergeCell ref="B149:C149"/>
    <mergeCell ref="A152:B152"/>
    <mergeCell ref="B153:C153"/>
    <mergeCell ref="B154:C154"/>
    <mergeCell ref="A146:B146"/>
    <mergeCell ref="B147:C147"/>
    <mergeCell ref="B148:C148"/>
    <mergeCell ref="B130:C130"/>
    <mergeCell ref="A133:B133"/>
    <mergeCell ref="B134:C134"/>
    <mergeCell ref="B126:C126"/>
    <mergeCell ref="B128:C128"/>
    <mergeCell ref="B129:C129"/>
    <mergeCell ref="E123:F123"/>
    <mergeCell ref="E124:F124"/>
    <mergeCell ref="B123:C123"/>
    <mergeCell ref="B124:C124"/>
    <mergeCell ref="F128:G128"/>
    <mergeCell ref="F129:G129"/>
    <mergeCell ref="F134:G134"/>
    <mergeCell ref="E122:F122"/>
    <mergeCell ref="E117:F117"/>
    <mergeCell ref="E114:F114"/>
    <mergeCell ref="E115:F115"/>
    <mergeCell ref="E116:F116"/>
    <mergeCell ref="B120:C120"/>
    <mergeCell ref="B121:C121"/>
    <mergeCell ref="B122:C122"/>
    <mergeCell ref="B117:C117"/>
    <mergeCell ref="B114:C114"/>
    <mergeCell ref="B115:C115"/>
    <mergeCell ref="B116:C116"/>
    <mergeCell ref="B119:C119"/>
    <mergeCell ref="E119:F119"/>
    <mergeCell ref="E120:F120"/>
    <mergeCell ref="B112:C112"/>
    <mergeCell ref="B113:C113"/>
    <mergeCell ref="B107:C107"/>
    <mergeCell ref="B108:C108"/>
    <mergeCell ref="B118:C118"/>
    <mergeCell ref="B109:C109"/>
    <mergeCell ref="B110:C110"/>
    <mergeCell ref="B111:C111"/>
    <mergeCell ref="E121:F121"/>
    <mergeCell ref="B33:E33"/>
    <mergeCell ref="B93:C93"/>
    <mergeCell ref="B94:C94"/>
    <mergeCell ref="E93:F93"/>
    <mergeCell ref="E94:F94"/>
    <mergeCell ref="C57:D57"/>
    <mergeCell ref="B98:C98"/>
    <mergeCell ref="B99:C99"/>
    <mergeCell ref="E95:F95"/>
    <mergeCell ref="E96:F96"/>
    <mergeCell ref="E97:F97"/>
    <mergeCell ref="E98:F98"/>
    <mergeCell ref="E99:F99"/>
    <mergeCell ref="B95:C95"/>
    <mergeCell ref="B96:C96"/>
    <mergeCell ref="B97:C97"/>
    <mergeCell ref="B24:E24"/>
    <mergeCell ref="B27:E27"/>
    <mergeCell ref="B25:D25"/>
    <mergeCell ref="B26:D26"/>
    <mergeCell ref="B30:D30"/>
    <mergeCell ref="B28:E28"/>
    <mergeCell ref="B29:E29"/>
    <mergeCell ref="B31:E31"/>
    <mergeCell ref="B32:E32"/>
    <mergeCell ref="A1:H1"/>
    <mergeCell ref="F4:F6"/>
    <mergeCell ref="G4:G6"/>
    <mergeCell ref="H4:H6"/>
    <mergeCell ref="B23:E23"/>
    <mergeCell ref="A4:A6"/>
    <mergeCell ref="B4:E6"/>
    <mergeCell ref="B7:D9"/>
    <mergeCell ref="B10:D12"/>
    <mergeCell ref="B13:D15"/>
    <mergeCell ref="B16:D18"/>
    <mergeCell ref="B21:D21"/>
    <mergeCell ref="B19:E19"/>
    <mergeCell ref="B20:E20"/>
    <mergeCell ref="B22:E22"/>
    <mergeCell ref="H39:H41"/>
    <mergeCell ref="G35:H35"/>
    <mergeCell ref="G36:H36"/>
    <mergeCell ref="B35:D35"/>
    <mergeCell ref="B36:D36"/>
    <mergeCell ref="B39:B41"/>
    <mergeCell ref="F126:G126"/>
    <mergeCell ref="E39:F41"/>
    <mergeCell ref="C39:D41"/>
    <mergeCell ref="C42:D42"/>
    <mergeCell ref="C56:D56"/>
    <mergeCell ref="C54:D54"/>
    <mergeCell ref="C52:D52"/>
    <mergeCell ref="C53:D53"/>
    <mergeCell ref="B92:C92"/>
    <mergeCell ref="E92:F92"/>
    <mergeCell ref="B100:C100"/>
    <mergeCell ref="E100:F100"/>
    <mergeCell ref="E105:F105"/>
    <mergeCell ref="E106:F106"/>
    <mergeCell ref="E101:F101"/>
    <mergeCell ref="E102:F102"/>
    <mergeCell ref="E103:F103"/>
    <mergeCell ref="E104:F104"/>
    <mergeCell ref="F135:G135"/>
    <mergeCell ref="F140:G140"/>
    <mergeCell ref="F141:G141"/>
    <mergeCell ref="F142:G142"/>
    <mergeCell ref="F147:G147"/>
    <mergeCell ref="F148:G148"/>
    <mergeCell ref="C139:G139"/>
    <mergeCell ref="C146:G146"/>
    <mergeCell ref="A39:A41"/>
    <mergeCell ref="G39:G41"/>
    <mergeCell ref="B105:C105"/>
    <mergeCell ref="B106:C106"/>
    <mergeCell ref="B101:C101"/>
    <mergeCell ref="B102:C102"/>
    <mergeCell ref="B103:C103"/>
    <mergeCell ref="B104:C104"/>
    <mergeCell ref="E109:F109"/>
    <mergeCell ref="E110:F110"/>
    <mergeCell ref="E111:F111"/>
    <mergeCell ref="E112:F112"/>
    <mergeCell ref="E113:F113"/>
    <mergeCell ref="E107:F107"/>
    <mergeCell ref="E108:F108"/>
    <mergeCell ref="E118:F118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2:F52"/>
    <mergeCell ref="E53:F53"/>
    <mergeCell ref="E54:F54"/>
    <mergeCell ref="E56:F56"/>
    <mergeCell ref="E57:F57"/>
    <mergeCell ref="E58:F58"/>
    <mergeCell ref="E59:F59"/>
    <mergeCell ref="E60:F60"/>
    <mergeCell ref="E61:F61"/>
    <mergeCell ref="E63:F63"/>
    <mergeCell ref="E64:F64"/>
    <mergeCell ref="E65:F65"/>
    <mergeCell ref="E66:F66"/>
    <mergeCell ref="E67:F67"/>
    <mergeCell ref="E68:F68"/>
    <mergeCell ref="E69:F69"/>
    <mergeCell ref="E71:F71"/>
    <mergeCell ref="E73:F73"/>
    <mergeCell ref="E75:F75"/>
    <mergeCell ref="E76:F76"/>
    <mergeCell ref="E77:F77"/>
    <mergeCell ref="E78:F78"/>
    <mergeCell ref="E80:F80"/>
    <mergeCell ref="E81:F81"/>
    <mergeCell ref="E82:F82"/>
    <mergeCell ref="E83:F83"/>
    <mergeCell ref="C59:D59"/>
    <mergeCell ref="C60:D60"/>
    <mergeCell ref="C61:D61"/>
    <mergeCell ref="C63:D63"/>
    <mergeCell ref="C64:D64"/>
    <mergeCell ref="C65:D65"/>
    <mergeCell ref="C66:D66"/>
    <mergeCell ref="C67:D67"/>
    <mergeCell ref="C43:D43"/>
    <mergeCell ref="C44:D44"/>
    <mergeCell ref="C45:D45"/>
    <mergeCell ref="C46:D46"/>
    <mergeCell ref="C47:D47"/>
    <mergeCell ref="C48:D48"/>
    <mergeCell ref="C49:D49"/>
    <mergeCell ref="C50:D50"/>
    <mergeCell ref="C58:D58"/>
    <mergeCell ref="C77:D77"/>
    <mergeCell ref="C78:D78"/>
    <mergeCell ref="C80:D80"/>
    <mergeCell ref="E84:F84"/>
    <mergeCell ref="E85:F85"/>
    <mergeCell ref="E86:F86"/>
    <mergeCell ref="E87:F87"/>
    <mergeCell ref="E88:F88"/>
    <mergeCell ref="E89:F89"/>
    <mergeCell ref="A51:H51"/>
    <mergeCell ref="A55:H55"/>
    <mergeCell ref="A62:H62"/>
    <mergeCell ref="A70:H70"/>
    <mergeCell ref="A72:H72"/>
    <mergeCell ref="A74:H74"/>
    <mergeCell ref="A79:H79"/>
    <mergeCell ref="C127:G127"/>
    <mergeCell ref="C133:G133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68:D68"/>
    <mergeCell ref="C69:D69"/>
    <mergeCell ref="C71:D71"/>
    <mergeCell ref="C73:D73"/>
    <mergeCell ref="C75:D75"/>
    <mergeCell ref="C76:D76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E14"/>
  <sheetViews>
    <sheetView workbookViewId="0">
      <selection sqref="A1:D1"/>
    </sheetView>
  </sheetViews>
  <sheetFormatPr baseColWidth="10" defaultColWidth="71.88671875" defaultRowHeight="14.4" x14ac:dyDescent="0.3"/>
  <cols>
    <col min="1" max="1" width="15.33203125" style="1" customWidth="1"/>
    <col min="2" max="2" width="88.109375" style="1" bestFit="1" customWidth="1"/>
    <col min="3" max="3" width="26.88671875" style="2" customWidth="1"/>
    <col min="4" max="4" width="21.88671875" style="1" customWidth="1"/>
    <col min="5" max="5" width="26.5546875" style="1" customWidth="1"/>
    <col min="6" max="16384" width="71.88671875" style="1"/>
  </cols>
  <sheetData>
    <row r="1" spans="1:5" ht="30.6" customHeight="1" x14ac:dyDescent="0.3">
      <c r="A1" s="188" t="s">
        <v>489</v>
      </c>
      <c r="B1" s="188"/>
      <c r="C1" s="188"/>
      <c r="D1" s="188"/>
    </row>
    <row r="4" spans="1:5" ht="39.75" customHeight="1" x14ac:dyDescent="0.3">
      <c r="A4" s="64" t="s">
        <v>487</v>
      </c>
      <c r="B4" s="76" t="s">
        <v>944</v>
      </c>
      <c r="C4" s="92" t="s">
        <v>537</v>
      </c>
    </row>
    <row r="5" spans="1:5" ht="55.95" customHeight="1" x14ac:dyDescent="0.3">
      <c r="A5" s="77" t="s">
        <v>488</v>
      </c>
      <c r="B5" s="173" t="s">
        <v>943</v>
      </c>
      <c r="C5" s="18"/>
      <c r="E5" s="65" t="str">
        <f>IF(C5="","Veuillez compléter ce prix","")</f>
        <v>Veuillez compléter ce prix</v>
      </c>
    </row>
    <row r="10" spans="1:5" s="41" customFormat="1" ht="23.1" customHeight="1" x14ac:dyDescent="0.3">
      <c r="A10" s="77" t="s">
        <v>536</v>
      </c>
      <c r="B10" s="40" t="s">
        <v>920</v>
      </c>
      <c r="C10" s="55"/>
      <c r="E10" s="65" t="str">
        <f>IF(C10="","Veuillez compléter ce prix","")</f>
        <v>Veuillez compléter ce prix</v>
      </c>
    </row>
    <row r="12" spans="1:5" x14ac:dyDescent="0.3">
      <c r="A12" s="189" t="s">
        <v>902</v>
      </c>
      <c r="B12" s="189"/>
      <c r="C12" s="189"/>
    </row>
    <row r="14" spans="1:5" x14ac:dyDescent="0.3">
      <c r="B14" s="80" t="s">
        <v>541</v>
      </c>
      <c r="C14" s="11" t="s">
        <v>542</v>
      </c>
    </row>
  </sheetData>
  <mergeCells count="2">
    <mergeCell ref="A1:D1"/>
    <mergeCell ref="A12:C12"/>
  </mergeCells>
  <conditionalFormatting sqref="C10 C5">
    <cfRule type="cellIs" dxfId="14" priority="2" operator="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F82"/>
  <sheetViews>
    <sheetView workbookViewId="0">
      <selection sqref="A1:D1"/>
    </sheetView>
  </sheetViews>
  <sheetFormatPr baseColWidth="10" defaultColWidth="11.5546875" defaultRowHeight="14.4" x14ac:dyDescent="0.3"/>
  <cols>
    <col min="1" max="1" width="14.44140625" style="44" bestFit="1" customWidth="1"/>
    <col min="2" max="2" width="63.88671875" style="1" bestFit="1" customWidth="1"/>
    <col min="3" max="3" width="26.44140625" style="2" bestFit="1" customWidth="1"/>
    <col min="4" max="4" width="24.5546875" style="2" bestFit="1" customWidth="1"/>
    <col min="5" max="5" width="11.5546875" style="1"/>
    <col min="6" max="6" width="52.33203125" style="1" customWidth="1"/>
    <col min="7" max="16384" width="11.5546875" style="1"/>
  </cols>
  <sheetData>
    <row r="1" spans="1:6" ht="27" customHeight="1" x14ac:dyDescent="0.3">
      <c r="A1" s="188" t="s">
        <v>919</v>
      </c>
      <c r="B1" s="188"/>
      <c r="C1" s="188"/>
      <c r="D1" s="188"/>
    </row>
    <row r="3" spans="1:6" ht="31.5" customHeight="1" x14ac:dyDescent="0.3">
      <c r="A3" s="174" t="s">
        <v>942</v>
      </c>
      <c r="B3" s="174" t="s">
        <v>927</v>
      </c>
      <c r="C3" s="183" t="s">
        <v>928</v>
      </c>
      <c r="D3" s="183" t="s">
        <v>929</v>
      </c>
    </row>
    <row r="5" spans="1:6" x14ac:dyDescent="0.3">
      <c r="A5" s="176" t="s">
        <v>921</v>
      </c>
      <c r="B5" s="39" t="s">
        <v>933</v>
      </c>
      <c r="C5" s="18"/>
      <c r="D5" s="18"/>
      <c r="F5" s="180" t="str">
        <f xml:space="preserve"> IF(AND(C5,D5=""),"Veuillez compléter ce prix","")</f>
        <v>Veuillez compléter ce prix</v>
      </c>
    </row>
    <row r="6" spans="1:6" ht="7.5" customHeight="1" x14ac:dyDescent="0.3"/>
    <row r="7" spans="1:6" x14ac:dyDescent="0.3">
      <c r="A7" s="176" t="s">
        <v>921</v>
      </c>
      <c r="B7" s="190" t="s">
        <v>932</v>
      </c>
      <c r="C7" s="190"/>
      <c r="D7" s="190"/>
    </row>
    <row r="8" spans="1:6" ht="15" customHeight="1" x14ac:dyDescent="0.3">
      <c r="A8" s="176"/>
      <c r="B8" s="18"/>
      <c r="C8" s="18"/>
      <c r="D8" s="18"/>
      <c r="F8" s="180" t="str">
        <f xml:space="preserve"> IF(AND(B8,C8,D8=""),"Veuillez compléter ces lignes si besoin","")</f>
        <v>Veuillez compléter ces lignes si besoin</v>
      </c>
    </row>
    <row r="9" spans="1:6" ht="15" customHeight="1" x14ac:dyDescent="0.3">
      <c r="A9" s="176"/>
      <c r="B9" s="39"/>
      <c r="C9" s="11"/>
      <c r="D9" s="11"/>
      <c r="F9" s="180" t="str">
        <f t="shared" ref="F9:F18" si="0" xml:space="preserve"> IF(AND(B9,C9,D9=""),"Veuillez compléter ces lignes si besoin","")</f>
        <v>Veuillez compléter ces lignes si besoin</v>
      </c>
    </row>
    <row r="10" spans="1:6" ht="15" customHeight="1" x14ac:dyDescent="0.3">
      <c r="A10" s="176"/>
      <c r="B10" s="39"/>
      <c r="C10" s="11"/>
      <c r="D10" s="11"/>
      <c r="F10" s="180" t="str">
        <f t="shared" si="0"/>
        <v>Veuillez compléter ces lignes si besoin</v>
      </c>
    </row>
    <row r="11" spans="1:6" ht="15" customHeight="1" x14ac:dyDescent="0.3">
      <c r="A11" s="176"/>
      <c r="B11" s="39"/>
      <c r="C11" s="11"/>
      <c r="D11" s="11"/>
      <c r="F11" s="180" t="str">
        <f t="shared" si="0"/>
        <v>Veuillez compléter ces lignes si besoin</v>
      </c>
    </row>
    <row r="12" spans="1:6" ht="15" customHeight="1" x14ac:dyDescent="0.3">
      <c r="A12" s="176"/>
      <c r="B12" s="39"/>
      <c r="C12" s="11"/>
      <c r="D12" s="11"/>
      <c r="F12" s="180" t="str">
        <f t="shared" si="0"/>
        <v>Veuillez compléter ces lignes si besoin</v>
      </c>
    </row>
    <row r="13" spans="1:6" ht="15" customHeight="1" x14ac:dyDescent="0.3">
      <c r="A13" s="176"/>
      <c r="B13" s="39"/>
      <c r="C13" s="11"/>
      <c r="D13" s="11"/>
      <c r="F13" s="180" t="str">
        <f t="shared" si="0"/>
        <v>Veuillez compléter ces lignes si besoin</v>
      </c>
    </row>
    <row r="14" spans="1:6" ht="15" customHeight="1" x14ac:dyDescent="0.3">
      <c r="A14" s="176"/>
      <c r="B14" s="39"/>
      <c r="C14" s="11"/>
      <c r="D14" s="11"/>
      <c r="F14" s="180" t="str">
        <f t="shared" si="0"/>
        <v>Veuillez compléter ces lignes si besoin</v>
      </c>
    </row>
    <row r="15" spans="1:6" ht="15" customHeight="1" x14ac:dyDescent="0.3">
      <c r="A15" s="176"/>
      <c r="B15" s="39"/>
      <c r="C15" s="11"/>
      <c r="D15" s="11"/>
      <c r="F15" s="180" t="str">
        <f t="shared" si="0"/>
        <v>Veuillez compléter ces lignes si besoin</v>
      </c>
    </row>
    <row r="16" spans="1:6" ht="15" customHeight="1" x14ac:dyDescent="0.3">
      <c r="A16" s="176"/>
      <c r="B16" s="39"/>
      <c r="C16" s="11"/>
      <c r="D16" s="11"/>
      <c r="F16" s="180" t="str">
        <f t="shared" si="0"/>
        <v>Veuillez compléter ces lignes si besoin</v>
      </c>
    </row>
    <row r="17" spans="1:6" ht="15" customHeight="1" x14ac:dyDescent="0.3">
      <c r="A17" s="176"/>
      <c r="B17" s="39"/>
      <c r="C17" s="11"/>
      <c r="D17" s="11"/>
      <c r="F17" s="180" t="str">
        <f t="shared" si="0"/>
        <v>Veuillez compléter ces lignes si besoin</v>
      </c>
    </row>
    <row r="18" spans="1:6" ht="15" customHeight="1" x14ac:dyDescent="0.3">
      <c r="A18" s="176"/>
      <c r="B18" s="39"/>
      <c r="C18" s="11"/>
      <c r="D18" s="11"/>
      <c r="F18" s="180" t="str">
        <f t="shared" si="0"/>
        <v>Veuillez compléter ces lignes si besoin</v>
      </c>
    </row>
    <row r="19" spans="1:6" ht="7.5" customHeight="1" x14ac:dyDescent="0.3">
      <c r="A19" s="191"/>
      <c r="B19" s="191"/>
      <c r="C19" s="191"/>
      <c r="D19" s="191"/>
    </row>
    <row r="20" spans="1:6" ht="15" customHeight="1" x14ac:dyDescent="0.3">
      <c r="A20" s="176" t="s">
        <v>921</v>
      </c>
      <c r="B20" s="190" t="s">
        <v>934</v>
      </c>
      <c r="C20" s="190"/>
      <c r="D20" s="190"/>
    </row>
    <row r="21" spans="1:6" ht="15" customHeight="1" x14ac:dyDescent="0.3">
      <c r="A21" s="176"/>
      <c r="B21" s="39"/>
      <c r="C21" s="11"/>
      <c r="D21" s="11"/>
      <c r="F21" s="180" t="str">
        <f t="shared" ref="F21:F26" si="1" xml:space="preserve"> IF(AND(B21,C21,D21=""),"Veuillez compléter ces lignes si besoin","")</f>
        <v>Veuillez compléter ces lignes si besoin</v>
      </c>
    </row>
    <row r="22" spans="1:6" ht="15" customHeight="1" x14ac:dyDescent="0.3">
      <c r="A22" s="176"/>
      <c r="B22" s="39"/>
      <c r="C22" s="11"/>
      <c r="D22" s="11"/>
      <c r="F22" s="180" t="str">
        <f t="shared" si="1"/>
        <v>Veuillez compléter ces lignes si besoin</v>
      </c>
    </row>
    <row r="23" spans="1:6" ht="15" customHeight="1" x14ac:dyDescent="0.3">
      <c r="A23" s="176"/>
      <c r="B23" s="39"/>
      <c r="C23" s="11"/>
      <c r="D23" s="11"/>
      <c r="F23" s="180" t="str">
        <f t="shared" si="1"/>
        <v>Veuillez compléter ces lignes si besoin</v>
      </c>
    </row>
    <row r="24" spans="1:6" ht="15" customHeight="1" x14ac:dyDescent="0.3">
      <c r="A24" s="176"/>
      <c r="B24" s="39"/>
      <c r="C24" s="11"/>
      <c r="D24" s="11"/>
      <c r="F24" s="180" t="str">
        <f t="shared" si="1"/>
        <v>Veuillez compléter ces lignes si besoin</v>
      </c>
    </row>
    <row r="25" spans="1:6" ht="15" customHeight="1" x14ac:dyDescent="0.3">
      <c r="A25" s="176"/>
      <c r="B25" s="39"/>
      <c r="C25" s="11"/>
      <c r="D25" s="11"/>
      <c r="F25" s="180" t="str">
        <f t="shared" si="1"/>
        <v>Veuillez compléter ces lignes si besoin</v>
      </c>
    </row>
    <row r="26" spans="1:6" ht="15" customHeight="1" x14ac:dyDescent="0.3">
      <c r="A26" s="176"/>
      <c r="B26" s="39"/>
      <c r="C26" s="11"/>
      <c r="D26" s="11"/>
      <c r="F26" s="180" t="str">
        <f t="shared" si="1"/>
        <v>Veuillez compléter ces lignes si besoin</v>
      </c>
    </row>
    <row r="27" spans="1:6" ht="7.5" customHeight="1" x14ac:dyDescent="0.3">
      <c r="A27" s="191"/>
      <c r="B27" s="191"/>
      <c r="C27" s="191"/>
      <c r="D27" s="191"/>
    </row>
    <row r="28" spans="1:6" ht="15" customHeight="1" x14ac:dyDescent="0.3">
      <c r="A28" s="176" t="s">
        <v>922</v>
      </c>
      <c r="B28" s="39" t="s">
        <v>923</v>
      </c>
      <c r="C28" s="18"/>
      <c r="D28" s="18"/>
      <c r="F28" s="180" t="s">
        <v>930</v>
      </c>
    </row>
    <row r="29" spans="1:6" ht="7.5" customHeight="1" x14ac:dyDescent="0.3">
      <c r="A29" s="191"/>
      <c r="B29" s="191"/>
      <c r="C29" s="191"/>
      <c r="D29" s="191"/>
    </row>
    <row r="30" spans="1:6" x14ac:dyDescent="0.3">
      <c r="A30" s="176" t="s">
        <v>935</v>
      </c>
      <c r="B30" s="190" t="s">
        <v>924</v>
      </c>
      <c r="C30" s="190"/>
      <c r="D30" s="190"/>
    </row>
    <row r="31" spans="1:6" ht="45" customHeight="1" x14ac:dyDescent="0.3">
      <c r="A31" s="176"/>
      <c r="B31" s="192" t="s">
        <v>941</v>
      </c>
      <c r="C31" s="192"/>
      <c r="D31" s="192"/>
    </row>
    <row r="32" spans="1:6" ht="15" customHeight="1" x14ac:dyDescent="0.3">
      <c r="A32" s="176"/>
      <c r="B32" s="182"/>
      <c r="C32" s="11"/>
      <c r="D32" s="11"/>
      <c r="F32" s="180" t="str">
        <f t="shared" ref="F32:F44" si="2" xml:space="preserve"> IF(AND(B32,C32,D32=""),"Veuillez compléter ces lignes si besoin","")</f>
        <v>Veuillez compléter ces lignes si besoin</v>
      </c>
    </row>
    <row r="33" spans="1:6" ht="15" customHeight="1" x14ac:dyDescent="0.3">
      <c r="A33" s="176"/>
      <c r="B33" s="182"/>
      <c r="C33" s="11"/>
      <c r="D33" s="11"/>
      <c r="F33" s="180" t="str">
        <f t="shared" si="2"/>
        <v>Veuillez compléter ces lignes si besoin</v>
      </c>
    </row>
    <row r="34" spans="1:6" ht="15" customHeight="1" x14ac:dyDescent="0.3">
      <c r="A34" s="176"/>
      <c r="B34" s="182"/>
      <c r="C34" s="11"/>
      <c r="D34" s="11"/>
      <c r="F34" s="180" t="str">
        <f t="shared" si="2"/>
        <v>Veuillez compléter ces lignes si besoin</v>
      </c>
    </row>
    <row r="35" spans="1:6" ht="15" customHeight="1" x14ac:dyDescent="0.3">
      <c r="A35" s="176"/>
      <c r="B35" s="182"/>
      <c r="C35" s="11"/>
      <c r="D35" s="11"/>
      <c r="F35" s="180" t="str">
        <f t="shared" si="2"/>
        <v>Veuillez compléter ces lignes si besoin</v>
      </c>
    </row>
    <row r="36" spans="1:6" ht="15" customHeight="1" x14ac:dyDescent="0.3">
      <c r="A36" s="176"/>
      <c r="B36" s="182"/>
      <c r="C36" s="11"/>
      <c r="D36" s="11"/>
      <c r="F36" s="180" t="str">
        <f t="shared" si="2"/>
        <v>Veuillez compléter ces lignes si besoin</v>
      </c>
    </row>
    <row r="37" spans="1:6" ht="15" customHeight="1" x14ac:dyDescent="0.3">
      <c r="A37" s="176"/>
      <c r="B37" s="182"/>
      <c r="C37" s="11"/>
      <c r="D37" s="11"/>
      <c r="F37" s="180" t="str">
        <f t="shared" si="2"/>
        <v>Veuillez compléter ces lignes si besoin</v>
      </c>
    </row>
    <row r="38" spans="1:6" ht="15" customHeight="1" x14ac:dyDescent="0.3">
      <c r="A38" s="176"/>
      <c r="B38" s="182"/>
      <c r="C38" s="11"/>
      <c r="D38" s="11"/>
      <c r="F38" s="180" t="str">
        <f t="shared" si="2"/>
        <v>Veuillez compléter ces lignes si besoin</v>
      </c>
    </row>
    <row r="39" spans="1:6" ht="15" customHeight="1" x14ac:dyDescent="0.3">
      <c r="A39" s="176"/>
      <c r="B39" s="182"/>
      <c r="C39" s="11"/>
      <c r="D39" s="11"/>
      <c r="F39" s="180" t="str">
        <f t="shared" si="2"/>
        <v>Veuillez compléter ces lignes si besoin</v>
      </c>
    </row>
    <row r="40" spans="1:6" ht="15" customHeight="1" x14ac:dyDescent="0.3">
      <c r="A40" s="176"/>
      <c r="B40" s="182"/>
      <c r="C40" s="11"/>
      <c r="D40" s="11"/>
      <c r="F40" s="180" t="str">
        <f t="shared" si="2"/>
        <v>Veuillez compléter ces lignes si besoin</v>
      </c>
    </row>
    <row r="41" spans="1:6" ht="15" customHeight="1" x14ac:dyDescent="0.3">
      <c r="A41" s="176"/>
      <c r="B41" s="182"/>
      <c r="C41" s="11"/>
      <c r="D41" s="11"/>
      <c r="F41" s="180" t="str">
        <f t="shared" si="2"/>
        <v>Veuillez compléter ces lignes si besoin</v>
      </c>
    </row>
    <row r="42" spans="1:6" ht="15" customHeight="1" x14ac:dyDescent="0.3">
      <c r="A42" s="176"/>
      <c r="B42" s="39"/>
      <c r="C42" s="11"/>
      <c r="D42" s="11"/>
      <c r="F42" s="180" t="str">
        <f t="shared" si="2"/>
        <v>Veuillez compléter ces lignes si besoin</v>
      </c>
    </row>
    <row r="43" spans="1:6" ht="15" customHeight="1" x14ac:dyDescent="0.3">
      <c r="A43" s="176"/>
      <c r="B43" s="39"/>
      <c r="C43" s="11"/>
      <c r="D43" s="11"/>
      <c r="F43" s="180" t="str">
        <f t="shared" si="2"/>
        <v>Veuillez compléter ces lignes si besoin</v>
      </c>
    </row>
    <row r="44" spans="1:6" ht="15" customHeight="1" x14ac:dyDescent="0.3">
      <c r="A44" s="176"/>
      <c r="B44" s="39"/>
      <c r="C44" s="11"/>
      <c r="D44" s="11"/>
      <c r="F44" s="180" t="str">
        <f t="shared" si="2"/>
        <v>Veuillez compléter ces lignes si besoin</v>
      </c>
    </row>
    <row r="45" spans="1:6" ht="7.5" customHeight="1" x14ac:dyDescent="0.3">
      <c r="A45" s="191"/>
      <c r="B45" s="191"/>
      <c r="C45" s="191"/>
      <c r="D45" s="191"/>
      <c r="F45" s="181"/>
    </row>
    <row r="46" spans="1:6" x14ac:dyDescent="0.3">
      <c r="A46" s="176" t="s">
        <v>936</v>
      </c>
      <c r="B46" s="190" t="s">
        <v>926</v>
      </c>
      <c r="C46" s="190"/>
      <c r="D46" s="190"/>
      <c r="F46" s="181"/>
    </row>
    <row r="47" spans="1:6" ht="15" customHeight="1" x14ac:dyDescent="0.3">
      <c r="A47" s="176"/>
      <c r="B47" s="39"/>
      <c r="C47" s="11"/>
      <c r="D47" s="11"/>
      <c r="F47" s="180" t="str">
        <f t="shared" ref="F47:F56" si="3" xml:space="preserve"> IF(AND(B47,C47,D47=""),"Veuillez compléter ces lignes si besoin","")</f>
        <v>Veuillez compléter ces lignes si besoin</v>
      </c>
    </row>
    <row r="48" spans="1:6" ht="15" customHeight="1" x14ac:dyDescent="0.3">
      <c r="A48" s="176"/>
      <c r="B48" s="39"/>
      <c r="C48" s="11"/>
      <c r="D48" s="11"/>
      <c r="F48" s="180" t="str">
        <f t="shared" si="3"/>
        <v>Veuillez compléter ces lignes si besoin</v>
      </c>
    </row>
    <row r="49" spans="1:6" ht="15" customHeight="1" x14ac:dyDescent="0.3">
      <c r="A49" s="176"/>
      <c r="B49" s="39"/>
      <c r="C49" s="11"/>
      <c r="D49" s="11"/>
      <c r="F49" s="180" t="str">
        <f t="shared" si="3"/>
        <v>Veuillez compléter ces lignes si besoin</v>
      </c>
    </row>
    <row r="50" spans="1:6" ht="15" customHeight="1" x14ac:dyDescent="0.3">
      <c r="A50" s="176"/>
      <c r="B50" s="39"/>
      <c r="C50" s="11"/>
      <c r="D50" s="11"/>
      <c r="F50" s="180" t="str">
        <f t="shared" si="3"/>
        <v>Veuillez compléter ces lignes si besoin</v>
      </c>
    </row>
    <row r="51" spans="1:6" ht="15" customHeight="1" x14ac:dyDescent="0.3">
      <c r="A51" s="176"/>
      <c r="B51" s="39"/>
      <c r="C51" s="11"/>
      <c r="D51" s="11"/>
      <c r="F51" s="180" t="str">
        <f t="shared" si="3"/>
        <v>Veuillez compléter ces lignes si besoin</v>
      </c>
    </row>
    <row r="52" spans="1:6" ht="15" customHeight="1" x14ac:dyDescent="0.3">
      <c r="A52" s="176"/>
      <c r="B52" s="39"/>
      <c r="C52" s="11"/>
      <c r="D52" s="11"/>
      <c r="F52" s="180" t="str">
        <f t="shared" si="3"/>
        <v>Veuillez compléter ces lignes si besoin</v>
      </c>
    </row>
    <row r="53" spans="1:6" ht="15" customHeight="1" x14ac:dyDescent="0.3">
      <c r="A53" s="176"/>
      <c r="B53" s="39"/>
      <c r="C53" s="11"/>
      <c r="D53" s="11"/>
      <c r="F53" s="180" t="str">
        <f t="shared" si="3"/>
        <v>Veuillez compléter ces lignes si besoin</v>
      </c>
    </row>
    <row r="54" spans="1:6" ht="15" customHeight="1" x14ac:dyDescent="0.3">
      <c r="A54" s="176"/>
      <c r="B54" s="39"/>
      <c r="C54" s="11"/>
      <c r="D54" s="11"/>
      <c r="F54" s="180" t="str">
        <f t="shared" si="3"/>
        <v>Veuillez compléter ces lignes si besoin</v>
      </c>
    </row>
    <row r="55" spans="1:6" ht="15" customHeight="1" x14ac:dyDescent="0.3">
      <c r="A55" s="176"/>
      <c r="B55" s="39"/>
      <c r="C55" s="11"/>
      <c r="D55" s="11"/>
      <c r="F55" s="180" t="str">
        <f t="shared" si="3"/>
        <v>Veuillez compléter ces lignes si besoin</v>
      </c>
    </row>
    <row r="56" spans="1:6" ht="15" customHeight="1" x14ac:dyDescent="0.3">
      <c r="A56" s="176"/>
      <c r="B56" s="39"/>
      <c r="C56" s="11"/>
      <c r="D56" s="11"/>
      <c r="F56" s="180" t="str">
        <f t="shared" si="3"/>
        <v>Veuillez compléter ces lignes si besoin</v>
      </c>
    </row>
    <row r="57" spans="1:6" ht="7.5" customHeight="1" x14ac:dyDescent="0.3">
      <c r="A57" s="191"/>
      <c r="B57" s="191"/>
      <c r="C57" s="191"/>
      <c r="D57" s="191"/>
      <c r="F57" s="181"/>
    </row>
    <row r="58" spans="1:6" x14ac:dyDescent="0.3">
      <c r="A58" s="176" t="s">
        <v>937</v>
      </c>
      <c r="B58" s="190" t="s">
        <v>938</v>
      </c>
      <c r="C58" s="190"/>
      <c r="D58" s="190"/>
      <c r="F58" s="181"/>
    </row>
    <row r="59" spans="1:6" ht="15" customHeight="1" x14ac:dyDescent="0.3">
      <c r="A59" s="176"/>
      <c r="B59" s="39"/>
      <c r="C59" s="11"/>
      <c r="D59" s="11"/>
      <c r="F59" s="180" t="str">
        <f t="shared" ref="F59:F68" si="4" xml:space="preserve"> IF(AND(B59,C59,D59=""),"Veuillez compléter ces lignes si besoin","")</f>
        <v>Veuillez compléter ces lignes si besoin</v>
      </c>
    </row>
    <row r="60" spans="1:6" ht="15" customHeight="1" x14ac:dyDescent="0.3">
      <c r="A60" s="176"/>
      <c r="B60" s="39"/>
      <c r="C60" s="11"/>
      <c r="D60" s="11"/>
      <c r="F60" s="180" t="str">
        <f t="shared" si="4"/>
        <v>Veuillez compléter ces lignes si besoin</v>
      </c>
    </row>
    <row r="61" spans="1:6" ht="15" customHeight="1" x14ac:dyDescent="0.3">
      <c r="A61" s="176"/>
      <c r="B61" s="39"/>
      <c r="C61" s="11"/>
      <c r="D61" s="11"/>
      <c r="F61" s="180" t="str">
        <f t="shared" si="4"/>
        <v>Veuillez compléter ces lignes si besoin</v>
      </c>
    </row>
    <row r="62" spans="1:6" ht="15" customHeight="1" x14ac:dyDescent="0.3">
      <c r="A62" s="176"/>
      <c r="B62" s="39"/>
      <c r="C62" s="11"/>
      <c r="D62" s="11"/>
      <c r="F62" s="180" t="str">
        <f t="shared" si="4"/>
        <v>Veuillez compléter ces lignes si besoin</v>
      </c>
    </row>
    <row r="63" spans="1:6" ht="15" customHeight="1" x14ac:dyDescent="0.3">
      <c r="A63" s="176"/>
      <c r="B63" s="39"/>
      <c r="C63" s="11"/>
      <c r="D63" s="11"/>
      <c r="F63" s="180" t="str">
        <f t="shared" si="4"/>
        <v>Veuillez compléter ces lignes si besoin</v>
      </c>
    </row>
    <row r="64" spans="1:6" ht="15" customHeight="1" x14ac:dyDescent="0.3">
      <c r="A64" s="176"/>
      <c r="B64" s="39"/>
      <c r="C64" s="11"/>
      <c r="D64" s="11"/>
      <c r="F64" s="180" t="str">
        <f t="shared" si="4"/>
        <v>Veuillez compléter ces lignes si besoin</v>
      </c>
    </row>
    <row r="65" spans="1:6" ht="15" customHeight="1" x14ac:dyDescent="0.3">
      <c r="A65" s="176"/>
      <c r="B65" s="39"/>
      <c r="C65" s="11"/>
      <c r="D65" s="11"/>
      <c r="F65" s="180" t="str">
        <f t="shared" si="4"/>
        <v>Veuillez compléter ces lignes si besoin</v>
      </c>
    </row>
    <row r="66" spans="1:6" ht="15" customHeight="1" x14ac:dyDescent="0.3">
      <c r="A66" s="176"/>
      <c r="B66" s="39"/>
      <c r="C66" s="11"/>
      <c r="D66" s="11"/>
      <c r="F66" s="180" t="str">
        <f t="shared" si="4"/>
        <v>Veuillez compléter ces lignes si besoin</v>
      </c>
    </row>
    <row r="67" spans="1:6" ht="15" customHeight="1" x14ac:dyDescent="0.3">
      <c r="A67" s="176"/>
      <c r="B67" s="39"/>
      <c r="C67" s="11"/>
      <c r="D67" s="11"/>
      <c r="F67" s="180" t="str">
        <f t="shared" si="4"/>
        <v>Veuillez compléter ces lignes si besoin</v>
      </c>
    </row>
    <row r="68" spans="1:6" ht="15" customHeight="1" x14ac:dyDescent="0.3">
      <c r="A68" s="176"/>
      <c r="B68" s="39"/>
      <c r="C68" s="11"/>
      <c r="D68" s="11"/>
      <c r="F68" s="180" t="str">
        <f t="shared" si="4"/>
        <v>Veuillez compléter ces lignes si besoin</v>
      </c>
    </row>
    <row r="69" spans="1:6" ht="7.5" customHeight="1" x14ac:dyDescent="0.3">
      <c r="A69" s="191"/>
      <c r="B69" s="191"/>
      <c r="C69" s="191"/>
      <c r="D69" s="191"/>
      <c r="F69" s="181"/>
    </row>
    <row r="70" spans="1:6" x14ac:dyDescent="0.3">
      <c r="A70" s="176" t="s">
        <v>931</v>
      </c>
      <c r="B70" s="39" t="s">
        <v>925</v>
      </c>
      <c r="C70" s="18"/>
      <c r="D70" s="18"/>
      <c r="F70" s="180" t="s">
        <v>940</v>
      </c>
    </row>
    <row r="71" spans="1:6" ht="7.5" customHeight="1" x14ac:dyDescent="0.3">
      <c r="A71" s="191"/>
      <c r="B71" s="191"/>
      <c r="C71" s="191"/>
      <c r="D71" s="191"/>
      <c r="F71" s="181"/>
    </row>
    <row r="72" spans="1:6" x14ac:dyDescent="0.3">
      <c r="B72" s="190" t="s">
        <v>939</v>
      </c>
      <c r="C72" s="190"/>
      <c r="D72" s="190"/>
      <c r="F72" s="181"/>
    </row>
    <row r="73" spans="1:6" ht="15" customHeight="1" x14ac:dyDescent="0.3">
      <c r="B73" s="39"/>
      <c r="C73" s="11"/>
      <c r="D73" s="11"/>
      <c r="F73" s="180" t="str">
        <f t="shared" ref="F73:F82" si="5" xml:space="preserve"> IF(AND(B73,C73,D73=""),"Veuillez compléter ces lignes si besoin","")</f>
        <v>Veuillez compléter ces lignes si besoin</v>
      </c>
    </row>
    <row r="74" spans="1:6" ht="15" customHeight="1" x14ac:dyDescent="0.3">
      <c r="B74" s="39"/>
      <c r="C74" s="11"/>
      <c r="D74" s="11"/>
      <c r="F74" s="180" t="str">
        <f t="shared" si="5"/>
        <v>Veuillez compléter ces lignes si besoin</v>
      </c>
    </row>
    <row r="75" spans="1:6" ht="15" customHeight="1" x14ac:dyDescent="0.3">
      <c r="B75" s="39"/>
      <c r="C75" s="11"/>
      <c r="D75" s="11"/>
      <c r="F75" s="180" t="str">
        <f t="shared" si="5"/>
        <v>Veuillez compléter ces lignes si besoin</v>
      </c>
    </row>
    <row r="76" spans="1:6" ht="15" customHeight="1" x14ac:dyDescent="0.3">
      <c r="B76" s="39"/>
      <c r="C76" s="11"/>
      <c r="D76" s="11"/>
      <c r="F76" s="180" t="str">
        <f t="shared" si="5"/>
        <v>Veuillez compléter ces lignes si besoin</v>
      </c>
    </row>
    <row r="77" spans="1:6" ht="15" customHeight="1" x14ac:dyDescent="0.3">
      <c r="B77" s="39"/>
      <c r="C77" s="11"/>
      <c r="D77" s="11"/>
      <c r="F77" s="180" t="str">
        <f t="shared" si="5"/>
        <v>Veuillez compléter ces lignes si besoin</v>
      </c>
    </row>
    <row r="78" spans="1:6" ht="15" customHeight="1" x14ac:dyDescent="0.3">
      <c r="B78" s="39"/>
      <c r="C78" s="11"/>
      <c r="D78" s="11"/>
      <c r="F78" s="180" t="str">
        <f t="shared" si="5"/>
        <v>Veuillez compléter ces lignes si besoin</v>
      </c>
    </row>
    <row r="79" spans="1:6" ht="15" customHeight="1" x14ac:dyDescent="0.3">
      <c r="B79" s="39"/>
      <c r="C79" s="11"/>
      <c r="D79" s="11"/>
      <c r="F79" s="180" t="str">
        <f t="shared" si="5"/>
        <v>Veuillez compléter ces lignes si besoin</v>
      </c>
    </row>
    <row r="80" spans="1:6" ht="15" customHeight="1" x14ac:dyDescent="0.3">
      <c r="B80" s="39"/>
      <c r="C80" s="11"/>
      <c r="D80" s="11"/>
      <c r="F80" s="180" t="str">
        <f t="shared" si="5"/>
        <v>Veuillez compléter ces lignes si besoin</v>
      </c>
    </row>
    <row r="81" spans="2:6" ht="15" customHeight="1" x14ac:dyDescent="0.3">
      <c r="B81" s="39"/>
      <c r="C81" s="11"/>
      <c r="D81" s="11"/>
      <c r="F81" s="180" t="str">
        <f t="shared" si="5"/>
        <v>Veuillez compléter ces lignes si besoin</v>
      </c>
    </row>
    <row r="82" spans="2:6" ht="15" customHeight="1" x14ac:dyDescent="0.3">
      <c r="B82" s="39"/>
      <c r="C82" s="11"/>
      <c r="D82" s="11"/>
      <c r="F82" s="180" t="str">
        <f t="shared" si="5"/>
        <v>Veuillez compléter ces lignes si besoin</v>
      </c>
    </row>
  </sheetData>
  <mergeCells count="15">
    <mergeCell ref="B20:D20"/>
    <mergeCell ref="B7:D7"/>
    <mergeCell ref="A1:D1"/>
    <mergeCell ref="A19:D19"/>
    <mergeCell ref="A27:D27"/>
    <mergeCell ref="A29:D29"/>
    <mergeCell ref="B31:D31"/>
    <mergeCell ref="B30:D30"/>
    <mergeCell ref="B46:D46"/>
    <mergeCell ref="B58:D58"/>
    <mergeCell ref="B72:D72"/>
    <mergeCell ref="A45:D45"/>
    <mergeCell ref="A57:D57"/>
    <mergeCell ref="A69:D69"/>
    <mergeCell ref="A71:D71"/>
  </mergeCells>
  <conditionalFormatting sqref="C5:D5">
    <cfRule type="cellIs" dxfId="13" priority="5" operator="equal">
      <formula>""</formula>
    </cfRule>
  </conditionalFormatting>
  <conditionalFormatting sqref="C8:D8 B9:D18 B21:D26 B32:D44 B47:D56 B59:D68 B73:D82">
    <cfRule type="cellIs" dxfId="12" priority="4" operator="equal">
      <formula>""</formula>
    </cfRule>
  </conditionalFormatting>
  <conditionalFormatting sqref="B8">
    <cfRule type="cellIs" dxfId="11" priority="3" operator="equal">
      <formula>""</formula>
    </cfRule>
  </conditionalFormatting>
  <conditionalFormatting sqref="C28:D28">
    <cfRule type="cellIs" dxfId="10" priority="2" operator="equal">
      <formula>""</formula>
    </cfRule>
  </conditionalFormatting>
  <conditionalFormatting sqref="C70:D70">
    <cfRule type="cellIs" dxfId="9" priority="1" operator="equal">
      <formula>""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outlinePr showOutlineSymbols="0"/>
    <pageSetUpPr fitToPage="1"/>
  </sheetPr>
  <dimension ref="A1:AH229"/>
  <sheetViews>
    <sheetView workbookViewId="0">
      <selection sqref="A1:G1"/>
    </sheetView>
  </sheetViews>
  <sheetFormatPr baseColWidth="10" defaultColWidth="4.33203125" defaultRowHeight="14.4" outlineLevelRow="2" x14ac:dyDescent="0.3"/>
  <cols>
    <col min="1" max="2" width="23.33203125" style="1" customWidth="1"/>
    <col min="3" max="3" width="26.33203125" style="3" customWidth="1"/>
    <col min="4" max="4" width="26.33203125" style="1" bestFit="1" customWidth="1"/>
    <col min="5" max="5" width="26.33203125" style="1" customWidth="1"/>
    <col min="6" max="6" width="45.88671875" style="2" customWidth="1"/>
    <col min="7" max="7" width="45.88671875" style="1" customWidth="1"/>
    <col min="8" max="8" width="40.109375" style="1" customWidth="1"/>
    <col min="9" max="16384" width="4.33203125" style="1"/>
  </cols>
  <sheetData>
    <row r="1" spans="1:34" s="26" customFormat="1" ht="38.25" customHeight="1" x14ac:dyDescent="0.3">
      <c r="A1" s="194" t="s">
        <v>355</v>
      </c>
      <c r="B1" s="194"/>
      <c r="C1" s="194"/>
      <c r="D1" s="194"/>
      <c r="E1" s="194"/>
      <c r="F1" s="194"/>
      <c r="G1" s="194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</row>
    <row r="2" spans="1:34" s="31" customFormat="1" ht="12" customHeight="1" x14ac:dyDescent="0.3">
      <c r="A2" s="35"/>
      <c r="B2" s="216"/>
      <c r="C2" s="216"/>
      <c r="D2" s="35"/>
      <c r="E2" s="35"/>
      <c r="F2" s="34"/>
      <c r="G2" s="1"/>
      <c r="H2" s="32"/>
      <c r="I2" s="32"/>
      <c r="J2" s="33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</row>
    <row r="3" spans="1:34" s="26" customFormat="1" ht="20.399999999999999" customHeight="1" x14ac:dyDescent="0.3">
      <c r="A3" s="30"/>
      <c r="B3" s="217"/>
      <c r="C3" s="217"/>
      <c r="D3" s="29"/>
      <c r="E3" s="29"/>
      <c r="F3" s="28"/>
      <c r="G3" s="1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</row>
    <row r="4" spans="1:34" s="26" customFormat="1" ht="20.100000000000001" customHeight="1" x14ac:dyDescent="0.3">
      <c r="A4" s="208" t="s">
        <v>281</v>
      </c>
      <c r="B4" s="210" t="s">
        <v>280</v>
      </c>
      <c r="C4" s="211"/>
      <c r="D4" s="211"/>
      <c r="E4" s="212"/>
      <c r="F4" s="202" t="s">
        <v>905</v>
      </c>
      <c r="G4" s="204" t="s">
        <v>906</v>
      </c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</row>
    <row r="5" spans="1:34" s="21" customFormat="1" ht="38.1" customHeight="1" x14ac:dyDescent="0.3">
      <c r="A5" s="209"/>
      <c r="B5" s="25" t="s">
        <v>279</v>
      </c>
      <c r="C5" s="24" t="s">
        <v>278</v>
      </c>
      <c r="D5" s="23" t="s">
        <v>277</v>
      </c>
      <c r="E5" s="23" t="s">
        <v>276</v>
      </c>
      <c r="F5" s="203"/>
      <c r="G5" s="205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</row>
    <row r="6" spans="1:34" ht="20.100000000000001" customHeight="1" outlineLevel="2" x14ac:dyDescent="0.3">
      <c r="A6" s="16" t="s">
        <v>275</v>
      </c>
      <c r="B6" s="16" t="s">
        <v>274</v>
      </c>
      <c r="C6" s="16" t="s">
        <v>10</v>
      </c>
      <c r="D6" s="12" t="s">
        <v>5</v>
      </c>
      <c r="E6" s="12">
        <v>6</v>
      </c>
      <c r="F6" s="11"/>
      <c r="G6" s="10">
        <f>+F6/E6</f>
        <v>0</v>
      </c>
      <c r="H6" s="7" t="str">
        <f>IF(F6="","Veuillez compléter ce prix","")</f>
        <v>Veuillez compléter ce prix</v>
      </c>
    </row>
    <row r="7" spans="1:34" ht="20.100000000000001" customHeight="1" outlineLevel="1" x14ac:dyDescent="0.3">
      <c r="A7" s="195" t="s">
        <v>273</v>
      </c>
      <c r="B7" s="196"/>
      <c r="C7" s="197"/>
      <c r="D7" s="15"/>
      <c r="E7" s="15">
        <f>SUBTOTAL(9,E6:E6)</f>
        <v>6</v>
      </c>
      <c r="F7" s="14">
        <f>SUBTOTAL(9,F6:F6)</f>
        <v>0</v>
      </c>
      <c r="G7" s="10"/>
      <c r="H7" s="7"/>
    </row>
    <row r="8" spans="1:34" ht="20.100000000000001" customHeight="1" outlineLevel="2" x14ac:dyDescent="0.3">
      <c r="A8" s="13" t="s">
        <v>272</v>
      </c>
      <c r="B8" s="13" t="s">
        <v>271</v>
      </c>
      <c r="C8" s="13" t="s">
        <v>10</v>
      </c>
      <c r="D8" s="12" t="s">
        <v>1</v>
      </c>
      <c r="E8" s="12">
        <v>28</v>
      </c>
      <c r="F8" s="11"/>
      <c r="G8" s="10">
        <f>+F8/E8</f>
        <v>0</v>
      </c>
      <c r="H8" s="7" t="str">
        <f>IF(F8="","Veuillez compléter ce prix","")</f>
        <v>Veuillez compléter ce prix</v>
      </c>
    </row>
    <row r="9" spans="1:34" ht="20.100000000000001" customHeight="1" outlineLevel="1" x14ac:dyDescent="0.3">
      <c r="A9" s="195" t="s">
        <v>270</v>
      </c>
      <c r="B9" s="196"/>
      <c r="C9" s="197"/>
      <c r="D9" s="15"/>
      <c r="E9" s="15">
        <f>SUBTOTAL(9,E8:E8)</f>
        <v>28</v>
      </c>
      <c r="F9" s="14">
        <f>SUBTOTAL(9,F8:F8)</f>
        <v>0</v>
      </c>
      <c r="G9" s="10"/>
      <c r="H9" s="7"/>
    </row>
    <row r="10" spans="1:34" ht="20.100000000000001" customHeight="1" outlineLevel="2" x14ac:dyDescent="0.3">
      <c r="A10" s="13" t="s">
        <v>269</v>
      </c>
      <c r="B10" s="198" t="s">
        <v>268</v>
      </c>
      <c r="C10" s="198" t="s">
        <v>10</v>
      </c>
      <c r="D10" s="12" t="s">
        <v>35</v>
      </c>
      <c r="E10" s="12">
        <v>37</v>
      </c>
      <c r="F10" s="11"/>
      <c r="G10" s="10">
        <f>+F10/E10</f>
        <v>0</v>
      </c>
      <c r="H10" s="7" t="str">
        <f>IF(F10="","Veuillez compléter ce prix","")</f>
        <v>Veuillez compléter ce prix</v>
      </c>
    </row>
    <row r="11" spans="1:34" ht="20.100000000000001" customHeight="1" outlineLevel="2" x14ac:dyDescent="0.3">
      <c r="A11" s="16" t="s">
        <v>267</v>
      </c>
      <c r="B11" s="199"/>
      <c r="C11" s="199"/>
      <c r="D11" s="12" t="s">
        <v>5</v>
      </c>
      <c r="E11" s="12">
        <v>187</v>
      </c>
      <c r="F11" s="11"/>
      <c r="G11" s="10">
        <f>+F11/E11</f>
        <v>0</v>
      </c>
      <c r="H11" s="7" t="str">
        <f>IF(F11="","Veuillez compléter ce prix","")</f>
        <v>Veuillez compléter ce prix</v>
      </c>
    </row>
    <row r="12" spans="1:34" ht="20.100000000000001" customHeight="1" outlineLevel="2" x14ac:dyDescent="0.3">
      <c r="A12" s="16" t="s">
        <v>266</v>
      </c>
      <c r="B12" s="199"/>
      <c r="C12" s="199"/>
      <c r="D12" s="12" t="s">
        <v>3</v>
      </c>
      <c r="E12" s="12">
        <v>69</v>
      </c>
      <c r="F12" s="11"/>
      <c r="G12" s="10">
        <f>+F12/E12</f>
        <v>0</v>
      </c>
      <c r="H12" s="7" t="str">
        <f>IF(F12="","Veuillez compléter ce prix","")</f>
        <v>Veuillez compléter ce prix</v>
      </c>
    </row>
    <row r="13" spans="1:34" ht="20.100000000000001" customHeight="1" outlineLevel="2" x14ac:dyDescent="0.3">
      <c r="A13" s="16" t="s">
        <v>265</v>
      </c>
      <c r="B13" s="199"/>
      <c r="C13" s="199"/>
      <c r="D13" s="12" t="s">
        <v>1</v>
      </c>
      <c r="E13" s="12">
        <v>43</v>
      </c>
      <c r="F13" s="11"/>
      <c r="G13" s="10">
        <f>+F13/E13</f>
        <v>0</v>
      </c>
      <c r="H13" s="7" t="str">
        <f>IF(F13="","Veuillez compléter ce prix","")</f>
        <v>Veuillez compléter ce prix</v>
      </c>
    </row>
    <row r="14" spans="1:34" ht="20.100000000000001" customHeight="1" outlineLevel="2" x14ac:dyDescent="0.3">
      <c r="A14" s="16" t="s">
        <v>264</v>
      </c>
      <c r="B14" s="200"/>
      <c r="C14" s="200"/>
      <c r="D14" s="12" t="s">
        <v>14</v>
      </c>
      <c r="E14" s="12">
        <v>39</v>
      </c>
      <c r="F14" s="11"/>
      <c r="G14" s="10">
        <f>+F14/E14</f>
        <v>0</v>
      </c>
      <c r="H14" s="7" t="str">
        <f>IF(F14="","Veuillez compléter ce prix","")</f>
        <v>Veuillez compléter ce prix</v>
      </c>
    </row>
    <row r="15" spans="1:34" ht="20.100000000000001" customHeight="1" outlineLevel="1" x14ac:dyDescent="0.3">
      <c r="A15" s="213" t="s">
        <v>263</v>
      </c>
      <c r="B15" s="214"/>
      <c r="C15" s="214"/>
      <c r="D15" s="215"/>
      <c r="E15" s="15">
        <f>SUBTOTAL(9,E10:E14)</f>
        <v>375</v>
      </c>
      <c r="F15" s="14">
        <f>SUBTOTAL(9,F10:F14)</f>
        <v>0</v>
      </c>
      <c r="G15" s="10"/>
      <c r="H15" s="7"/>
    </row>
    <row r="16" spans="1:34" ht="20.100000000000001" customHeight="1" outlineLevel="2" x14ac:dyDescent="0.3">
      <c r="A16" s="13" t="s">
        <v>262</v>
      </c>
      <c r="B16" s="199"/>
      <c r="C16" s="199"/>
      <c r="D16" s="12" t="s">
        <v>5</v>
      </c>
      <c r="E16" s="12">
        <v>395</v>
      </c>
      <c r="F16" s="11"/>
      <c r="G16" s="10">
        <f>+F16/E16</f>
        <v>0</v>
      </c>
      <c r="H16" s="7" t="str">
        <f>IF(F16="","Veuillez compléter ce prix","")</f>
        <v>Veuillez compléter ce prix</v>
      </c>
    </row>
    <row r="17" spans="1:8" ht="20.100000000000001" customHeight="1" outlineLevel="2" x14ac:dyDescent="0.3">
      <c r="A17" s="13" t="s">
        <v>261</v>
      </c>
      <c r="B17" s="199"/>
      <c r="C17" s="199"/>
      <c r="D17" s="12" t="s">
        <v>3</v>
      </c>
      <c r="E17" s="12">
        <v>101</v>
      </c>
      <c r="F17" s="11"/>
      <c r="G17" s="10">
        <f>+F17/E17</f>
        <v>0</v>
      </c>
      <c r="H17" s="7" t="str">
        <f>IF(F17="","Veuillez compléter ce prix","")</f>
        <v>Veuillez compléter ce prix</v>
      </c>
    </row>
    <row r="18" spans="1:8" ht="20.100000000000001" customHeight="1" outlineLevel="2" x14ac:dyDescent="0.3">
      <c r="A18" s="13" t="s">
        <v>260</v>
      </c>
      <c r="B18" s="199"/>
      <c r="C18" s="199"/>
      <c r="D18" s="12" t="s">
        <v>1</v>
      </c>
      <c r="E18" s="12">
        <v>102</v>
      </c>
      <c r="F18" s="11"/>
      <c r="G18" s="10">
        <f>+F18/E18</f>
        <v>0</v>
      </c>
      <c r="H18" s="7" t="str">
        <f>IF(F18="","Veuillez compléter ce prix","")</f>
        <v>Veuillez compléter ce prix</v>
      </c>
    </row>
    <row r="19" spans="1:8" ht="20.100000000000001" customHeight="1" outlineLevel="2" x14ac:dyDescent="0.3">
      <c r="A19" s="13" t="s">
        <v>259</v>
      </c>
      <c r="B19" s="200"/>
      <c r="C19" s="200"/>
      <c r="D19" s="12" t="s">
        <v>14</v>
      </c>
      <c r="E19" s="12">
        <v>25</v>
      </c>
      <c r="F19" s="11"/>
      <c r="G19" s="10">
        <f>+F19/E19</f>
        <v>0</v>
      </c>
      <c r="H19" s="7" t="str">
        <f>IF(F19="","Veuillez compléter ce prix","")</f>
        <v>Veuillez compléter ce prix</v>
      </c>
    </row>
    <row r="20" spans="1:8" ht="20.100000000000001" customHeight="1" outlineLevel="1" x14ac:dyDescent="0.3">
      <c r="A20" s="195" t="s">
        <v>258</v>
      </c>
      <c r="B20" s="196"/>
      <c r="C20" s="196"/>
      <c r="D20" s="197"/>
      <c r="E20" s="15">
        <f>SUBTOTAL(9,E16:E19)</f>
        <v>623</v>
      </c>
      <c r="F20" s="14">
        <f>SUBTOTAL(9,F16:F19)</f>
        <v>0</v>
      </c>
      <c r="G20" s="10"/>
      <c r="H20" s="7"/>
    </row>
    <row r="21" spans="1:8" ht="20.100000000000001" customHeight="1" outlineLevel="2" x14ac:dyDescent="0.3">
      <c r="A21" s="13" t="s">
        <v>257</v>
      </c>
      <c r="B21" s="198" t="s">
        <v>256</v>
      </c>
      <c r="C21" s="198" t="s">
        <v>10</v>
      </c>
      <c r="D21" s="12" t="s">
        <v>5</v>
      </c>
      <c r="E21" s="12">
        <v>355</v>
      </c>
      <c r="F21" s="11"/>
      <c r="G21" s="10">
        <f>+F21/E21</f>
        <v>0</v>
      </c>
      <c r="H21" s="7" t="str">
        <f>IF(F21="","Veuillez compléter ce prix","")</f>
        <v>Veuillez compléter ce prix</v>
      </c>
    </row>
    <row r="22" spans="1:8" ht="20.100000000000001" customHeight="1" outlineLevel="2" x14ac:dyDescent="0.3">
      <c r="A22" s="13" t="s">
        <v>255</v>
      </c>
      <c r="B22" s="199"/>
      <c r="C22" s="199"/>
      <c r="D22" s="12" t="s">
        <v>3</v>
      </c>
      <c r="E22" s="12">
        <v>12</v>
      </c>
      <c r="F22" s="11"/>
      <c r="G22" s="10">
        <f>+F22/E22</f>
        <v>0</v>
      </c>
      <c r="H22" s="7" t="str">
        <f>IF(F22="","Veuillez compléter ce prix","")</f>
        <v>Veuillez compléter ce prix</v>
      </c>
    </row>
    <row r="23" spans="1:8" ht="20.100000000000001" customHeight="1" outlineLevel="2" x14ac:dyDescent="0.3">
      <c r="A23" s="13" t="s">
        <v>254</v>
      </c>
      <c r="B23" s="200"/>
      <c r="C23" s="200"/>
      <c r="D23" s="12" t="s">
        <v>1</v>
      </c>
      <c r="E23" s="12">
        <v>30</v>
      </c>
      <c r="F23" s="11"/>
      <c r="G23" s="10">
        <f>+F23/E23</f>
        <v>0</v>
      </c>
      <c r="H23" s="7" t="str">
        <f>IF(F23="","Veuillez compléter ce prix","")</f>
        <v>Veuillez compléter ce prix</v>
      </c>
    </row>
    <row r="24" spans="1:8" ht="20.100000000000001" customHeight="1" outlineLevel="1" x14ac:dyDescent="0.3">
      <c r="A24" s="195" t="s">
        <v>253</v>
      </c>
      <c r="B24" s="196"/>
      <c r="C24" s="196"/>
      <c r="D24" s="197"/>
      <c r="E24" s="15">
        <f>SUBTOTAL(9,E21:E23)</f>
        <v>397</v>
      </c>
      <c r="F24" s="14">
        <f>SUBTOTAL(9,F21:F23)</f>
        <v>0</v>
      </c>
      <c r="G24" s="10"/>
      <c r="H24" s="7"/>
    </row>
    <row r="25" spans="1:8" ht="20.100000000000001" customHeight="1" outlineLevel="2" x14ac:dyDescent="0.3">
      <c r="A25" s="13" t="s">
        <v>252</v>
      </c>
      <c r="B25" s="198" t="s">
        <v>251</v>
      </c>
      <c r="C25" s="198" t="s">
        <v>10</v>
      </c>
      <c r="D25" s="12" t="s">
        <v>35</v>
      </c>
      <c r="E25" s="12">
        <v>130</v>
      </c>
      <c r="F25" s="11"/>
      <c r="G25" s="10">
        <f>+F25/E25</f>
        <v>0</v>
      </c>
      <c r="H25" s="7" t="str">
        <f>IF(F25="","Veuillez compléter ce prix","")</f>
        <v>Veuillez compléter ce prix</v>
      </c>
    </row>
    <row r="26" spans="1:8" ht="20.100000000000001" customHeight="1" outlineLevel="2" x14ac:dyDescent="0.3">
      <c r="A26" s="13" t="s">
        <v>250</v>
      </c>
      <c r="B26" s="199"/>
      <c r="C26" s="199"/>
      <c r="D26" s="12" t="s">
        <v>5</v>
      </c>
      <c r="E26" s="12">
        <v>1163</v>
      </c>
      <c r="F26" s="11"/>
      <c r="G26" s="10">
        <f>+F26/E26</f>
        <v>0</v>
      </c>
      <c r="H26" s="7" t="str">
        <f>IF(F26="","Veuillez compléter ce prix","")</f>
        <v>Veuillez compléter ce prix</v>
      </c>
    </row>
    <row r="27" spans="1:8" ht="20.100000000000001" customHeight="1" outlineLevel="2" x14ac:dyDescent="0.3">
      <c r="A27" s="13" t="s">
        <v>249</v>
      </c>
      <c r="B27" s="199"/>
      <c r="C27" s="199"/>
      <c r="D27" s="12" t="s">
        <v>3</v>
      </c>
      <c r="E27" s="12">
        <v>424</v>
      </c>
      <c r="F27" s="11"/>
      <c r="G27" s="10">
        <f>+F27/E27</f>
        <v>0</v>
      </c>
      <c r="H27" s="7" t="str">
        <f>IF(F27="","Veuillez compléter ce prix","")</f>
        <v>Veuillez compléter ce prix</v>
      </c>
    </row>
    <row r="28" spans="1:8" ht="20.100000000000001" customHeight="1" outlineLevel="2" x14ac:dyDescent="0.3">
      <c r="A28" s="13" t="s">
        <v>248</v>
      </c>
      <c r="B28" s="200"/>
      <c r="C28" s="200"/>
      <c r="D28" s="12" t="s">
        <v>1</v>
      </c>
      <c r="E28" s="12">
        <v>234</v>
      </c>
      <c r="F28" s="11"/>
      <c r="G28" s="10">
        <f>+F28/E28</f>
        <v>0</v>
      </c>
      <c r="H28" s="7" t="str">
        <f>IF(F28="","Veuillez compléter ce prix","")</f>
        <v>Veuillez compléter ce prix</v>
      </c>
    </row>
    <row r="29" spans="1:8" ht="20.100000000000001" customHeight="1" outlineLevel="1" x14ac:dyDescent="0.3">
      <c r="A29" s="195" t="s">
        <v>247</v>
      </c>
      <c r="B29" s="196"/>
      <c r="C29" s="196"/>
      <c r="D29" s="197"/>
      <c r="E29" s="15">
        <f>SUBTOTAL(9,E25:E28)</f>
        <v>1951</v>
      </c>
      <c r="F29" s="14">
        <f>SUBTOTAL(9,F25:F28)</f>
        <v>0</v>
      </c>
      <c r="G29" s="10"/>
      <c r="H29" s="7"/>
    </row>
    <row r="30" spans="1:8" ht="20.100000000000001" customHeight="1" outlineLevel="2" x14ac:dyDescent="0.3">
      <c r="A30" s="13" t="s">
        <v>246</v>
      </c>
      <c r="B30" s="198" t="s">
        <v>245</v>
      </c>
      <c r="C30" s="198" t="s">
        <v>10</v>
      </c>
      <c r="D30" s="12" t="s">
        <v>35</v>
      </c>
      <c r="E30" s="12">
        <v>30</v>
      </c>
      <c r="F30" s="11"/>
      <c r="G30" s="10">
        <f>+F30/E30</f>
        <v>0</v>
      </c>
      <c r="H30" s="7" t="str">
        <f>IF(F30="","Veuillez compléter ce prix","")</f>
        <v>Veuillez compléter ce prix</v>
      </c>
    </row>
    <row r="31" spans="1:8" ht="20.100000000000001" customHeight="1" outlineLevel="2" x14ac:dyDescent="0.3">
      <c r="A31" s="13" t="s">
        <v>244</v>
      </c>
      <c r="B31" s="199"/>
      <c r="C31" s="199"/>
      <c r="D31" s="12" t="s">
        <v>5</v>
      </c>
      <c r="E31" s="12">
        <v>220</v>
      </c>
      <c r="F31" s="11"/>
      <c r="G31" s="10">
        <f>+F31/E31</f>
        <v>0</v>
      </c>
      <c r="H31" s="7" t="str">
        <f>IF(F31="","Veuillez compléter ce prix","")</f>
        <v>Veuillez compléter ce prix</v>
      </c>
    </row>
    <row r="32" spans="1:8" ht="20.100000000000001" customHeight="1" outlineLevel="2" x14ac:dyDescent="0.3">
      <c r="A32" s="13" t="s">
        <v>243</v>
      </c>
      <c r="B32" s="199"/>
      <c r="C32" s="199"/>
      <c r="D32" s="12" t="s">
        <v>3</v>
      </c>
      <c r="E32" s="12">
        <v>76</v>
      </c>
      <c r="F32" s="11"/>
      <c r="G32" s="10">
        <f>+F32/E32</f>
        <v>0</v>
      </c>
      <c r="H32" s="7" t="str">
        <f>IF(F32="","Veuillez compléter ce prix","")</f>
        <v>Veuillez compléter ce prix</v>
      </c>
    </row>
    <row r="33" spans="1:8" ht="20.100000000000001" customHeight="1" outlineLevel="2" x14ac:dyDescent="0.3">
      <c r="A33" s="13" t="s">
        <v>242</v>
      </c>
      <c r="B33" s="199"/>
      <c r="C33" s="199"/>
      <c r="D33" s="12" t="s">
        <v>1</v>
      </c>
      <c r="E33" s="12">
        <v>65</v>
      </c>
      <c r="F33" s="11"/>
      <c r="G33" s="10">
        <f>+F33/E33</f>
        <v>0</v>
      </c>
      <c r="H33" s="7" t="str">
        <f>IF(F33="","Veuillez compléter ce prix","")</f>
        <v>Veuillez compléter ce prix</v>
      </c>
    </row>
    <row r="34" spans="1:8" ht="20.100000000000001" customHeight="1" outlineLevel="2" x14ac:dyDescent="0.3">
      <c r="A34" s="13" t="s">
        <v>241</v>
      </c>
      <c r="B34" s="200"/>
      <c r="C34" s="200"/>
      <c r="D34" s="12" t="s">
        <v>14</v>
      </c>
      <c r="E34" s="12">
        <v>57</v>
      </c>
      <c r="F34" s="11"/>
      <c r="G34" s="10">
        <f>+F34/E34</f>
        <v>0</v>
      </c>
      <c r="H34" s="7" t="str">
        <f>IF(F34="","Veuillez compléter ce prix","")</f>
        <v>Veuillez compléter ce prix</v>
      </c>
    </row>
    <row r="35" spans="1:8" ht="20.100000000000001" customHeight="1" outlineLevel="1" x14ac:dyDescent="0.3">
      <c r="A35" s="195" t="s">
        <v>240</v>
      </c>
      <c r="B35" s="196"/>
      <c r="C35" s="196"/>
      <c r="D35" s="197"/>
      <c r="E35" s="15">
        <f>SUBTOTAL(9,E30:E34)</f>
        <v>448</v>
      </c>
      <c r="F35" s="14">
        <f>SUBTOTAL(9,F30:F34)</f>
        <v>0</v>
      </c>
      <c r="G35" s="10"/>
      <c r="H35" s="7"/>
    </row>
    <row r="36" spans="1:8" ht="20.100000000000001" customHeight="1" outlineLevel="2" x14ac:dyDescent="0.3">
      <c r="A36" s="13" t="s">
        <v>239</v>
      </c>
      <c r="B36" s="198" t="s">
        <v>238</v>
      </c>
      <c r="C36" s="198" t="s">
        <v>10</v>
      </c>
      <c r="D36" s="12" t="s">
        <v>5</v>
      </c>
      <c r="E36" s="12">
        <v>301</v>
      </c>
      <c r="F36" s="11"/>
      <c r="G36" s="10">
        <f>+F36/E36</f>
        <v>0</v>
      </c>
      <c r="H36" s="7" t="str">
        <f>IF(F36="","Veuillez compléter ce prix","")</f>
        <v>Veuillez compléter ce prix</v>
      </c>
    </row>
    <row r="37" spans="1:8" ht="20.100000000000001" customHeight="1" outlineLevel="2" x14ac:dyDescent="0.3">
      <c r="A37" s="13" t="s">
        <v>237</v>
      </c>
      <c r="B37" s="199"/>
      <c r="C37" s="199"/>
      <c r="D37" s="12" t="s">
        <v>3</v>
      </c>
      <c r="E37" s="12">
        <v>66</v>
      </c>
      <c r="F37" s="11"/>
      <c r="G37" s="10">
        <f>+F37/E37</f>
        <v>0</v>
      </c>
      <c r="H37" s="7" t="str">
        <f>IF(F37="","Veuillez compléter ce prix","")</f>
        <v>Veuillez compléter ce prix</v>
      </c>
    </row>
    <row r="38" spans="1:8" ht="20.100000000000001" customHeight="1" outlineLevel="2" x14ac:dyDescent="0.3">
      <c r="A38" s="13" t="s">
        <v>236</v>
      </c>
      <c r="B38" s="199"/>
      <c r="C38" s="199"/>
      <c r="D38" s="12" t="s">
        <v>1</v>
      </c>
      <c r="E38" s="12">
        <v>11</v>
      </c>
      <c r="F38" s="11"/>
      <c r="G38" s="10">
        <f>+F38/E38</f>
        <v>0</v>
      </c>
      <c r="H38" s="7" t="str">
        <f>IF(F38="","Veuillez compléter ce prix","")</f>
        <v>Veuillez compléter ce prix</v>
      </c>
    </row>
    <row r="39" spans="1:8" ht="20.100000000000001" customHeight="1" outlineLevel="2" x14ac:dyDescent="0.3">
      <c r="A39" s="13" t="s">
        <v>235</v>
      </c>
      <c r="B39" s="200"/>
      <c r="C39" s="200"/>
      <c r="D39" s="12" t="s">
        <v>14</v>
      </c>
      <c r="E39" s="12">
        <v>30</v>
      </c>
      <c r="F39" s="11"/>
      <c r="G39" s="10">
        <f>+F39/E39</f>
        <v>0</v>
      </c>
      <c r="H39" s="7" t="str">
        <f>IF(F39="","Veuillez compléter ce prix","")</f>
        <v>Veuillez compléter ce prix</v>
      </c>
    </row>
    <row r="40" spans="1:8" ht="20.100000000000001" customHeight="1" outlineLevel="1" x14ac:dyDescent="0.3">
      <c r="A40" s="195" t="s">
        <v>234</v>
      </c>
      <c r="B40" s="196"/>
      <c r="C40" s="196"/>
      <c r="D40" s="197"/>
      <c r="E40" s="15">
        <f>SUBTOTAL(9,E36:E39)</f>
        <v>408</v>
      </c>
      <c r="F40" s="14">
        <f>SUBTOTAL(9,F36:F39)</f>
        <v>0</v>
      </c>
      <c r="G40" s="10"/>
      <c r="H40" s="7"/>
    </row>
    <row r="41" spans="1:8" ht="20.100000000000001" customHeight="1" outlineLevel="2" x14ac:dyDescent="0.3">
      <c r="A41" s="13" t="s">
        <v>233</v>
      </c>
      <c r="B41" s="198" t="s">
        <v>232</v>
      </c>
      <c r="C41" s="198" t="s">
        <v>10</v>
      </c>
      <c r="D41" s="12" t="s">
        <v>5</v>
      </c>
      <c r="E41" s="12">
        <v>294</v>
      </c>
      <c r="F41" s="11"/>
      <c r="G41" s="10">
        <f>+F41/E41</f>
        <v>0</v>
      </c>
      <c r="H41" s="7" t="str">
        <f>IF(F41="","Veuillez compléter ce prix","")</f>
        <v>Veuillez compléter ce prix</v>
      </c>
    </row>
    <row r="42" spans="1:8" ht="20.100000000000001" customHeight="1" outlineLevel="2" x14ac:dyDescent="0.3">
      <c r="A42" s="13" t="s">
        <v>231</v>
      </c>
      <c r="B42" s="200"/>
      <c r="C42" s="200"/>
      <c r="D42" s="12" t="s">
        <v>1</v>
      </c>
      <c r="E42" s="12">
        <v>26</v>
      </c>
      <c r="F42" s="11"/>
      <c r="G42" s="10">
        <f>+F42/E42</f>
        <v>0</v>
      </c>
      <c r="H42" s="7" t="str">
        <f>IF(F42="","Veuillez compléter ce prix","")</f>
        <v>Veuillez compléter ce prix</v>
      </c>
    </row>
    <row r="43" spans="1:8" ht="20.100000000000001" customHeight="1" outlineLevel="1" x14ac:dyDescent="0.3">
      <c r="A43" s="195" t="s">
        <v>230</v>
      </c>
      <c r="B43" s="196"/>
      <c r="C43" s="196"/>
      <c r="D43" s="197"/>
      <c r="E43" s="15">
        <f>SUBTOTAL(9,E41:E42)</f>
        <v>320</v>
      </c>
      <c r="F43" s="14">
        <f>SUBTOTAL(9,F41:F42)</f>
        <v>0</v>
      </c>
      <c r="G43" s="10"/>
      <c r="H43" s="7"/>
    </row>
    <row r="44" spans="1:8" ht="20.100000000000001" customHeight="1" outlineLevel="2" x14ac:dyDescent="0.3">
      <c r="A44" s="13" t="s">
        <v>229</v>
      </c>
      <c r="B44" s="198" t="s">
        <v>228</v>
      </c>
      <c r="C44" s="198" t="s">
        <v>10</v>
      </c>
      <c r="D44" s="12" t="s">
        <v>35</v>
      </c>
      <c r="E44" s="12">
        <v>22</v>
      </c>
      <c r="F44" s="11"/>
      <c r="G44" s="10">
        <f>+F44/E44</f>
        <v>0</v>
      </c>
      <c r="H44" s="7" t="str">
        <f>IF(F44="","Veuillez compléter ce prix","")</f>
        <v>Veuillez compléter ce prix</v>
      </c>
    </row>
    <row r="45" spans="1:8" ht="20.100000000000001" customHeight="1" outlineLevel="2" x14ac:dyDescent="0.3">
      <c r="A45" s="13" t="s">
        <v>227</v>
      </c>
      <c r="B45" s="199"/>
      <c r="C45" s="199"/>
      <c r="D45" s="12" t="s">
        <v>5</v>
      </c>
      <c r="E45" s="12">
        <v>469</v>
      </c>
      <c r="F45" s="11"/>
      <c r="G45" s="10">
        <f>+F45/E45</f>
        <v>0</v>
      </c>
      <c r="H45" s="7" t="str">
        <f>IF(F45="","Veuillez compléter ce prix","")</f>
        <v>Veuillez compléter ce prix</v>
      </c>
    </row>
    <row r="46" spans="1:8" ht="20.100000000000001" customHeight="1" outlineLevel="2" x14ac:dyDescent="0.3">
      <c r="A46" s="13" t="s">
        <v>226</v>
      </c>
      <c r="B46" s="199"/>
      <c r="C46" s="199"/>
      <c r="D46" s="12" t="s">
        <v>3</v>
      </c>
      <c r="E46" s="12">
        <v>202</v>
      </c>
      <c r="F46" s="11"/>
      <c r="G46" s="10">
        <f>+F46/E46</f>
        <v>0</v>
      </c>
      <c r="H46" s="7" t="str">
        <f>IF(F46="","Veuillez compléter ce prix","")</f>
        <v>Veuillez compléter ce prix</v>
      </c>
    </row>
    <row r="47" spans="1:8" ht="20.100000000000001" customHeight="1" outlineLevel="2" x14ac:dyDescent="0.3">
      <c r="A47" s="13" t="s">
        <v>225</v>
      </c>
      <c r="B47" s="199"/>
      <c r="C47" s="199"/>
      <c r="D47" s="12" t="s">
        <v>1</v>
      </c>
      <c r="E47" s="12">
        <v>38</v>
      </c>
      <c r="F47" s="11"/>
      <c r="G47" s="10">
        <f>+F47/E47</f>
        <v>0</v>
      </c>
      <c r="H47" s="7" t="str">
        <f>IF(F47="","Veuillez compléter ce prix","")</f>
        <v>Veuillez compléter ce prix</v>
      </c>
    </row>
    <row r="48" spans="1:8" ht="20.100000000000001" customHeight="1" outlineLevel="2" x14ac:dyDescent="0.3">
      <c r="A48" s="13" t="s">
        <v>224</v>
      </c>
      <c r="B48" s="200"/>
      <c r="C48" s="200"/>
      <c r="D48" s="12" t="s">
        <v>14</v>
      </c>
      <c r="E48" s="12">
        <v>16</v>
      </c>
      <c r="F48" s="11"/>
      <c r="G48" s="10">
        <f>+F48/E48</f>
        <v>0</v>
      </c>
      <c r="H48" s="7" t="str">
        <f>IF(F48="","Veuillez compléter ce prix","")</f>
        <v>Veuillez compléter ce prix</v>
      </c>
    </row>
    <row r="49" spans="1:8" ht="20.100000000000001" customHeight="1" outlineLevel="1" x14ac:dyDescent="0.3">
      <c r="A49" s="195" t="s">
        <v>223</v>
      </c>
      <c r="B49" s="196"/>
      <c r="C49" s="196"/>
      <c r="D49" s="197"/>
      <c r="E49" s="15">
        <f>SUBTOTAL(9,E44:E48)</f>
        <v>747</v>
      </c>
      <c r="F49" s="14">
        <f>SUBTOTAL(9,F44:F48)</f>
        <v>0</v>
      </c>
      <c r="G49" s="10"/>
      <c r="H49" s="7"/>
    </row>
    <row r="50" spans="1:8" ht="20.100000000000001" customHeight="1" outlineLevel="2" x14ac:dyDescent="0.3">
      <c r="A50" s="13" t="s">
        <v>222</v>
      </c>
      <c r="B50" s="198" t="s">
        <v>221</v>
      </c>
      <c r="C50" s="198" t="s">
        <v>10</v>
      </c>
      <c r="D50" s="12" t="s">
        <v>5</v>
      </c>
      <c r="E50" s="12">
        <v>327</v>
      </c>
      <c r="F50" s="11"/>
      <c r="G50" s="10">
        <f>+F50/E50</f>
        <v>0</v>
      </c>
      <c r="H50" s="7" t="str">
        <f>IF(F50="","Veuillez compléter ce prix","")</f>
        <v>Veuillez compléter ce prix</v>
      </c>
    </row>
    <row r="51" spans="1:8" ht="20.100000000000001" customHeight="1" outlineLevel="2" x14ac:dyDescent="0.3">
      <c r="A51" s="13" t="s">
        <v>220</v>
      </c>
      <c r="B51" s="199"/>
      <c r="C51" s="199"/>
      <c r="D51" s="12" t="s">
        <v>3</v>
      </c>
      <c r="E51" s="12">
        <v>120</v>
      </c>
      <c r="F51" s="11"/>
      <c r="G51" s="10">
        <f>+F51/E51</f>
        <v>0</v>
      </c>
      <c r="H51" s="7" t="str">
        <f>IF(F51="","Veuillez compléter ce prix","")</f>
        <v>Veuillez compléter ce prix</v>
      </c>
    </row>
    <row r="52" spans="1:8" ht="20.100000000000001" customHeight="1" outlineLevel="2" x14ac:dyDescent="0.3">
      <c r="A52" s="13" t="s">
        <v>219</v>
      </c>
      <c r="B52" s="200"/>
      <c r="C52" s="200"/>
      <c r="D52" s="12" t="s">
        <v>1</v>
      </c>
      <c r="E52" s="12">
        <v>33</v>
      </c>
      <c r="F52" s="11"/>
      <c r="G52" s="10">
        <f>+F52/E52</f>
        <v>0</v>
      </c>
      <c r="H52" s="7" t="str">
        <f>IF(F52="","Veuillez compléter ce prix","")</f>
        <v>Veuillez compléter ce prix</v>
      </c>
    </row>
    <row r="53" spans="1:8" ht="20.100000000000001" customHeight="1" outlineLevel="1" x14ac:dyDescent="0.3">
      <c r="A53" s="195" t="s">
        <v>218</v>
      </c>
      <c r="B53" s="196"/>
      <c r="C53" s="196"/>
      <c r="D53" s="197"/>
      <c r="E53" s="15">
        <f>SUBTOTAL(9,E50:E52)</f>
        <v>480</v>
      </c>
      <c r="F53" s="14">
        <f>SUBTOTAL(9,F50:F52)</f>
        <v>0</v>
      </c>
      <c r="G53" s="10"/>
      <c r="H53" s="7"/>
    </row>
    <row r="54" spans="1:8" ht="20.100000000000001" customHeight="1" outlineLevel="2" x14ac:dyDescent="0.3">
      <c r="A54" s="13" t="s">
        <v>217</v>
      </c>
      <c r="B54" s="198" t="s">
        <v>415</v>
      </c>
      <c r="C54" s="198" t="s">
        <v>10</v>
      </c>
      <c r="D54" s="12" t="s">
        <v>35</v>
      </c>
      <c r="E54" s="12">
        <v>180</v>
      </c>
      <c r="F54" s="11"/>
      <c r="G54" s="10">
        <f>+F54/E54</f>
        <v>0</v>
      </c>
      <c r="H54" s="7" t="str">
        <f>IF(F54="","Veuillez compléter ce prix","")</f>
        <v>Veuillez compléter ce prix</v>
      </c>
    </row>
    <row r="55" spans="1:8" ht="20.100000000000001" customHeight="1" outlineLevel="2" x14ac:dyDescent="0.3">
      <c r="A55" s="13" t="s">
        <v>215</v>
      </c>
      <c r="B55" s="199"/>
      <c r="C55" s="199"/>
      <c r="D55" s="12" t="s">
        <v>5</v>
      </c>
      <c r="E55" s="12">
        <v>1190</v>
      </c>
      <c r="F55" s="11"/>
      <c r="G55" s="10">
        <f>+F55/E55</f>
        <v>0</v>
      </c>
      <c r="H55" s="7" t="str">
        <f>IF(F55="","Veuillez compléter ce prix","")</f>
        <v>Veuillez compléter ce prix</v>
      </c>
    </row>
    <row r="56" spans="1:8" ht="20.100000000000001" customHeight="1" outlineLevel="2" x14ac:dyDescent="0.3">
      <c r="A56" s="13" t="s">
        <v>214</v>
      </c>
      <c r="B56" s="199"/>
      <c r="C56" s="199"/>
      <c r="D56" s="12" t="s">
        <v>3</v>
      </c>
      <c r="E56" s="12">
        <v>519</v>
      </c>
      <c r="F56" s="11"/>
      <c r="G56" s="10">
        <f>+F56/E56</f>
        <v>0</v>
      </c>
      <c r="H56" s="7" t="str">
        <f>IF(F56="","Veuillez compléter ce prix","")</f>
        <v>Veuillez compléter ce prix</v>
      </c>
    </row>
    <row r="57" spans="1:8" ht="20.100000000000001" customHeight="1" outlineLevel="2" x14ac:dyDescent="0.3">
      <c r="A57" s="13" t="s">
        <v>213</v>
      </c>
      <c r="B57" s="199"/>
      <c r="C57" s="199"/>
      <c r="D57" s="12" t="s">
        <v>1</v>
      </c>
      <c r="E57" s="12">
        <v>127</v>
      </c>
      <c r="F57" s="11"/>
      <c r="G57" s="10">
        <f>+F57/E57</f>
        <v>0</v>
      </c>
      <c r="H57" s="7" t="str">
        <f>IF(F57="","Veuillez compléter ce prix","")</f>
        <v>Veuillez compléter ce prix</v>
      </c>
    </row>
    <row r="58" spans="1:8" ht="20.100000000000001" customHeight="1" outlineLevel="2" x14ac:dyDescent="0.3">
      <c r="A58" s="13" t="s">
        <v>212</v>
      </c>
      <c r="B58" s="200"/>
      <c r="C58" s="200"/>
      <c r="D58" s="12" t="s">
        <v>14</v>
      </c>
      <c r="E58" s="12">
        <v>34</v>
      </c>
      <c r="F58" s="11"/>
      <c r="G58" s="10">
        <f>+F58/E58</f>
        <v>0</v>
      </c>
      <c r="H58" s="7" t="str">
        <f>IF(F58="","Veuillez compléter ce prix","")</f>
        <v>Veuillez compléter ce prix</v>
      </c>
    </row>
    <row r="59" spans="1:8" ht="20.100000000000001" customHeight="1" outlineLevel="1" x14ac:dyDescent="0.3">
      <c r="A59" s="195" t="s">
        <v>416</v>
      </c>
      <c r="B59" s="196"/>
      <c r="C59" s="196"/>
      <c r="D59" s="197"/>
      <c r="E59" s="15">
        <f>SUBTOTAL(9,E54:E58)</f>
        <v>2050</v>
      </c>
      <c r="F59" s="14">
        <f>SUBTOTAL(9,F54:F58)</f>
        <v>0</v>
      </c>
      <c r="G59" s="10"/>
      <c r="H59" s="7"/>
    </row>
    <row r="60" spans="1:8" ht="20.100000000000001" customHeight="1" outlineLevel="2" x14ac:dyDescent="0.3">
      <c r="A60" s="13" t="s">
        <v>210</v>
      </c>
      <c r="B60" s="198" t="s">
        <v>209</v>
      </c>
      <c r="C60" s="198" t="s">
        <v>10</v>
      </c>
      <c r="D60" s="12" t="s">
        <v>35</v>
      </c>
      <c r="E60" s="12">
        <v>171.10000000000002</v>
      </c>
      <c r="F60" s="11"/>
      <c r="G60" s="10">
        <f>+F60/E60</f>
        <v>0</v>
      </c>
      <c r="H60" s="7" t="str">
        <f>IF(F60="","Veuillez compléter ce prix","")</f>
        <v>Veuillez compléter ce prix</v>
      </c>
    </row>
    <row r="61" spans="1:8" ht="20.100000000000001" customHeight="1" outlineLevel="2" x14ac:dyDescent="0.3">
      <c r="A61" s="13" t="s">
        <v>208</v>
      </c>
      <c r="B61" s="199"/>
      <c r="C61" s="199"/>
      <c r="D61" s="12" t="s">
        <v>5</v>
      </c>
      <c r="E61" s="12">
        <v>1228.3999999999994</v>
      </c>
      <c r="F61" s="11"/>
      <c r="G61" s="10">
        <f>+F61/E61</f>
        <v>0</v>
      </c>
      <c r="H61" s="7" t="str">
        <f>IF(F61="","Veuillez compléter ce prix","")</f>
        <v>Veuillez compléter ce prix</v>
      </c>
    </row>
    <row r="62" spans="1:8" ht="20.100000000000001" customHeight="1" outlineLevel="2" x14ac:dyDescent="0.3">
      <c r="A62" s="13" t="s">
        <v>207</v>
      </c>
      <c r="B62" s="199"/>
      <c r="C62" s="199"/>
      <c r="D62" s="12" t="s">
        <v>3</v>
      </c>
      <c r="E62" s="12">
        <v>537.40000000000009</v>
      </c>
      <c r="F62" s="11"/>
      <c r="G62" s="10">
        <f>+F62/E62</f>
        <v>0</v>
      </c>
      <c r="H62" s="7" t="str">
        <f>IF(F62="","Veuillez compléter ce prix","")</f>
        <v>Veuillez compléter ce prix</v>
      </c>
    </row>
    <row r="63" spans="1:8" ht="20.100000000000001" customHeight="1" outlineLevel="2" x14ac:dyDescent="0.3">
      <c r="A63" s="13" t="s">
        <v>206</v>
      </c>
      <c r="B63" s="199"/>
      <c r="C63" s="199"/>
      <c r="D63" s="12" t="s">
        <v>1</v>
      </c>
      <c r="E63" s="12">
        <v>73.8</v>
      </c>
      <c r="F63" s="11"/>
      <c r="G63" s="10">
        <f>+F63/E63</f>
        <v>0</v>
      </c>
      <c r="H63" s="7" t="str">
        <f>IF(F63="","Veuillez compléter ce prix","")</f>
        <v>Veuillez compléter ce prix</v>
      </c>
    </row>
    <row r="64" spans="1:8" ht="20.100000000000001" customHeight="1" outlineLevel="2" x14ac:dyDescent="0.3">
      <c r="A64" s="13" t="s">
        <v>205</v>
      </c>
      <c r="B64" s="200"/>
      <c r="C64" s="200"/>
      <c r="D64" s="12" t="s">
        <v>14</v>
      </c>
      <c r="E64" s="12">
        <v>48.1</v>
      </c>
      <c r="F64" s="11"/>
      <c r="G64" s="10">
        <f>+F64/E64</f>
        <v>0</v>
      </c>
      <c r="H64" s="7" t="str">
        <f>IF(F64="","Veuillez compléter ce prix","")</f>
        <v>Veuillez compléter ce prix</v>
      </c>
    </row>
    <row r="65" spans="1:8" ht="20.100000000000001" customHeight="1" outlineLevel="1" x14ac:dyDescent="0.3">
      <c r="A65" s="195" t="s">
        <v>204</v>
      </c>
      <c r="B65" s="196"/>
      <c r="C65" s="196"/>
      <c r="D65" s="197"/>
      <c r="E65" s="15">
        <f>SUBTOTAL(9,E60:E64)</f>
        <v>2058.7999999999997</v>
      </c>
      <c r="F65" s="14">
        <f>SUBTOTAL(9,F60:F64)</f>
        <v>0</v>
      </c>
      <c r="G65" s="10"/>
      <c r="H65" s="7"/>
    </row>
    <row r="66" spans="1:8" ht="20.100000000000001" customHeight="1" outlineLevel="2" x14ac:dyDescent="0.3">
      <c r="A66" s="13" t="s">
        <v>203</v>
      </c>
      <c r="B66" s="198" t="s">
        <v>202</v>
      </c>
      <c r="C66" s="198" t="s">
        <v>10</v>
      </c>
      <c r="D66" s="12" t="s">
        <v>35</v>
      </c>
      <c r="E66" s="12">
        <v>16.5</v>
      </c>
      <c r="F66" s="11"/>
      <c r="G66" s="10">
        <f>+F66/E66</f>
        <v>0</v>
      </c>
      <c r="H66" s="7" t="str">
        <f>IF(F66="","Veuillez compléter ce prix","")</f>
        <v>Veuillez compléter ce prix</v>
      </c>
    </row>
    <row r="67" spans="1:8" ht="20.100000000000001" customHeight="1" outlineLevel="2" x14ac:dyDescent="0.3">
      <c r="A67" s="13" t="s">
        <v>201</v>
      </c>
      <c r="B67" s="199"/>
      <c r="C67" s="199"/>
      <c r="D67" s="12" t="s">
        <v>5</v>
      </c>
      <c r="E67" s="12">
        <v>145.39999999999998</v>
      </c>
      <c r="F67" s="11"/>
      <c r="G67" s="10">
        <f>+F67/E67</f>
        <v>0</v>
      </c>
      <c r="H67" s="7" t="str">
        <f>IF(F67="","Veuillez compléter ce prix","")</f>
        <v>Veuillez compléter ce prix</v>
      </c>
    </row>
    <row r="68" spans="1:8" ht="20.100000000000001" customHeight="1" outlineLevel="2" x14ac:dyDescent="0.3">
      <c r="A68" s="13" t="s">
        <v>200</v>
      </c>
      <c r="B68" s="199"/>
      <c r="C68" s="199"/>
      <c r="D68" s="12" t="s">
        <v>3</v>
      </c>
      <c r="E68" s="12">
        <v>15.9</v>
      </c>
      <c r="F68" s="11"/>
      <c r="G68" s="10">
        <f>+F68/E68</f>
        <v>0</v>
      </c>
      <c r="H68" s="7" t="str">
        <f>IF(F68="","Veuillez compléter ce prix","")</f>
        <v>Veuillez compléter ce prix</v>
      </c>
    </row>
    <row r="69" spans="1:8" ht="20.100000000000001" customHeight="1" outlineLevel="2" x14ac:dyDescent="0.3">
      <c r="A69" s="13" t="s">
        <v>199</v>
      </c>
      <c r="B69" s="200"/>
      <c r="C69" s="200"/>
      <c r="D69" s="12" t="s">
        <v>1</v>
      </c>
      <c r="E69" s="12">
        <v>22.099999999999998</v>
      </c>
      <c r="F69" s="11"/>
      <c r="G69" s="10">
        <f>+F69/E69</f>
        <v>0</v>
      </c>
      <c r="H69" s="7" t="str">
        <f>IF(F69="","Veuillez compléter ce prix","")</f>
        <v>Veuillez compléter ce prix</v>
      </c>
    </row>
    <row r="70" spans="1:8" ht="20.100000000000001" customHeight="1" outlineLevel="1" x14ac:dyDescent="0.3">
      <c r="A70" s="195" t="s">
        <v>198</v>
      </c>
      <c r="B70" s="196"/>
      <c r="C70" s="196"/>
      <c r="D70" s="197"/>
      <c r="E70" s="15">
        <f>SUBTOTAL(9,E66:E69)</f>
        <v>199.89999999999998</v>
      </c>
      <c r="F70" s="14">
        <f>SUBTOTAL(9,F66:F69)</f>
        <v>0</v>
      </c>
      <c r="G70" s="10"/>
      <c r="H70" s="7"/>
    </row>
    <row r="71" spans="1:8" ht="20.100000000000001" customHeight="1" outlineLevel="2" x14ac:dyDescent="0.3">
      <c r="A71" s="13" t="s">
        <v>197</v>
      </c>
      <c r="B71" s="198" t="s">
        <v>196</v>
      </c>
      <c r="C71" s="198" t="s">
        <v>10</v>
      </c>
      <c r="D71" s="12" t="s">
        <v>35</v>
      </c>
      <c r="E71" s="12">
        <v>11</v>
      </c>
      <c r="F71" s="11"/>
      <c r="G71" s="10">
        <f>+F71/E71</f>
        <v>0</v>
      </c>
      <c r="H71" s="7" t="str">
        <f>IF(F71="","Veuillez compléter ce prix","")</f>
        <v>Veuillez compléter ce prix</v>
      </c>
    </row>
    <row r="72" spans="1:8" ht="20.100000000000001" customHeight="1" outlineLevel="2" x14ac:dyDescent="0.3">
      <c r="A72" s="13" t="s">
        <v>195</v>
      </c>
      <c r="B72" s="199"/>
      <c r="C72" s="199"/>
      <c r="D72" s="12" t="s">
        <v>5</v>
      </c>
      <c r="E72" s="12">
        <v>283</v>
      </c>
      <c r="F72" s="11"/>
      <c r="G72" s="10">
        <f>+F72/E72</f>
        <v>0</v>
      </c>
      <c r="H72" s="7" t="str">
        <f>IF(F72="","Veuillez compléter ce prix","")</f>
        <v>Veuillez compléter ce prix</v>
      </c>
    </row>
    <row r="73" spans="1:8" ht="20.100000000000001" customHeight="1" outlineLevel="2" x14ac:dyDescent="0.3">
      <c r="A73" s="13" t="s">
        <v>194</v>
      </c>
      <c r="B73" s="199"/>
      <c r="C73" s="199"/>
      <c r="D73" s="12" t="s">
        <v>3</v>
      </c>
      <c r="E73" s="12">
        <v>84</v>
      </c>
      <c r="F73" s="11"/>
      <c r="G73" s="10">
        <f>+F73/E73</f>
        <v>0</v>
      </c>
      <c r="H73" s="7" t="str">
        <f>IF(F73="","Veuillez compléter ce prix","")</f>
        <v>Veuillez compléter ce prix</v>
      </c>
    </row>
    <row r="74" spans="1:8" ht="20.100000000000001" customHeight="1" outlineLevel="2" x14ac:dyDescent="0.3">
      <c r="A74" s="13" t="s">
        <v>193</v>
      </c>
      <c r="B74" s="200"/>
      <c r="C74" s="200"/>
      <c r="D74" s="12" t="s">
        <v>1</v>
      </c>
      <c r="E74" s="12">
        <v>11</v>
      </c>
      <c r="F74" s="11"/>
      <c r="G74" s="10">
        <f>+F74/E74</f>
        <v>0</v>
      </c>
      <c r="H74" s="7" t="str">
        <f>IF(F74="","Veuillez compléter ce prix","")</f>
        <v>Veuillez compléter ce prix</v>
      </c>
    </row>
    <row r="75" spans="1:8" ht="20.100000000000001" customHeight="1" outlineLevel="1" x14ac:dyDescent="0.3">
      <c r="A75" s="195" t="s">
        <v>192</v>
      </c>
      <c r="B75" s="196"/>
      <c r="C75" s="196"/>
      <c r="D75" s="197"/>
      <c r="E75" s="15">
        <f>SUBTOTAL(9,E71:E74)</f>
        <v>389</v>
      </c>
      <c r="F75" s="14">
        <f>SUBTOTAL(9,F71:F74)</f>
        <v>0</v>
      </c>
      <c r="G75" s="10"/>
      <c r="H75" s="7"/>
    </row>
    <row r="76" spans="1:8" ht="20.100000000000001" customHeight="1" outlineLevel="2" x14ac:dyDescent="0.3">
      <c r="A76" s="13" t="s">
        <v>191</v>
      </c>
      <c r="B76" s="198" t="s">
        <v>190</v>
      </c>
      <c r="C76" s="198" t="s">
        <v>6</v>
      </c>
      <c r="D76" s="12" t="s">
        <v>5</v>
      </c>
      <c r="E76" s="12">
        <v>126</v>
      </c>
      <c r="F76" s="11"/>
      <c r="G76" s="10">
        <f>+F76/E76</f>
        <v>0</v>
      </c>
      <c r="H76" s="7" t="str">
        <f>IF(F76="","Veuillez compléter ce prix","")</f>
        <v>Veuillez compléter ce prix</v>
      </c>
    </row>
    <row r="77" spans="1:8" ht="20.100000000000001" customHeight="1" outlineLevel="2" x14ac:dyDescent="0.3">
      <c r="A77" s="13" t="s">
        <v>189</v>
      </c>
      <c r="B77" s="199"/>
      <c r="C77" s="199"/>
      <c r="D77" s="12" t="s">
        <v>3</v>
      </c>
      <c r="E77" s="12">
        <v>2</v>
      </c>
      <c r="F77" s="11"/>
      <c r="G77" s="10">
        <f>+F77/E77</f>
        <v>0</v>
      </c>
      <c r="H77" s="7" t="str">
        <f>IF(F77="","Veuillez compléter ce prix","")</f>
        <v>Veuillez compléter ce prix</v>
      </c>
    </row>
    <row r="78" spans="1:8" ht="20.100000000000001" customHeight="1" outlineLevel="2" x14ac:dyDescent="0.3">
      <c r="A78" s="13" t="s">
        <v>188</v>
      </c>
      <c r="B78" s="200"/>
      <c r="C78" s="200"/>
      <c r="D78" s="12" t="s">
        <v>1</v>
      </c>
      <c r="E78" s="12">
        <v>9</v>
      </c>
      <c r="F78" s="11"/>
      <c r="G78" s="10">
        <f>+F78/E78</f>
        <v>0</v>
      </c>
      <c r="H78" s="7" t="str">
        <f>IF(F78="","Veuillez compléter ce prix","")</f>
        <v>Veuillez compléter ce prix</v>
      </c>
    </row>
    <row r="79" spans="1:8" ht="20.100000000000001" customHeight="1" outlineLevel="1" x14ac:dyDescent="0.3">
      <c r="A79" s="195" t="s">
        <v>187</v>
      </c>
      <c r="B79" s="196"/>
      <c r="C79" s="196"/>
      <c r="D79" s="197"/>
      <c r="E79" s="15">
        <f>SUBTOTAL(9,E76:E78)</f>
        <v>137</v>
      </c>
      <c r="F79" s="14">
        <f>SUBTOTAL(9,F76:F78)</f>
        <v>0</v>
      </c>
      <c r="G79" s="10"/>
      <c r="H79" s="7"/>
    </row>
    <row r="80" spans="1:8" ht="20.100000000000001" customHeight="1" outlineLevel="2" x14ac:dyDescent="0.3">
      <c r="A80" s="13" t="s">
        <v>186</v>
      </c>
      <c r="B80" s="198" t="s">
        <v>185</v>
      </c>
      <c r="C80" s="198" t="s">
        <v>184</v>
      </c>
      <c r="D80" s="12" t="s">
        <v>5</v>
      </c>
      <c r="E80" s="12">
        <v>45</v>
      </c>
      <c r="F80" s="11"/>
      <c r="G80" s="10">
        <f>+F80/E80</f>
        <v>0</v>
      </c>
      <c r="H80" s="7" t="str">
        <f>IF(F80="","Veuillez compléter ce prix","")</f>
        <v>Veuillez compléter ce prix</v>
      </c>
    </row>
    <row r="81" spans="1:8" ht="20.100000000000001" customHeight="1" outlineLevel="2" x14ac:dyDescent="0.3">
      <c r="A81" s="13" t="s">
        <v>183</v>
      </c>
      <c r="B81" s="199"/>
      <c r="C81" s="199"/>
      <c r="D81" s="12" t="s">
        <v>3</v>
      </c>
      <c r="E81" s="12">
        <v>22</v>
      </c>
      <c r="F81" s="11"/>
      <c r="G81" s="10">
        <f>+F81/E81</f>
        <v>0</v>
      </c>
      <c r="H81" s="7" t="str">
        <f>IF(F81="","Veuillez compléter ce prix","")</f>
        <v>Veuillez compléter ce prix</v>
      </c>
    </row>
    <row r="82" spans="1:8" ht="20.100000000000001" customHeight="1" outlineLevel="2" x14ac:dyDescent="0.3">
      <c r="A82" s="13" t="s">
        <v>182</v>
      </c>
      <c r="B82" s="199"/>
      <c r="C82" s="199"/>
      <c r="D82" s="12" t="s">
        <v>1</v>
      </c>
      <c r="E82" s="12">
        <v>44</v>
      </c>
      <c r="F82" s="11"/>
      <c r="G82" s="10">
        <f>+F82/E82</f>
        <v>0</v>
      </c>
      <c r="H82" s="7" t="str">
        <f>IF(F82="","Veuillez compléter ce prix","")</f>
        <v>Veuillez compléter ce prix</v>
      </c>
    </row>
    <row r="83" spans="1:8" ht="20.100000000000001" customHeight="1" outlineLevel="2" x14ac:dyDescent="0.3">
      <c r="A83" s="13" t="s">
        <v>181</v>
      </c>
      <c r="B83" s="200"/>
      <c r="C83" s="200"/>
      <c r="D83" s="12" t="s">
        <v>14</v>
      </c>
      <c r="E83" s="12">
        <v>11</v>
      </c>
      <c r="F83" s="11"/>
      <c r="G83" s="10">
        <f>+F83/E83</f>
        <v>0</v>
      </c>
      <c r="H83" s="7" t="str">
        <f>IF(F83="","Veuillez compléter ce prix","")</f>
        <v>Veuillez compléter ce prix</v>
      </c>
    </row>
    <row r="84" spans="1:8" ht="20.100000000000001" customHeight="1" outlineLevel="1" x14ac:dyDescent="0.3">
      <c r="A84" s="195" t="s">
        <v>180</v>
      </c>
      <c r="B84" s="196"/>
      <c r="C84" s="196"/>
      <c r="D84" s="197"/>
      <c r="E84" s="15">
        <f>SUBTOTAL(9,E80:E83)</f>
        <v>122</v>
      </c>
      <c r="F84" s="14">
        <f>SUBTOTAL(9,F80:F83)</f>
        <v>0</v>
      </c>
      <c r="G84" s="10"/>
      <c r="H84" s="7"/>
    </row>
    <row r="85" spans="1:8" ht="20.100000000000001" customHeight="1" outlineLevel="2" x14ac:dyDescent="0.3">
      <c r="A85" s="13" t="s">
        <v>179</v>
      </c>
      <c r="B85" s="198" t="s">
        <v>178</v>
      </c>
      <c r="C85" s="198" t="s">
        <v>10</v>
      </c>
      <c r="D85" s="12" t="s">
        <v>5</v>
      </c>
      <c r="E85" s="12">
        <v>205</v>
      </c>
      <c r="F85" s="11"/>
      <c r="G85" s="10">
        <f>+F85/E85</f>
        <v>0</v>
      </c>
      <c r="H85" s="7" t="str">
        <f>IF(F85="","Veuillez compléter ce prix","")</f>
        <v>Veuillez compléter ce prix</v>
      </c>
    </row>
    <row r="86" spans="1:8" ht="20.100000000000001" customHeight="1" outlineLevel="2" x14ac:dyDescent="0.3">
      <c r="A86" s="13" t="s">
        <v>177</v>
      </c>
      <c r="B86" s="199"/>
      <c r="C86" s="199"/>
      <c r="D86" s="12" t="s">
        <v>3</v>
      </c>
      <c r="E86" s="12">
        <v>33</v>
      </c>
      <c r="F86" s="11"/>
      <c r="G86" s="10">
        <f>+F86/E86</f>
        <v>0</v>
      </c>
      <c r="H86" s="7" t="str">
        <f>IF(F86="","Veuillez compléter ce prix","")</f>
        <v>Veuillez compléter ce prix</v>
      </c>
    </row>
    <row r="87" spans="1:8" ht="20.100000000000001" customHeight="1" outlineLevel="2" x14ac:dyDescent="0.3">
      <c r="A87" s="13" t="s">
        <v>176</v>
      </c>
      <c r="B87" s="200"/>
      <c r="C87" s="200"/>
      <c r="D87" s="12" t="s">
        <v>1</v>
      </c>
      <c r="E87" s="12">
        <v>12</v>
      </c>
      <c r="F87" s="11"/>
      <c r="G87" s="10">
        <f>+F87/E87</f>
        <v>0</v>
      </c>
      <c r="H87" s="7" t="str">
        <f>IF(F87="","Veuillez compléter ce prix","")</f>
        <v>Veuillez compléter ce prix</v>
      </c>
    </row>
    <row r="88" spans="1:8" ht="20.100000000000001" customHeight="1" outlineLevel="1" x14ac:dyDescent="0.3">
      <c r="A88" s="195" t="s">
        <v>175</v>
      </c>
      <c r="B88" s="196"/>
      <c r="C88" s="196"/>
      <c r="D88" s="197"/>
      <c r="E88" s="15">
        <f>SUBTOTAL(9,E85:E87)</f>
        <v>250</v>
      </c>
      <c r="F88" s="14">
        <f>SUBTOTAL(9,F85:F87)</f>
        <v>0</v>
      </c>
      <c r="G88" s="10"/>
      <c r="H88" s="7"/>
    </row>
    <row r="89" spans="1:8" ht="20.100000000000001" customHeight="1" outlineLevel="2" x14ac:dyDescent="0.3">
      <c r="A89" s="13" t="s">
        <v>174</v>
      </c>
      <c r="B89" s="198" t="s">
        <v>173</v>
      </c>
      <c r="C89" s="198" t="s">
        <v>10</v>
      </c>
      <c r="D89" s="12" t="s">
        <v>5</v>
      </c>
      <c r="E89" s="12">
        <v>58</v>
      </c>
      <c r="F89" s="11"/>
      <c r="G89" s="10">
        <f>+F89/E89</f>
        <v>0</v>
      </c>
      <c r="H89" s="7" t="str">
        <f>IF(F89="","Veuillez compléter ce prix","")</f>
        <v>Veuillez compléter ce prix</v>
      </c>
    </row>
    <row r="90" spans="1:8" ht="20.100000000000001" customHeight="1" outlineLevel="2" x14ac:dyDescent="0.3">
      <c r="A90" s="13" t="s">
        <v>172</v>
      </c>
      <c r="B90" s="200"/>
      <c r="C90" s="200"/>
      <c r="D90" s="12" t="s">
        <v>1</v>
      </c>
      <c r="E90" s="12">
        <v>18</v>
      </c>
      <c r="F90" s="11"/>
      <c r="G90" s="10">
        <f>+F90/E90</f>
        <v>0</v>
      </c>
      <c r="H90" s="7" t="str">
        <f>IF(F90="","Veuillez compléter ce prix","")</f>
        <v>Veuillez compléter ce prix</v>
      </c>
    </row>
    <row r="91" spans="1:8" ht="20.100000000000001" customHeight="1" outlineLevel="1" x14ac:dyDescent="0.3">
      <c r="A91" s="195" t="s">
        <v>171</v>
      </c>
      <c r="B91" s="196"/>
      <c r="C91" s="196"/>
      <c r="D91" s="197"/>
      <c r="E91" s="15">
        <f>SUBTOTAL(9,E89:E90)</f>
        <v>76</v>
      </c>
      <c r="F91" s="14">
        <f>SUBTOTAL(9,F89:F90)</f>
        <v>0</v>
      </c>
      <c r="G91" s="10"/>
      <c r="H91" s="7"/>
    </row>
    <row r="92" spans="1:8" ht="20.100000000000001" customHeight="1" outlineLevel="2" x14ac:dyDescent="0.3">
      <c r="A92" s="13" t="s">
        <v>170</v>
      </c>
      <c r="B92" s="198" t="s">
        <v>169</v>
      </c>
      <c r="C92" s="198" t="s">
        <v>10</v>
      </c>
      <c r="D92" s="12" t="s">
        <v>5</v>
      </c>
      <c r="E92" s="12">
        <v>38</v>
      </c>
      <c r="F92" s="11"/>
      <c r="G92" s="10">
        <f>+F92/E92</f>
        <v>0</v>
      </c>
      <c r="H92" s="7" t="str">
        <f>IF(F92="","Veuillez compléter ce prix","")</f>
        <v>Veuillez compléter ce prix</v>
      </c>
    </row>
    <row r="93" spans="1:8" ht="20.100000000000001" customHeight="1" outlineLevel="2" x14ac:dyDescent="0.3">
      <c r="A93" s="13" t="s">
        <v>168</v>
      </c>
      <c r="B93" s="199"/>
      <c r="C93" s="199"/>
      <c r="D93" s="12" t="s">
        <v>3</v>
      </c>
      <c r="E93" s="12">
        <v>4</v>
      </c>
      <c r="F93" s="11"/>
      <c r="G93" s="10">
        <f>+F93/E93</f>
        <v>0</v>
      </c>
      <c r="H93" s="7" t="str">
        <f>IF(F93="","Veuillez compléter ce prix","")</f>
        <v>Veuillez compléter ce prix</v>
      </c>
    </row>
    <row r="94" spans="1:8" ht="20.100000000000001" customHeight="1" outlineLevel="2" x14ac:dyDescent="0.3">
      <c r="A94" s="13" t="s">
        <v>167</v>
      </c>
      <c r="B94" s="199"/>
      <c r="C94" s="199"/>
      <c r="D94" s="12" t="s">
        <v>1</v>
      </c>
      <c r="E94" s="12">
        <v>10</v>
      </c>
      <c r="F94" s="11"/>
      <c r="G94" s="10">
        <f>+F94/E94</f>
        <v>0</v>
      </c>
      <c r="H94" s="7" t="str">
        <f>IF(F94="","Veuillez compléter ce prix","")</f>
        <v>Veuillez compléter ce prix</v>
      </c>
    </row>
    <row r="95" spans="1:8" ht="20.100000000000001" customHeight="1" outlineLevel="2" x14ac:dyDescent="0.3">
      <c r="A95" s="13" t="s">
        <v>166</v>
      </c>
      <c r="B95" s="200"/>
      <c r="C95" s="200"/>
      <c r="D95" s="12" t="s">
        <v>14</v>
      </c>
      <c r="E95" s="12">
        <v>37</v>
      </c>
      <c r="F95" s="11"/>
      <c r="G95" s="10">
        <f>+F95/E95</f>
        <v>0</v>
      </c>
      <c r="H95" s="7" t="str">
        <f>IF(F95="","Veuillez compléter ce prix","")</f>
        <v>Veuillez compléter ce prix</v>
      </c>
    </row>
    <row r="96" spans="1:8" ht="20.100000000000001" customHeight="1" outlineLevel="1" x14ac:dyDescent="0.3">
      <c r="A96" s="195" t="s">
        <v>165</v>
      </c>
      <c r="B96" s="196"/>
      <c r="C96" s="196"/>
      <c r="D96" s="197"/>
      <c r="E96" s="15">
        <f>SUBTOTAL(9,E92:E95)</f>
        <v>89</v>
      </c>
      <c r="F96" s="14">
        <f>SUBTOTAL(9,F92:F95)</f>
        <v>0</v>
      </c>
      <c r="G96" s="10"/>
      <c r="H96" s="7"/>
    </row>
    <row r="97" spans="1:8" ht="20.100000000000001" customHeight="1" outlineLevel="2" x14ac:dyDescent="0.3">
      <c r="A97" s="13" t="s">
        <v>164</v>
      </c>
      <c r="B97" s="198" t="s">
        <v>163</v>
      </c>
      <c r="C97" s="198" t="s">
        <v>10</v>
      </c>
      <c r="D97" s="12" t="s">
        <v>35</v>
      </c>
      <c r="E97" s="12">
        <v>12.77</v>
      </c>
      <c r="F97" s="11"/>
      <c r="G97" s="10">
        <f>+F97/E97</f>
        <v>0</v>
      </c>
      <c r="H97" s="7" t="str">
        <f>IF(F97="","Veuillez compléter ce prix","")</f>
        <v>Veuillez compléter ce prix</v>
      </c>
    </row>
    <row r="98" spans="1:8" ht="20.100000000000001" customHeight="1" outlineLevel="2" x14ac:dyDescent="0.3">
      <c r="A98" s="13" t="s">
        <v>162</v>
      </c>
      <c r="B98" s="199"/>
      <c r="C98" s="199"/>
      <c r="D98" s="12" t="s">
        <v>5</v>
      </c>
      <c r="E98" s="12">
        <v>321.20999999999998</v>
      </c>
      <c r="F98" s="11"/>
      <c r="G98" s="10">
        <f>+F98/E98</f>
        <v>0</v>
      </c>
      <c r="H98" s="7" t="str">
        <f>IF(F98="","Veuillez compléter ce prix","")</f>
        <v>Veuillez compléter ce prix</v>
      </c>
    </row>
    <row r="99" spans="1:8" ht="20.100000000000001" customHeight="1" outlineLevel="2" x14ac:dyDescent="0.3">
      <c r="A99" s="13" t="s">
        <v>161</v>
      </c>
      <c r="B99" s="199"/>
      <c r="C99" s="199"/>
      <c r="D99" s="12" t="s">
        <v>3</v>
      </c>
      <c r="E99" s="12">
        <v>155.82999999999998</v>
      </c>
      <c r="F99" s="11"/>
      <c r="G99" s="10">
        <f>+F99/E99</f>
        <v>0</v>
      </c>
      <c r="H99" s="7" t="str">
        <f>IF(F99="","Veuillez compléter ce prix","")</f>
        <v>Veuillez compléter ce prix</v>
      </c>
    </row>
    <row r="100" spans="1:8" ht="20.100000000000001" customHeight="1" outlineLevel="2" x14ac:dyDescent="0.3">
      <c r="A100" s="13" t="s">
        <v>160</v>
      </c>
      <c r="B100" s="200"/>
      <c r="C100" s="200"/>
      <c r="D100" s="12" t="s">
        <v>1</v>
      </c>
      <c r="E100" s="12">
        <v>4.6900000000000004</v>
      </c>
      <c r="F100" s="11"/>
      <c r="G100" s="10">
        <f>+F100/E100</f>
        <v>0</v>
      </c>
      <c r="H100" s="7" t="str">
        <f>IF(F100="","Veuillez compléter ce prix","")</f>
        <v>Veuillez compléter ce prix</v>
      </c>
    </row>
    <row r="101" spans="1:8" ht="20.100000000000001" customHeight="1" outlineLevel="1" x14ac:dyDescent="0.3">
      <c r="A101" s="195" t="s">
        <v>159</v>
      </c>
      <c r="B101" s="196"/>
      <c r="C101" s="196"/>
      <c r="D101" s="197"/>
      <c r="E101" s="15">
        <f>SUBTOTAL(9,E97:E100)</f>
        <v>494.49999999999994</v>
      </c>
      <c r="F101" s="14">
        <f>SUBTOTAL(9,F97:F100)</f>
        <v>0</v>
      </c>
      <c r="G101" s="10"/>
      <c r="H101" s="7"/>
    </row>
    <row r="102" spans="1:8" s="19" customFormat="1" ht="20.100000000000001" customHeight="1" outlineLevel="2" x14ac:dyDescent="0.3">
      <c r="A102" s="13" t="s">
        <v>158</v>
      </c>
      <c r="B102" s="198" t="s">
        <v>157</v>
      </c>
      <c r="C102" s="198" t="s">
        <v>10</v>
      </c>
      <c r="D102" s="12" t="s">
        <v>5</v>
      </c>
      <c r="E102" s="12">
        <v>293</v>
      </c>
      <c r="F102" s="20"/>
      <c r="G102" s="10">
        <f>+F102/E102</f>
        <v>0</v>
      </c>
      <c r="H102" s="7" t="str">
        <f>IF(F102="","Veuillez compléter ce prix","")</f>
        <v>Veuillez compléter ce prix</v>
      </c>
    </row>
    <row r="103" spans="1:8" ht="20.100000000000001" customHeight="1" outlineLevel="2" x14ac:dyDescent="0.3">
      <c r="A103" s="13" t="s">
        <v>156</v>
      </c>
      <c r="B103" s="199"/>
      <c r="C103" s="199"/>
      <c r="D103" s="12" t="s">
        <v>3</v>
      </c>
      <c r="E103" s="12">
        <v>92</v>
      </c>
      <c r="F103" s="11"/>
      <c r="G103" s="10">
        <f>+F103/E103</f>
        <v>0</v>
      </c>
      <c r="H103" s="7" t="str">
        <f>IF(F103="","Veuillez compléter ce prix","")</f>
        <v>Veuillez compléter ce prix</v>
      </c>
    </row>
    <row r="104" spans="1:8" ht="20.100000000000001" customHeight="1" outlineLevel="2" x14ac:dyDescent="0.3">
      <c r="A104" s="13" t="s">
        <v>155</v>
      </c>
      <c r="B104" s="199"/>
      <c r="C104" s="199"/>
      <c r="D104" s="12" t="s">
        <v>1</v>
      </c>
      <c r="E104" s="12">
        <v>23</v>
      </c>
      <c r="F104" s="11"/>
      <c r="G104" s="10">
        <f>+F104/E104</f>
        <v>0</v>
      </c>
      <c r="H104" s="7" t="str">
        <f>IF(F104="","Veuillez compléter ce prix","")</f>
        <v>Veuillez compléter ce prix</v>
      </c>
    </row>
    <row r="105" spans="1:8" ht="20.100000000000001" customHeight="1" outlineLevel="2" x14ac:dyDescent="0.3">
      <c r="A105" s="13" t="s">
        <v>154</v>
      </c>
      <c r="B105" s="200"/>
      <c r="C105" s="200"/>
      <c r="D105" s="12" t="s">
        <v>14</v>
      </c>
      <c r="E105" s="12">
        <v>32</v>
      </c>
      <c r="F105" s="11"/>
      <c r="G105" s="10">
        <f>+F105/E105</f>
        <v>0</v>
      </c>
      <c r="H105" s="7" t="str">
        <f>IF(F105="","Veuillez compléter ce prix","")</f>
        <v>Veuillez compléter ce prix</v>
      </c>
    </row>
    <row r="106" spans="1:8" ht="20.100000000000001" customHeight="1" outlineLevel="1" x14ac:dyDescent="0.3">
      <c r="A106" s="195" t="s">
        <v>153</v>
      </c>
      <c r="B106" s="196"/>
      <c r="C106" s="196"/>
      <c r="D106" s="197"/>
      <c r="E106" s="15">
        <f>SUBTOTAL(9,E102:E105)</f>
        <v>440</v>
      </c>
      <c r="F106" s="14">
        <f>SUBTOTAL(9,F102:F105)</f>
        <v>0</v>
      </c>
      <c r="G106" s="10"/>
      <c r="H106" s="7"/>
    </row>
    <row r="107" spans="1:8" ht="20.100000000000001" customHeight="1" outlineLevel="2" x14ac:dyDescent="0.3">
      <c r="A107" s="13" t="s">
        <v>152</v>
      </c>
      <c r="B107" s="198" t="s">
        <v>151</v>
      </c>
      <c r="C107" s="198" t="s">
        <v>10</v>
      </c>
      <c r="D107" s="12" t="s">
        <v>35</v>
      </c>
      <c r="E107" s="12">
        <v>46.34</v>
      </c>
      <c r="F107" s="11"/>
      <c r="G107" s="10">
        <f>+F107/E107</f>
        <v>0</v>
      </c>
      <c r="H107" s="7" t="str">
        <f>IF(F107="","Veuillez compléter ce prix","")</f>
        <v>Veuillez compléter ce prix</v>
      </c>
    </row>
    <row r="108" spans="1:8" ht="20.100000000000001" customHeight="1" outlineLevel="2" x14ac:dyDescent="0.3">
      <c r="A108" s="13" t="s">
        <v>150</v>
      </c>
      <c r="B108" s="199"/>
      <c r="C108" s="199"/>
      <c r="D108" s="12" t="s">
        <v>5</v>
      </c>
      <c r="E108" s="12">
        <v>29.46</v>
      </c>
      <c r="F108" s="11"/>
      <c r="G108" s="10">
        <f>+F108/E108</f>
        <v>0</v>
      </c>
      <c r="H108" s="7" t="str">
        <f>IF(F108="","Veuillez compléter ce prix","")</f>
        <v>Veuillez compléter ce prix</v>
      </c>
    </row>
    <row r="109" spans="1:8" ht="20.100000000000001" customHeight="1" outlineLevel="2" x14ac:dyDescent="0.3">
      <c r="A109" s="13" t="s">
        <v>149</v>
      </c>
      <c r="B109" s="199"/>
      <c r="C109" s="199"/>
      <c r="D109" s="12" t="s">
        <v>3</v>
      </c>
      <c r="E109" s="12">
        <v>23.8</v>
      </c>
      <c r="F109" s="11"/>
      <c r="G109" s="10">
        <f>+F109/E109</f>
        <v>0</v>
      </c>
      <c r="H109" s="7" t="str">
        <f>IF(F109="","Veuillez compléter ce prix","")</f>
        <v>Veuillez compléter ce prix</v>
      </c>
    </row>
    <row r="110" spans="1:8" ht="20.100000000000001" customHeight="1" outlineLevel="2" x14ac:dyDescent="0.3">
      <c r="A110" s="13" t="s">
        <v>148</v>
      </c>
      <c r="B110" s="200"/>
      <c r="C110" s="200"/>
      <c r="D110" s="12" t="s">
        <v>1</v>
      </c>
      <c r="E110" s="12">
        <v>19.14</v>
      </c>
      <c r="F110" s="11"/>
      <c r="G110" s="10">
        <f>+F110/E110</f>
        <v>0</v>
      </c>
      <c r="H110" s="7" t="str">
        <f>IF(F110="","Veuillez compléter ce prix","")</f>
        <v>Veuillez compléter ce prix</v>
      </c>
    </row>
    <row r="111" spans="1:8" ht="20.100000000000001" customHeight="1" outlineLevel="1" x14ac:dyDescent="0.3">
      <c r="A111" s="195" t="s">
        <v>147</v>
      </c>
      <c r="B111" s="196"/>
      <c r="C111" s="196"/>
      <c r="D111" s="197"/>
      <c r="E111" s="15">
        <f>SUBTOTAL(9,E107:E110)</f>
        <v>118.74000000000001</v>
      </c>
      <c r="F111" s="14">
        <f>SUBTOTAL(9,F107:F110)</f>
        <v>0</v>
      </c>
      <c r="G111" s="10"/>
      <c r="H111" s="7"/>
    </row>
    <row r="112" spans="1:8" ht="20.100000000000001" customHeight="1" outlineLevel="2" x14ac:dyDescent="0.3">
      <c r="A112" s="13" t="s">
        <v>146</v>
      </c>
      <c r="B112" s="198" t="s">
        <v>145</v>
      </c>
      <c r="C112" s="198" t="s">
        <v>10</v>
      </c>
      <c r="D112" s="12" t="s">
        <v>5</v>
      </c>
      <c r="E112" s="12">
        <v>311</v>
      </c>
      <c r="F112" s="11"/>
      <c r="G112" s="10">
        <f>+F112/E112</f>
        <v>0</v>
      </c>
      <c r="H112" s="7" t="str">
        <f>IF(F112="","Veuillez compléter ce prix","")</f>
        <v>Veuillez compléter ce prix</v>
      </c>
    </row>
    <row r="113" spans="1:8" ht="20.100000000000001" customHeight="1" outlineLevel="2" x14ac:dyDescent="0.3">
      <c r="A113" s="13" t="s">
        <v>144</v>
      </c>
      <c r="B113" s="199"/>
      <c r="C113" s="199"/>
      <c r="D113" s="12" t="s">
        <v>3</v>
      </c>
      <c r="E113" s="12">
        <v>131</v>
      </c>
      <c r="F113" s="11"/>
      <c r="G113" s="10">
        <f>+F113/E113</f>
        <v>0</v>
      </c>
      <c r="H113" s="7" t="str">
        <f>IF(F113="","Veuillez compléter ce prix","")</f>
        <v>Veuillez compléter ce prix</v>
      </c>
    </row>
    <row r="114" spans="1:8" ht="20.100000000000001" customHeight="1" outlineLevel="2" x14ac:dyDescent="0.3">
      <c r="A114" s="13" t="s">
        <v>143</v>
      </c>
      <c r="B114" s="199"/>
      <c r="C114" s="199"/>
      <c r="D114" s="12" t="s">
        <v>1</v>
      </c>
      <c r="E114" s="12">
        <v>85</v>
      </c>
      <c r="F114" s="11"/>
      <c r="G114" s="10">
        <f>+F114/E114</f>
        <v>0</v>
      </c>
      <c r="H114" s="7" t="str">
        <f>IF(F114="","Veuillez compléter ce prix","")</f>
        <v>Veuillez compléter ce prix</v>
      </c>
    </row>
    <row r="115" spans="1:8" ht="20.100000000000001" customHeight="1" outlineLevel="2" x14ac:dyDescent="0.3">
      <c r="A115" s="13" t="s">
        <v>142</v>
      </c>
      <c r="B115" s="199"/>
      <c r="C115" s="199"/>
      <c r="D115" s="12" t="s">
        <v>14</v>
      </c>
      <c r="E115" s="12">
        <v>17</v>
      </c>
      <c r="F115" s="11"/>
      <c r="G115" s="10">
        <f>+F115/E115</f>
        <v>0</v>
      </c>
      <c r="H115" s="7" t="str">
        <f>IF(F115="","Veuillez compléter ce prix","")</f>
        <v>Veuillez compléter ce prix</v>
      </c>
    </row>
    <row r="116" spans="1:8" ht="20.100000000000001" customHeight="1" outlineLevel="1" x14ac:dyDescent="0.3">
      <c r="A116" s="195" t="s">
        <v>141</v>
      </c>
      <c r="B116" s="196"/>
      <c r="C116" s="196"/>
      <c r="D116" s="197"/>
      <c r="E116" s="15">
        <f>SUBTOTAL(9,E112:E115)</f>
        <v>544</v>
      </c>
      <c r="F116" s="14">
        <f>SUBTOTAL(9,F112:F115)</f>
        <v>0</v>
      </c>
      <c r="G116" s="10"/>
      <c r="H116" s="7"/>
    </row>
    <row r="117" spans="1:8" ht="20.100000000000001" customHeight="1" outlineLevel="2" x14ac:dyDescent="0.3">
      <c r="A117" s="13" t="s">
        <v>140</v>
      </c>
      <c r="B117" s="198" t="s">
        <v>139</v>
      </c>
      <c r="C117" s="198" t="s">
        <v>10</v>
      </c>
      <c r="D117" s="12" t="s">
        <v>35</v>
      </c>
      <c r="E117" s="12">
        <v>110</v>
      </c>
      <c r="F117" s="11"/>
      <c r="G117" s="10">
        <f>+F117/E117</f>
        <v>0</v>
      </c>
      <c r="H117" s="7" t="str">
        <f>IF(F117="","Veuillez compléter ce prix","")</f>
        <v>Veuillez compléter ce prix</v>
      </c>
    </row>
    <row r="118" spans="1:8" ht="20.100000000000001" customHeight="1" outlineLevel="2" x14ac:dyDescent="0.3">
      <c r="A118" s="13" t="s">
        <v>138</v>
      </c>
      <c r="B118" s="199"/>
      <c r="C118" s="199"/>
      <c r="D118" s="12" t="s">
        <v>3</v>
      </c>
      <c r="E118" s="12">
        <v>3</v>
      </c>
      <c r="F118" s="11"/>
      <c r="G118" s="10">
        <f>+F118/E118</f>
        <v>0</v>
      </c>
      <c r="H118" s="7" t="str">
        <f>IF(F118="","Veuillez compléter ce prix","")</f>
        <v>Veuillez compléter ce prix</v>
      </c>
    </row>
    <row r="119" spans="1:8" ht="20.100000000000001" customHeight="1" outlineLevel="2" x14ac:dyDescent="0.3">
      <c r="A119" s="13" t="s">
        <v>137</v>
      </c>
      <c r="B119" s="200"/>
      <c r="C119" s="200"/>
      <c r="D119" s="12" t="s">
        <v>1</v>
      </c>
      <c r="E119" s="12">
        <v>10</v>
      </c>
      <c r="F119" s="11"/>
      <c r="G119" s="10">
        <f>+F119/E119</f>
        <v>0</v>
      </c>
      <c r="H119" s="7" t="str">
        <f>IF(F119="","Veuillez compléter ce prix","")</f>
        <v>Veuillez compléter ce prix</v>
      </c>
    </row>
    <row r="120" spans="1:8" ht="20.100000000000001" customHeight="1" outlineLevel="1" x14ac:dyDescent="0.3">
      <c r="A120" s="195" t="s">
        <v>136</v>
      </c>
      <c r="B120" s="196"/>
      <c r="C120" s="196"/>
      <c r="D120" s="197"/>
      <c r="E120" s="15">
        <f>SUBTOTAL(9,E117:E119)</f>
        <v>123</v>
      </c>
      <c r="F120" s="14">
        <f>SUBTOTAL(9,F117:F119)</f>
        <v>0</v>
      </c>
      <c r="G120" s="10"/>
      <c r="H120" s="7"/>
    </row>
    <row r="121" spans="1:8" ht="20.100000000000001" customHeight="1" outlineLevel="2" x14ac:dyDescent="0.3">
      <c r="A121" s="13" t="s">
        <v>135</v>
      </c>
      <c r="B121" s="198" t="s">
        <v>134</v>
      </c>
      <c r="C121" s="198" t="s">
        <v>10</v>
      </c>
      <c r="D121" s="12" t="s">
        <v>5</v>
      </c>
      <c r="E121" s="12">
        <v>191</v>
      </c>
      <c r="F121" s="11"/>
      <c r="G121" s="10">
        <f>+F121/E121</f>
        <v>0</v>
      </c>
      <c r="H121" s="7" t="str">
        <f>IF(F121="","Veuillez compléter ce prix","")</f>
        <v>Veuillez compléter ce prix</v>
      </c>
    </row>
    <row r="122" spans="1:8" ht="20.100000000000001" customHeight="1" outlineLevel="2" x14ac:dyDescent="0.3">
      <c r="A122" s="13" t="s">
        <v>133</v>
      </c>
      <c r="B122" s="199"/>
      <c r="C122" s="199"/>
      <c r="D122" s="12" t="s">
        <v>3</v>
      </c>
      <c r="E122" s="12">
        <v>48</v>
      </c>
      <c r="F122" s="11"/>
      <c r="G122" s="10">
        <f>+F122/E122</f>
        <v>0</v>
      </c>
      <c r="H122" s="7" t="str">
        <f>IF(F122="","Veuillez compléter ce prix","")</f>
        <v>Veuillez compléter ce prix</v>
      </c>
    </row>
    <row r="123" spans="1:8" ht="20.100000000000001" customHeight="1" outlineLevel="2" x14ac:dyDescent="0.3">
      <c r="A123" s="13" t="s">
        <v>132</v>
      </c>
      <c r="B123" s="200"/>
      <c r="C123" s="200"/>
      <c r="D123" s="12" t="s">
        <v>1</v>
      </c>
      <c r="E123" s="12">
        <v>48</v>
      </c>
      <c r="F123" s="11"/>
      <c r="G123" s="10">
        <f>+F123/E123</f>
        <v>0</v>
      </c>
      <c r="H123" s="7" t="str">
        <f>IF(F123="","Veuillez compléter ce prix","")</f>
        <v>Veuillez compléter ce prix</v>
      </c>
    </row>
    <row r="124" spans="1:8" ht="20.100000000000001" customHeight="1" outlineLevel="1" x14ac:dyDescent="0.3">
      <c r="A124" s="195" t="s">
        <v>131</v>
      </c>
      <c r="B124" s="196"/>
      <c r="C124" s="196"/>
      <c r="D124" s="197"/>
      <c r="E124" s="15">
        <f>SUBTOTAL(9,E121:E123)</f>
        <v>287</v>
      </c>
      <c r="F124" s="14">
        <f>SUBTOTAL(9,F121:F123)</f>
        <v>0</v>
      </c>
      <c r="G124" s="10"/>
      <c r="H124" s="7"/>
    </row>
    <row r="125" spans="1:8" ht="20.100000000000001" customHeight="1" outlineLevel="2" x14ac:dyDescent="0.3">
      <c r="A125" s="13" t="s">
        <v>130</v>
      </c>
      <c r="B125" s="13" t="s">
        <v>127</v>
      </c>
      <c r="C125" s="13" t="s">
        <v>10</v>
      </c>
      <c r="D125" s="12" t="s">
        <v>5</v>
      </c>
      <c r="E125" s="12">
        <v>295</v>
      </c>
      <c r="F125" s="11"/>
      <c r="G125" s="10">
        <f>+F125/E125</f>
        <v>0</v>
      </c>
      <c r="H125" s="7" t="str">
        <f>IF(F125="","Veuillez compléter ce prix","")</f>
        <v>Veuillez compléter ce prix</v>
      </c>
    </row>
    <row r="126" spans="1:8" ht="20.100000000000001" customHeight="1" outlineLevel="2" x14ac:dyDescent="0.3">
      <c r="A126" s="13" t="s">
        <v>129</v>
      </c>
      <c r="B126" s="16" t="s">
        <v>127</v>
      </c>
      <c r="C126" s="16" t="s">
        <v>10</v>
      </c>
      <c r="D126" s="12" t="s">
        <v>3</v>
      </c>
      <c r="E126" s="12">
        <v>70</v>
      </c>
      <c r="F126" s="11"/>
      <c r="G126" s="10">
        <f>+F126/E126</f>
        <v>0</v>
      </c>
      <c r="H126" s="7" t="str">
        <f>IF(F126="","Veuillez compléter ce prix","")</f>
        <v>Veuillez compléter ce prix</v>
      </c>
    </row>
    <row r="127" spans="1:8" ht="20.100000000000001" customHeight="1" outlineLevel="2" x14ac:dyDescent="0.3">
      <c r="A127" s="13" t="s">
        <v>128</v>
      </c>
      <c r="B127" s="16" t="s">
        <v>127</v>
      </c>
      <c r="C127" s="16" t="s">
        <v>10</v>
      </c>
      <c r="D127" s="12" t="s">
        <v>1</v>
      </c>
      <c r="E127" s="12">
        <v>24</v>
      </c>
      <c r="F127" s="11"/>
      <c r="G127" s="10">
        <f>+F127/E127</f>
        <v>0</v>
      </c>
      <c r="H127" s="7" t="str">
        <f>IF(F127="","Veuillez compléter ce prix","")</f>
        <v>Veuillez compléter ce prix</v>
      </c>
    </row>
    <row r="128" spans="1:8" ht="20.100000000000001" customHeight="1" outlineLevel="1" x14ac:dyDescent="0.3">
      <c r="A128" s="195" t="s">
        <v>126</v>
      </c>
      <c r="B128" s="196"/>
      <c r="C128" s="196"/>
      <c r="D128" s="197"/>
      <c r="E128" s="15">
        <f>SUBTOTAL(9,E125:E127)</f>
        <v>389</v>
      </c>
      <c r="F128" s="14">
        <f>SUBTOTAL(9,F125:F127)</f>
        <v>0</v>
      </c>
      <c r="G128" s="10"/>
      <c r="H128" s="7"/>
    </row>
    <row r="129" spans="1:8" ht="20.100000000000001" customHeight="1" outlineLevel="2" x14ac:dyDescent="0.3">
      <c r="A129" s="13" t="s">
        <v>125</v>
      </c>
      <c r="B129" s="198" t="s">
        <v>124</v>
      </c>
      <c r="C129" s="198" t="s">
        <v>10</v>
      </c>
      <c r="D129" s="12" t="s">
        <v>35</v>
      </c>
      <c r="E129" s="12">
        <v>249</v>
      </c>
      <c r="F129" s="11"/>
      <c r="G129" s="10">
        <f>+F129/E129</f>
        <v>0</v>
      </c>
      <c r="H129" s="7" t="str">
        <f>IF(F129="","Veuillez compléter ce prix","")</f>
        <v>Veuillez compléter ce prix</v>
      </c>
    </row>
    <row r="130" spans="1:8" ht="20.100000000000001" customHeight="1" outlineLevel="2" x14ac:dyDescent="0.3">
      <c r="A130" s="13" t="s">
        <v>123</v>
      </c>
      <c r="B130" s="199"/>
      <c r="C130" s="199"/>
      <c r="D130" s="12" t="s">
        <v>5</v>
      </c>
      <c r="E130" s="12">
        <v>433</v>
      </c>
      <c r="F130" s="11"/>
      <c r="G130" s="10">
        <f>+F130/E130</f>
        <v>0</v>
      </c>
      <c r="H130" s="7" t="str">
        <f>IF(F130="","Veuillez compléter ce prix","")</f>
        <v>Veuillez compléter ce prix</v>
      </c>
    </row>
    <row r="131" spans="1:8" ht="20.100000000000001" customHeight="1" outlineLevel="2" x14ac:dyDescent="0.3">
      <c r="A131" s="13" t="s">
        <v>122</v>
      </c>
      <c r="B131" s="199"/>
      <c r="C131" s="199"/>
      <c r="D131" s="12" t="s">
        <v>3</v>
      </c>
      <c r="E131" s="12">
        <v>54</v>
      </c>
      <c r="F131" s="11"/>
      <c r="G131" s="10">
        <f>+F131/E131</f>
        <v>0</v>
      </c>
      <c r="H131" s="7" t="str">
        <f>IF(F131="","Veuillez compléter ce prix","")</f>
        <v>Veuillez compléter ce prix</v>
      </c>
    </row>
    <row r="132" spans="1:8" ht="20.100000000000001" customHeight="1" outlineLevel="2" x14ac:dyDescent="0.3">
      <c r="A132" s="13" t="s">
        <v>121</v>
      </c>
      <c r="B132" s="199"/>
      <c r="C132" s="199"/>
      <c r="D132" s="12" t="s">
        <v>1</v>
      </c>
      <c r="E132" s="12">
        <v>43</v>
      </c>
      <c r="F132" s="11"/>
      <c r="G132" s="10">
        <f>+F132/E132</f>
        <v>0</v>
      </c>
      <c r="H132" s="7" t="str">
        <f>IF(F132="","Veuillez compléter ce prix","")</f>
        <v>Veuillez compléter ce prix</v>
      </c>
    </row>
    <row r="133" spans="1:8" ht="20.100000000000001" customHeight="1" outlineLevel="2" x14ac:dyDescent="0.3">
      <c r="A133" s="13" t="s">
        <v>120</v>
      </c>
      <c r="B133" s="200"/>
      <c r="C133" s="200"/>
      <c r="D133" s="12" t="s">
        <v>14</v>
      </c>
      <c r="E133" s="12">
        <v>32</v>
      </c>
      <c r="F133" s="11"/>
      <c r="G133" s="10">
        <f>+F133/E133</f>
        <v>0</v>
      </c>
      <c r="H133" s="7" t="str">
        <f>IF(F133="","Veuillez compléter ce prix","")</f>
        <v>Veuillez compléter ce prix</v>
      </c>
    </row>
    <row r="134" spans="1:8" ht="20.100000000000001" customHeight="1" outlineLevel="1" x14ac:dyDescent="0.3">
      <c r="A134" s="195" t="s">
        <v>119</v>
      </c>
      <c r="B134" s="196"/>
      <c r="C134" s="196"/>
      <c r="D134" s="197"/>
      <c r="E134" s="15">
        <f>SUBTOTAL(9,E129:E133)</f>
        <v>811</v>
      </c>
      <c r="F134" s="14">
        <f>SUBTOTAL(9,F129:F133)</f>
        <v>0</v>
      </c>
      <c r="G134" s="10"/>
      <c r="H134" s="7"/>
    </row>
    <row r="135" spans="1:8" s="19" customFormat="1" ht="20.100000000000001" customHeight="1" outlineLevel="2" x14ac:dyDescent="0.3">
      <c r="A135" s="13" t="s">
        <v>118</v>
      </c>
      <c r="B135" s="198" t="s">
        <v>117</v>
      </c>
      <c r="C135" s="198" t="s">
        <v>10</v>
      </c>
      <c r="D135" s="12" t="s">
        <v>5</v>
      </c>
      <c r="E135" s="12">
        <v>366</v>
      </c>
      <c r="F135" s="20"/>
      <c r="G135" s="10">
        <f>+F135/E135</f>
        <v>0</v>
      </c>
      <c r="H135" s="7" t="str">
        <f>IF(F135="","Veuillez compléter ce prix","")</f>
        <v>Veuillez compléter ce prix</v>
      </c>
    </row>
    <row r="136" spans="1:8" s="19" customFormat="1" ht="20.100000000000001" customHeight="1" outlineLevel="2" x14ac:dyDescent="0.3">
      <c r="A136" s="13" t="s">
        <v>116</v>
      </c>
      <c r="B136" s="199"/>
      <c r="C136" s="199"/>
      <c r="D136" s="12" t="s">
        <v>3</v>
      </c>
      <c r="E136" s="12">
        <v>38</v>
      </c>
      <c r="F136" s="20"/>
      <c r="G136" s="10">
        <f>+F136/E136</f>
        <v>0</v>
      </c>
      <c r="H136" s="7" t="str">
        <f>IF(F136="","Veuillez compléter ce prix","")</f>
        <v>Veuillez compléter ce prix</v>
      </c>
    </row>
    <row r="137" spans="1:8" s="19" customFormat="1" ht="20.100000000000001" customHeight="1" outlineLevel="2" x14ac:dyDescent="0.3">
      <c r="A137" s="13" t="s">
        <v>115</v>
      </c>
      <c r="B137" s="200"/>
      <c r="C137" s="200"/>
      <c r="D137" s="12" t="s">
        <v>1</v>
      </c>
      <c r="E137" s="12">
        <v>12</v>
      </c>
      <c r="F137" s="20"/>
      <c r="G137" s="10">
        <f>+F137/E137</f>
        <v>0</v>
      </c>
      <c r="H137" s="7" t="str">
        <f>IF(F137="","Veuillez compléter ce prix","")</f>
        <v>Veuillez compléter ce prix</v>
      </c>
    </row>
    <row r="138" spans="1:8" s="19" customFormat="1" ht="20.100000000000001" customHeight="1" outlineLevel="1" x14ac:dyDescent="0.3">
      <c r="A138" s="195" t="s">
        <v>114</v>
      </c>
      <c r="B138" s="196"/>
      <c r="C138" s="196"/>
      <c r="D138" s="197"/>
      <c r="E138" s="15">
        <f>SUBTOTAL(9,E135:E137)</f>
        <v>416</v>
      </c>
      <c r="F138" s="14">
        <f>SUBTOTAL(9,F135:F137)</f>
        <v>0</v>
      </c>
      <c r="G138" s="10"/>
      <c r="H138" s="7"/>
    </row>
    <row r="139" spans="1:8" ht="20.100000000000001" customHeight="1" outlineLevel="2" x14ac:dyDescent="0.3">
      <c r="A139" s="13" t="s">
        <v>113</v>
      </c>
      <c r="B139" s="198" t="s">
        <v>112</v>
      </c>
      <c r="C139" s="198" t="s">
        <v>10</v>
      </c>
      <c r="D139" s="12" t="s">
        <v>35</v>
      </c>
      <c r="E139" s="12">
        <v>104.5</v>
      </c>
      <c r="F139" s="11"/>
      <c r="G139" s="10">
        <f>+F139/E139</f>
        <v>0</v>
      </c>
      <c r="H139" s="7" t="str">
        <f>IF(F139="","Veuillez compléter ce prix","")</f>
        <v>Veuillez compléter ce prix</v>
      </c>
    </row>
    <row r="140" spans="1:8" ht="20.100000000000001" customHeight="1" outlineLevel="2" x14ac:dyDescent="0.3">
      <c r="A140" s="13" t="s">
        <v>111</v>
      </c>
      <c r="B140" s="199"/>
      <c r="C140" s="199"/>
      <c r="D140" s="12" t="s">
        <v>5</v>
      </c>
      <c r="E140" s="12">
        <v>140.69999999999999</v>
      </c>
      <c r="F140" s="11"/>
      <c r="G140" s="10">
        <f>+F140/E140</f>
        <v>0</v>
      </c>
      <c r="H140" s="7" t="str">
        <f>IF(F140="","Veuillez compléter ce prix","")</f>
        <v>Veuillez compléter ce prix</v>
      </c>
    </row>
    <row r="141" spans="1:8" ht="20.100000000000001" customHeight="1" outlineLevel="2" x14ac:dyDescent="0.3">
      <c r="A141" s="13" t="s">
        <v>110</v>
      </c>
      <c r="B141" s="199"/>
      <c r="C141" s="199"/>
      <c r="D141" s="12" t="s">
        <v>3</v>
      </c>
      <c r="E141" s="12">
        <v>63.5</v>
      </c>
      <c r="F141" s="11"/>
      <c r="G141" s="10">
        <f>+F141/E141</f>
        <v>0</v>
      </c>
      <c r="H141" s="7" t="str">
        <f>IF(F141="","Veuillez compléter ce prix","")</f>
        <v>Veuillez compléter ce prix</v>
      </c>
    </row>
    <row r="142" spans="1:8" ht="20.100000000000001" customHeight="1" outlineLevel="2" x14ac:dyDescent="0.3">
      <c r="A142" s="13" t="s">
        <v>109</v>
      </c>
      <c r="B142" s="200"/>
      <c r="C142" s="200"/>
      <c r="D142" s="12" t="s">
        <v>1</v>
      </c>
      <c r="E142" s="12">
        <v>24.1</v>
      </c>
      <c r="F142" s="11"/>
      <c r="G142" s="10">
        <f>+F142/E142</f>
        <v>0</v>
      </c>
      <c r="H142" s="7" t="str">
        <f>IF(F142="","Veuillez compléter ce prix","")</f>
        <v>Veuillez compléter ce prix</v>
      </c>
    </row>
    <row r="143" spans="1:8" ht="20.100000000000001" customHeight="1" outlineLevel="1" x14ac:dyDescent="0.3">
      <c r="A143" s="195" t="s">
        <v>108</v>
      </c>
      <c r="B143" s="196"/>
      <c r="C143" s="196"/>
      <c r="D143" s="197"/>
      <c r="E143" s="15">
        <f>SUBTOTAL(9,E139:E142)</f>
        <v>332.8</v>
      </c>
      <c r="F143" s="14">
        <f>SUBTOTAL(9,F139:F142)</f>
        <v>0</v>
      </c>
      <c r="G143" s="10"/>
      <c r="H143" s="7"/>
    </row>
    <row r="144" spans="1:8" ht="20.100000000000001" customHeight="1" outlineLevel="2" x14ac:dyDescent="0.3">
      <c r="A144" s="13" t="s">
        <v>107</v>
      </c>
      <c r="B144" s="198" t="s">
        <v>106</v>
      </c>
      <c r="C144" s="198" t="s">
        <v>10</v>
      </c>
      <c r="D144" s="12" t="s">
        <v>5</v>
      </c>
      <c r="E144" s="12">
        <v>412</v>
      </c>
      <c r="F144" s="11"/>
      <c r="G144" s="10">
        <f>+F144/E144</f>
        <v>0</v>
      </c>
      <c r="H144" s="7" t="str">
        <f>IF(F144="","Veuillez compléter ce prix","")</f>
        <v>Veuillez compléter ce prix</v>
      </c>
    </row>
    <row r="145" spans="1:8" ht="20.100000000000001" customHeight="1" outlineLevel="2" x14ac:dyDescent="0.3">
      <c r="A145" s="13" t="s">
        <v>105</v>
      </c>
      <c r="B145" s="199"/>
      <c r="C145" s="199"/>
      <c r="D145" s="12" t="s">
        <v>3</v>
      </c>
      <c r="E145" s="12">
        <v>125</v>
      </c>
      <c r="F145" s="11"/>
      <c r="G145" s="10">
        <f>+F145/E145</f>
        <v>0</v>
      </c>
      <c r="H145" s="7" t="str">
        <f>IF(F145="","Veuillez compléter ce prix","")</f>
        <v>Veuillez compléter ce prix</v>
      </c>
    </row>
    <row r="146" spans="1:8" ht="20.100000000000001" customHeight="1" outlineLevel="2" x14ac:dyDescent="0.3">
      <c r="A146" s="13" t="s">
        <v>104</v>
      </c>
      <c r="B146" s="200"/>
      <c r="C146" s="200"/>
      <c r="D146" s="12" t="s">
        <v>1</v>
      </c>
      <c r="E146" s="12">
        <v>85</v>
      </c>
      <c r="F146" s="11"/>
      <c r="G146" s="10">
        <f>+F146/E146</f>
        <v>0</v>
      </c>
      <c r="H146" s="7" t="str">
        <f>IF(F146="","Veuillez compléter ce prix","")</f>
        <v>Veuillez compléter ce prix</v>
      </c>
    </row>
    <row r="147" spans="1:8" ht="20.100000000000001" customHeight="1" outlineLevel="1" x14ac:dyDescent="0.3">
      <c r="A147" s="195" t="s">
        <v>103</v>
      </c>
      <c r="B147" s="196"/>
      <c r="C147" s="196"/>
      <c r="D147" s="197"/>
      <c r="E147" s="15">
        <f>SUBTOTAL(9,E144:E146)</f>
        <v>622</v>
      </c>
      <c r="F147" s="14">
        <f>SUBTOTAL(9,F144:F146)</f>
        <v>0</v>
      </c>
      <c r="G147" s="10"/>
      <c r="H147" s="7"/>
    </row>
    <row r="148" spans="1:8" ht="20.100000000000001" customHeight="1" outlineLevel="2" x14ac:dyDescent="0.3">
      <c r="A148" s="13" t="s">
        <v>102</v>
      </c>
      <c r="B148" s="198" t="s">
        <v>101</v>
      </c>
      <c r="C148" s="198" t="s">
        <v>10</v>
      </c>
      <c r="D148" s="12" t="s">
        <v>35</v>
      </c>
      <c r="E148" s="12">
        <v>28</v>
      </c>
      <c r="F148" s="11"/>
      <c r="G148" s="10">
        <f>+F148/E148</f>
        <v>0</v>
      </c>
      <c r="H148" s="7" t="str">
        <f>IF(F148="","Veuillez compléter ce prix","")</f>
        <v>Veuillez compléter ce prix</v>
      </c>
    </row>
    <row r="149" spans="1:8" ht="20.100000000000001" customHeight="1" outlineLevel="2" x14ac:dyDescent="0.3">
      <c r="A149" s="13" t="s">
        <v>100</v>
      </c>
      <c r="B149" s="199"/>
      <c r="C149" s="199"/>
      <c r="D149" s="12" t="s">
        <v>5</v>
      </c>
      <c r="E149" s="12">
        <v>805</v>
      </c>
      <c r="F149" s="11"/>
      <c r="G149" s="10">
        <f>+F149/E149</f>
        <v>0</v>
      </c>
      <c r="H149" s="7" t="str">
        <f>IF(F149="","Veuillez compléter ce prix","")</f>
        <v>Veuillez compléter ce prix</v>
      </c>
    </row>
    <row r="150" spans="1:8" ht="20.100000000000001" customHeight="1" outlineLevel="2" x14ac:dyDescent="0.3">
      <c r="A150" s="13" t="s">
        <v>99</v>
      </c>
      <c r="B150" s="199"/>
      <c r="C150" s="199"/>
      <c r="D150" s="12" t="s">
        <v>3</v>
      </c>
      <c r="E150" s="12">
        <v>173</v>
      </c>
      <c r="F150" s="11"/>
      <c r="G150" s="10">
        <f>+F150/E150</f>
        <v>0</v>
      </c>
      <c r="H150" s="7" t="str">
        <f>IF(F150="","Veuillez compléter ce prix","")</f>
        <v>Veuillez compléter ce prix</v>
      </c>
    </row>
    <row r="151" spans="1:8" ht="20.100000000000001" customHeight="1" outlineLevel="2" x14ac:dyDescent="0.3">
      <c r="A151" s="13" t="s">
        <v>98</v>
      </c>
      <c r="B151" s="199"/>
      <c r="C151" s="199"/>
      <c r="D151" s="12" t="s">
        <v>1</v>
      </c>
      <c r="E151" s="12">
        <v>43</v>
      </c>
      <c r="F151" s="11"/>
      <c r="G151" s="10">
        <f>+F151/E151</f>
        <v>0</v>
      </c>
      <c r="H151" s="7" t="str">
        <f>IF(F151="","Veuillez compléter ce prix","")</f>
        <v>Veuillez compléter ce prix</v>
      </c>
    </row>
    <row r="152" spans="1:8" ht="20.100000000000001" customHeight="1" outlineLevel="2" x14ac:dyDescent="0.3">
      <c r="A152" s="13" t="s">
        <v>97</v>
      </c>
      <c r="B152" s="200"/>
      <c r="C152" s="200"/>
      <c r="D152" s="12" t="s">
        <v>14</v>
      </c>
      <c r="E152" s="12">
        <v>38</v>
      </c>
      <c r="F152" s="11"/>
      <c r="G152" s="10">
        <f>+F152/E152</f>
        <v>0</v>
      </c>
      <c r="H152" s="7" t="str">
        <f>IF(F152="","Veuillez compléter ce prix","")</f>
        <v>Veuillez compléter ce prix</v>
      </c>
    </row>
    <row r="153" spans="1:8" ht="20.100000000000001" customHeight="1" outlineLevel="1" x14ac:dyDescent="0.3">
      <c r="A153" s="195" t="s">
        <v>96</v>
      </c>
      <c r="B153" s="196"/>
      <c r="C153" s="196"/>
      <c r="D153" s="197"/>
      <c r="E153" s="15">
        <f>SUBTOTAL(9,E148:E152)</f>
        <v>1087</v>
      </c>
      <c r="F153" s="14">
        <f>SUBTOTAL(9,F148:F152)</f>
        <v>0</v>
      </c>
      <c r="G153" s="10"/>
      <c r="H153" s="7"/>
    </row>
    <row r="154" spans="1:8" ht="20.100000000000001" customHeight="1" outlineLevel="2" x14ac:dyDescent="0.3">
      <c r="A154" s="13" t="s">
        <v>95</v>
      </c>
      <c r="B154" s="198" t="s">
        <v>94</v>
      </c>
      <c r="C154" s="198" t="s">
        <v>10</v>
      </c>
      <c r="D154" s="12" t="s">
        <v>35</v>
      </c>
      <c r="E154" s="12">
        <v>52</v>
      </c>
      <c r="F154" s="11"/>
      <c r="G154" s="10">
        <f>+F154/E154</f>
        <v>0</v>
      </c>
      <c r="H154" s="7" t="str">
        <f>IF(F154="","Veuillez compléter ce prix","")</f>
        <v>Veuillez compléter ce prix</v>
      </c>
    </row>
    <row r="155" spans="1:8" ht="20.100000000000001" customHeight="1" outlineLevel="2" x14ac:dyDescent="0.3">
      <c r="A155" s="13" t="s">
        <v>93</v>
      </c>
      <c r="B155" s="199"/>
      <c r="C155" s="199"/>
      <c r="D155" s="12" t="s">
        <v>5</v>
      </c>
      <c r="E155" s="12">
        <v>353</v>
      </c>
      <c r="F155" s="11"/>
      <c r="G155" s="10">
        <f>+F155/E155</f>
        <v>0</v>
      </c>
      <c r="H155" s="7" t="str">
        <f>IF(F155="","Veuillez compléter ce prix","")</f>
        <v>Veuillez compléter ce prix</v>
      </c>
    </row>
    <row r="156" spans="1:8" ht="20.100000000000001" customHeight="1" outlineLevel="2" x14ac:dyDescent="0.3">
      <c r="A156" s="13" t="s">
        <v>92</v>
      </c>
      <c r="B156" s="199"/>
      <c r="C156" s="199"/>
      <c r="D156" s="12" t="s">
        <v>3</v>
      </c>
      <c r="E156" s="12">
        <v>48</v>
      </c>
      <c r="F156" s="11"/>
      <c r="G156" s="10">
        <f>+F156/E156</f>
        <v>0</v>
      </c>
      <c r="H156" s="7" t="str">
        <f>IF(F156="","Veuillez compléter ce prix","")</f>
        <v>Veuillez compléter ce prix</v>
      </c>
    </row>
    <row r="157" spans="1:8" ht="20.100000000000001" customHeight="1" outlineLevel="2" x14ac:dyDescent="0.3">
      <c r="A157" s="13" t="s">
        <v>91</v>
      </c>
      <c r="B157" s="199"/>
      <c r="C157" s="199"/>
      <c r="D157" s="12" t="s">
        <v>1</v>
      </c>
      <c r="E157" s="12">
        <v>26</v>
      </c>
      <c r="F157" s="11"/>
      <c r="G157" s="10">
        <f>+F157/E157</f>
        <v>0</v>
      </c>
      <c r="H157" s="7" t="str">
        <f>IF(F157="","Veuillez compléter ce prix","")</f>
        <v>Veuillez compléter ce prix</v>
      </c>
    </row>
    <row r="158" spans="1:8" ht="20.100000000000001" customHeight="1" outlineLevel="2" x14ac:dyDescent="0.3">
      <c r="A158" s="13" t="s">
        <v>90</v>
      </c>
      <c r="B158" s="200"/>
      <c r="C158" s="200"/>
      <c r="D158" s="12" t="s">
        <v>14</v>
      </c>
      <c r="E158" s="12">
        <v>26</v>
      </c>
      <c r="F158" s="11"/>
      <c r="G158" s="10">
        <f>+F158/E158</f>
        <v>0</v>
      </c>
      <c r="H158" s="7" t="str">
        <f>IF(F158="","Veuillez compléter ce prix","")</f>
        <v>Veuillez compléter ce prix</v>
      </c>
    </row>
    <row r="159" spans="1:8" ht="20.100000000000001" customHeight="1" outlineLevel="1" x14ac:dyDescent="0.3">
      <c r="A159" s="195" t="s">
        <v>89</v>
      </c>
      <c r="B159" s="196"/>
      <c r="C159" s="196"/>
      <c r="D159" s="197"/>
      <c r="E159" s="15">
        <f>SUBTOTAL(9,E154:E158)</f>
        <v>505</v>
      </c>
      <c r="F159" s="14">
        <f>SUBTOTAL(9,F154:F158)</f>
        <v>0</v>
      </c>
      <c r="G159" s="10"/>
      <c r="H159" s="7"/>
    </row>
    <row r="160" spans="1:8" ht="20.100000000000001" customHeight="1" outlineLevel="2" x14ac:dyDescent="0.3">
      <c r="A160" s="13" t="s">
        <v>88</v>
      </c>
      <c r="B160" s="198" t="s">
        <v>87</v>
      </c>
      <c r="C160" s="198" t="s">
        <v>10</v>
      </c>
      <c r="D160" s="12" t="s">
        <v>5</v>
      </c>
      <c r="E160" s="12">
        <v>258</v>
      </c>
      <c r="F160" s="11"/>
      <c r="G160" s="10">
        <f>+F160/E160</f>
        <v>0</v>
      </c>
      <c r="H160" s="7" t="str">
        <f>IF(F160="","Veuillez compléter ce prix","")</f>
        <v>Veuillez compléter ce prix</v>
      </c>
    </row>
    <row r="161" spans="1:8" s="17" customFormat="1" ht="20.100000000000001" customHeight="1" outlineLevel="2" x14ac:dyDescent="0.3">
      <c r="A161" s="13" t="s">
        <v>86</v>
      </c>
      <c r="B161" s="199"/>
      <c r="C161" s="199"/>
      <c r="D161" s="12" t="s">
        <v>3</v>
      </c>
      <c r="E161" s="12">
        <v>3</v>
      </c>
      <c r="F161" s="18"/>
      <c r="G161" s="10">
        <f>+F161/E161</f>
        <v>0</v>
      </c>
      <c r="H161" s="7" t="str">
        <f>IF(F161="","Veuillez compléter ce prix","")</f>
        <v>Veuillez compléter ce prix</v>
      </c>
    </row>
    <row r="162" spans="1:8" ht="20.100000000000001" customHeight="1" outlineLevel="2" x14ac:dyDescent="0.3">
      <c r="A162" s="13" t="s">
        <v>85</v>
      </c>
      <c r="B162" s="200"/>
      <c r="C162" s="200"/>
      <c r="D162" s="12" t="s">
        <v>1</v>
      </c>
      <c r="E162" s="12">
        <v>72</v>
      </c>
      <c r="F162" s="11"/>
      <c r="G162" s="10">
        <f>+F162/E162</f>
        <v>0</v>
      </c>
      <c r="H162" s="7" t="str">
        <f>IF(F162="","Veuillez compléter ce prix","")</f>
        <v>Veuillez compléter ce prix</v>
      </c>
    </row>
    <row r="163" spans="1:8" ht="20.100000000000001" customHeight="1" outlineLevel="1" x14ac:dyDescent="0.3">
      <c r="A163" s="195" t="s">
        <v>84</v>
      </c>
      <c r="B163" s="196"/>
      <c r="C163" s="196"/>
      <c r="D163" s="197"/>
      <c r="E163" s="15">
        <f>SUBTOTAL(9,E160:E162)</f>
        <v>333</v>
      </c>
      <c r="F163" s="14">
        <f>SUBTOTAL(9,F160:F162)</f>
        <v>0</v>
      </c>
      <c r="G163" s="10"/>
      <c r="H163" s="7"/>
    </row>
    <row r="164" spans="1:8" ht="20.100000000000001" customHeight="1" outlineLevel="2" x14ac:dyDescent="0.3">
      <c r="A164" s="13" t="s">
        <v>83</v>
      </c>
      <c r="B164" s="198" t="s">
        <v>82</v>
      </c>
      <c r="C164" s="198" t="s">
        <v>10</v>
      </c>
      <c r="D164" s="12" t="s">
        <v>5</v>
      </c>
      <c r="E164" s="12">
        <v>192</v>
      </c>
      <c r="F164" s="11"/>
      <c r="G164" s="10">
        <f>+F164/E164</f>
        <v>0</v>
      </c>
      <c r="H164" s="7" t="str">
        <f>IF(F164="","Veuillez compléter ce prix","")</f>
        <v>Veuillez compléter ce prix</v>
      </c>
    </row>
    <row r="165" spans="1:8" ht="20.100000000000001" customHeight="1" outlineLevel="2" x14ac:dyDescent="0.3">
      <c r="A165" s="13" t="s">
        <v>81</v>
      </c>
      <c r="B165" s="200"/>
      <c r="C165" s="200"/>
      <c r="D165" s="12" t="s">
        <v>1</v>
      </c>
      <c r="E165" s="12">
        <v>22</v>
      </c>
      <c r="F165" s="11"/>
      <c r="G165" s="10">
        <f>+F165/E165</f>
        <v>0</v>
      </c>
      <c r="H165" s="7" t="str">
        <f>IF(F165="","Veuillez compléter ce prix","")</f>
        <v>Veuillez compléter ce prix</v>
      </c>
    </row>
    <row r="166" spans="1:8" ht="20.100000000000001" customHeight="1" outlineLevel="1" x14ac:dyDescent="0.3">
      <c r="A166" s="195" t="s">
        <v>80</v>
      </c>
      <c r="B166" s="196"/>
      <c r="C166" s="196"/>
      <c r="D166" s="197"/>
      <c r="E166" s="15">
        <f>SUBTOTAL(9,E164:E165)</f>
        <v>214</v>
      </c>
      <c r="F166" s="14">
        <f>SUBTOTAL(9,F164:F165)</f>
        <v>0</v>
      </c>
      <c r="G166" s="10"/>
      <c r="H166" s="7"/>
    </row>
    <row r="167" spans="1:8" ht="20.100000000000001" customHeight="1" outlineLevel="2" x14ac:dyDescent="0.3">
      <c r="A167" s="13" t="s">
        <v>79</v>
      </c>
      <c r="B167" s="198" t="s">
        <v>78</v>
      </c>
      <c r="C167" s="198" t="s">
        <v>10</v>
      </c>
      <c r="D167" s="12" t="s">
        <v>35</v>
      </c>
      <c r="E167" s="12">
        <v>34.5</v>
      </c>
      <c r="F167" s="11"/>
      <c r="G167" s="10">
        <f t="shared" ref="G167:G172" si="0">+F167/E167</f>
        <v>0</v>
      </c>
      <c r="H167" s="7" t="str">
        <f t="shared" ref="H167:H172" si="1">IF(F167="","Veuillez compléter ce prix","")</f>
        <v>Veuillez compléter ce prix</v>
      </c>
    </row>
    <row r="168" spans="1:8" ht="20.100000000000001" customHeight="1" outlineLevel="2" x14ac:dyDescent="0.3">
      <c r="A168" s="13" t="s">
        <v>77</v>
      </c>
      <c r="B168" s="199"/>
      <c r="C168" s="199"/>
      <c r="D168" s="12" t="s">
        <v>5</v>
      </c>
      <c r="E168" s="12">
        <v>242</v>
      </c>
      <c r="F168" s="11"/>
      <c r="G168" s="10">
        <f t="shared" si="0"/>
        <v>0</v>
      </c>
      <c r="H168" s="7" t="str">
        <f t="shared" si="1"/>
        <v>Veuillez compléter ce prix</v>
      </c>
    </row>
    <row r="169" spans="1:8" ht="20.100000000000001" customHeight="1" outlineLevel="2" x14ac:dyDescent="0.3">
      <c r="A169" s="13" t="s">
        <v>76</v>
      </c>
      <c r="B169" s="199"/>
      <c r="C169" s="199"/>
      <c r="D169" s="12" t="s">
        <v>3</v>
      </c>
      <c r="E169" s="12">
        <v>42</v>
      </c>
      <c r="F169" s="11"/>
      <c r="G169" s="10">
        <f t="shared" si="0"/>
        <v>0</v>
      </c>
      <c r="H169" s="7" t="str">
        <f t="shared" si="1"/>
        <v>Veuillez compléter ce prix</v>
      </c>
    </row>
    <row r="170" spans="1:8" ht="20.100000000000001" customHeight="1" outlineLevel="2" x14ac:dyDescent="0.3">
      <c r="A170" s="13" t="s">
        <v>75</v>
      </c>
      <c r="B170" s="199"/>
      <c r="C170" s="199"/>
      <c r="D170" s="12" t="s">
        <v>74</v>
      </c>
      <c r="E170" s="12">
        <v>100</v>
      </c>
      <c r="F170" s="11"/>
      <c r="G170" s="10">
        <f t="shared" si="0"/>
        <v>0</v>
      </c>
      <c r="H170" s="7" t="str">
        <f t="shared" si="1"/>
        <v>Veuillez compléter ce prix</v>
      </c>
    </row>
    <row r="171" spans="1:8" ht="20.100000000000001" customHeight="1" outlineLevel="2" x14ac:dyDescent="0.3">
      <c r="A171" s="13" t="s">
        <v>73</v>
      </c>
      <c r="B171" s="199"/>
      <c r="C171" s="199"/>
      <c r="D171" s="12" t="s">
        <v>1</v>
      </c>
      <c r="E171" s="12">
        <v>34.5</v>
      </c>
      <c r="F171" s="11"/>
      <c r="G171" s="10">
        <f t="shared" si="0"/>
        <v>0</v>
      </c>
      <c r="H171" s="7" t="str">
        <f t="shared" si="1"/>
        <v>Veuillez compléter ce prix</v>
      </c>
    </row>
    <row r="172" spans="1:8" ht="20.100000000000001" customHeight="1" outlineLevel="2" x14ac:dyDescent="0.3">
      <c r="A172" s="13" t="s">
        <v>72</v>
      </c>
      <c r="B172" s="200"/>
      <c r="C172" s="200"/>
      <c r="D172" s="12" t="s">
        <v>14</v>
      </c>
      <c r="E172" s="12">
        <v>45</v>
      </c>
      <c r="F172" s="11"/>
      <c r="G172" s="10">
        <f t="shared" si="0"/>
        <v>0</v>
      </c>
      <c r="H172" s="7" t="str">
        <f t="shared" si="1"/>
        <v>Veuillez compléter ce prix</v>
      </c>
    </row>
    <row r="173" spans="1:8" ht="20.100000000000001" customHeight="1" outlineLevel="1" x14ac:dyDescent="0.3">
      <c r="A173" s="195" t="s">
        <v>71</v>
      </c>
      <c r="B173" s="196"/>
      <c r="C173" s="196"/>
      <c r="D173" s="197"/>
      <c r="E173" s="15">
        <f>SUBTOTAL(9,E167:E172)</f>
        <v>498</v>
      </c>
      <c r="F173" s="14">
        <f>SUBTOTAL(9,F167:F172)</f>
        <v>0</v>
      </c>
      <c r="G173" s="10"/>
      <c r="H173" s="7"/>
    </row>
    <row r="174" spans="1:8" ht="20.100000000000001" customHeight="1" outlineLevel="2" x14ac:dyDescent="0.3">
      <c r="A174" s="13" t="s">
        <v>70</v>
      </c>
      <c r="B174" s="13" t="s">
        <v>69</v>
      </c>
      <c r="C174" s="13" t="s">
        <v>10</v>
      </c>
      <c r="D174" s="12" t="s">
        <v>5</v>
      </c>
      <c r="E174" s="12">
        <v>16</v>
      </c>
      <c r="F174" s="11"/>
      <c r="G174" s="10">
        <f>+F174/E174</f>
        <v>0</v>
      </c>
      <c r="H174" s="7" t="str">
        <f>IF(F174="","Veuillez compléter ce prix","")</f>
        <v>Veuillez compléter ce prix</v>
      </c>
    </row>
    <row r="175" spans="1:8" ht="20.100000000000001" customHeight="1" outlineLevel="1" x14ac:dyDescent="0.3">
      <c r="A175" s="195" t="s">
        <v>68</v>
      </c>
      <c r="B175" s="196"/>
      <c r="C175" s="196"/>
      <c r="D175" s="197"/>
      <c r="E175" s="15">
        <f>SUBTOTAL(9,E174:E174)</f>
        <v>16</v>
      </c>
      <c r="F175" s="14">
        <f>SUBTOTAL(9,F174:F174)</f>
        <v>0</v>
      </c>
      <c r="G175" s="10"/>
      <c r="H175" s="7"/>
    </row>
    <row r="176" spans="1:8" ht="20.100000000000001" customHeight="1" outlineLevel="2" x14ac:dyDescent="0.3">
      <c r="A176" s="13" t="s">
        <v>67</v>
      </c>
      <c r="B176" s="13" t="s">
        <v>66</v>
      </c>
      <c r="C176" s="13" t="s">
        <v>10</v>
      </c>
      <c r="D176" s="12" t="s">
        <v>5</v>
      </c>
      <c r="E176" s="12">
        <v>7</v>
      </c>
      <c r="F176" s="11"/>
      <c r="G176" s="10">
        <f>+F176/E176</f>
        <v>0</v>
      </c>
      <c r="H176" s="7" t="str">
        <f>IF(F176="","Veuillez compléter ce prix","")</f>
        <v>Veuillez compléter ce prix</v>
      </c>
    </row>
    <row r="177" spans="1:8" ht="20.100000000000001" customHeight="1" outlineLevel="1" x14ac:dyDescent="0.3">
      <c r="A177" s="195" t="s">
        <v>65</v>
      </c>
      <c r="B177" s="196"/>
      <c r="C177" s="196"/>
      <c r="D177" s="197"/>
      <c r="E177" s="15">
        <f>SUBTOTAL(9,E176:E176)</f>
        <v>7</v>
      </c>
      <c r="F177" s="14">
        <f>SUBTOTAL(9,F176:F176)</f>
        <v>0</v>
      </c>
      <c r="G177" s="10"/>
      <c r="H177" s="7"/>
    </row>
    <row r="178" spans="1:8" ht="20.100000000000001" customHeight="1" outlineLevel="2" x14ac:dyDescent="0.3">
      <c r="A178" s="13" t="s">
        <v>64</v>
      </c>
      <c r="B178" s="198" t="s">
        <v>63</v>
      </c>
      <c r="C178" s="198" t="s">
        <v>10</v>
      </c>
      <c r="D178" s="12" t="s">
        <v>5</v>
      </c>
      <c r="E178" s="12">
        <v>110</v>
      </c>
      <c r="F178" s="11"/>
      <c r="G178" s="10">
        <f>+F178/E178</f>
        <v>0</v>
      </c>
      <c r="H178" s="7" t="str">
        <f>IF(F178="","Veuillez compléter ce prix","")</f>
        <v>Veuillez compléter ce prix</v>
      </c>
    </row>
    <row r="179" spans="1:8" ht="20.100000000000001" customHeight="1" outlineLevel="2" x14ac:dyDescent="0.3">
      <c r="A179" s="13" t="s">
        <v>62</v>
      </c>
      <c r="B179" s="199"/>
      <c r="C179" s="199"/>
      <c r="D179" s="12" t="s">
        <v>3</v>
      </c>
      <c r="E179" s="12">
        <v>19</v>
      </c>
      <c r="F179" s="11"/>
      <c r="G179" s="10">
        <f>+F179/E179</f>
        <v>0</v>
      </c>
      <c r="H179" s="7" t="str">
        <f>IF(F179="","Veuillez compléter ce prix","")</f>
        <v>Veuillez compléter ce prix</v>
      </c>
    </row>
    <row r="180" spans="1:8" ht="20.100000000000001" customHeight="1" outlineLevel="2" x14ac:dyDescent="0.3">
      <c r="A180" s="13" t="s">
        <v>61</v>
      </c>
      <c r="B180" s="200"/>
      <c r="C180" s="200"/>
      <c r="D180" s="12" t="s">
        <v>14</v>
      </c>
      <c r="E180" s="12">
        <v>18</v>
      </c>
      <c r="F180" s="11"/>
      <c r="G180" s="10">
        <f>+F180/E180</f>
        <v>0</v>
      </c>
      <c r="H180" s="7" t="str">
        <f>IF(F180="","Veuillez compléter ce prix","")</f>
        <v>Veuillez compléter ce prix</v>
      </c>
    </row>
    <row r="181" spans="1:8" ht="20.100000000000001" customHeight="1" outlineLevel="1" x14ac:dyDescent="0.3">
      <c r="A181" s="195" t="s">
        <v>60</v>
      </c>
      <c r="B181" s="196"/>
      <c r="C181" s="196"/>
      <c r="D181" s="197"/>
      <c r="E181" s="15">
        <f>SUBTOTAL(9,E178:E180)</f>
        <v>147</v>
      </c>
      <c r="F181" s="14">
        <f>SUBTOTAL(9,F178:F180)</f>
        <v>0</v>
      </c>
      <c r="G181" s="10"/>
      <c r="H181" s="7"/>
    </row>
    <row r="182" spans="1:8" ht="20.100000000000001" customHeight="1" outlineLevel="2" x14ac:dyDescent="0.3">
      <c r="A182" s="13" t="s">
        <v>59</v>
      </c>
      <c r="B182" s="198" t="s">
        <v>58</v>
      </c>
      <c r="C182" s="198" t="s">
        <v>10</v>
      </c>
      <c r="D182" s="12" t="s">
        <v>5</v>
      </c>
      <c r="E182" s="12">
        <v>69</v>
      </c>
      <c r="F182" s="11"/>
      <c r="G182" s="10">
        <f>+F182/E182</f>
        <v>0</v>
      </c>
      <c r="H182" s="7" t="str">
        <f>IF(F182="","Veuillez compléter ce prix","")</f>
        <v>Veuillez compléter ce prix</v>
      </c>
    </row>
    <row r="183" spans="1:8" ht="20.100000000000001" customHeight="1" outlineLevel="2" x14ac:dyDescent="0.3">
      <c r="A183" s="13" t="s">
        <v>57</v>
      </c>
      <c r="B183" s="199"/>
      <c r="C183" s="199"/>
      <c r="D183" s="12" t="s">
        <v>3</v>
      </c>
      <c r="E183" s="12">
        <v>24</v>
      </c>
      <c r="F183" s="11"/>
      <c r="G183" s="10">
        <f>+F183/E183</f>
        <v>0</v>
      </c>
      <c r="H183" s="7" t="str">
        <f>IF(F183="","Veuillez compléter ce prix","")</f>
        <v>Veuillez compléter ce prix</v>
      </c>
    </row>
    <row r="184" spans="1:8" ht="20.100000000000001" customHeight="1" outlineLevel="2" x14ac:dyDescent="0.3">
      <c r="A184" s="13" t="s">
        <v>56</v>
      </c>
      <c r="B184" s="200"/>
      <c r="C184" s="200"/>
      <c r="D184" s="12" t="s">
        <v>1</v>
      </c>
      <c r="E184" s="12">
        <v>7</v>
      </c>
      <c r="F184" s="11"/>
      <c r="G184" s="10">
        <f>+F184/E184</f>
        <v>0</v>
      </c>
      <c r="H184" s="7" t="str">
        <f>IF(F184="","Veuillez compléter ce prix","")</f>
        <v>Veuillez compléter ce prix</v>
      </c>
    </row>
    <row r="185" spans="1:8" ht="20.100000000000001" customHeight="1" outlineLevel="1" x14ac:dyDescent="0.3">
      <c r="A185" s="195" t="s">
        <v>55</v>
      </c>
      <c r="B185" s="196"/>
      <c r="C185" s="196"/>
      <c r="D185" s="197"/>
      <c r="E185" s="15">
        <f>SUBTOTAL(9,E182:E184)</f>
        <v>100</v>
      </c>
      <c r="F185" s="14">
        <f>SUBTOTAL(9,F182:F184)</f>
        <v>0</v>
      </c>
      <c r="G185" s="10"/>
      <c r="H185" s="7"/>
    </row>
    <row r="186" spans="1:8" ht="20.100000000000001" customHeight="1" outlineLevel="2" x14ac:dyDescent="0.3">
      <c r="A186" s="13" t="s">
        <v>54</v>
      </c>
      <c r="B186" s="198" t="s">
        <v>53</v>
      </c>
      <c r="C186" s="198" t="s">
        <v>6</v>
      </c>
      <c r="D186" s="12" t="s">
        <v>5</v>
      </c>
      <c r="E186" s="12">
        <v>115</v>
      </c>
      <c r="F186" s="11"/>
      <c r="G186" s="10">
        <f>+F186/E186</f>
        <v>0</v>
      </c>
      <c r="H186" s="7" t="str">
        <f>IF(F186="","Veuillez compléter ce prix","")</f>
        <v>Veuillez compléter ce prix</v>
      </c>
    </row>
    <row r="187" spans="1:8" ht="20.100000000000001" customHeight="1" outlineLevel="2" x14ac:dyDescent="0.3">
      <c r="A187" s="13" t="s">
        <v>52</v>
      </c>
      <c r="B187" s="199"/>
      <c r="C187" s="199"/>
      <c r="D187" s="12" t="s">
        <v>3</v>
      </c>
      <c r="E187" s="12">
        <v>21</v>
      </c>
      <c r="F187" s="11"/>
      <c r="G187" s="10">
        <f>+F187/E187</f>
        <v>0</v>
      </c>
      <c r="H187" s="7" t="str">
        <f>IF(F187="","Veuillez compléter ce prix","")</f>
        <v>Veuillez compléter ce prix</v>
      </c>
    </row>
    <row r="188" spans="1:8" ht="20.100000000000001" customHeight="1" outlineLevel="2" x14ac:dyDescent="0.3">
      <c r="A188" s="13" t="s">
        <v>51</v>
      </c>
      <c r="B188" s="199"/>
      <c r="C188" s="199"/>
      <c r="D188" s="12" t="s">
        <v>1</v>
      </c>
      <c r="E188" s="12">
        <v>20</v>
      </c>
      <c r="F188" s="11"/>
      <c r="G188" s="10">
        <f>+F188/E188</f>
        <v>0</v>
      </c>
      <c r="H188" s="7" t="str">
        <f>IF(F188="","Veuillez compléter ce prix","")</f>
        <v>Veuillez compléter ce prix</v>
      </c>
    </row>
    <row r="189" spans="1:8" ht="20.100000000000001" customHeight="1" outlineLevel="2" x14ac:dyDescent="0.3">
      <c r="A189" s="13" t="s">
        <v>50</v>
      </c>
      <c r="B189" s="200"/>
      <c r="C189" s="200"/>
      <c r="D189" s="12" t="s">
        <v>14</v>
      </c>
      <c r="E189" s="12">
        <v>12</v>
      </c>
      <c r="F189" s="11"/>
      <c r="G189" s="10">
        <f>+F189/E189</f>
        <v>0</v>
      </c>
      <c r="H189" s="7" t="str">
        <f>IF(F189="","Veuillez compléter ce prix","")</f>
        <v>Veuillez compléter ce prix</v>
      </c>
    </row>
    <row r="190" spans="1:8" ht="20.100000000000001" customHeight="1" outlineLevel="1" x14ac:dyDescent="0.3">
      <c r="A190" s="195" t="s">
        <v>49</v>
      </c>
      <c r="B190" s="196"/>
      <c r="C190" s="196"/>
      <c r="D190" s="197"/>
      <c r="E190" s="15">
        <f>SUBTOTAL(9,E186:E189)</f>
        <v>168</v>
      </c>
      <c r="F190" s="14">
        <f>SUBTOTAL(9,F186:F189)</f>
        <v>0</v>
      </c>
      <c r="G190" s="10"/>
      <c r="H190" s="7"/>
    </row>
    <row r="191" spans="1:8" ht="20.100000000000001" customHeight="1" outlineLevel="2" x14ac:dyDescent="0.3">
      <c r="A191" s="13" t="s">
        <v>48</v>
      </c>
      <c r="B191" s="13" t="s">
        <v>45</v>
      </c>
      <c r="C191" s="13" t="s">
        <v>10</v>
      </c>
      <c r="D191" s="12" t="s">
        <v>5</v>
      </c>
      <c r="E191" s="12">
        <v>36.9</v>
      </c>
      <c r="F191" s="11"/>
      <c r="G191" s="10">
        <f>+F191/E191</f>
        <v>0</v>
      </c>
      <c r="H191" s="7" t="str">
        <f>IF(F191="","Veuillez compléter ce prix","")</f>
        <v>Veuillez compléter ce prix</v>
      </c>
    </row>
    <row r="192" spans="1:8" ht="20.100000000000001" customHeight="1" outlineLevel="2" x14ac:dyDescent="0.3">
      <c r="A192" s="13" t="s">
        <v>47</v>
      </c>
      <c r="B192" s="16" t="s">
        <v>45</v>
      </c>
      <c r="C192" s="16" t="s">
        <v>10</v>
      </c>
      <c r="D192" s="12" t="s">
        <v>3</v>
      </c>
      <c r="E192" s="12">
        <v>19</v>
      </c>
      <c r="F192" s="11"/>
      <c r="G192" s="10">
        <f>+F192/E192</f>
        <v>0</v>
      </c>
      <c r="H192" s="7" t="str">
        <f>IF(F192="","Veuillez compléter ce prix","")</f>
        <v>Veuillez compléter ce prix</v>
      </c>
    </row>
    <row r="193" spans="1:8" ht="20.100000000000001" customHeight="1" outlineLevel="2" x14ac:dyDescent="0.3">
      <c r="A193" s="13" t="s">
        <v>46</v>
      </c>
      <c r="B193" s="16" t="s">
        <v>45</v>
      </c>
      <c r="C193" s="16" t="s">
        <v>10</v>
      </c>
      <c r="D193" s="12" t="s">
        <v>1</v>
      </c>
      <c r="E193" s="12">
        <v>2.64</v>
      </c>
      <c r="F193" s="11"/>
      <c r="G193" s="10">
        <f>+F193/E193</f>
        <v>0</v>
      </c>
      <c r="H193" s="7" t="str">
        <f>IF(F193="","Veuillez compléter ce prix","")</f>
        <v>Veuillez compléter ce prix</v>
      </c>
    </row>
    <row r="194" spans="1:8" ht="20.100000000000001" customHeight="1" outlineLevel="1" x14ac:dyDescent="0.3">
      <c r="A194" s="195" t="s">
        <v>44</v>
      </c>
      <c r="B194" s="196"/>
      <c r="C194" s="196"/>
      <c r="D194" s="197"/>
      <c r="E194" s="15">
        <f>SUBTOTAL(9,E191:E193)</f>
        <v>58.54</v>
      </c>
      <c r="F194" s="14">
        <f>SUBTOTAL(9,F191:F193)</f>
        <v>0</v>
      </c>
      <c r="G194" s="10"/>
      <c r="H194" s="7"/>
    </row>
    <row r="195" spans="1:8" ht="20.100000000000001" customHeight="1" outlineLevel="2" x14ac:dyDescent="0.3">
      <c r="A195" s="13" t="s">
        <v>43</v>
      </c>
      <c r="B195" s="198" t="s">
        <v>42</v>
      </c>
      <c r="C195" s="198" t="s">
        <v>41</v>
      </c>
      <c r="D195" s="12" t="s">
        <v>5</v>
      </c>
      <c r="E195" s="12">
        <v>77.19</v>
      </c>
      <c r="F195" s="11"/>
      <c r="G195" s="10">
        <f>+F195/E195</f>
        <v>0</v>
      </c>
      <c r="H195" s="7" t="str">
        <f>IF(F195="","Veuillez compléter ce prix","")</f>
        <v>Veuillez compléter ce prix</v>
      </c>
    </row>
    <row r="196" spans="1:8" ht="20.100000000000001" customHeight="1" outlineLevel="2" x14ac:dyDescent="0.3">
      <c r="A196" s="13" t="s">
        <v>40</v>
      </c>
      <c r="B196" s="199"/>
      <c r="C196" s="199"/>
      <c r="D196" s="12" t="s">
        <v>3</v>
      </c>
      <c r="E196" s="12">
        <v>19</v>
      </c>
      <c r="F196" s="11"/>
      <c r="G196" s="10">
        <f>+F196/E196</f>
        <v>0</v>
      </c>
      <c r="H196" s="7" t="str">
        <f>IF(F196="","Veuillez compléter ce prix","")</f>
        <v>Veuillez compléter ce prix</v>
      </c>
    </row>
    <row r="197" spans="1:8" ht="20.100000000000001" customHeight="1" outlineLevel="2" x14ac:dyDescent="0.3">
      <c r="A197" s="13" t="s">
        <v>39</v>
      </c>
      <c r="B197" s="200"/>
      <c r="C197" s="200"/>
      <c r="D197" s="12" t="s">
        <v>1</v>
      </c>
      <c r="E197" s="12">
        <v>2.64</v>
      </c>
      <c r="F197" s="11"/>
      <c r="G197" s="10">
        <f>+F197/E197</f>
        <v>0</v>
      </c>
      <c r="H197" s="7" t="str">
        <f>IF(F197="","Veuillez compléter ce prix","")</f>
        <v>Veuillez compléter ce prix</v>
      </c>
    </row>
    <row r="198" spans="1:8" ht="20.100000000000001" customHeight="1" outlineLevel="1" x14ac:dyDescent="0.3">
      <c r="A198" s="195" t="s">
        <v>38</v>
      </c>
      <c r="B198" s="196"/>
      <c r="C198" s="196"/>
      <c r="D198" s="197"/>
      <c r="E198" s="15">
        <f>SUBTOTAL(9,E195:E197)</f>
        <v>98.83</v>
      </c>
      <c r="F198" s="14">
        <f>SUBTOTAL(9,F195:F197)</f>
        <v>0</v>
      </c>
      <c r="G198" s="10"/>
      <c r="H198" s="7"/>
    </row>
    <row r="199" spans="1:8" ht="20.100000000000001" customHeight="1" outlineLevel="2" x14ac:dyDescent="0.3">
      <c r="A199" s="13" t="s">
        <v>37</v>
      </c>
      <c r="B199" s="198" t="s">
        <v>36</v>
      </c>
      <c r="C199" s="198" t="s">
        <v>10</v>
      </c>
      <c r="D199" s="12" t="s">
        <v>35</v>
      </c>
      <c r="E199" s="12">
        <v>125</v>
      </c>
      <c r="F199" s="11"/>
      <c r="G199" s="10">
        <f>+F199/E199</f>
        <v>0</v>
      </c>
      <c r="H199" s="7" t="str">
        <f>IF(F199="","Veuillez compléter ce prix","")</f>
        <v>Veuillez compléter ce prix</v>
      </c>
    </row>
    <row r="200" spans="1:8" ht="20.100000000000001" customHeight="1" outlineLevel="2" x14ac:dyDescent="0.3">
      <c r="A200" s="13" t="s">
        <v>34</v>
      </c>
      <c r="B200" s="199"/>
      <c r="C200" s="199"/>
      <c r="D200" s="12" t="s">
        <v>5</v>
      </c>
      <c r="E200" s="12">
        <v>1319</v>
      </c>
      <c r="F200" s="11"/>
      <c r="G200" s="10">
        <f>+F200/E200</f>
        <v>0</v>
      </c>
      <c r="H200" s="7" t="str">
        <f>IF(F200="","Veuillez compléter ce prix","")</f>
        <v>Veuillez compléter ce prix</v>
      </c>
    </row>
    <row r="201" spans="1:8" ht="20.100000000000001" customHeight="1" outlineLevel="2" x14ac:dyDescent="0.3">
      <c r="A201" s="13" t="s">
        <v>33</v>
      </c>
      <c r="B201" s="199"/>
      <c r="C201" s="199"/>
      <c r="D201" s="12" t="s">
        <v>3</v>
      </c>
      <c r="E201" s="12">
        <v>474</v>
      </c>
      <c r="F201" s="11"/>
      <c r="G201" s="10">
        <f>+F201/E201</f>
        <v>0</v>
      </c>
      <c r="H201" s="7" t="str">
        <f>IF(F201="","Veuillez compléter ce prix","")</f>
        <v>Veuillez compléter ce prix</v>
      </c>
    </row>
    <row r="202" spans="1:8" ht="20.100000000000001" customHeight="1" outlineLevel="2" x14ac:dyDescent="0.3">
      <c r="A202" s="13" t="s">
        <v>32</v>
      </c>
      <c r="B202" s="199"/>
      <c r="C202" s="199"/>
      <c r="D202" s="12" t="s">
        <v>1</v>
      </c>
      <c r="E202" s="12">
        <v>43</v>
      </c>
      <c r="F202" s="11"/>
      <c r="G202" s="10">
        <f>+F202/E202</f>
        <v>0</v>
      </c>
      <c r="H202" s="7" t="str">
        <f>IF(F202="","Veuillez compléter ce prix","")</f>
        <v>Veuillez compléter ce prix</v>
      </c>
    </row>
    <row r="203" spans="1:8" ht="20.100000000000001" customHeight="1" outlineLevel="2" x14ac:dyDescent="0.3">
      <c r="A203" s="13" t="s">
        <v>31</v>
      </c>
      <c r="B203" s="200"/>
      <c r="C203" s="200"/>
      <c r="D203" s="12" t="s">
        <v>14</v>
      </c>
      <c r="E203" s="12">
        <v>14</v>
      </c>
      <c r="F203" s="11"/>
      <c r="G203" s="10">
        <f>+F203/E203</f>
        <v>0</v>
      </c>
      <c r="H203" s="7" t="str">
        <f>IF(F203="","Veuillez compléter ce prix","")</f>
        <v>Veuillez compléter ce prix</v>
      </c>
    </row>
    <row r="204" spans="1:8" ht="20.100000000000001" customHeight="1" outlineLevel="1" x14ac:dyDescent="0.3">
      <c r="A204" s="195" t="s">
        <v>30</v>
      </c>
      <c r="B204" s="196"/>
      <c r="C204" s="196"/>
      <c r="D204" s="197"/>
      <c r="E204" s="15">
        <f>SUBTOTAL(9,E199:E203)</f>
        <v>1975</v>
      </c>
      <c r="F204" s="14">
        <f>SUBTOTAL(9,F199:F203)</f>
        <v>0</v>
      </c>
      <c r="G204" s="10"/>
      <c r="H204" s="7"/>
    </row>
    <row r="205" spans="1:8" ht="20.100000000000001" customHeight="1" outlineLevel="2" x14ac:dyDescent="0.3">
      <c r="A205" s="13" t="s">
        <v>29</v>
      </c>
      <c r="B205" s="198" t="s">
        <v>28</v>
      </c>
      <c r="C205" s="198" t="s">
        <v>22</v>
      </c>
      <c r="D205" s="12" t="s">
        <v>5</v>
      </c>
      <c r="E205" s="12">
        <v>64</v>
      </c>
      <c r="F205" s="11"/>
      <c r="G205" s="10">
        <f>+F205/E205</f>
        <v>0</v>
      </c>
      <c r="H205" s="7" t="str">
        <f>IF(F205="","Veuillez compléter ce prix","")</f>
        <v>Veuillez compléter ce prix</v>
      </c>
    </row>
    <row r="206" spans="1:8" ht="20.100000000000001" customHeight="1" outlineLevel="2" x14ac:dyDescent="0.3">
      <c r="A206" s="13" t="s">
        <v>27</v>
      </c>
      <c r="B206" s="199"/>
      <c r="C206" s="199"/>
      <c r="D206" s="12" t="s">
        <v>3</v>
      </c>
      <c r="E206" s="12">
        <v>10</v>
      </c>
      <c r="F206" s="11"/>
      <c r="G206" s="10">
        <f>+F206/E206</f>
        <v>0</v>
      </c>
      <c r="H206" s="7" t="str">
        <f>IF(F206="","Veuillez compléter ce prix","")</f>
        <v>Veuillez compléter ce prix</v>
      </c>
    </row>
    <row r="207" spans="1:8" ht="20.100000000000001" customHeight="1" outlineLevel="2" x14ac:dyDescent="0.3">
      <c r="A207" s="13" t="s">
        <v>26</v>
      </c>
      <c r="B207" s="200"/>
      <c r="C207" s="200"/>
      <c r="D207" s="12" t="s">
        <v>1</v>
      </c>
      <c r="E207" s="12">
        <v>13</v>
      </c>
      <c r="F207" s="11"/>
      <c r="G207" s="10">
        <f>+F207/E207</f>
        <v>0</v>
      </c>
      <c r="H207" s="7" t="str">
        <f>IF(F207="","Veuillez compléter ce prix","")</f>
        <v>Veuillez compléter ce prix</v>
      </c>
    </row>
    <row r="208" spans="1:8" ht="20.100000000000001" customHeight="1" outlineLevel="1" x14ac:dyDescent="0.3">
      <c r="A208" s="195" t="s">
        <v>25</v>
      </c>
      <c r="B208" s="196"/>
      <c r="C208" s="196"/>
      <c r="D208" s="197"/>
      <c r="E208" s="15">
        <f>SUBTOTAL(9,E205:E207)</f>
        <v>87</v>
      </c>
      <c r="F208" s="14">
        <f>SUBTOTAL(9,F205:F207)</f>
        <v>0</v>
      </c>
      <c r="G208" s="10"/>
      <c r="H208" s="7"/>
    </row>
    <row r="209" spans="1:8" ht="20.100000000000001" customHeight="1" outlineLevel="2" x14ac:dyDescent="0.3">
      <c r="A209" s="13" t="s">
        <v>24</v>
      </c>
      <c r="B209" s="198" t="s">
        <v>23</v>
      </c>
      <c r="C209" s="198" t="s">
        <v>22</v>
      </c>
      <c r="D209" s="12" t="s">
        <v>3</v>
      </c>
      <c r="E209" s="12">
        <v>68</v>
      </c>
      <c r="F209" s="11"/>
      <c r="G209" s="10">
        <f>+F209/E209</f>
        <v>0</v>
      </c>
      <c r="H209" s="7" t="str">
        <f>IF(F209="","Veuillez compléter ce prix","")</f>
        <v>Veuillez compléter ce prix</v>
      </c>
    </row>
    <row r="210" spans="1:8" ht="20.100000000000001" customHeight="1" outlineLevel="2" x14ac:dyDescent="0.3">
      <c r="A210" s="13" t="s">
        <v>21</v>
      </c>
      <c r="B210" s="200"/>
      <c r="C210" s="200"/>
      <c r="D210" s="12" t="s">
        <v>1</v>
      </c>
      <c r="E210" s="12">
        <v>9</v>
      </c>
      <c r="F210" s="11"/>
      <c r="G210" s="10">
        <f>+F210/E210</f>
        <v>0</v>
      </c>
      <c r="H210" s="7" t="str">
        <f>IF(F210="","Veuillez compléter ce prix","")</f>
        <v>Veuillez compléter ce prix</v>
      </c>
    </row>
    <row r="211" spans="1:8" ht="20.100000000000001" customHeight="1" outlineLevel="1" x14ac:dyDescent="0.3">
      <c r="A211" s="195" t="s">
        <v>20</v>
      </c>
      <c r="B211" s="196"/>
      <c r="C211" s="196"/>
      <c r="D211" s="197"/>
      <c r="E211" s="15">
        <f>SUBTOTAL(9,E209:E210)</f>
        <v>77</v>
      </c>
      <c r="F211" s="14">
        <f>SUBTOTAL(9,F209:F210)</f>
        <v>0</v>
      </c>
      <c r="G211" s="10"/>
      <c r="H211" s="7"/>
    </row>
    <row r="212" spans="1:8" ht="20.100000000000001" customHeight="1" outlineLevel="2" x14ac:dyDescent="0.3">
      <c r="A212" s="13" t="s">
        <v>19</v>
      </c>
      <c r="B212" s="198" t="s">
        <v>18</v>
      </c>
      <c r="C212" s="198" t="s">
        <v>10</v>
      </c>
      <c r="D212" s="12" t="s">
        <v>5</v>
      </c>
      <c r="E212" s="12">
        <v>296.10000000000002</v>
      </c>
      <c r="F212" s="11"/>
      <c r="G212" s="10">
        <f>+F212/E212</f>
        <v>0</v>
      </c>
      <c r="H212" s="7" t="str">
        <f>IF(F212="","Veuillez compléter ce prix","")</f>
        <v>Veuillez compléter ce prix</v>
      </c>
    </row>
    <row r="213" spans="1:8" ht="20.100000000000001" customHeight="1" outlineLevel="2" x14ac:dyDescent="0.3">
      <c r="A213" s="13" t="s">
        <v>17</v>
      </c>
      <c r="B213" s="199"/>
      <c r="C213" s="199"/>
      <c r="D213" s="12" t="s">
        <v>3</v>
      </c>
      <c r="E213" s="12">
        <v>59.8</v>
      </c>
      <c r="F213" s="11"/>
      <c r="G213" s="10">
        <f>+F213/E213</f>
        <v>0</v>
      </c>
      <c r="H213" s="7" t="str">
        <f>IF(F213="","Veuillez compléter ce prix","")</f>
        <v>Veuillez compléter ce prix</v>
      </c>
    </row>
    <row r="214" spans="1:8" ht="20.100000000000001" customHeight="1" outlineLevel="2" x14ac:dyDescent="0.3">
      <c r="A214" s="13" t="s">
        <v>16</v>
      </c>
      <c r="B214" s="199"/>
      <c r="C214" s="199"/>
      <c r="D214" s="12" t="s">
        <v>1</v>
      </c>
      <c r="E214" s="12">
        <v>13.7</v>
      </c>
      <c r="F214" s="11"/>
      <c r="G214" s="10">
        <f>+F214/E214</f>
        <v>0</v>
      </c>
      <c r="H214" s="7" t="str">
        <f>IF(F214="","Veuillez compléter ce prix","")</f>
        <v>Veuillez compléter ce prix</v>
      </c>
    </row>
    <row r="215" spans="1:8" ht="20.100000000000001" customHeight="1" outlineLevel="2" x14ac:dyDescent="0.3">
      <c r="A215" s="13" t="s">
        <v>15</v>
      </c>
      <c r="B215" s="200"/>
      <c r="C215" s="200"/>
      <c r="D215" s="12" t="s">
        <v>14</v>
      </c>
      <c r="E215" s="12">
        <v>11.3</v>
      </c>
      <c r="F215" s="11"/>
      <c r="G215" s="10">
        <f>+F215/E215</f>
        <v>0</v>
      </c>
      <c r="H215" s="7" t="str">
        <f>IF(F215="","Veuillez compléter ce prix","")</f>
        <v>Veuillez compléter ce prix</v>
      </c>
    </row>
    <row r="216" spans="1:8" ht="20.100000000000001" customHeight="1" outlineLevel="1" x14ac:dyDescent="0.3">
      <c r="A216" s="195" t="s">
        <v>13</v>
      </c>
      <c r="B216" s="196"/>
      <c r="C216" s="196"/>
      <c r="D216" s="197"/>
      <c r="E216" s="15">
        <f>SUBTOTAL(9,E212:E215)</f>
        <v>380.90000000000003</v>
      </c>
      <c r="F216" s="14">
        <f>SUBTOTAL(9,F212:F215)</f>
        <v>0</v>
      </c>
      <c r="G216" s="10"/>
      <c r="H216" s="7"/>
    </row>
    <row r="217" spans="1:8" ht="20.100000000000001" customHeight="1" outlineLevel="2" x14ac:dyDescent="0.3">
      <c r="A217" s="13" t="s">
        <v>12</v>
      </c>
      <c r="B217" s="13" t="s">
        <v>11</v>
      </c>
      <c r="C217" s="13" t="s">
        <v>10</v>
      </c>
      <c r="D217" s="12" t="s">
        <v>1</v>
      </c>
      <c r="E217" s="12">
        <v>51</v>
      </c>
      <c r="F217" s="11"/>
      <c r="G217" s="10">
        <f>+F217/E217</f>
        <v>0</v>
      </c>
      <c r="H217" s="7" t="str">
        <f>IF(F217="","Veuillez compléter ce prix","")</f>
        <v>Veuillez compléter ce prix</v>
      </c>
    </row>
    <row r="218" spans="1:8" ht="20.100000000000001" customHeight="1" outlineLevel="1" x14ac:dyDescent="0.3">
      <c r="A218" s="195" t="s">
        <v>9</v>
      </c>
      <c r="B218" s="196"/>
      <c r="C218" s="196"/>
      <c r="D218" s="197"/>
      <c r="E218" s="15">
        <f>SUBTOTAL(9,E217:E217)</f>
        <v>51</v>
      </c>
      <c r="F218" s="14">
        <f>SUBTOTAL(9,F217:F217)</f>
        <v>0</v>
      </c>
      <c r="G218" s="10"/>
      <c r="H218" s="7"/>
    </row>
    <row r="219" spans="1:8" ht="20.100000000000001" customHeight="1" outlineLevel="2" x14ac:dyDescent="0.3">
      <c r="A219" s="13" t="s">
        <v>8</v>
      </c>
      <c r="B219" s="198" t="s">
        <v>7</v>
      </c>
      <c r="C219" s="198" t="s">
        <v>6</v>
      </c>
      <c r="D219" s="12" t="s">
        <v>5</v>
      </c>
      <c r="E219" s="12">
        <v>75</v>
      </c>
      <c r="F219" s="11"/>
      <c r="G219" s="10">
        <f>+F219/E219</f>
        <v>0</v>
      </c>
      <c r="H219" s="7" t="str">
        <f>IF(F219="","Veuillez compléter ce prix","")</f>
        <v>Veuillez compléter ce prix</v>
      </c>
    </row>
    <row r="220" spans="1:8" ht="20.100000000000001" customHeight="1" outlineLevel="2" x14ac:dyDescent="0.3">
      <c r="A220" s="13" t="s">
        <v>4</v>
      </c>
      <c r="B220" s="199"/>
      <c r="C220" s="199"/>
      <c r="D220" s="12" t="s">
        <v>3</v>
      </c>
      <c r="E220" s="12">
        <v>2</v>
      </c>
      <c r="F220" s="11"/>
      <c r="G220" s="10">
        <f>+F220/E220</f>
        <v>0</v>
      </c>
      <c r="H220" s="7" t="str">
        <f>IF(F220="","Veuillez compléter ce prix","")</f>
        <v>Veuillez compléter ce prix</v>
      </c>
    </row>
    <row r="221" spans="1:8" ht="20.100000000000001" customHeight="1" outlineLevel="2" x14ac:dyDescent="0.3">
      <c r="A221" s="13" t="s">
        <v>2</v>
      </c>
      <c r="B221" s="200"/>
      <c r="C221" s="200"/>
      <c r="D221" s="12" t="s">
        <v>1</v>
      </c>
      <c r="E221" s="12">
        <v>9</v>
      </c>
      <c r="F221" s="11"/>
      <c r="G221" s="10">
        <f>+F221/E221</f>
        <v>0</v>
      </c>
      <c r="H221" s="7" t="str">
        <f>IF(F221="","Veuillez compléter ce prix","")</f>
        <v>Veuillez compléter ce prix</v>
      </c>
    </row>
    <row r="222" spans="1:8" ht="20.100000000000001" customHeight="1" outlineLevel="1" x14ac:dyDescent="0.3">
      <c r="A222" s="201" t="s">
        <v>0</v>
      </c>
      <c r="B222" s="201"/>
      <c r="C222" s="201"/>
      <c r="D222" s="201"/>
      <c r="E222" s="15">
        <f>SUBTOTAL(9,E219:E221)</f>
        <v>86</v>
      </c>
      <c r="F222" s="14">
        <f>SUBTOTAL(9,F219:F221)</f>
        <v>0</v>
      </c>
      <c r="G222" s="10"/>
      <c r="H222" s="7"/>
    </row>
    <row r="223" spans="1:8" ht="15.9" customHeight="1" x14ac:dyDescent="0.3">
      <c r="A223" s="9"/>
      <c r="C223" s="9"/>
      <c r="D223" s="36" t="s">
        <v>282</v>
      </c>
      <c r="E223" s="15">
        <f>SUBTOTAL(9,E6:E221)</f>
        <v>21622.009999999995</v>
      </c>
      <c r="F223" s="1"/>
      <c r="G223" s="8"/>
      <c r="H223" s="7"/>
    </row>
    <row r="224" spans="1:8" ht="14.4" customHeight="1" x14ac:dyDescent="0.3">
      <c r="A224" s="206"/>
      <c r="B224" s="206"/>
      <c r="C224" s="207"/>
    </row>
    <row r="225" spans="1:34" ht="23.4" customHeight="1" x14ac:dyDescent="0.3">
      <c r="A225" s="6"/>
      <c r="B225" s="6"/>
      <c r="C225" s="5"/>
      <c r="D225" s="193" t="s">
        <v>283</v>
      </c>
      <c r="E225" s="193"/>
      <c r="F225" s="38">
        <f>SUBTOTAL(9,F6:F222)</f>
        <v>0</v>
      </c>
      <c r="G225" s="37"/>
    </row>
    <row r="226" spans="1:34" ht="14.4" customHeight="1" x14ac:dyDescent="0.3">
      <c r="A226" s="6"/>
      <c r="B226" s="6"/>
      <c r="C226" s="5"/>
    </row>
    <row r="227" spans="1:34" ht="23.25" customHeight="1" x14ac:dyDescent="0.3">
      <c r="D227" s="193" t="s">
        <v>421</v>
      </c>
      <c r="E227" s="193"/>
      <c r="F227" s="38">
        <f>+F225*12</f>
        <v>0</v>
      </c>
    </row>
    <row r="228" spans="1:34" x14ac:dyDescent="0.3">
      <c r="D228" s="4"/>
      <c r="E228" s="4"/>
    </row>
    <row r="229" spans="1:34" s="2" customFormat="1" x14ac:dyDescent="0.3">
      <c r="A229" s="1"/>
      <c r="B229" s="1"/>
      <c r="C229" s="3"/>
      <c r="D229" s="4"/>
      <c r="E229" s="160" t="s">
        <v>907</v>
      </c>
      <c r="F229" s="161" t="s">
        <v>908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</sheetData>
  <mergeCells count="143">
    <mergeCell ref="D225:E225"/>
    <mergeCell ref="A15:D15"/>
    <mergeCell ref="A20:D20"/>
    <mergeCell ref="A24:D24"/>
    <mergeCell ref="B16:B19"/>
    <mergeCell ref="B2:C2"/>
    <mergeCell ref="B3:C3"/>
    <mergeCell ref="A79:D79"/>
    <mergeCell ref="B76:B78"/>
    <mergeCell ref="C76:C78"/>
    <mergeCell ref="A84:D84"/>
    <mergeCell ref="B80:B83"/>
    <mergeCell ref="C80:C83"/>
    <mergeCell ref="A128:D128"/>
    <mergeCell ref="A134:D134"/>
    <mergeCell ref="B129:B133"/>
    <mergeCell ref="C129:C133"/>
    <mergeCell ref="A101:D101"/>
    <mergeCell ref="B97:B100"/>
    <mergeCell ref="C97:C100"/>
    <mergeCell ref="A106:D106"/>
    <mergeCell ref="A190:D190"/>
    <mergeCell ref="B186:B189"/>
    <mergeCell ref="C186:C189"/>
    <mergeCell ref="A194:D194"/>
    <mergeCell ref="A159:D159"/>
    <mergeCell ref="A163:D163"/>
    <mergeCell ref="C160:C162"/>
    <mergeCell ref="B160:B162"/>
    <mergeCell ref="C21:C23"/>
    <mergeCell ref="A224:C224"/>
    <mergeCell ref="A4:A5"/>
    <mergeCell ref="B4:E4"/>
    <mergeCell ref="C60:C64"/>
    <mergeCell ref="B60:B64"/>
    <mergeCell ref="B44:B48"/>
    <mergeCell ref="C44:C48"/>
    <mergeCell ref="A49:D49"/>
    <mergeCell ref="B50:B52"/>
    <mergeCell ref="C50:C52"/>
    <mergeCell ref="A53:D53"/>
    <mergeCell ref="C54:C58"/>
    <mergeCell ref="B54:B58"/>
    <mergeCell ref="A70:D70"/>
    <mergeCell ref="A75:D75"/>
    <mergeCell ref="B71:B74"/>
    <mergeCell ref="C71:C74"/>
    <mergeCell ref="A59:D59"/>
    <mergeCell ref="F4:F5"/>
    <mergeCell ref="G4:G5"/>
    <mergeCell ref="A208:D208"/>
    <mergeCell ref="A211:D211"/>
    <mergeCell ref="B209:B210"/>
    <mergeCell ref="B205:B207"/>
    <mergeCell ref="B25:B28"/>
    <mergeCell ref="C25:C28"/>
    <mergeCell ref="A35:D35"/>
    <mergeCell ref="A29:D29"/>
    <mergeCell ref="C16:C19"/>
    <mergeCell ref="A7:C7"/>
    <mergeCell ref="A9:C9"/>
    <mergeCell ref="C10:C14"/>
    <mergeCell ref="B10:B14"/>
    <mergeCell ref="B21:B23"/>
    <mergeCell ref="A40:D40"/>
    <mergeCell ref="B36:B39"/>
    <mergeCell ref="C36:C39"/>
    <mergeCell ref="B30:B34"/>
    <mergeCell ref="C30:C34"/>
    <mergeCell ref="A43:D43"/>
    <mergeCell ref="B41:B42"/>
    <mergeCell ref="C41:C42"/>
    <mergeCell ref="A65:D65"/>
    <mergeCell ref="B66:B69"/>
    <mergeCell ref="C66:C69"/>
    <mergeCell ref="C85:C87"/>
    <mergeCell ref="A91:D91"/>
    <mergeCell ref="B89:B90"/>
    <mergeCell ref="C89:C90"/>
    <mergeCell ref="A96:D96"/>
    <mergeCell ref="B92:B95"/>
    <mergeCell ref="C92:C95"/>
    <mergeCell ref="A88:D88"/>
    <mergeCell ref="B85:B87"/>
    <mergeCell ref="B102:B105"/>
    <mergeCell ref="C102:C105"/>
    <mergeCell ref="A111:D111"/>
    <mergeCell ref="B107:B110"/>
    <mergeCell ref="C107:C110"/>
    <mergeCell ref="A116:D116"/>
    <mergeCell ref="B112:B115"/>
    <mergeCell ref="C112:C115"/>
    <mergeCell ref="A120:D120"/>
    <mergeCell ref="B117:B119"/>
    <mergeCell ref="C117:C119"/>
    <mergeCell ref="A124:D124"/>
    <mergeCell ref="B121:B123"/>
    <mergeCell ref="C121:C123"/>
    <mergeCell ref="A138:D138"/>
    <mergeCell ref="B135:B137"/>
    <mergeCell ref="C135:C137"/>
    <mergeCell ref="A143:D143"/>
    <mergeCell ref="B139:B142"/>
    <mergeCell ref="C139:C142"/>
    <mergeCell ref="C178:C180"/>
    <mergeCell ref="A185:D185"/>
    <mergeCell ref="B182:B184"/>
    <mergeCell ref="C182:C184"/>
    <mergeCell ref="A147:D147"/>
    <mergeCell ref="B144:B146"/>
    <mergeCell ref="C144:C146"/>
    <mergeCell ref="A153:D153"/>
    <mergeCell ref="B148:B152"/>
    <mergeCell ref="C148:C152"/>
    <mergeCell ref="C154:C158"/>
    <mergeCell ref="B154:B158"/>
    <mergeCell ref="A166:D166"/>
    <mergeCell ref="B164:B165"/>
    <mergeCell ref="C164:C165"/>
    <mergeCell ref="D227:E227"/>
    <mergeCell ref="A1:G1"/>
    <mergeCell ref="A198:D198"/>
    <mergeCell ref="B195:B197"/>
    <mergeCell ref="C195:C197"/>
    <mergeCell ref="A204:D204"/>
    <mergeCell ref="B199:B203"/>
    <mergeCell ref="C199:C203"/>
    <mergeCell ref="A222:D222"/>
    <mergeCell ref="B219:B221"/>
    <mergeCell ref="C219:C221"/>
    <mergeCell ref="C205:C207"/>
    <mergeCell ref="C209:C210"/>
    <mergeCell ref="A216:D216"/>
    <mergeCell ref="B212:B215"/>
    <mergeCell ref="C212:C215"/>
    <mergeCell ref="A218:D218"/>
    <mergeCell ref="A173:D173"/>
    <mergeCell ref="B167:B172"/>
    <mergeCell ref="C167:C172"/>
    <mergeCell ref="A175:D175"/>
    <mergeCell ref="A177:D177"/>
    <mergeCell ref="A181:D181"/>
    <mergeCell ref="B178:B180"/>
  </mergeCells>
  <conditionalFormatting sqref="F6:F222">
    <cfRule type="cellIs" dxfId="8" priority="2" operator="equal">
      <formula>""</formula>
    </cfRule>
  </conditionalFormatting>
  <conditionalFormatting sqref="B5:E5 E15:F15 E20:F20 E24:F24 D16:F19 A6:F6 A8:F8 D7:F7 A7 A10:F10 D9:F9 A9 D11:F14 A21:F21 D22:F23 A25:F25 D26:F28 A30:F30 E35:F35 E29:F29 E40:F40 A36:F36 D37:F39 D31:F34 A41:F41 E43:F43 D42:F42 A44:F44 D45:F48 E49:F49 A50:F50 D51:F52 E53:F53 A54:F54 E59:F59 A60:F60 E65:F65 A66:F66 D67:F69 D61:F64 D55:F58 E70:F70 A71:F71 E75:F75 D72:F74 A76:F76 E79:F79 D77:F78 A80:F80 E84:F84 D81:F83 A85:F85 E88:F88 D86:F87 A89:F89 E91:F91 D90:F90 A92:F92 E96:F96 D93:F95 A97:F97 E101:F101 D98:F100 A102:F102 E106:F106 D103:F105 A107:F107 E111:F111 D108:F110 A112:C112 E116:F116 D112:F115 A117:F117 E120:F120 D118:F119 A121:F121 E124:F124 D122:F123 A125:F127 E128:F128 A129:F129 E134:F134 D130:F133 A135:F135 E138:F138 D136:F137 A139:F139 E143:F143 D140:F142 A144:F144 E147:F147 D145:F146 A148:F148 E153:F153 D149:F152 A154:F154 E159:F159 A160:F160 E163:F163 D161:F162 D155:F158 A164:F164 E166:F166 D165:F165 A167:F167 A174:F174 E173:F173 D168:F172 A176:F176 E175:F175 A175 E177:F177 A177 A178:F178 E181:F181 D179:F180 A182:F182 E185:F185 D183:F184 A186:F186 E190:F190 D187:F189 A191:F193 E194:F194 A195:F195 E198:F198 D196:F197 A199:F199 E204:F204 D200:F203 A205:F205 E208:F208 A209:F209 E211:F211 D210:F210 D206:F207 A212:F212 E216:F216 D213:F215 A217:F217 E218:F218 A218 A219:F219 D220:F221 A11:A20 A22:A24 A26:A29 A31:A35 A37:A40 A42:A43 A45:A49 A51:A53 A55:A59 A61:A65 A67:A70 A72:A75 A77:A79 A81:A84 A86:A88 A90:A91 A93:A96 A98:A101 A103:A106 A108:A111 A113:A116 A118:A120 A122:A124 A128 A130:A134 A136:A138 A140:A143 A145:A147 A149:A153 A155:A159 A161:A163 A165:A166 A168:A173 A179:A181 A183:A185 A187:A190 A194 A196:A198 A200:A204 A206:A208 A210:A211 A213:A216 A220:A223 E222:F222 C223:E223">
    <cfRule type="containsText" dxfId="7" priority="1" operator="containsText" text="total">
      <formula>NOT(ISERROR(SEARCH("total",A5)))</formula>
    </cfRule>
  </conditionalFormatting>
  <pageMargins left="0.23622047244094491" right="0.23622047244094491" top="0.74803149606299213" bottom="0.74803149606299213" header="0.31496062992125984" footer="0.31496062992125984"/>
  <pageSetup paperSize="8" scale="64" fitToHeight="0" orientation="portrait" r:id="rId1"/>
  <headerFooter>
    <oddHeader>&amp;C&amp;"Arial,Gras"&amp;10ANNEXE 1 AU CCTP - DGA EV
SUPERFICIE ET FREQUENCES DE NETTOYAGE DES SITES
PARTIE FORFAITAIRE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N74"/>
  <sheetViews>
    <sheetView workbookViewId="0">
      <selection sqref="A1:E1"/>
    </sheetView>
  </sheetViews>
  <sheetFormatPr baseColWidth="10" defaultColWidth="36.5546875" defaultRowHeight="14.4" x14ac:dyDescent="0.3"/>
  <cols>
    <col min="1" max="1" width="16.6640625" style="1" customWidth="1"/>
    <col min="2" max="2" width="77.5546875" style="46" customWidth="1"/>
    <col min="3" max="4" width="36.5546875" style="44"/>
    <col min="5" max="5" width="36.5546875" style="87"/>
    <col min="6" max="16384" width="36.5546875" style="1"/>
  </cols>
  <sheetData>
    <row r="1" spans="1:14" ht="42" customHeight="1" x14ac:dyDescent="0.3">
      <c r="A1" s="224" t="s">
        <v>354</v>
      </c>
      <c r="B1" s="224"/>
      <c r="C1" s="224"/>
      <c r="D1" s="224"/>
      <c r="E1" s="224"/>
      <c r="F1" s="53"/>
      <c r="G1" s="53"/>
      <c r="H1" s="53"/>
      <c r="I1" s="53"/>
      <c r="J1" s="53"/>
      <c r="K1" s="53"/>
      <c r="L1" s="53"/>
      <c r="M1" s="53"/>
      <c r="N1" s="53"/>
    </row>
    <row r="3" spans="1:14" x14ac:dyDescent="0.3">
      <c r="A3" s="225" t="s">
        <v>281</v>
      </c>
      <c r="B3" s="223" t="s">
        <v>356</v>
      </c>
      <c r="C3" s="223"/>
      <c r="D3" s="221" t="s">
        <v>417</v>
      </c>
      <c r="E3" s="222" t="s">
        <v>910</v>
      </c>
      <c r="F3" s="221" t="s">
        <v>909</v>
      </c>
    </row>
    <row r="4" spans="1:14" x14ac:dyDescent="0.3">
      <c r="A4" s="225"/>
      <c r="B4" s="223"/>
      <c r="C4" s="223"/>
      <c r="D4" s="221"/>
      <c r="E4" s="222"/>
      <c r="F4" s="221"/>
    </row>
    <row r="5" spans="1:14" x14ac:dyDescent="0.3">
      <c r="A5" s="225"/>
      <c r="B5" s="223"/>
      <c r="C5" s="223"/>
      <c r="D5" s="221"/>
      <c r="E5" s="222"/>
      <c r="F5" s="221"/>
    </row>
    <row r="6" spans="1:14" ht="23.1" customHeight="1" x14ac:dyDescent="0.3">
      <c r="A6" s="52" t="s">
        <v>287</v>
      </c>
      <c r="B6" s="218" t="s">
        <v>370</v>
      </c>
      <c r="C6" s="47" t="s">
        <v>357</v>
      </c>
      <c r="D6" s="47" t="s">
        <v>362</v>
      </c>
      <c r="E6" s="55"/>
      <c r="F6" s="115" t="str">
        <f>IF(E6="","Veuillez compléter ce prix","")</f>
        <v>Veuillez compléter ce prix</v>
      </c>
    </row>
    <row r="7" spans="1:14" ht="23.1" customHeight="1" x14ac:dyDescent="0.3">
      <c r="A7" s="52" t="s">
        <v>288</v>
      </c>
      <c r="B7" s="218"/>
      <c r="C7" s="47" t="s">
        <v>284</v>
      </c>
      <c r="D7" s="47" t="s">
        <v>362</v>
      </c>
      <c r="E7" s="55"/>
      <c r="F7" s="115" t="str">
        <f t="shared" ref="F7:F68" si="0">IF(E7="","Veuillez compléter ce prix","")</f>
        <v>Veuillez compléter ce prix</v>
      </c>
    </row>
    <row r="8" spans="1:14" ht="23.1" customHeight="1" x14ac:dyDescent="0.3">
      <c r="A8" s="52" t="s">
        <v>289</v>
      </c>
      <c r="B8" s="218"/>
      <c r="C8" s="47" t="s">
        <v>285</v>
      </c>
      <c r="D8" s="47" t="s">
        <v>362</v>
      </c>
      <c r="E8" s="55"/>
      <c r="F8" s="115" t="str">
        <f t="shared" si="0"/>
        <v>Veuillez compléter ce prix</v>
      </c>
    </row>
    <row r="9" spans="1:14" ht="23.1" customHeight="1" x14ac:dyDescent="0.3">
      <c r="A9" s="52" t="s">
        <v>290</v>
      </c>
      <c r="B9" s="218"/>
      <c r="C9" s="47" t="s">
        <v>286</v>
      </c>
      <c r="D9" s="47" t="s">
        <v>362</v>
      </c>
      <c r="E9" s="55"/>
      <c r="F9" s="115" t="str">
        <f t="shared" si="0"/>
        <v>Veuillez compléter ce prix</v>
      </c>
    </row>
    <row r="10" spans="1:14" customFormat="1" ht="23.1" customHeight="1" x14ac:dyDescent="0.3">
      <c r="A10" s="52" t="s">
        <v>291</v>
      </c>
      <c r="B10" s="218" t="s">
        <v>371</v>
      </c>
      <c r="C10" s="47" t="s">
        <v>357</v>
      </c>
      <c r="D10" s="47" t="s">
        <v>362</v>
      </c>
      <c r="E10" s="55"/>
      <c r="F10" s="115" t="str">
        <f t="shared" si="0"/>
        <v>Veuillez compléter ce prix</v>
      </c>
    </row>
    <row r="11" spans="1:14" customFormat="1" ht="23.1" customHeight="1" x14ac:dyDescent="0.3">
      <c r="A11" s="52" t="s">
        <v>292</v>
      </c>
      <c r="B11" s="218"/>
      <c r="C11" s="47" t="s">
        <v>284</v>
      </c>
      <c r="D11" s="47" t="s">
        <v>362</v>
      </c>
      <c r="E11" s="55"/>
      <c r="F11" s="115" t="str">
        <f t="shared" si="0"/>
        <v>Veuillez compléter ce prix</v>
      </c>
    </row>
    <row r="12" spans="1:14" customFormat="1" ht="23.1" customHeight="1" x14ac:dyDescent="0.3">
      <c r="A12" s="52" t="s">
        <v>293</v>
      </c>
      <c r="B12" s="218"/>
      <c r="C12" s="47" t="s">
        <v>286</v>
      </c>
      <c r="D12" s="47" t="s">
        <v>362</v>
      </c>
      <c r="E12" s="55"/>
      <c r="F12" s="115" t="str">
        <f t="shared" si="0"/>
        <v>Veuillez compléter ce prix</v>
      </c>
    </row>
    <row r="13" spans="1:14" ht="23.1" customHeight="1" x14ac:dyDescent="0.3">
      <c r="A13" s="52" t="s">
        <v>294</v>
      </c>
      <c r="B13" s="218" t="s">
        <v>372</v>
      </c>
      <c r="C13" s="47" t="s">
        <v>357</v>
      </c>
      <c r="D13" s="47" t="s">
        <v>362</v>
      </c>
      <c r="E13" s="55"/>
      <c r="F13" s="115" t="str">
        <f t="shared" si="0"/>
        <v>Veuillez compléter ce prix</v>
      </c>
    </row>
    <row r="14" spans="1:14" ht="23.1" customHeight="1" x14ac:dyDescent="0.3">
      <c r="A14" s="52" t="s">
        <v>295</v>
      </c>
      <c r="B14" s="218"/>
      <c r="C14" s="47" t="s">
        <v>284</v>
      </c>
      <c r="D14" s="47" t="s">
        <v>362</v>
      </c>
      <c r="E14" s="55"/>
      <c r="F14" s="115" t="str">
        <f t="shared" si="0"/>
        <v>Veuillez compléter ce prix</v>
      </c>
    </row>
    <row r="15" spans="1:14" ht="23.1" customHeight="1" x14ac:dyDescent="0.3">
      <c r="A15" s="52" t="s">
        <v>296</v>
      </c>
      <c r="B15" s="218"/>
      <c r="C15" s="47" t="s">
        <v>286</v>
      </c>
      <c r="D15" s="47" t="s">
        <v>362</v>
      </c>
      <c r="E15" s="55"/>
      <c r="F15" s="115" t="str">
        <f t="shared" si="0"/>
        <v>Veuillez compléter ce prix</v>
      </c>
    </row>
    <row r="16" spans="1:14" ht="23.1" customHeight="1" x14ac:dyDescent="0.3">
      <c r="A16" s="52" t="s">
        <v>297</v>
      </c>
      <c r="B16" s="218" t="s">
        <v>374</v>
      </c>
      <c r="C16" s="47" t="s">
        <v>357</v>
      </c>
      <c r="D16" s="47" t="s">
        <v>362</v>
      </c>
      <c r="E16" s="55"/>
      <c r="F16" s="115" t="str">
        <f t="shared" si="0"/>
        <v>Veuillez compléter ce prix</v>
      </c>
    </row>
    <row r="17" spans="1:6" ht="23.1" customHeight="1" x14ac:dyDescent="0.3">
      <c r="A17" s="52" t="s">
        <v>298</v>
      </c>
      <c r="B17" s="218"/>
      <c r="C17" s="47" t="s">
        <v>284</v>
      </c>
      <c r="D17" s="47" t="s">
        <v>362</v>
      </c>
      <c r="E17" s="55"/>
      <c r="F17" s="115" t="str">
        <f t="shared" si="0"/>
        <v>Veuillez compléter ce prix</v>
      </c>
    </row>
    <row r="18" spans="1:6" ht="23.1" customHeight="1" x14ac:dyDescent="0.3">
      <c r="A18" s="52" t="s">
        <v>299</v>
      </c>
      <c r="B18" s="218"/>
      <c r="C18" s="47" t="s">
        <v>286</v>
      </c>
      <c r="D18" s="47" t="s">
        <v>362</v>
      </c>
      <c r="E18" s="55"/>
      <c r="F18" s="115" t="str">
        <f t="shared" si="0"/>
        <v>Veuillez compléter ce prix</v>
      </c>
    </row>
    <row r="19" spans="1:6" ht="23.1" customHeight="1" x14ac:dyDescent="0.3">
      <c r="A19" s="52" t="s">
        <v>300</v>
      </c>
      <c r="B19" s="218" t="s">
        <v>373</v>
      </c>
      <c r="C19" s="218"/>
      <c r="D19" s="47" t="s">
        <v>365</v>
      </c>
      <c r="E19" s="55"/>
      <c r="F19" s="115" t="str">
        <f t="shared" si="0"/>
        <v>Veuillez compléter ce prix</v>
      </c>
    </row>
    <row r="20" spans="1:6" ht="45" customHeight="1" x14ac:dyDescent="0.3">
      <c r="A20" s="52" t="s">
        <v>301</v>
      </c>
      <c r="B20" s="218" t="s">
        <v>412</v>
      </c>
      <c r="C20" s="218"/>
      <c r="D20" s="47" t="s">
        <v>362</v>
      </c>
      <c r="E20" s="55"/>
      <c r="F20" s="115" t="str">
        <f t="shared" si="0"/>
        <v>Veuillez compléter ce prix</v>
      </c>
    </row>
    <row r="21" spans="1:6" ht="45" customHeight="1" x14ac:dyDescent="0.3">
      <c r="A21" s="52" t="s">
        <v>302</v>
      </c>
      <c r="B21" s="218" t="s">
        <v>376</v>
      </c>
      <c r="C21" s="218"/>
      <c r="D21" s="47" t="s">
        <v>362</v>
      </c>
      <c r="E21" s="55"/>
      <c r="F21" s="115" t="str">
        <f t="shared" si="0"/>
        <v>Veuillez compléter ce prix</v>
      </c>
    </row>
    <row r="22" spans="1:6" ht="23.1" customHeight="1" x14ac:dyDescent="0.3">
      <c r="A22" s="52" t="s">
        <v>303</v>
      </c>
      <c r="B22" s="49" t="s">
        <v>360</v>
      </c>
      <c r="C22" s="50" t="s">
        <v>284</v>
      </c>
      <c r="D22" s="47" t="s">
        <v>362</v>
      </c>
      <c r="E22" s="55"/>
      <c r="F22" s="115" t="str">
        <f t="shared" si="0"/>
        <v>Veuillez compléter ce prix</v>
      </c>
    </row>
    <row r="23" spans="1:6" ht="23.1" customHeight="1" x14ac:dyDescent="0.3">
      <c r="A23" s="52" t="s">
        <v>304</v>
      </c>
      <c r="B23" s="49" t="s">
        <v>387</v>
      </c>
      <c r="C23" s="50" t="s">
        <v>388</v>
      </c>
      <c r="D23" s="47" t="s">
        <v>362</v>
      </c>
      <c r="E23" s="55"/>
      <c r="F23" s="115" t="str">
        <f t="shared" si="0"/>
        <v>Veuillez compléter ce prix</v>
      </c>
    </row>
    <row r="24" spans="1:6" ht="23.1" customHeight="1" x14ac:dyDescent="0.3">
      <c r="A24" s="52" t="s">
        <v>305</v>
      </c>
      <c r="B24" s="218" t="s">
        <v>375</v>
      </c>
      <c r="C24" s="218"/>
      <c r="D24" s="47" t="s">
        <v>407</v>
      </c>
      <c r="E24" s="55"/>
      <c r="F24" s="115" t="str">
        <f t="shared" si="0"/>
        <v>Veuillez compléter ce prix</v>
      </c>
    </row>
    <row r="25" spans="1:6" ht="23.1" customHeight="1" x14ac:dyDescent="0.3">
      <c r="A25" s="52" t="s">
        <v>306</v>
      </c>
      <c r="B25" s="218" t="s">
        <v>378</v>
      </c>
      <c r="C25" s="218"/>
      <c r="D25" s="47" t="s">
        <v>409</v>
      </c>
      <c r="E25" s="55"/>
      <c r="F25" s="115" t="str">
        <f t="shared" si="0"/>
        <v>Veuillez compléter ce prix</v>
      </c>
    </row>
    <row r="26" spans="1:6" ht="42.75" customHeight="1" x14ac:dyDescent="0.3">
      <c r="A26" s="52" t="s">
        <v>307</v>
      </c>
      <c r="B26" s="218" t="s">
        <v>366</v>
      </c>
      <c r="C26" s="218"/>
      <c r="D26" s="47" t="s">
        <v>365</v>
      </c>
      <c r="E26" s="55"/>
      <c r="F26" s="115" t="str">
        <f t="shared" si="0"/>
        <v>Veuillez compléter ce prix</v>
      </c>
    </row>
    <row r="27" spans="1:6" ht="23.1" customHeight="1" x14ac:dyDescent="0.3">
      <c r="A27" s="52" t="s">
        <v>308</v>
      </c>
      <c r="B27" s="218" t="s">
        <v>385</v>
      </c>
      <c r="C27" s="218"/>
      <c r="D27" s="47" t="s">
        <v>369</v>
      </c>
      <c r="E27" s="55"/>
      <c r="F27" s="115" t="str">
        <f t="shared" si="0"/>
        <v>Veuillez compléter ce prix</v>
      </c>
    </row>
    <row r="28" spans="1:6" ht="23.1" customHeight="1" x14ac:dyDescent="0.3">
      <c r="A28" s="52" t="s">
        <v>309</v>
      </c>
      <c r="B28" s="218" t="s">
        <v>377</v>
      </c>
      <c r="C28" s="218"/>
      <c r="D28" s="47" t="s">
        <v>369</v>
      </c>
      <c r="E28" s="55"/>
      <c r="F28" s="115" t="str">
        <f t="shared" si="0"/>
        <v>Veuillez compléter ce prix</v>
      </c>
    </row>
    <row r="29" spans="1:6" ht="23.1" customHeight="1" x14ac:dyDescent="0.3">
      <c r="A29" s="52" t="s">
        <v>310</v>
      </c>
      <c r="B29" s="218" t="s">
        <v>363</v>
      </c>
      <c r="C29" s="218"/>
      <c r="D29" s="47" t="s">
        <v>362</v>
      </c>
      <c r="E29" s="55"/>
      <c r="F29" s="115" t="str">
        <f t="shared" si="0"/>
        <v>Veuillez compléter ce prix</v>
      </c>
    </row>
    <row r="30" spans="1:6" ht="23.1" customHeight="1" x14ac:dyDescent="0.3">
      <c r="A30" s="52" t="s">
        <v>311</v>
      </c>
      <c r="B30" s="218" t="s">
        <v>391</v>
      </c>
      <c r="C30" s="218"/>
      <c r="D30" s="47" t="s">
        <v>362</v>
      </c>
      <c r="E30" s="55"/>
      <c r="F30" s="115" t="str">
        <f t="shared" si="0"/>
        <v>Veuillez compléter ce prix</v>
      </c>
    </row>
    <row r="31" spans="1:6" ht="23.1" customHeight="1" x14ac:dyDescent="0.3">
      <c r="A31" s="52" t="s">
        <v>312</v>
      </c>
      <c r="B31" s="218" t="s">
        <v>361</v>
      </c>
      <c r="C31" s="218"/>
      <c r="D31" s="47" t="s">
        <v>362</v>
      </c>
      <c r="E31" s="55"/>
      <c r="F31" s="115" t="str">
        <f t="shared" si="0"/>
        <v>Veuillez compléter ce prix</v>
      </c>
    </row>
    <row r="32" spans="1:6" ht="23.1" customHeight="1" x14ac:dyDescent="0.3">
      <c r="A32" s="52" t="s">
        <v>313</v>
      </c>
      <c r="B32" s="218" t="s">
        <v>381</v>
      </c>
      <c r="C32" s="218"/>
      <c r="D32" s="47" t="s">
        <v>365</v>
      </c>
      <c r="E32" s="55"/>
      <c r="F32" s="115" t="str">
        <f t="shared" si="0"/>
        <v>Veuillez compléter ce prix</v>
      </c>
    </row>
    <row r="33" spans="1:6" ht="23.1" customHeight="1" x14ac:dyDescent="0.3">
      <c r="A33" s="52" t="s">
        <v>314</v>
      </c>
      <c r="B33" s="218" t="s">
        <v>364</v>
      </c>
      <c r="C33" s="218"/>
      <c r="D33" s="47" t="s">
        <v>362</v>
      </c>
      <c r="E33" s="55"/>
      <c r="F33" s="115" t="str">
        <f t="shared" si="0"/>
        <v>Veuillez compléter ce prix</v>
      </c>
    </row>
    <row r="34" spans="1:6" ht="28.8" x14ac:dyDescent="0.3">
      <c r="A34" s="52" t="s">
        <v>315</v>
      </c>
      <c r="B34" s="42" t="s">
        <v>413</v>
      </c>
      <c r="C34" s="50" t="s">
        <v>285</v>
      </c>
      <c r="D34" s="47" t="s">
        <v>362</v>
      </c>
      <c r="E34" s="55"/>
      <c r="F34" s="115" t="str">
        <f t="shared" si="0"/>
        <v>Veuillez compléter ce prix</v>
      </c>
    </row>
    <row r="35" spans="1:6" ht="23.1" customHeight="1" x14ac:dyDescent="0.3">
      <c r="A35" s="52" t="s">
        <v>316</v>
      </c>
      <c r="B35" s="49" t="s">
        <v>392</v>
      </c>
      <c r="C35" s="50" t="s">
        <v>284</v>
      </c>
      <c r="D35" s="47" t="s">
        <v>362</v>
      </c>
      <c r="E35" s="55"/>
      <c r="F35" s="115" t="str">
        <f t="shared" si="0"/>
        <v>Veuillez compléter ce prix</v>
      </c>
    </row>
    <row r="36" spans="1:6" ht="23.1" customHeight="1" x14ac:dyDescent="0.3">
      <c r="A36" s="52" t="s">
        <v>317</v>
      </c>
      <c r="B36" s="218" t="s">
        <v>367</v>
      </c>
      <c r="C36" s="218"/>
      <c r="D36" s="47" t="s">
        <v>362</v>
      </c>
      <c r="E36" s="55"/>
      <c r="F36" s="115" t="str">
        <f t="shared" si="0"/>
        <v>Veuillez compléter ce prix</v>
      </c>
    </row>
    <row r="37" spans="1:6" ht="23.1" customHeight="1" x14ac:dyDescent="0.3">
      <c r="A37" s="52" t="s">
        <v>318</v>
      </c>
      <c r="B37" s="218" t="s">
        <v>393</v>
      </c>
      <c r="C37" s="218"/>
      <c r="D37" s="47" t="s">
        <v>362</v>
      </c>
      <c r="E37" s="55"/>
      <c r="F37" s="115" t="str">
        <f t="shared" si="0"/>
        <v>Veuillez compléter ce prix</v>
      </c>
    </row>
    <row r="38" spans="1:6" ht="23.1" customHeight="1" x14ac:dyDescent="0.3">
      <c r="A38" s="52" t="s">
        <v>319</v>
      </c>
      <c r="B38" s="218" t="s">
        <v>410</v>
      </c>
      <c r="C38" s="218"/>
      <c r="D38" s="47" t="s">
        <v>369</v>
      </c>
      <c r="E38" s="55"/>
      <c r="F38" s="115" t="str">
        <f t="shared" si="0"/>
        <v>Veuillez compléter ce prix</v>
      </c>
    </row>
    <row r="39" spans="1:6" ht="23.1" customHeight="1" x14ac:dyDescent="0.3">
      <c r="A39" s="52" t="s">
        <v>320</v>
      </c>
      <c r="B39" s="218" t="s">
        <v>368</v>
      </c>
      <c r="C39" s="218"/>
      <c r="D39" s="47" t="s">
        <v>365</v>
      </c>
      <c r="E39" s="55"/>
      <c r="F39" s="115" t="str">
        <f t="shared" si="0"/>
        <v>Veuillez compléter ce prix</v>
      </c>
    </row>
    <row r="40" spans="1:6" ht="30" customHeight="1" x14ac:dyDescent="0.3">
      <c r="A40" s="52" t="s">
        <v>321</v>
      </c>
      <c r="B40" s="218" t="s">
        <v>383</v>
      </c>
      <c r="C40" s="218"/>
      <c r="D40" s="47" t="s">
        <v>365</v>
      </c>
      <c r="E40" s="55"/>
      <c r="F40" s="115" t="str">
        <f t="shared" si="0"/>
        <v>Veuillez compléter ce prix</v>
      </c>
    </row>
    <row r="41" spans="1:6" ht="30" customHeight="1" x14ac:dyDescent="0.3">
      <c r="A41" s="52" t="s">
        <v>322</v>
      </c>
      <c r="B41" s="218" t="s">
        <v>414</v>
      </c>
      <c r="C41" s="218"/>
      <c r="D41" s="47" t="s">
        <v>369</v>
      </c>
      <c r="E41" s="55"/>
      <c r="F41" s="115" t="str">
        <f t="shared" si="0"/>
        <v>Veuillez compléter ce prix</v>
      </c>
    </row>
    <row r="42" spans="1:6" ht="30" customHeight="1" x14ac:dyDescent="0.3">
      <c r="A42" s="52" t="s">
        <v>323</v>
      </c>
      <c r="B42" s="218" t="s">
        <v>384</v>
      </c>
      <c r="C42" s="218"/>
      <c r="D42" s="47" t="s">
        <v>365</v>
      </c>
      <c r="E42" s="55"/>
      <c r="F42" s="115" t="str">
        <f t="shared" si="0"/>
        <v>Veuillez compléter ce prix</v>
      </c>
    </row>
    <row r="43" spans="1:6" ht="23.1" customHeight="1" x14ac:dyDescent="0.3">
      <c r="A43" s="52" t="s">
        <v>324</v>
      </c>
      <c r="B43" s="218" t="s">
        <v>394</v>
      </c>
      <c r="C43" s="218"/>
      <c r="D43" s="47" t="s">
        <v>365</v>
      </c>
      <c r="E43" s="55"/>
      <c r="F43" s="115" t="str">
        <f t="shared" si="0"/>
        <v>Veuillez compléter ce prix</v>
      </c>
    </row>
    <row r="44" spans="1:6" ht="23.1" customHeight="1" x14ac:dyDescent="0.3">
      <c r="A44" s="52" t="s">
        <v>325</v>
      </c>
      <c r="B44" s="218" t="s">
        <v>395</v>
      </c>
      <c r="C44" s="218"/>
      <c r="D44" s="47" t="s">
        <v>362</v>
      </c>
      <c r="E44" s="55"/>
      <c r="F44" s="115" t="str">
        <f t="shared" si="0"/>
        <v>Veuillez compléter ce prix</v>
      </c>
    </row>
    <row r="45" spans="1:6" ht="23.1" customHeight="1" x14ac:dyDescent="0.3">
      <c r="A45" s="52" t="s">
        <v>326</v>
      </c>
      <c r="B45" s="218" t="s">
        <v>396</v>
      </c>
      <c r="C45" s="218"/>
      <c r="D45" s="47" t="s">
        <v>362</v>
      </c>
      <c r="E45" s="55"/>
      <c r="F45" s="115" t="str">
        <f t="shared" si="0"/>
        <v>Veuillez compléter ce prix</v>
      </c>
    </row>
    <row r="46" spans="1:6" ht="23.1" customHeight="1" x14ac:dyDescent="0.3">
      <c r="A46" s="52" t="s">
        <v>327</v>
      </c>
      <c r="B46" s="218" t="s">
        <v>397</v>
      </c>
      <c r="C46" s="218"/>
      <c r="D46" s="47" t="s">
        <v>362</v>
      </c>
      <c r="E46" s="55"/>
      <c r="F46" s="115" t="str">
        <f t="shared" si="0"/>
        <v>Veuillez compléter ce prix</v>
      </c>
    </row>
    <row r="47" spans="1:6" ht="23.1" customHeight="1" x14ac:dyDescent="0.3">
      <c r="A47" s="52" t="s">
        <v>328</v>
      </c>
      <c r="B47" s="218" t="s">
        <v>398</v>
      </c>
      <c r="C47" s="218"/>
      <c r="D47" s="47" t="s">
        <v>362</v>
      </c>
      <c r="E47" s="55"/>
      <c r="F47" s="115" t="str">
        <f t="shared" si="0"/>
        <v>Veuillez compléter ce prix</v>
      </c>
    </row>
    <row r="48" spans="1:6" ht="23.1" customHeight="1" x14ac:dyDescent="0.3">
      <c r="A48" s="52" t="s">
        <v>329</v>
      </c>
      <c r="B48" s="218" t="s">
        <v>399</v>
      </c>
      <c r="C48" s="218"/>
      <c r="D48" s="47" t="s">
        <v>362</v>
      </c>
      <c r="E48" s="55"/>
      <c r="F48" s="115" t="str">
        <f t="shared" si="0"/>
        <v>Veuillez compléter ce prix</v>
      </c>
    </row>
    <row r="49" spans="1:6" ht="23.1" customHeight="1" x14ac:dyDescent="0.3">
      <c r="A49" s="52" t="s">
        <v>330</v>
      </c>
      <c r="B49" s="218" t="s">
        <v>400</v>
      </c>
      <c r="C49" s="218"/>
      <c r="D49" s="47" t="s">
        <v>362</v>
      </c>
      <c r="E49" s="55"/>
      <c r="F49" s="115" t="str">
        <f t="shared" si="0"/>
        <v>Veuillez compléter ce prix</v>
      </c>
    </row>
    <row r="50" spans="1:6" ht="23.1" customHeight="1" x14ac:dyDescent="0.3">
      <c r="A50" s="52" t="s">
        <v>331</v>
      </c>
      <c r="B50" s="218" t="s">
        <v>401</v>
      </c>
      <c r="C50" s="218"/>
      <c r="D50" s="47" t="s">
        <v>365</v>
      </c>
      <c r="E50" s="55"/>
      <c r="F50" s="115" t="str">
        <f t="shared" si="0"/>
        <v>Veuillez compléter ce prix</v>
      </c>
    </row>
    <row r="51" spans="1:6" ht="23.1" customHeight="1" x14ac:dyDescent="0.3">
      <c r="A51" s="52" t="s">
        <v>332</v>
      </c>
      <c r="B51" s="218" t="s">
        <v>379</v>
      </c>
      <c r="C51" s="218"/>
      <c r="D51" s="47" t="s">
        <v>365</v>
      </c>
      <c r="E51" s="55"/>
      <c r="F51" s="115" t="str">
        <f t="shared" si="0"/>
        <v>Veuillez compléter ce prix</v>
      </c>
    </row>
    <row r="52" spans="1:6" ht="23.1" customHeight="1" x14ac:dyDescent="0.3">
      <c r="A52" s="52" t="s">
        <v>333</v>
      </c>
      <c r="B52" s="218" t="s">
        <v>382</v>
      </c>
      <c r="C52" s="218"/>
      <c r="D52" s="47" t="s">
        <v>365</v>
      </c>
      <c r="E52" s="55"/>
      <c r="F52" s="115" t="str">
        <f t="shared" si="0"/>
        <v>Veuillez compléter ce prix</v>
      </c>
    </row>
    <row r="53" spans="1:6" ht="48.75" customHeight="1" x14ac:dyDescent="0.3">
      <c r="A53" s="52" t="s">
        <v>334</v>
      </c>
      <c r="B53" s="218" t="s">
        <v>408</v>
      </c>
      <c r="C53" s="218"/>
      <c r="D53" s="51" t="s">
        <v>911</v>
      </c>
      <c r="E53" s="55"/>
      <c r="F53" s="162" t="str">
        <f t="shared" si="0"/>
        <v>Veuillez compléter ce prix</v>
      </c>
    </row>
    <row r="54" spans="1:6" ht="44.25" customHeight="1" x14ac:dyDescent="0.3">
      <c r="A54" s="52" t="s">
        <v>335</v>
      </c>
      <c r="B54" s="218" t="s">
        <v>408</v>
      </c>
      <c r="C54" s="218"/>
      <c r="D54" s="51" t="s">
        <v>912</v>
      </c>
      <c r="E54" s="55"/>
      <c r="F54" s="162" t="str">
        <f t="shared" si="0"/>
        <v>Veuillez compléter ce prix</v>
      </c>
    </row>
    <row r="55" spans="1:6" ht="23.1" customHeight="1" x14ac:dyDescent="0.3">
      <c r="A55" s="52" t="s">
        <v>336</v>
      </c>
      <c r="B55" s="218" t="s">
        <v>402</v>
      </c>
      <c r="C55" s="218"/>
      <c r="D55" s="47" t="s">
        <v>362</v>
      </c>
      <c r="E55" s="55"/>
      <c r="F55" s="115" t="str">
        <f t="shared" si="0"/>
        <v>Veuillez compléter ce prix</v>
      </c>
    </row>
    <row r="56" spans="1:6" ht="23.1" customHeight="1" x14ac:dyDescent="0.3">
      <c r="A56" s="52" t="s">
        <v>337</v>
      </c>
      <c r="B56" s="218" t="s">
        <v>403</v>
      </c>
      <c r="C56" s="218"/>
      <c r="D56" s="47" t="s">
        <v>365</v>
      </c>
      <c r="E56" s="55"/>
      <c r="F56" s="115" t="str">
        <f t="shared" si="0"/>
        <v>Veuillez compléter ce prix</v>
      </c>
    </row>
    <row r="57" spans="1:6" ht="23.1" customHeight="1" x14ac:dyDescent="0.3">
      <c r="A57" s="52" t="s">
        <v>338</v>
      </c>
      <c r="B57" s="218" t="s">
        <v>411</v>
      </c>
      <c r="C57" s="218"/>
      <c r="D57" s="47" t="s">
        <v>365</v>
      </c>
      <c r="E57" s="55"/>
      <c r="F57" s="115" t="str">
        <f t="shared" si="0"/>
        <v>Veuillez compléter ce prix</v>
      </c>
    </row>
    <row r="58" spans="1:6" ht="23.1" customHeight="1" x14ac:dyDescent="0.3">
      <c r="A58" s="52" t="s">
        <v>339</v>
      </c>
      <c r="B58" s="218" t="s">
        <v>404</v>
      </c>
      <c r="C58" s="218"/>
      <c r="D58" s="47" t="s">
        <v>365</v>
      </c>
      <c r="E58" s="55"/>
      <c r="F58" s="115" t="str">
        <f t="shared" si="0"/>
        <v>Veuillez compléter ce prix</v>
      </c>
    </row>
    <row r="59" spans="1:6" ht="31.5" customHeight="1" x14ac:dyDescent="0.3">
      <c r="A59" s="52" t="s">
        <v>340</v>
      </c>
      <c r="B59" s="218" t="s">
        <v>405</v>
      </c>
      <c r="C59" s="218"/>
      <c r="D59" s="47" t="s">
        <v>365</v>
      </c>
      <c r="E59" s="55"/>
      <c r="F59" s="115" t="str">
        <f t="shared" si="0"/>
        <v>Veuillez compléter ce prix</v>
      </c>
    </row>
    <row r="60" spans="1:6" ht="26.25" customHeight="1" x14ac:dyDescent="0.3">
      <c r="A60" s="52" t="s">
        <v>341</v>
      </c>
      <c r="B60" s="218" t="s">
        <v>389</v>
      </c>
      <c r="C60" s="218" t="s">
        <v>390</v>
      </c>
      <c r="D60" s="47" t="s">
        <v>362</v>
      </c>
      <c r="E60" s="55"/>
      <c r="F60" s="115" t="str">
        <f t="shared" si="0"/>
        <v>Veuillez compléter ce prix</v>
      </c>
    </row>
    <row r="61" spans="1:6" ht="22.5" customHeight="1" x14ac:dyDescent="0.3">
      <c r="A61" s="52" t="s">
        <v>342</v>
      </c>
      <c r="B61" s="218" t="s">
        <v>358</v>
      </c>
      <c r="C61" s="218" t="s">
        <v>359</v>
      </c>
      <c r="D61" s="47" t="s">
        <v>362</v>
      </c>
      <c r="E61" s="55"/>
      <c r="F61" s="115" t="str">
        <f t="shared" si="0"/>
        <v>Veuillez compléter ce prix</v>
      </c>
    </row>
    <row r="62" spans="1:6" ht="34.5" customHeight="1" x14ac:dyDescent="0.3">
      <c r="A62" s="52" t="s">
        <v>343</v>
      </c>
      <c r="B62" s="218" t="s">
        <v>380</v>
      </c>
      <c r="C62" s="218"/>
      <c r="D62" s="47" t="s">
        <v>362</v>
      </c>
      <c r="E62" s="55"/>
      <c r="F62" s="115" t="str">
        <f t="shared" si="0"/>
        <v>Veuillez compléter ce prix</v>
      </c>
    </row>
    <row r="63" spans="1:6" ht="33" customHeight="1" x14ac:dyDescent="0.3">
      <c r="A63" s="52" t="s">
        <v>344</v>
      </c>
      <c r="B63" s="49" t="s">
        <v>386</v>
      </c>
      <c r="C63" s="50" t="s">
        <v>284</v>
      </c>
      <c r="D63" s="47" t="s">
        <v>362</v>
      </c>
      <c r="E63" s="55"/>
      <c r="F63" s="115" t="str">
        <f t="shared" si="0"/>
        <v>Veuillez compléter ce prix</v>
      </c>
    </row>
    <row r="64" spans="1:6" ht="42.75" customHeight="1" x14ac:dyDescent="0.3">
      <c r="A64" s="52" t="s">
        <v>345</v>
      </c>
      <c r="B64" s="218" t="s">
        <v>406</v>
      </c>
      <c r="C64" s="218"/>
      <c r="D64" s="47" t="s">
        <v>362</v>
      </c>
      <c r="E64" s="55"/>
      <c r="F64" s="115" t="str">
        <f t="shared" si="0"/>
        <v>Veuillez compléter ce prix</v>
      </c>
    </row>
    <row r="65" spans="1:6" ht="45" customHeight="1" x14ac:dyDescent="0.3">
      <c r="A65" s="52" t="s">
        <v>346</v>
      </c>
      <c r="B65" s="218" t="s">
        <v>422</v>
      </c>
      <c r="C65" s="218"/>
      <c r="D65" s="47" t="s">
        <v>362</v>
      </c>
      <c r="E65" s="55"/>
      <c r="F65" s="115" t="str">
        <f t="shared" si="0"/>
        <v>Veuillez compléter ce prix</v>
      </c>
    </row>
    <row r="66" spans="1:6" ht="45" customHeight="1" x14ac:dyDescent="0.3">
      <c r="A66" s="52" t="s">
        <v>347</v>
      </c>
      <c r="B66" s="218" t="s">
        <v>423</v>
      </c>
      <c r="C66" s="218"/>
      <c r="D66" s="47" t="s">
        <v>362</v>
      </c>
      <c r="E66" s="55"/>
      <c r="F66" s="115" t="str">
        <f t="shared" si="0"/>
        <v>Veuillez compléter ce prix</v>
      </c>
    </row>
    <row r="67" spans="1:6" x14ac:dyDescent="0.3">
      <c r="F67" s="115" t="str">
        <f t="shared" si="0"/>
        <v>Veuillez compléter ce prix</v>
      </c>
    </row>
    <row r="68" spans="1:6" ht="33" customHeight="1" x14ac:dyDescent="0.3">
      <c r="A68" s="219" t="s">
        <v>426</v>
      </c>
      <c r="B68" s="220"/>
      <c r="C68" s="56" t="s">
        <v>419</v>
      </c>
      <c r="D68" s="57" t="s">
        <v>424</v>
      </c>
      <c r="E68" s="163" t="s">
        <v>429</v>
      </c>
      <c r="F68" s="115" t="str">
        <f t="shared" si="0"/>
        <v/>
      </c>
    </row>
    <row r="69" spans="1:6" ht="23.1" customHeight="1" x14ac:dyDescent="0.3">
      <c r="A69" s="52" t="s">
        <v>348</v>
      </c>
      <c r="B69" s="58" t="s">
        <v>425</v>
      </c>
      <c r="C69" s="47">
        <v>288.8</v>
      </c>
      <c r="D69" s="90"/>
      <c r="E69" s="55"/>
      <c r="F69" s="115" t="str">
        <f>IF(AND(D69,E69=""),"Veuillez compléter ce prix","")</f>
        <v>Veuillez compléter ce prix</v>
      </c>
    </row>
    <row r="70" spans="1:6" ht="23.1" customHeight="1" x14ac:dyDescent="0.3">
      <c r="A70" s="52" t="s">
        <v>349</v>
      </c>
      <c r="B70" s="58" t="s">
        <v>427</v>
      </c>
      <c r="C70" s="47">
        <v>97</v>
      </c>
      <c r="D70" s="90"/>
      <c r="E70" s="55"/>
      <c r="F70" s="115" t="str">
        <f>IF(AND(D70,E70=""),"Veuillez compléter ce prix","")</f>
        <v>Veuillez compléter ce prix</v>
      </c>
    </row>
    <row r="71" spans="1:6" x14ac:dyDescent="0.3">
      <c r="F71" s="115"/>
    </row>
    <row r="72" spans="1:6" ht="28.8" x14ac:dyDescent="0.3">
      <c r="A72" s="219" t="s">
        <v>428</v>
      </c>
      <c r="B72" s="220"/>
      <c r="C72" s="56" t="s">
        <v>419</v>
      </c>
      <c r="D72" s="57" t="s">
        <v>424</v>
      </c>
      <c r="E72" s="163" t="s">
        <v>429</v>
      </c>
      <c r="F72" s="115" t="str">
        <f t="shared" ref="F72:F74" si="1">IF(AND(D72,E72=""),"Veuillez compléter ce prix","")</f>
        <v/>
      </c>
    </row>
    <row r="73" spans="1:6" ht="23.1" customHeight="1" x14ac:dyDescent="0.3">
      <c r="A73" s="52" t="s">
        <v>350</v>
      </c>
      <c r="B73" s="58" t="s">
        <v>425</v>
      </c>
      <c r="C73" s="47">
        <v>288.8</v>
      </c>
      <c r="D73" s="90"/>
      <c r="E73" s="55"/>
      <c r="F73" s="115" t="str">
        <f t="shared" si="1"/>
        <v>Veuillez compléter ce prix</v>
      </c>
    </row>
    <row r="74" spans="1:6" ht="23.1" customHeight="1" x14ac:dyDescent="0.3">
      <c r="A74" s="52" t="s">
        <v>351</v>
      </c>
      <c r="B74" s="58" t="s">
        <v>427</v>
      </c>
      <c r="C74" s="47">
        <v>97</v>
      </c>
      <c r="D74" s="90"/>
      <c r="E74" s="55"/>
      <c r="F74" s="115" t="str">
        <f t="shared" si="1"/>
        <v>Veuillez compléter ce prix</v>
      </c>
    </row>
  </sheetData>
  <sortState ref="A8:D121">
    <sortCondition ref="B6:B121"/>
  </sortState>
  <mergeCells count="55">
    <mergeCell ref="B19:C19"/>
    <mergeCell ref="B20:C20"/>
    <mergeCell ref="B16:B18"/>
    <mergeCell ref="A3:A5"/>
    <mergeCell ref="B13:B15"/>
    <mergeCell ref="B6:B9"/>
    <mergeCell ref="B10:B12"/>
    <mergeCell ref="B44:C44"/>
    <mergeCell ref="B21:C21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6:C36"/>
    <mergeCell ref="B37:C37"/>
    <mergeCell ref="B38:C38"/>
    <mergeCell ref="B39:C39"/>
    <mergeCell ref="E3:E5"/>
    <mergeCell ref="B3:C5"/>
    <mergeCell ref="F3:F5"/>
    <mergeCell ref="A1:E1"/>
    <mergeCell ref="B60:C60"/>
    <mergeCell ref="B55:C55"/>
    <mergeCell ref="B56:C56"/>
    <mergeCell ref="B57:C57"/>
    <mergeCell ref="B58:C58"/>
    <mergeCell ref="B59:C59"/>
    <mergeCell ref="B50:C50"/>
    <mergeCell ref="B51:C51"/>
    <mergeCell ref="B52:C52"/>
    <mergeCell ref="B53:C53"/>
    <mergeCell ref="B54:C54"/>
    <mergeCell ref="B45:C45"/>
    <mergeCell ref="B65:C65"/>
    <mergeCell ref="B66:C66"/>
    <mergeCell ref="A68:B68"/>
    <mergeCell ref="A72:B72"/>
    <mergeCell ref="D3:D5"/>
    <mergeCell ref="B61:C61"/>
    <mergeCell ref="B62:C62"/>
    <mergeCell ref="B64:C64"/>
    <mergeCell ref="B46:C46"/>
    <mergeCell ref="B47:C47"/>
    <mergeCell ref="B48:C48"/>
    <mergeCell ref="B49:C49"/>
    <mergeCell ref="B40:C40"/>
    <mergeCell ref="B41:C41"/>
    <mergeCell ref="B42:C42"/>
    <mergeCell ref="B43:C43"/>
  </mergeCells>
  <conditionalFormatting sqref="D69:E70 D73:E74 E6:E66">
    <cfRule type="cellIs" dxfId="0" priority="2" operator="equal">
      <formula>""</formula>
    </cfRule>
  </conditionalFormatting>
  <pageMargins left="0.7" right="0.7" top="0.75" bottom="0.75" header="0.3" footer="0.3"/>
  <pageSetup paperSize="8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outlinePr showOutlineSymbols="0"/>
    <pageSetUpPr fitToPage="1"/>
  </sheetPr>
  <dimension ref="A1:AH229"/>
  <sheetViews>
    <sheetView workbookViewId="0">
      <selection sqref="A1:G1"/>
    </sheetView>
  </sheetViews>
  <sheetFormatPr baseColWidth="10" defaultColWidth="4.33203125" defaultRowHeight="14.4" outlineLevelRow="2" x14ac:dyDescent="0.3"/>
  <cols>
    <col min="1" max="2" width="23.33203125" style="1" customWidth="1"/>
    <col min="3" max="3" width="26.33203125" style="3" customWidth="1"/>
    <col min="4" max="4" width="26.33203125" style="1" bestFit="1" customWidth="1"/>
    <col min="5" max="5" width="26.33203125" style="1" customWidth="1"/>
    <col min="6" max="6" width="45.88671875" style="2" customWidth="1"/>
    <col min="7" max="7" width="45.88671875" style="1" customWidth="1"/>
    <col min="8" max="8" width="40.109375" style="1" customWidth="1"/>
    <col min="9" max="16384" width="4.33203125" style="1"/>
  </cols>
  <sheetData>
    <row r="1" spans="1:34" s="26" customFormat="1" ht="38.25" customHeight="1" x14ac:dyDescent="0.3">
      <c r="A1" s="237" t="s">
        <v>353</v>
      </c>
      <c r="B1" s="238"/>
      <c r="C1" s="238"/>
      <c r="D1" s="238"/>
      <c r="E1" s="238"/>
      <c r="F1" s="238"/>
      <c r="G1" s="239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</row>
    <row r="2" spans="1:34" s="31" customFormat="1" ht="12" customHeight="1" x14ac:dyDescent="0.3">
      <c r="A2" s="35"/>
      <c r="B2" s="216"/>
      <c r="C2" s="216"/>
      <c r="D2" s="35"/>
      <c r="E2" s="35"/>
      <c r="F2" s="34"/>
      <c r="G2" s="1"/>
      <c r="H2" s="32"/>
      <c r="I2" s="32"/>
      <c r="J2" s="33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</row>
    <row r="3" spans="1:34" s="26" customFormat="1" ht="20.399999999999999" customHeight="1" x14ac:dyDescent="0.3">
      <c r="A3" s="30"/>
      <c r="B3" s="217"/>
      <c r="C3" s="217"/>
      <c r="D3" s="29"/>
      <c r="E3" s="29"/>
      <c r="F3" s="28"/>
      <c r="G3" s="1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</row>
    <row r="4" spans="1:34" s="26" customFormat="1" ht="20.100000000000001" customHeight="1" x14ac:dyDescent="0.3">
      <c r="A4" s="230" t="s">
        <v>281</v>
      </c>
      <c r="B4" s="232" t="s">
        <v>280</v>
      </c>
      <c r="C4" s="233"/>
      <c r="D4" s="233"/>
      <c r="E4" s="234"/>
      <c r="F4" s="235" t="s">
        <v>905</v>
      </c>
      <c r="G4" s="230" t="s">
        <v>945</v>
      </c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</row>
    <row r="5" spans="1:34" s="21" customFormat="1" ht="38.1" customHeight="1" x14ac:dyDescent="0.3">
      <c r="A5" s="231"/>
      <c r="B5" s="164" t="s">
        <v>279</v>
      </c>
      <c r="C5" s="165" t="s">
        <v>278</v>
      </c>
      <c r="D5" s="166" t="s">
        <v>277</v>
      </c>
      <c r="E5" s="166" t="s">
        <v>915</v>
      </c>
      <c r="F5" s="236"/>
      <c r="G5" s="231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</row>
    <row r="6" spans="1:34" ht="20.100000000000001" customHeight="1" outlineLevel="2" x14ac:dyDescent="0.3">
      <c r="A6" s="16" t="s">
        <v>275</v>
      </c>
      <c r="B6" s="16" t="s">
        <v>274</v>
      </c>
      <c r="C6" s="16" t="s">
        <v>10</v>
      </c>
      <c r="D6" s="12" t="s">
        <v>5</v>
      </c>
      <c r="E6" s="12">
        <v>6</v>
      </c>
      <c r="F6" s="11"/>
      <c r="G6" s="10">
        <f>+F6/E6</f>
        <v>0</v>
      </c>
      <c r="H6" s="7" t="str">
        <f>IF(F6="","Veuillez compléter ce prix","")</f>
        <v>Veuillez compléter ce prix</v>
      </c>
    </row>
    <row r="7" spans="1:34" ht="20.100000000000001" customHeight="1" outlineLevel="1" x14ac:dyDescent="0.3">
      <c r="A7" s="213" t="s">
        <v>273</v>
      </c>
      <c r="B7" s="214"/>
      <c r="C7" s="214"/>
      <c r="D7" s="215"/>
      <c r="E7" s="167">
        <f>SUBTOTAL(9,E6:E6)</f>
        <v>6</v>
      </c>
      <c r="F7" s="168">
        <f>SUBTOTAL(9,F6:F6)</f>
        <v>0</v>
      </c>
      <c r="G7" s="10"/>
      <c r="H7" s="7"/>
    </row>
    <row r="8" spans="1:34" ht="20.100000000000001" customHeight="1" outlineLevel="2" x14ac:dyDescent="0.3">
      <c r="A8" s="13" t="s">
        <v>272</v>
      </c>
      <c r="B8" s="13" t="s">
        <v>271</v>
      </c>
      <c r="C8" s="13" t="s">
        <v>10</v>
      </c>
      <c r="D8" s="12" t="s">
        <v>1</v>
      </c>
      <c r="E8" s="12">
        <v>28</v>
      </c>
      <c r="F8" s="11"/>
      <c r="G8" s="10">
        <f>+F8/E8</f>
        <v>0</v>
      </c>
      <c r="H8" s="7" t="str">
        <f>IF(F8="","Veuillez compléter ce prix","")</f>
        <v>Veuillez compléter ce prix</v>
      </c>
    </row>
    <row r="9" spans="1:34" ht="20.100000000000001" customHeight="1" outlineLevel="1" x14ac:dyDescent="0.3">
      <c r="A9" s="227" t="s">
        <v>270</v>
      </c>
      <c r="B9" s="228"/>
      <c r="C9" s="228"/>
      <c r="D9" s="229"/>
      <c r="E9" s="167">
        <f>SUBTOTAL(9,E8:E8)</f>
        <v>28</v>
      </c>
      <c r="F9" s="168">
        <f>SUBTOTAL(9,F8:F8)</f>
        <v>0</v>
      </c>
      <c r="G9" s="10"/>
      <c r="H9" s="7"/>
    </row>
    <row r="10" spans="1:34" ht="20.100000000000001" customHeight="1" outlineLevel="2" x14ac:dyDescent="0.3">
      <c r="A10" s="13" t="s">
        <v>269</v>
      </c>
      <c r="B10" s="198" t="s">
        <v>268</v>
      </c>
      <c r="C10" s="198" t="s">
        <v>10</v>
      </c>
      <c r="D10" s="12" t="s">
        <v>35</v>
      </c>
      <c r="E10" s="12">
        <v>37</v>
      </c>
      <c r="F10" s="11"/>
      <c r="G10" s="10">
        <f>+F10/E10</f>
        <v>0</v>
      </c>
      <c r="H10" s="7" t="str">
        <f>IF(F10="","Veuillez compléter ce prix","")</f>
        <v>Veuillez compléter ce prix</v>
      </c>
    </row>
    <row r="11" spans="1:34" ht="20.100000000000001" customHeight="1" outlineLevel="2" x14ac:dyDescent="0.3">
      <c r="A11" s="16" t="s">
        <v>267</v>
      </c>
      <c r="B11" s="199"/>
      <c r="C11" s="199"/>
      <c r="D11" s="12" t="s">
        <v>5</v>
      </c>
      <c r="E11" s="12">
        <v>187</v>
      </c>
      <c r="F11" s="11"/>
      <c r="G11" s="10">
        <f>+F11/E11</f>
        <v>0</v>
      </c>
      <c r="H11" s="7" t="str">
        <f>IF(F11="","Veuillez compléter ce prix","")</f>
        <v>Veuillez compléter ce prix</v>
      </c>
    </row>
    <row r="12" spans="1:34" ht="20.100000000000001" customHeight="1" outlineLevel="2" x14ac:dyDescent="0.3">
      <c r="A12" s="16" t="s">
        <v>266</v>
      </c>
      <c r="B12" s="199"/>
      <c r="C12" s="199"/>
      <c r="D12" s="12" t="s">
        <v>3</v>
      </c>
      <c r="E12" s="12">
        <v>69</v>
      </c>
      <c r="F12" s="11"/>
      <c r="G12" s="10">
        <f>+F12/E12</f>
        <v>0</v>
      </c>
      <c r="H12" s="7" t="str">
        <f>IF(F12="","Veuillez compléter ce prix","")</f>
        <v>Veuillez compléter ce prix</v>
      </c>
    </row>
    <row r="13" spans="1:34" ht="20.100000000000001" customHeight="1" outlineLevel="2" x14ac:dyDescent="0.3">
      <c r="A13" s="16" t="s">
        <v>265</v>
      </c>
      <c r="B13" s="199"/>
      <c r="C13" s="199"/>
      <c r="D13" s="12" t="s">
        <v>1</v>
      </c>
      <c r="E13" s="12">
        <v>43</v>
      </c>
      <c r="F13" s="11"/>
      <c r="G13" s="10">
        <f>+F13/E13</f>
        <v>0</v>
      </c>
      <c r="H13" s="7" t="str">
        <f>IF(F13="","Veuillez compléter ce prix","")</f>
        <v>Veuillez compléter ce prix</v>
      </c>
    </row>
    <row r="14" spans="1:34" ht="20.100000000000001" customHeight="1" outlineLevel="2" x14ac:dyDescent="0.3">
      <c r="A14" s="16" t="s">
        <v>264</v>
      </c>
      <c r="B14" s="200"/>
      <c r="C14" s="200"/>
      <c r="D14" s="12" t="s">
        <v>14</v>
      </c>
      <c r="E14" s="12">
        <v>39</v>
      </c>
      <c r="F14" s="11"/>
      <c r="G14" s="10">
        <f>+F14/E14</f>
        <v>0</v>
      </c>
      <c r="H14" s="7" t="str">
        <f>IF(F14="","Veuillez compléter ce prix","")</f>
        <v>Veuillez compléter ce prix</v>
      </c>
    </row>
    <row r="15" spans="1:34" ht="20.100000000000001" customHeight="1" outlineLevel="1" x14ac:dyDescent="0.3">
      <c r="A15" s="213" t="s">
        <v>263</v>
      </c>
      <c r="B15" s="214"/>
      <c r="C15" s="214"/>
      <c r="D15" s="215"/>
      <c r="E15" s="167">
        <f>SUBTOTAL(9,E10:E14)</f>
        <v>375</v>
      </c>
      <c r="F15" s="168">
        <f>SUBTOTAL(9,F10:F14)</f>
        <v>0</v>
      </c>
      <c r="G15" s="10"/>
      <c r="H15" s="7"/>
    </row>
    <row r="16" spans="1:34" ht="20.100000000000001" customHeight="1" outlineLevel="2" x14ac:dyDescent="0.3">
      <c r="A16" s="13" t="s">
        <v>262</v>
      </c>
      <c r="B16" s="199"/>
      <c r="C16" s="199"/>
      <c r="D16" s="12" t="s">
        <v>5</v>
      </c>
      <c r="E16" s="12">
        <v>395</v>
      </c>
      <c r="F16" s="11"/>
      <c r="G16" s="10">
        <f>+F16/E16</f>
        <v>0</v>
      </c>
      <c r="H16" s="7" t="str">
        <f>IF(F16="","Veuillez compléter ce prix","")</f>
        <v>Veuillez compléter ce prix</v>
      </c>
    </row>
    <row r="17" spans="1:8" ht="20.100000000000001" customHeight="1" outlineLevel="2" x14ac:dyDescent="0.3">
      <c r="A17" s="13" t="s">
        <v>261</v>
      </c>
      <c r="B17" s="199"/>
      <c r="C17" s="199"/>
      <c r="D17" s="12" t="s">
        <v>3</v>
      </c>
      <c r="E17" s="12">
        <v>101</v>
      </c>
      <c r="F17" s="11"/>
      <c r="G17" s="10">
        <f>+F17/E17</f>
        <v>0</v>
      </c>
      <c r="H17" s="7" t="str">
        <f>IF(F17="","Veuillez compléter ce prix","")</f>
        <v>Veuillez compléter ce prix</v>
      </c>
    </row>
    <row r="18" spans="1:8" ht="20.100000000000001" customHeight="1" outlineLevel="2" x14ac:dyDescent="0.3">
      <c r="A18" s="13" t="s">
        <v>260</v>
      </c>
      <c r="B18" s="199"/>
      <c r="C18" s="199"/>
      <c r="D18" s="12" t="s">
        <v>1</v>
      </c>
      <c r="E18" s="12">
        <v>102</v>
      </c>
      <c r="F18" s="11"/>
      <c r="G18" s="10">
        <f>+F18/E18</f>
        <v>0</v>
      </c>
      <c r="H18" s="7" t="str">
        <f>IF(F18="","Veuillez compléter ce prix","")</f>
        <v>Veuillez compléter ce prix</v>
      </c>
    </row>
    <row r="19" spans="1:8" ht="20.100000000000001" customHeight="1" outlineLevel="2" x14ac:dyDescent="0.3">
      <c r="A19" s="13" t="s">
        <v>259</v>
      </c>
      <c r="B19" s="200"/>
      <c r="C19" s="200"/>
      <c r="D19" s="12" t="s">
        <v>14</v>
      </c>
      <c r="E19" s="12">
        <v>25</v>
      </c>
      <c r="F19" s="11"/>
      <c r="G19" s="10">
        <f>+F19/E19</f>
        <v>0</v>
      </c>
      <c r="H19" s="7" t="str">
        <f>IF(F19="","Veuillez compléter ce prix","")</f>
        <v>Veuillez compléter ce prix</v>
      </c>
    </row>
    <row r="20" spans="1:8" ht="20.100000000000001" customHeight="1" outlineLevel="1" x14ac:dyDescent="0.3">
      <c r="A20" s="195" t="s">
        <v>258</v>
      </c>
      <c r="B20" s="196"/>
      <c r="C20" s="196"/>
      <c r="D20" s="197"/>
      <c r="E20" s="167">
        <f>SUBTOTAL(9,E16:E19)</f>
        <v>623</v>
      </c>
      <c r="F20" s="168">
        <f>SUBTOTAL(9,F16:F19)</f>
        <v>0</v>
      </c>
      <c r="G20" s="10"/>
      <c r="H20" s="7"/>
    </row>
    <row r="21" spans="1:8" ht="20.100000000000001" customHeight="1" outlineLevel="2" x14ac:dyDescent="0.3">
      <c r="A21" s="13" t="s">
        <v>257</v>
      </c>
      <c r="B21" s="198" t="s">
        <v>256</v>
      </c>
      <c r="C21" s="198" t="s">
        <v>10</v>
      </c>
      <c r="D21" s="12" t="s">
        <v>5</v>
      </c>
      <c r="E21" s="12">
        <v>355</v>
      </c>
      <c r="F21" s="11"/>
      <c r="G21" s="10">
        <f>+F21/E21</f>
        <v>0</v>
      </c>
      <c r="H21" s="7" t="str">
        <f>IF(F21="","Veuillez compléter ce prix","")</f>
        <v>Veuillez compléter ce prix</v>
      </c>
    </row>
    <row r="22" spans="1:8" ht="20.100000000000001" customHeight="1" outlineLevel="2" x14ac:dyDescent="0.3">
      <c r="A22" s="13" t="s">
        <v>255</v>
      </c>
      <c r="B22" s="199"/>
      <c r="C22" s="199"/>
      <c r="D22" s="12" t="s">
        <v>3</v>
      </c>
      <c r="E22" s="12">
        <v>12</v>
      </c>
      <c r="F22" s="11"/>
      <c r="G22" s="10">
        <f>+F22/E22</f>
        <v>0</v>
      </c>
      <c r="H22" s="7" t="str">
        <f>IF(F22="","Veuillez compléter ce prix","")</f>
        <v>Veuillez compléter ce prix</v>
      </c>
    </row>
    <row r="23" spans="1:8" ht="20.100000000000001" customHeight="1" outlineLevel="2" x14ac:dyDescent="0.3">
      <c r="A23" s="13" t="s">
        <v>254</v>
      </c>
      <c r="B23" s="200"/>
      <c r="C23" s="200"/>
      <c r="D23" s="12" t="s">
        <v>1</v>
      </c>
      <c r="E23" s="12">
        <v>30</v>
      </c>
      <c r="F23" s="11"/>
      <c r="G23" s="10">
        <f>+F23/E23</f>
        <v>0</v>
      </c>
      <c r="H23" s="7" t="str">
        <f>IF(F23="","Veuillez compléter ce prix","")</f>
        <v>Veuillez compléter ce prix</v>
      </c>
    </row>
    <row r="24" spans="1:8" ht="20.100000000000001" customHeight="1" outlineLevel="1" x14ac:dyDescent="0.3">
      <c r="A24" s="195" t="s">
        <v>253</v>
      </c>
      <c r="B24" s="196"/>
      <c r="C24" s="196"/>
      <c r="D24" s="197"/>
      <c r="E24" s="167">
        <f>SUBTOTAL(9,E21:E23)</f>
        <v>397</v>
      </c>
      <c r="F24" s="168">
        <f>SUBTOTAL(9,F21:F23)</f>
        <v>0</v>
      </c>
      <c r="G24" s="10"/>
      <c r="H24" s="7"/>
    </row>
    <row r="25" spans="1:8" ht="20.100000000000001" customHeight="1" outlineLevel="2" x14ac:dyDescent="0.3">
      <c r="A25" s="13" t="s">
        <v>252</v>
      </c>
      <c r="B25" s="198" t="s">
        <v>251</v>
      </c>
      <c r="C25" s="198" t="s">
        <v>10</v>
      </c>
      <c r="D25" s="12" t="s">
        <v>35</v>
      </c>
      <c r="E25" s="12">
        <v>130</v>
      </c>
      <c r="F25" s="11"/>
      <c r="G25" s="10">
        <f>+F25/E25</f>
        <v>0</v>
      </c>
      <c r="H25" s="7" t="str">
        <f>IF(F25="","Veuillez compléter ce prix","")</f>
        <v>Veuillez compléter ce prix</v>
      </c>
    </row>
    <row r="26" spans="1:8" ht="20.100000000000001" customHeight="1" outlineLevel="2" x14ac:dyDescent="0.3">
      <c r="A26" s="13" t="s">
        <v>250</v>
      </c>
      <c r="B26" s="199"/>
      <c r="C26" s="199"/>
      <c r="D26" s="12" t="s">
        <v>5</v>
      </c>
      <c r="E26" s="12">
        <v>1163</v>
      </c>
      <c r="F26" s="11"/>
      <c r="G26" s="10">
        <f>+F26/E26</f>
        <v>0</v>
      </c>
      <c r="H26" s="7" t="str">
        <f>IF(F26="","Veuillez compléter ce prix","")</f>
        <v>Veuillez compléter ce prix</v>
      </c>
    </row>
    <row r="27" spans="1:8" ht="20.100000000000001" customHeight="1" outlineLevel="2" x14ac:dyDescent="0.3">
      <c r="A27" s="13" t="s">
        <v>249</v>
      </c>
      <c r="B27" s="199"/>
      <c r="C27" s="199"/>
      <c r="D27" s="12" t="s">
        <v>3</v>
      </c>
      <c r="E27" s="12">
        <v>424</v>
      </c>
      <c r="F27" s="11"/>
      <c r="G27" s="10">
        <f>+F27/E27</f>
        <v>0</v>
      </c>
      <c r="H27" s="7" t="str">
        <f>IF(F27="","Veuillez compléter ce prix","")</f>
        <v>Veuillez compléter ce prix</v>
      </c>
    </row>
    <row r="28" spans="1:8" ht="20.100000000000001" customHeight="1" outlineLevel="2" x14ac:dyDescent="0.3">
      <c r="A28" s="13" t="s">
        <v>248</v>
      </c>
      <c r="B28" s="200"/>
      <c r="C28" s="200"/>
      <c r="D28" s="12" t="s">
        <v>1</v>
      </c>
      <c r="E28" s="12">
        <v>234</v>
      </c>
      <c r="F28" s="11"/>
      <c r="G28" s="10">
        <f>+F28/E28</f>
        <v>0</v>
      </c>
      <c r="H28" s="7" t="str">
        <f>IF(F28="","Veuillez compléter ce prix","")</f>
        <v>Veuillez compléter ce prix</v>
      </c>
    </row>
    <row r="29" spans="1:8" ht="20.100000000000001" customHeight="1" outlineLevel="1" x14ac:dyDescent="0.3">
      <c r="A29" s="195" t="s">
        <v>247</v>
      </c>
      <c r="B29" s="196"/>
      <c r="C29" s="196"/>
      <c r="D29" s="197"/>
      <c r="E29" s="167">
        <f>SUBTOTAL(9,E25:E28)</f>
        <v>1951</v>
      </c>
      <c r="F29" s="168">
        <f>SUBTOTAL(9,F25:F28)</f>
        <v>0</v>
      </c>
      <c r="G29" s="10"/>
      <c r="H29" s="7"/>
    </row>
    <row r="30" spans="1:8" ht="20.100000000000001" customHeight="1" outlineLevel="2" x14ac:dyDescent="0.3">
      <c r="A30" s="13" t="s">
        <v>246</v>
      </c>
      <c r="B30" s="198" t="s">
        <v>245</v>
      </c>
      <c r="C30" s="198" t="s">
        <v>10</v>
      </c>
      <c r="D30" s="12" t="s">
        <v>35</v>
      </c>
      <c r="E30" s="12">
        <v>30</v>
      </c>
      <c r="F30" s="11"/>
      <c r="G30" s="10">
        <f>+F30/E30</f>
        <v>0</v>
      </c>
      <c r="H30" s="7" t="str">
        <f>IF(F30="","Veuillez compléter ce prix","")</f>
        <v>Veuillez compléter ce prix</v>
      </c>
    </row>
    <row r="31" spans="1:8" ht="20.100000000000001" customHeight="1" outlineLevel="2" x14ac:dyDescent="0.3">
      <c r="A31" s="13" t="s">
        <v>244</v>
      </c>
      <c r="B31" s="199"/>
      <c r="C31" s="199"/>
      <c r="D31" s="12" t="s">
        <v>5</v>
      </c>
      <c r="E31" s="12">
        <v>220</v>
      </c>
      <c r="F31" s="11"/>
      <c r="G31" s="10">
        <f>+F31/E31</f>
        <v>0</v>
      </c>
      <c r="H31" s="7" t="str">
        <f>IF(F31="","Veuillez compléter ce prix","")</f>
        <v>Veuillez compléter ce prix</v>
      </c>
    </row>
    <row r="32" spans="1:8" ht="20.100000000000001" customHeight="1" outlineLevel="2" x14ac:dyDescent="0.3">
      <c r="A32" s="13" t="s">
        <v>243</v>
      </c>
      <c r="B32" s="199"/>
      <c r="C32" s="199"/>
      <c r="D32" s="12" t="s">
        <v>3</v>
      </c>
      <c r="E32" s="12">
        <v>76</v>
      </c>
      <c r="F32" s="11"/>
      <c r="G32" s="10">
        <f>+F32/E32</f>
        <v>0</v>
      </c>
      <c r="H32" s="7" t="str">
        <f>IF(F32="","Veuillez compléter ce prix","")</f>
        <v>Veuillez compléter ce prix</v>
      </c>
    </row>
    <row r="33" spans="1:8" ht="20.100000000000001" customHeight="1" outlineLevel="2" x14ac:dyDescent="0.3">
      <c r="A33" s="13" t="s">
        <v>242</v>
      </c>
      <c r="B33" s="199"/>
      <c r="C33" s="199"/>
      <c r="D33" s="12" t="s">
        <v>1</v>
      </c>
      <c r="E33" s="12">
        <v>65</v>
      </c>
      <c r="F33" s="11"/>
      <c r="G33" s="10">
        <f>+F33/E33</f>
        <v>0</v>
      </c>
      <c r="H33" s="7" t="str">
        <f>IF(F33="","Veuillez compléter ce prix","")</f>
        <v>Veuillez compléter ce prix</v>
      </c>
    </row>
    <row r="34" spans="1:8" ht="20.100000000000001" customHeight="1" outlineLevel="2" x14ac:dyDescent="0.3">
      <c r="A34" s="13" t="s">
        <v>241</v>
      </c>
      <c r="B34" s="200"/>
      <c r="C34" s="200"/>
      <c r="D34" s="12" t="s">
        <v>14</v>
      </c>
      <c r="E34" s="12">
        <v>57</v>
      </c>
      <c r="F34" s="11"/>
      <c r="G34" s="10">
        <f>+F34/E34</f>
        <v>0</v>
      </c>
      <c r="H34" s="7" t="str">
        <f>IF(F34="","Veuillez compléter ce prix","")</f>
        <v>Veuillez compléter ce prix</v>
      </c>
    </row>
    <row r="35" spans="1:8" ht="20.100000000000001" customHeight="1" outlineLevel="1" x14ac:dyDescent="0.3">
      <c r="A35" s="195" t="s">
        <v>240</v>
      </c>
      <c r="B35" s="196"/>
      <c r="C35" s="196"/>
      <c r="D35" s="197"/>
      <c r="E35" s="167">
        <f>SUBTOTAL(9,E30:E34)</f>
        <v>448</v>
      </c>
      <c r="F35" s="168">
        <f>SUBTOTAL(9,F30:F34)</f>
        <v>0</v>
      </c>
      <c r="G35" s="10"/>
      <c r="H35" s="7"/>
    </row>
    <row r="36" spans="1:8" ht="20.100000000000001" customHeight="1" outlineLevel="2" x14ac:dyDescent="0.3">
      <c r="A36" s="13" t="s">
        <v>239</v>
      </c>
      <c r="B36" s="198" t="s">
        <v>238</v>
      </c>
      <c r="C36" s="198" t="s">
        <v>10</v>
      </c>
      <c r="D36" s="12" t="s">
        <v>5</v>
      </c>
      <c r="E36" s="12">
        <v>301</v>
      </c>
      <c r="F36" s="11"/>
      <c r="G36" s="10">
        <f>+F36/E36</f>
        <v>0</v>
      </c>
      <c r="H36" s="7" t="str">
        <f>IF(F36="","Veuillez compléter ce prix","")</f>
        <v>Veuillez compléter ce prix</v>
      </c>
    </row>
    <row r="37" spans="1:8" ht="20.100000000000001" customHeight="1" outlineLevel="2" x14ac:dyDescent="0.3">
      <c r="A37" s="13" t="s">
        <v>237</v>
      </c>
      <c r="B37" s="199"/>
      <c r="C37" s="199"/>
      <c r="D37" s="12" t="s">
        <v>3</v>
      </c>
      <c r="E37" s="12">
        <v>66</v>
      </c>
      <c r="F37" s="11"/>
      <c r="G37" s="10">
        <f>+F37/E37</f>
        <v>0</v>
      </c>
      <c r="H37" s="7" t="str">
        <f>IF(F37="","Veuillez compléter ce prix","")</f>
        <v>Veuillez compléter ce prix</v>
      </c>
    </row>
    <row r="38" spans="1:8" ht="20.100000000000001" customHeight="1" outlineLevel="2" x14ac:dyDescent="0.3">
      <c r="A38" s="13" t="s">
        <v>236</v>
      </c>
      <c r="B38" s="199"/>
      <c r="C38" s="199"/>
      <c r="D38" s="12" t="s">
        <v>1</v>
      </c>
      <c r="E38" s="12">
        <v>11</v>
      </c>
      <c r="F38" s="11"/>
      <c r="G38" s="10">
        <f>+F38/E38</f>
        <v>0</v>
      </c>
      <c r="H38" s="7" t="str">
        <f>IF(F38="","Veuillez compléter ce prix","")</f>
        <v>Veuillez compléter ce prix</v>
      </c>
    </row>
    <row r="39" spans="1:8" ht="20.100000000000001" customHeight="1" outlineLevel="2" x14ac:dyDescent="0.3">
      <c r="A39" s="13" t="s">
        <v>235</v>
      </c>
      <c r="B39" s="200"/>
      <c r="C39" s="200"/>
      <c r="D39" s="12" t="s">
        <v>14</v>
      </c>
      <c r="E39" s="12">
        <v>30</v>
      </c>
      <c r="F39" s="11"/>
      <c r="G39" s="10">
        <f>+F39/E39</f>
        <v>0</v>
      </c>
      <c r="H39" s="7" t="str">
        <f>IF(F39="","Veuillez compléter ce prix","")</f>
        <v>Veuillez compléter ce prix</v>
      </c>
    </row>
    <row r="40" spans="1:8" ht="20.100000000000001" customHeight="1" outlineLevel="1" x14ac:dyDescent="0.3">
      <c r="A40" s="195" t="s">
        <v>234</v>
      </c>
      <c r="B40" s="196"/>
      <c r="C40" s="196"/>
      <c r="D40" s="197"/>
      <c r="E40" s="167">
        <f>SUBTOTAL(9,E36:E39)</f>
        <v>408</v>
      </c>
      <c r="F40" s="168">
        <f>SUBTOTAL(9,F36:F39)</f>
        <v>0</v>
      </c>
      <c r="G40" s="10"/>
      <c r="H40" s="7"/>
    </row>
    <row r="41" spans="1:8" ht="20.100000000000001" customHeight="1" outlineLevel="2" x14ac:dyDescent="0.3">
      <c r="A41" s="13" t="s">
        <v>233</v>
      </c>
      <c r="B41" s="198" t="s">
        <v>232</v>
      </c>
      <c r="C41" s="198" t="s">
        <v>10</v>
      </c>
      <c r="D41" s="12" t="s">
        <v>5</v>
      </c>
      <c r="E41" s="12">
        <v>294</v>
      </c>
      <c r="F41" s="11"/>
      <c r="G41" s="10">
        <f>+F41/E41</f>
        <v>0</v>
      </c>
      <c r="H41" s="7" t="str">
        <f>IF(F41="","Veuillez compléter ce prix","")</f>
        <v>Veuillez compléter ce prix</v>
      </c>
    </row>
    <row r="42" spans="1:8" ht="20.100000000000001" customHeight="1" outlineLevel="2" x14ac:dyDescent="0.3">
      <c r="A42" s="13" t="s">
        <v>231</v>
      </c>
      <c r="B42" s="200"/>
      <c r="C42" s="200"/>
      <c r="D42" s="12" t="s">
        <v>1</v>
      </c>
      <c r="E42" s="12">
        <v>26</v>
      </c>
      <c r="F42" s="11"/>
      <c r="G42" s="10">
        <f>+F42/E42</f>
        <v>0</v>
      </c>
      <c r="H42" s="7" t="str">
        <f>IF(F42="","Veuillez compléter ce prix","")</f>
        <v>Veuillez compléter ce prix</v>
      </c>
    </row>
    <row r="43" spans="1:8" ht="20.100000000000001" customHeight="1" outlineLevel="1" x14ac:dyDescent="0.3">
      <c r="A43" s="195" t="s">
        <v>230</v>
      </c>
      <c r="B43" s="196"/>
      <c r="C43" s="196"/>
      <c r="D43" s="197"/>
      <c r="E43" s="167">
        <f>SUBTOTAL(9,E41:E42)</f>
        <v>320</v>
      </c>
      <c r="F43" s="168">
        <f>SUBTOTAL(9,F41:F42)</f>
        <v>0</v>
      </c>
      <c r="G43" s="10"/>
      <c r="H43" s="7"/>
    </row>
    <row r="44" spans="1:8" ht="20.100000000000001" customHeight="1" outlineLevel="2" x14ac:dyDescent="0.3">
      <c r="A44" s="13" t="s">
        <v>229</v>
      </c>
      <c r="B44" s="198" t="s">
        <v>228</v>
      </c>
      <c r="C44" s="198" t="s">
        <v>10</v>
      </c>
      <c r="D44" s="12" t="s">
        <v>35</v>
      </c>
      <c r="E44" s="12">
        <v>22</v>
      </c>
      <c r="F44" s="11"/>
      <c r="G44" s="10">
        <f>+F44/E44</f>
        <v>0</v>
      </c>
      <c r="H44" s="7" t="str">
        <f>IF(F44="","Veuillez compléter ce prix","")</f>
        <v>Veuillez compléter ce prix</v>
      </c>
    </row>
    <row r="45" spans="1:8" ht="20.100000000000001" customHeight="1" outlineLevel="2" x14ac:dyDescent="0.3">
      <c r="A45" s="13" t="s">
        <v>227</v>
      </c>
      <c r="B45" s="199"/>
      <c r="C45" s="199"/>
      <c r="D45" s="12" t="s">
        <v>5</v>
      </c>
      <c r="E45" s="12">
        <v>469</v>
      </c>
      <c r="F45" s="11"/>
      <c r="G45" s="10">
        <f>+F45/E45</f>
        <v>0</v>
      </c>
      <c r="H45" s="7" t="str">
        <f>IF(F45="","Veuillez compléter ce prix","")</f>
        <v>Veuillez compléter ce prix</v>
      </c>
    </row>
    <row r="46" spans="1:8" ht="20.100000000000001" customHeight="1" outlineLevel="2" x14ac:dyDescent="0.3">
      <c r="A46" s="13" t="s">
        <v>226</v>
      </c>
      <c r="B46" s="199"/>
      <c r="C46" s="199"/>
      <c r="D46" s="12" t="s">
        <v>3</v>
      </c>
      <c r="E46" s="12">
        <v>202</v>
      </c>
      <c r="F46" s="11"/>
      <c r="G46" s="10">
        <f>+F46/E46</f>
        <v>0</v>
      </c>
      <c r="H46" s="7" t="str">
        <f>IF(F46="","Veuillez compléter ce prix","")</f>
        <v>Veuillez compléter ce prix</v>
      </c>
    </row>
    <row r="47" spans="1:8" ht="20.100000000000001" customHeight="1" outlineLevel="2" x14ac:dyDescent="0.3">
      <c r="A47" s="13" t="s">
        <v>225</v>
      </c>
      <c r="B47" s="199"/>
      <c r="C47" s="199"/>
      <c r="D47" s="12" t="s">
        <v>1</v>
      </c>
      <c r="E47" s="12">
        <v>38</v>
      </c>
      <c r="F47" s="11"/>
      <c r="G47" s="10">
        <f>+F47/E47</f>
        <v>0</v>
      </c>
      <c r="H47" s="7" t="str">
        <f>IF(F47="","Veuillez compléter ce prix","")</f>
        <v>Veuillez compléter ce prix</v>
      </c>
    </row>
    <row r="48" spans="1:8" ht="20.100000000000001" customHeight="1" outlineLevel="2" x14ac:dyDescent="0.3">
      <c r="A48" s="13" t="s">
        <v>224</v>
      </c>
      <c r="B48" s="200"/>
      <c r="C48" s="200"/>
      <c r="D48" s="12" t="s">
        <v>14</v>
      </c>
      <c r="E48" s="12">
        <v>16</v>
      </c>
      <c r="F48" s="11"/>
      <c r="G48" s="10">
        <f>+F48/E48</f>
        <v>0</v>
      </c>
      <c r="H48" s="7" t="str">
        <f>IF(F48="","Veuillez compléter ce prix","")</f>
        <v>Veuillez compléter ce prix</v>
      </c>
    </row>
    <row r="49" spans="1:8" ht="20.100000000000001" customHeight="1" outlineLevel="1" x14ac:dyDescent="0.3">
      <c r="A49" s="195" t="s">
        <v>223</v>
      </c>
      <c r="B49" s="196"/>
      <c r="C49" s="196"/>
      <c r="D49" s="197"/>
      <c r="E49" s="167">
        <f>SUBTOTAL(9,E44:E48)</f>
        <v>747</v>
      </c>
      <c r="F49" s="168">
        <f>SUBTOTAL(9,F44:F48)</f>
        <v>0</v>
      </c>
      <c r="G49" s="10"/>
      <c r="H49" s="7"/>
    </row>
    <row r="50" spans="1:8" ht="20.100000000000001" customHeight="1" outlineLevel="2" x14ac:dyDescent="0.3">
      <c r="A50" s="13" t="s">
        <v>222</v>
      </c>
      <c r="B50" s="198" t="s">
        <v>221</v>
      </c>
      <c r="C50" s="198" t="s">
        <v>10</v>
      </c>
      <c r="D50" s="12" t="s">
        <v>5</v>
      </c>
      <c r="E50" s="12">
        <v>327</v>
      </c>
      <c r="F50" s="11"/>
      <c r="G50" s="10">
        <f>+F50/E50</f>
        <v>0</v>
      </c>
      <c r="H50" s="7" t="str">
        <f>IF(F50="","Veuillez compléter ce prix","")</f>
        <v>Veuillez compléter ce prix</v>
      </c>
    </row>
    <row r="51" spans="1:8" ht="20.100000000000001" customHeight="1" outlineLevel="2" x14ac:dyDescent="0.3">
      <c r="A51" s="13" t="s">
        <v>220</v>
      </c>
      <c r="B51" s="199"/>
      <c r="C51" s="199"/>
      <c r="D51" s="12" t="s">
        <v>3</v>
      </c>
      <c r="E51" s="12">
        <v>120</v>
      </c>
      <c r="F51" s="11"/>
      <c r="G51" s="10">
        <f>+F51/E51</f>
        <v>0</v>
      </c>
      <c r="H51" s="7" t="str">
        <f>IF(F51="","Veuillez compléter ce prix","")</f>
        <v>Veuillez compléter ce prix</v>
      </c>
    </row>
    <row r="52" spans="1:8" ht="20.100000000000001" customHeight="1" outlineLevel="2" x14ac:dyDescent="0.3">
      <c r="A52" s="13" t="s">
        <v>219</v>
      </c>
      <c r="B52" s="200"/>
      <c r="C52" s="200"/>
      <c r="D52" s="12" t="s">
        <v>1</v>
      </c>
      <c r="E52" s="12">
        <v>33</v>
      </c>
      <c r="F52" s="11"/>
      <c r="G52" s="10">
        <f>+F52/E52</f>
        <v>0</v>
      </c>
      <c r="H52" s="7" t="str">
        <f>IF(F52="","Veuillez compléter ce prix","")</f>
        <v>Veuillez compléter ce prix</v>
      </c>
    </row>
    <row r="53" spans="1:8" ht="20.100000000000001" customHeight="1" outlineLevel="1" x14ac:dyDescent="0.3">
      <c r="A53" s="195" t="s">
        <v>218</v>
      </c>
      <c r="B53" s="196"/>
      <c r="C53" s="196"/>
      <c r="D53" s="197"/>
      <c r="E53" s="167">
        <f>SUBTOTAL(9,E50:E52)</f>
        <v>480</v>
      </c>
      <c r="F53" s="168">
        <f>SUBTOTAL(9,F50:F52)</f>
        <v>0</v>
      </c>
      <c r="G53" s="10"/>
      <c r="H53" s="7"/>
    </row>
    <row r="54" spans="1:8" ht="20.100000000000001" customHeight="1" outlineLevel="2" x14ac:dyDescent="0.3">
      <c r="A54" s="13" t="s">
        <v>217</v>
      </c>
      <c r="B54" s="198" t="s">
        <v>216</v>
      </c>
      <c r="C54" s="198" t="s">
        <v>10</v>
      </c>
      <c r="D54" s="12" t="s">
        <v>35</v>
      </c>
      <c r="E54" s="12">
        <v>180</v>
      </c>
      <c r="F54" s="11"/>
      <c r="G54" s="10">
        <f>+F54/E54</f>
        <v>0</v>
      </c>
      <c r="H54" s="7" t="str">
        <f>IF(F54="","Veuillez compléter ce prix","")</f>
        <v>Veuillez compléter ce prix</v>
      </c>
    </row>
    <row r="55" spans="1:8" ht="20.100000000000001" customHeight="1" outlineLevel="2" x14ac:dyDescent="0.3">
      <c r="A55" s="13" t="s">
        <v>215</v>
      </c>
      <c r="B55" s="199"/>
      <c r="C55" s="199"/>
      <c r="D55" s="12" t="s">
        <v>5</v>
      </c>
      <c r="E55" s="12">
        <v>1190</v>
      </c>
      <c r="F55" s="11"/>
      <c r="G55" s="10">
        <f>+F55/E55</f>
        <v>0</v>
      </c>
      <c r="H55" s="7" t="str">
        <f>IF(F55="","Veuillez compléter ce prix","")</f>
        <v>Veuillez compléter ce prix</v>
      </c>
    </row>
    <row r="56" spans="1:8" ht="20.100000000000001" customHeight="1" outlineLevel="2" x14ac:dyDescent="0.3">
      <c r="A56" s="13" t="s">
        <v>214</v>
      </c>
      <c r="B56" s="199"/>
      <c r="C56" s="199"/>
      <c r="D56" s="12" t="s">
        <v>3</v>
      </c>
      <c r="E56" s="12">
        <v>519</v>
      </c>
      <c r="F56" s="11"/>
      <c r="G56" s="10">
        <f>+F56/E56</f>
        <v>0</v>
      </c>
      <c r="H56" s="7" t="str">
        <f>IF(F56="","Veuillez compléter ce prix","")</f>
        <v>Veuillez compléter ce prix</v>
      </c>
    </row>
    <row r="57" spans="1:8" ht="20.100000000000001" customHeight="1" outlineLevel="2" x14ac:dyDescent="0.3">
      <c r="A57" s="13" t="s">
        <v>213</v>
      </c>
      <c r="B57" s="199"/>
      <c r="C57" s="199"/>
      <c r="D57" s="12" t="s">
        <v>1</v>
      </c>
      <c r="E57" s="12">
        <v>127</v>
      </c>
      <c r="F57" s="11"/>
      <c r="G57" s="10">
        <f>+F57/E57</f>
        <v>0</v>
      </c>
      <c r="H57" s="7" t="str">
        <f>IF(F57="","Veuillez compléter ce prix","")</f>
        <v>Veuillez compléter ce prix</v>
      </c>
    </row>
    <row r="58" spans="1:8" ht="20.100000000000001" customHeight="1" outlineLevel="2" x14ac:dyDescent="0.3">
      <c r="A58" s="13" t="s">
        <v>212</v>
      </c>
      <c r="B58" s="200"/>
      <c r="C58" s="200"/>
      <c r="D58" s="12" t="s">
        <v>14</v>
      </c>
      <c r="E58" s="12">
        <v>34</v>
      </c>
      <c r="F58" s="11"/>
      <c r="G58" s="10">
        <f>+F58/E58</f>
        <v>0</v>
      </c>
      <c r="H58" s="7" t="str">
        <f>IF(F58="","Veuillez compléter ce prix","")</f>
        <v>Veuillez compléter ce prix</v>
      </c>
    </row>
    <row r="59" spans="1:8" ht="20.100000000000001" customHeight="1" outlineLevel="1" x14ac:dyDescent="0.3">
      <c r="A59" s="195" t="s">
        <v>211</v>
      </c>
      <c r="B59" s="196"/>
      <c r="C59" s="196"/>
      <c r="D59" s="197"/>
      <c r="E59" s="167">
        <f>SUBTOTAL(9,E54:E58)</f>
        <v>2050</v>
      </c>
      <c r="F59" s="168">
        <f>SUBTOTAL(9,F54:F58)</f>
        <v>0</v>
      </c>
      <c r="G59" s="10"/>
      <c r="H59" s="7"/>
    </row>
    <row r="60" spans="1:8" ht="20.100000000000001" customHeight="1" outlineLevel="2" x14ac:dyDescent="0.3">
      <c r="A60" s="13" t="s">
        <v>210</v>
      </c>
      <c r="B60" s="198" t="s">
        <v>209</v>
      </c>
      <c r="C60" s="198" t="s">
        <v>10</v>
      </c>
      <c r="D60" s="12" t="s">
        <v>35</v>
      </c>
      <c r="E60" s="12">
        <v>171.10000000000002</v>
      </c>
      <c r="F60" s="11"/>
      <c r="G60" s="10">
        <f>+F60/E60</f>
        <v>0</v>
      </c>
      <c r="H60" s="7" t="str">
        <f>IF(F60="","Veuillez compléter ce prix","")</f>
        <v>Veuillez compléter ce prix</v>
      </c>
    </row>
    <row r="61" spans="1:8" ht="20.100000000000001" customHeight="1" outlineLevel="2" x14ac:dyDescent="0.3">
      <c r="A61" s="13" t="s">
        <v>208</v>
      </c>
      <c r="B61" s="199"/>
      <c r="C61" s="199"/>
      <c r="D61" s="12" t="s">
        <v>5</v>
      </c>
      <c r="E61" s="12">
        <v>1228.3999999999994</v>
      </c>
      <c r="F61" s="11"/>
      <c r="G61" s="10">
        <f>+F61/E61</f>
        <v>0</v>
      </c>
      <c r="H61" s="7" t="str">
        <f>IF(F61="","Veuillez compléter ce prix","")</f>
        <v>Veuillez compléter ce prix</v>
      </c>
    </row>
    <row r="62" spans="1:8" ht="20.100000000000001" customHeight="1" outlineLevel="2" x14ac:dyDescent="0.3">
      <c r="A62" s="13" t="s">
        <v>207</v>
      </c>
      <c r="B62" s="199"/>
      <c r="C62" s="199"/>
      <c r="D62" s="12" t="s">
        <v>3</v>
      </c>
      <c r="E62" s="12">
        <v>537.40000000000009</v>
      </c>
      <c r="F62" s="11"/>
      <c r="G62" s="10">
        <f>+F62/E62</f>
        <v>0</v>
      </c>
      <c r="H62" s="7" t="str">
        <f>IF(F62="","Veuillez compléter ce prix","")</f>
        <v>Veuillez compléter ce prix</v>
      </c>
    </row>
    <row r="63" spans="1:8" ht="20.100000000000001" customHeight="1" outlineLevel="2" x14ac:dyDescent="0.3">
      <c r="A63" s="13" t="s">
        <v>206</v>
      </c>
      <c r="B63" s="199"/>
      <c r="C63" s="199"/>
      <c r="D63" s="12" t="s">
        <v>1</v>
      </c>
      <c r="E63" s="12">
        <v>73.8</v>
      </c>
      <c r="F63" s="11"/>
      <c r="G63" s="10">
        <f>+F63/E63</f>
        <v>0</v>
      </c>
      <c r="H63" s="7" t="str">
        <f>IF(F63="","Veuillez compléter ce prix","")</f>
        <v>Veuillez compléter ce prix</v>
      </c>
    </row>
    <row r="64" spans="1:8" ht="20.100000000000001" customHeight="1" outlineLevel="2" x14ac:dyDescent="0.3">
      <c r="A64" s="13" t="s">
        <v>205</v>
      </c>
      <c r="B64" s="200"/>
      <c r="C64" s="200"/>
      <c r="D64" s="12" t="s">
        <v>14</v>
      </c>
      <c r="E64" s="12">
        <v>48.1</v>
      </c>
      <c r="F64" s="11"/>
      <c r="G64" s="10">
        <f>+F64/E64</f>
        <v>0</v>
      </c>
      <c r="H64" s="7" t="str">
        <f>IF(F64="","Veuillez compléter ce prix","")</f>
        <v>Veuillez compléter ce prix</v>
      </c>
    </row>
    <row r="65" spans="1:8" ht="20.100000000000001" customHeight="1" outlineLevel="1" x14ac:dyDescent="0.3">
      <c r="A65" s="195" t="s">
        <v>204</v>
      </c>
      <c r="B65" s="196"/>
      <c r="C65" s="196"/>
      <c r="D65" s="197"/>
      <c r="E65" s="167">
        <f>SUBTOTAL(9,E60:E64)</f>
        <v>2058.7999999999997</v>
      </c>
      <c r="F65" s="168">
        <f>SUBTOTAL(9,F60:F64)</f>
        <v>0</v>
      </c>
      <c r="G65" s="10"/>
      <c r="H65" s="7"/>
    </row>
    <row r="66" spans="1:8" ht="20.100000000000001" customHeight="1" outlineLevel="2" x14ac:dyDescent="0.3">
      <c r="A66" s="13" t="s">
        <v>203</v>
      </c>
      <c r="B66" s="198" t="s">
        <v>202</v>
      </c>
      <c r="C66" s="198" t="s">
        <v>10</v>
      </c>
      <c r="D66" s="12" t="s">
        <v>35</v>
      </c>
      <c r="E66" s="12">
        <v>16.5</v>
      </c>
      <c r="F66" s="11"/>
      <c r="G66" s="10">
        <f>+F66/E66</f>
        <v>0</v>
      </c>
      <c r="H66" s="7" t="str">
        <f>IF(F66="","Veuillez compléter ce prix","")</f>
        <v>Veuillez compléter ce prix</v>
      </c>
    </row>
    <row r="67" spans="1:8" ht="20.100000000000001" customHeight="1" outlineLevel="2" x14ac:dyDescent="0.3">
      <c r="A67" s="13" t="s">
        <v>201</v>
      </c>
      <c r="B67" s="199"/>
      <c r="C67" s="199"/>
      <c r="D67" s="12" t="s">
        <v>5</v>
      </c>
      <c r="E67" s="12">
        <v>145.39999999999998</v>
      </c>
      <c r="F67" s="11"/>
      <c r="G67" s="10">
        <f>+F67/E67</f>
        <v>0</v>
      </c>
      <c r="H67" s="7" t="str">
        <f>IF(F67="","Veuillez compléter ce prix","")</f>
        <v>Veuillez compléter ce prix</v>
      </c>
    </row>
    <row r="68" spans="1:8" ht="20.100000000000001" customHeight="1" outlineLevel="2" x14ac:dyDescent="0.3">
      <c r="A68" s="13" t="s">
        <v>200</v>
      </c>
      <c r="B68" s="199"/>
      <c r="C68" s="199"/>
      <c r="D68" s="12" t="s">
        <v>3</v>
      </c>
      <c r="E68" s="12">
        <v>15.9</v>
      </c>
      <c r="F68" s="11"/>
      <c r="G68" s="10">
        <f>+F68/E68</f>
        <v>0</v>
      </c>
      <c r="H68" s="7" t="str">
        <f>IF(F68="","Veuillez compléter ce prix","")</f>
        <v>Veuillez compléter ce prix</v>
      </c>
    </row>
    <row r="69" spans="1:8" ht="20.100000000000001" customHeight="1" outlineLevel="2" x14ac:dyDescent="0.3">
      <c r="A69" s="13" t="s">
        <v>199</v>
      </c>
      <c r="B69" s="200"/>
      <c r="C69" s="200"/>
      <c r="D69" s="12" t="s">
        <v>1</v>
      </c>
      <c r="E69" s="12">
        <v>22.099999999999998</v>
      </c>
      <c r="F69" s="11"/>
      <c r="G69" s="10">
        <f>+F69/E69</f>
        <v>0</v>
      </c>
      <c r="H69" s="7" t="str">
        <f>IF(F69="","Veuillez compléter ce prix","")</f>
        <v>Veuillez compléter ce prix</v>
      </c>
    </row>
    <row r="70" spans="1:8" ht="20.100000000000001" customHeight="1" outlineLevel="1" x14ac:dyDescent="0.3">
      <c r="A70" s="195" t="s">
        <v>198</v>
      </c>
      <c r="B70" s="196"/>
      <c r="C70" s="196"/>
      <c r="D70" s="197"/>
      <c r="E70" s="167">
        <f>SUBTOTAL(9,E66:E69)</f>
        <v>199.89999999999998</v>
      </c>
      <c r="F70" s="168">
        <f>SUBTOTAL(9,F66:F69)</f>
        <v>0</v>
      </c>
      <c r="G70" s="10"/>
      <c r="H70" s="7"/>
    </row>
    <row r="71" spans="1:8" ht="20.100000000000001" customHeight="1" outlineLevel="2" x14ac:dyDescent="0.3">
      <c r="A71" s="13" t="s">
        <v>197</v>
      </c>
      <c r="B71" s="198" t="s">
        <v>196</v>
      </c>
      <c r="C71" s="198" t="s">
        <v>10</v>
      </c>
      <c r="D71" s="12" t="s">
        <v>35</v>
      </c>
      <c r="E71" s="12">
        <v>11</v>
      </c>
      <c r="F71" s="11"/>
      <c r="G71" s="10">
        <f>+F71/E71</f>
        <v>0</v>
      </c>
      <c r="H71" s="7" t="str">
        <f>IF(F71="","Veuillez compléter ce prix","")</f>
        <v>Veuillez compléter ce prix</v>
      </c>
    </row>
    <row r="72" spans="1:8" ht="20.100000000000001" customHeight="1" outlineLevel="2" x14ac:dyDescent="0.3">
      <c r="A72" s="13" t="s">
        <v>195</v>
      </c>
      <c r="B72" s="199"/>
      <c r="C72" s="199"/>
      <c r="D72" s="12" t="s">
        <v>5</v>
      </c>
      <c r="E72" s="12">
        <v>283</v>
      </c>
      <c r="F72" s="11"/>
      <c r="G72" s="10">
        <f>+F72/E72</f>
        <v>0</v>
      </c>
      <c r="H72" s="7" t="str">
        <f>IF(F72="","Veuillez compléter ce prix","")</f>
        <v>Veuillez compléter ce prix</v>
      </c>
    </row>
    <row r="73" spans="1:8" ht="20.100000000000001" customHeight="1" outlineLevel="2" x14ac:dyDescent="0.3">
      <c r="A73" s="13" t="s">
        <v>194</v>
      </c>
      <c r="B73" s="199"/>
      <c r="C73" s="199"/>
      <c r="D73" s="12" t="s">
        <v>3</v>
      </c>
      <c r="E73" s="12">
        <v>84</v>
      </c>
      <c r="F73" s="11"/>
      <c r="G73" s="10">
        <f>+F73/E73</f>
        <v>0</v>
      </c>
      <c r="H73" s="7" t="str">
        <f>IF(F73="","Veuillez compléter ce prix","")</f>
        <v>Veuillez compléter ce prix</v>
      </c>
    </row>
    <row r="74" spans="1:8" ht="20.100000000000001" customHeight="1" outlineLevel="2" x14ac:dyDescent="0.3">
      <c r="A74" s="13" t="s">
        <v>193</v>
      </c>
      <c r="B74" s="200"/>
      <c r="C74" s="200"/>
      <c r="D74" s="12" t="s">
        <v>1</v>
      </c>
      <c r="E74" s="12">
        <v>11</v>
      </c>
      <c r="F74" s="11"/>
      <c r="G74" s="10">
        <f>+F74/E74</f>
        <v>0</v>
      </c>
      <c r="H74" s="7" t="str">
        <f>IF(F74="","Veuillez compléter ce prix","")</f>
        <v>Veuillez compléter ce prix</v>
      </c>
    </row>
    <row r="75" spans="1:8" ht="20.100000000000001" customHeight="1" outlineLevel="1" x14ac:dyDescent="0.3">
      <c r="A75" s="195" t="s">
        <v>192</v>
      </c>
      <c r="B75" s="196"/>
      <c r="C75" s="196"/>
      <c r="D75" s="197"/>
      <c r="E75" s="167">
        <f>SUBTOTAL(9,E71:E74)</f>
        <v>389</v>
      </c>
      <c r="F75" s="168">
        <f>SUBTOTAL(9,F71:F74)</f>
        <v>0</v>
      </c>
      <c r="G75" s="10"/>
      <c r="H75" s="7"/>
    </row>
    <row r="76" spans="1:8" ht="20.100000000000001" customHeight="1" outlineLevel="2" x14ac:dyDescent="0.3">
      <c r="A76" s="13" t="s">
        <v>191</v>
      </c>
      <c r="B76" s="198" t="s">
        <v>190</v>
      </c>
      <c r="C76" s="198" t="s">
        <v>6</v>
      </c>
      <c r="D76" s="12" t="s">
        <v>5</v>
      </c>
      <c r="E76" s="12">
        <v>126</v>
      </c>
      <c r="F76" s="11"/>
      <c r="G76" s="10">
        <f>+F76/E76</f>
        <v>0</v>
      </c>
      <c r="H76" s="7" t="str">
        <f>IF(F76="","Veuillez compléter ce prix","")</f>
        <v>Veuillez compléter ce prix</v>
      </c>
    </row>
    <row r="77" spans="1:8" ht="20.100000000000001" customHeight="1" outlineLevel="2" x14ac:dyDescent="0.3">
      <c r="A77" s="13" t="s">
        <v>189</v>
      </c>
      <c r="B77" s="199"/>
      <c r="C77" s="199"/>
      <c r="D77" s="12" t="s">
        <v>3</v>
      </c>
      <c r="E77" s="12">
        <v>2</v>
      </c>
      <c r="F77" s="11"/>
      <c r="G77" s="10">
        <f>+F77/E77</f>
        <v>0</v>
      </c>
      <c r="H77" s="7" t="str">
        <f>IF(F77="","Veuillez compléter ce prix","")</f>
        <v>Veuillez compléter ce prix</v>
      </c>
    </row>
    <row r="78" spans="1:8" ht="20.100000000000001" customHeight="1" outlineLevel="2" x14ac:dyDescent="0.3">
      <c r="A78" s="13" t="s">
        <v>188</v>
      </c>
      <c r="B78" s="200"/>
      <c r="C78" s="200"/>
      <c r="D78" s="12" t="s">
        <v>1</v>
      </c>
      <c r="E78" s="12">
        <v>9</v>
      </c>
      <c r="F78" s="11"/>
      <c r="G78" s="10">
        <f>+F78/E78</f>
        <v>0</v>
      </c>
      <c r="H78" s="7" t="str">
        <f>IF(F78="","Veuillez compléter ce prix","")</f>
        <v>Veuillez compléter ce prix</v>
      </c>
    </row>
    <row r="79" spans="1:8" ht="20.100000000000001" customHeight="1" outlineLevel="1" x14ac:dyDescent="0.3">
      <c r="A79" s="195" t="s">
        <v>187</v>
      </c>
      <c r="B79" s="196"/>
      <c r="C79" s="196"/>
      <c r="D79" s="197"/>
      <c r="E79" s="167">
        <f>SUBTOTAL(9,E76:E78)</f>
        <v>137</v>
      </c>
      <c r="F79" s="168">
        <f>SUBTOTAL(9,F76:F78)</f>
        <v>0</v>
      </c>
      <c r="G79" s="10"/>
      <c r="H79" s="7"/>
    </row>
    <row r="80" spans="1:8" ht="20.100000000000001" customHeight="1" outlineLevel="2" x14ac:dyDescent="0.3">
      <c r="A80" s="13" t="s">
        <v>186</v>
      </c>
      <c r="B80" s="198" t="s">
        <v>185</v>
      </c>
      <c r="C80" s="198" t="s">
        <v>184</v>
      </c>
      <c r="D80" s="12" t="s">
        <v>5</v>
      </c>
      <c r="E80" s="12">
        <v>45</v>
      </c>
      <c r="F80" s="11"/>
      <c r="G80" s="10">
        <f>+F80/E80</f>
        <v>0</v>
      </c>
      <c r="H80" s="7" t="str">
        <f>IF(F80="","Veuillez compléter ce prix","")</f>
        <v>Veuillez compléter ce prix</v>
      </c>
    </row>
    <row r="81" spans="1:8" ht="20.100000000000001" customHeight="1" outlineLevel="2" x14ac:dyDescent="0.3">
      <c r="A81" s="13" t="s">
        <v>183</v>
      </c>
      <c r="B81" s="199"/>
      <c r="C81" s="199"/>
      <c r="D81" s="12" t="s">
        <v>3</v>
      </c>
      <c r="E81" s="12">
        <v>22</v>
      </c>
      <c r="F81" s="11"/>
      <c r="G81" s="10">
        <f>+F81/E81</f>
        <v>0</v>
      </c>
      <c r="H81" s="7" t="str">
        <f>IF(F81="","Veuillez compléter ce prix","")</f>
        <v>Veuillez compléter ce prix</v>
      </c>
    </row>
    <row r="82" spans="1:8" ht="20.100000000000001" customHeight="1" outlineLevel="2" x14ac:dyDescent="0.3">
      <c r="A82" s="13" t="s">
        <v>182</v>
      </c>
      <c r="B82" s="199"/>
      <c r="C82" s="199"/>
      <c r="D82" s="12" t="s">
        <v>1</v>
      </c>
      <c r="E82" s="12">
        <v>44</v>
      </c>
      <c r="F82" s="11"/>
      <c r="G82" s="10">
        <f>+F82/E82</f>
        <v>0</v>
      </c>
      <c r="H82" s="7" t="str">
        <f>IF(F82="","Veuillez compléter ce prix","")</f>
        <v>Veuillez compléter ce prix</v>
      </c>
    </row>
    <row r="83" spans="1:8" ht="20.100000000000001" customHeight="1" outlineLevel="2" x14ac:dyDescent="0.3">
      <c r="A83" s="13" t="s">
        <v>181</v>
      </c>
      <c r="B83" s="200"/>
      <c r="C83" s="200"/>
      <c r="D83" s="12" t="s">
        <v>14</v>
      </c>
      <c r="E83" s="12">
        <v>11</v>
      </c>
      <c r="F83" s="11"/>
      <c r="G83" s="10">
        <f>+F83/E83</f>
        <v>0</v>
      </c>
      <c r="H83" s="7" t="str">
        <f>IF(F83="","Veuillez compléter ce prix","")</f>
        <v>Veuillez compléter ce prix</v>
      </c>
    </row>
    <row r="84" spans="1:8" ht="20.100000000000001" customHeight="1" outlineLevel="1" x14ac:dyDescent="0.3">
      <c r="A84" s="195" t="s">
        <v>180</v>
      </c>
      <c r="B84" s="196"/>
      <c r="C84" s="196"/>
      <c r="D84" s="197"/>
      <c r="E84" s="167">
        <f>SUBTOTAL(9,E80:E83)</f>
        <v>122</v>
      </c>
      <c r="F84" s="168">
        <f>SUBTOTAL(9,F80:F83)</f>
        <v>0</v>
      </c>
      <c r="G84" s="10"/>
      <c r="H84" s="7"/>
    </row>
    <row r="85" spans="1:8" ht="20.100000000000001" customHeight="1" outlineLevel="2" x14ac:dyDescent="0.3">
      <c r="A85" s="13" t="s">
        <v>179</v>
      </c>
      <c r="B85" s="198" t="s">
        <v>178</v>
      </c>
      <c r="C85" s="198" t="s">
        <v>10</v>
      </c>
      <c r="D85" s="12" t="s">
        <v>5</v>
      </c>
      <c r="E85" s="12">
        <v>205</v>
      </c>
      <c r="F85" s="11"/>
      <c r="G85" s="10">
        <f>+F85/E85</f>
        <v>0</v>
      </c>
      <c r="H85" s="7" t="str">
        <f>IF(F85="","Veuillez compléter ce prix","")</f>
        <v>Veuillez compléter ce prix</v>
      </c>
    </row>
    <row r="86" spans="1:8" ht="20.100000000000001" customHeight="1" outlineLevel="2" x14ac:dyDescent="0.3">
      <c r="A86" s="13" t="s">
        <v>177</v>
      </c>
      <c r="B86" s="199"/>
      <c r="C86" s="199"/>
      <c r="D86" s="12" t="s">
        <v>3</v>
      </c>
      <c r="E86" s="12">
        <v>33</v>
      </c>
      <c r="F86" s="11"/>
      <c r="G86" s="10">
        <f>+F86/E86</f>
        <v>0</v>
      </c>
      <c r="H86" s="7" t="str">
        <f>IF(F86="","Veuillez compléter ce prix","")</f>
        <v>Veuillez compléter ce prix</v>
      </c>
    </row>
    <row r="87" spans="1:8" ht="20.100000000000001" customHeight="1" outlineLevel="2" x14ac:dyDescent="0.3">
      <c r="A87" s="13" t="s">
        <v>176</v>
      </c>
      <c r="B87" s="200"/>
      <c r="C87" s="200"/>
      <c r="D87" s="12" t="s">
        <v>1</v>
      </c>
      <c r="E87" s="12">
        <v>12</v>
      </c>
      <c r="F87" s="11"/>
      <c r="G87" s="10">
        <f>+F87/E87</f>
        <v>0</v>
      </c>
      <c r="H87" s="7" t="str">
        <f>IF(F87="","Veuillez compléter ce prix","")</f>
        <v>Veuillez compléter ce prix</v>
      </c>
    </row>
    <row r="88" spans="1:8" ht="20.100000000000001" customHeight="1" outlineLevel="1" x14ac:dyDescent="0.3">
      <c r="A88" s="195" t="s">
        <v>175</v>
      </c>
      <c r="B88" s="196"/>
      <c r="C88" s="196"/>
      <c r="D88" s="197"/>
      <c r="E88" s="167">
        <f>SUBTOTAL(9,E85:E87)</f>
        <v>250</v>
      </c>
      <c r="F88" s="168">
        <f>SUBTOTAL(9,F85:F87)</f>
        <v>0</v>
      </c>
      <c r="G88" s="10"/>
      <c r="H88" s="7"/>
    </row>
    <row r="89" spans="1:8" ht="20.100000000000001" customHeight="1" outlineLevel="2" x14ac:dyDescent="0.3">
      <c r="A89" s="13" t="s">
        <v>174</v>
      </c>
      <c r="B89" s="198" t="s">
        <v>173</v>
      </c>
      <c r="C89" s="198" t="s">
        <v>10</v>
      </c>
      <c r="D89" s="12" t="s">
        <v>5</v>
      </c>
      <c r="E89" s="12">
        <v>58</v>
      </c>
      <c r="F89" s="11"/>
      <c r="G89" s="10">
        <f>+F89/E89</f>
        <v>0</v>
      </c>
      <c r="H89" s="7" t="str">
        <f>IF(F89="","Veuillez compléter ce prix","")</f>
        <v>Veuillez compléter ce prix</v>
      </c>
    </row>
    <row r="90" spans="1:8" ht="20.100000000000001" customHeight="1" outlineLevel="2" x14ac:dyDescent="0.3">
      <c r="A90" s="13" t="s">
        <v>172</v>
      </c>
      <c r="B90" s="200"/>
      <c r="C90" s="200"/>
      <c r="D90" s="12" t="s">
        <v>1</v>
      </c>
      <c r="E90" s="12">
        <v>18</v>
      </c>
      <c r="F90" s="11"/>
      <c r="G90" s="10">
        <f>+F90/E90</f>
        <v>0</v>
      </c>
      <c r="H90" s="7" t="str">
        <f>IF(F90="","Veuillez compléter ce prix","")</f>
        <v>Veuillez compléter ce prix</v>
      </c>
    </row>
    <row r="91" spans="1:8" ht="20.100000000000001" customHeight="1" outlineLevel="1" x14ac:dyDescent="0.3">
      <c r="A91" s="195" t="s">
        <v>171</v>
      </c>
      <c r="B91" s="196"/>
      <c r="C91" s="196"/>
      <c r="D91" s="197"/>
      <c r="E91" s="167">
        <f>SUBTOTAL(9,E89:E90)</f>
        <v>76</v>
      </c>
      <c r="F91" s="168">
        <f>SUBTOTAL(9,F89:F90)</f>
        <v>0</v>
      </c>
      <c r="G91" s="10"/>
      <c r="H91" s="7"/>
    </row>
    <row r="92" spans="1:8" ht="20.100000000000001" customHeight="1" outlineLevel="2" x14ac:dyDescent="0.3">
      <c r="A92" s="13" t="s">
        <v>170</v>
      </c>
      <c r="B92" s="198" t="s">
        <v>169</v>
      </c>
      <c r="C92" s="198" t="s">
        <v>10</v>
      </c>
      <c r="D92" s="12" t="s">
        <v>5</v>
      </c>
      <c r="E92" s="12">
        <v>38</v>
      </c>
      <c r="F92" s="11"/>
      <c r="G92" s="10">
        <f>+F92/E92</f>
        <v>0</v>
      </c>
      <c r="H92" s="7" t="str">
        <f>IF(F92="","Veuillez compléter ce prix","")</f>
        <v>Veuillez compléter ce prix</v>
      </c>
    </row>
    <row r="93" spans="1:8" ht="20.100000000000001" customHeight="1" outlineLevel="2" x14ac:dyDescent="0.3">
      <c r="A93" s="13" t="s">
        <v>168</v>
      </c>
      <c r="B93" s="199"/>
      <c r="C93" s="199"/>
      <c r="D93" s="12" t="s">
        <v>3</v>
      </c>
      <c r="E93" s="12">
        <v>4</v>
      </c>
      <c r="F93" s="11"/>
      <c r="G93" s="10">
        <f>+F93/E93</f>
        <v>0</v>
      </c>
      <c r="H93" s="7" t="str">
        <f>IF(F93="","Veuillez compléter ce prix","")</f>
        <v>Veuillez compléter ce prix</v>
      </c>
    </row>
    <row r="94" spans="1:8" ht="20.100000000000001" customHeight="1" outlineLevel="2" x14ac:dyDescent="0.3">
      <c r="A94" s="13" t="s">
        <v>167</v>
      </c>
      <c r="B94" s="199"/>
      <c r="C94" s="199"/>
      <c r="D94" s="12" t="s">
        <v>1</v>
      </c>
      <c r="E94" s="12">
        <v>10</v>
      </c>
      <c r="F94" s="11"/>
      <c r="G94" s="10">
        <f>+F94/E94</f>
        <v>0</v>
      </c>
      <c r="H94" s="7" t="str">
        <f>IF(F94="","Veuillez compléter ce prix","")</f>
        <v>Veuillez compléter ce prix</v>
      </c>
    </row>
    <row r="95" spans="1:8" ht="20.100000000000001" customHeight="1" outlineLevel="2" x14ac:dyDescent="0.3">
      <c r="A95" s="13" t="s">
        <v>166</v>
      </c>
      <c r="B95" s="200"/>
      <c r="C95" s="200"/>
      <c r="D95" s="12" t="s">
        <v>14</v>
      </c>
      <c r="E95" s="12">
        <v>37</v>
      </c>
      <c r="F95" s="11"/>
      <c r="G95" s="10">
        <f>+F95/E95</f>
        <v>0</v>
      </c>
      <c r="H95" s="7" t="str">
        <f>IF(F95="","Veuillez compléter ce prix","")</f>
        <v>Veuillez compléter ce prix</v>
      </c>
    </row>
    <row r="96" spans="1:8" ht="20.100000000000001" customHeight="1" outlineLevel="1" x14ac:dyDescent="0.3">
      <c r="A96" s="195" t="s">
        <v>165</v>
      </c>
      <c r="B96" s="196"/>
      <c r="C96" s="196"/>
      <c r="D96" s="197"/>
      <c r="E96" s="167">
        <f>SUBTOTAL(9,E92:E95)</f>
        <v>89</v>
      </c>
      <c r="F96" s="168">
        <f>SUBTOTAL(9,F92:F95)</f>
        <v>0</v>
      </c>
      <c r="G96" s="10"/>
      <c r="H96" s="7"/>
    </row>
    <row r="97" spans="1:8" ht="20.100000000000001" customHeight="1" outlineLevel="2" x14ac:dyDescent="0.3">
      <c r="A97" s="13" t="s">
        <v>164</v>
      </c>
      <c r="B97" s="198" t="s">
        <v>163</v>
      </c>
      <c r="C97" s="198" t="s">
        <v>10</v>
      </c>
      <c r="D97" s="12" t="s">
        <v>35</v>
      </c>
      <c r="E97" s="12">
        <v>12.77</v>
      </c>
      <c r="F97" s="11"/>
      <c r="G97" s="10">
        <f>+F97/E97</f>
        <v>0</v>
      </c>
      <c r="H97" s="7" t="str">
        <f>IF(F97="","Veuillez compléter ce prix","")</f>
        <v>Veuillez compléter ce prix</v>
      </c>
    </row>
    <row r="98" spans="1:8" ht="20.100000000000001" customHeight="1" outlineLevel="2" x14ac:dyDescent="0.3">
      <c r="A98" s="13" t="s">
        <v>162</v>
      </c>
      <c r="B98" s="199"/>
      <c r="C98" s="199"/>
      <c r="D98" s="12" t="s">
        <v>5</v>
      </c>
      <c r="E98" s="12">
        <v>321.20999999999998</v>
      </c>
      <c r="F98" s="11"/>
      <c r="G98" s="10">
        <f>+F98/E98</f>
        <v>0</v>
      </c>
      <c r="H98" s="7" t="str">
        <f>IF(F98="","Veuillez compléter ce prix","")</f>
        <v>Veuillez compléter ce prix</v>
      </c>
    </row>
    <row r="99" spans="1:8" ht="20.100000000000001" customHeight="1" outlineLevel="2" x14ac:dyDescent="0.3">
      <c r="A99" s="13" t="s">
        <v>161</v>
      </c>
      <c r="B99" s="199"/>
      <c r="C99" s="199"/>
      <c r="D99" s="12" t="s">
        <v>3</v>
      </c>
      <c r="E99" s="12">
        <v>155.82999999999998</v>
      </c>
      <c r="F99" s="11"/>
      <c r="G99" s="10">
        <f>+F99/E99</f>
        <v>0</v>
      </c>
      <c r="H99" s="7" t="str">
        <f>IF(F99="","Veuillez compléter ce prix","")</f>
        <v>Veuillez compléter ce prix</v>
      </c>
    </row>
    <row r="100" spans="1:8" ht="20.100000000000001" customHeight="1" outlineLevel="2" x14ac:dyDescent="0.3">
      <c r="A100" s="13" t="s">
        <v>160</v>
      </c>
      <c r="B100" s="200"/>
      <c r="C100" s="200"/>
      <c r="D100" s="12" t="s">
        <v>1</v>
      </c>
      <c r="E100" s="12">
        <v>4.6900000000000004</v>
      </c>
      <c r="F100" s="11"/>
      <c r="G100" s="10">
        <f>+F100/E100</f>
        <v>0</v>
      </c>
      <c r="H100" s="7" t="str">
        <f>IF(F100="","Veuillez compléter ce prix","")</f>
        <v>Veuillez compléter ce prix</v>
      </c>
    </row>
    <row r="101" spans="1:8" ht="20.100000000000001" customHeight="1" outlineLevel="1" x14ac:dyDescent="0.3">
      <c r="A101" s="195" t="s">
        <v>159</v>
      </c>
      <c r="B101" s="196"/>
      <c r="C101" s="196"/>
      <c r="D101" s="197"/>
      <c r="E101" s="167">
        <f>SUBTOTAL(9,E97:E100)</f>
        <v>494.49999999999994</v>
      </c>
      <c r="F101" s="168">
        <f>SUBTOTAL(9,F97:F100)</f>
        <v>0</v>
      </c>
      <c r="G101" s="10"/>
      <c r="H101" s="7"/>
    </row>
    <row r="102" spans="1:8" s="19" customFormat="1" ht="20.100000000000001" customHeight="1" outlineLevel="2" x14ac:dyDescent="0.3">
      <c r="A102" s="13" t="s">
        <v>158</v>
      </c>
      <c r="B102" s="198" t="s">
        <v>157</v>
      </c>
      <c r="C102" s="198" t="s">
        <v>10</v>
      </c>
      <c r="D102" s="12" t="s">
        <v>5</v>
      </c>
      <c r="E102" s="12">
        <v>293</v>
      </c>
      <c r="F102" s="20"/>
      <c r="G102" s="10">
        <f>+F102/E102</f>
        <v>0</v>
      </c>
      <c r="H102" s="7" t="str">
        <f>IF(F102="","Veuillez compléter ce prix","")</f>
        <v>Veuillez compléter ce prix</v>
      </c>
    </row>
    <row r="103" spans="1:8" ht="20.100000000000001" customHeight="1" outlineLevel="2" x14ac:dyDescent="0.3">
      <c r="A103" s="13" t="s">
        <v>156</v>
      </c>
      <c r="B103" s="199"/>
      <c r="C103" s="199"/>
      <c r="D103" s="12" t="s">
        <v>3</v>
      </c>
      <c r="E103" s="12">
        <v>92</v>
      </c>
      <c r="F103" s="11"/>
      <c r="G103" s="10">
        <f>+F103/E103</f>
        <v>0</v>
      </c>
      <c r="H103" s="7" t="str">
        <f>IF(F103="","Veuillez compléter ce prix","")</f>
        <v>Veuillez compléter ce prix</v>
      </c>
    </row>
    <row r="104" spans="1:8" ht="20.100000000000001" customHeight="1" outlineLevel="2" x14ac:dyDescent="0.3">
      <c r="A104" s="13" t="s">
        <v>155</v>
      </c>
      <c r="B104" s="199"/>
      <c r="C104" s="199"/>
      <c r="D104" s="12" t="s">
        <v>1</v>
      </c>
      <c r="E104" s="12">
        <v>23</v>
      </c>
      <c r="F104" s="11"/>
      <c r="G104" s="10">
        <f>+F104/E104</f>
        <v>0</v>
      </c>
      <c r="H104" s="7" t="str">
        <f>IF(F104="","Veuillez compléter ce prix","")</f>
        <v>Veuillez compléter ce prix</v>
      </c>
    </row>
    <row r="105" spans="1:8" ht="20.100000000000001" customHeight="1" outlineLevel="2" x14ac:dyDescent="0.3">
      <c r="A105" s="13" t="s">
        <v>154</v>
      </c>
      <c r="B105" s="200"/>
      <c r="C105" s="200"/>
      <c r="D105" s="12" t="s">
        <v>14</v>
      </c>
      <c r="E105" s="12">
        <v>32</v>
      </c>
      <c r="F105" s="11"/>
      <c r="G105" s="10">
        <f>+F105/E105</f>
        <v>0</v>
      </c>
      <c r="H105" s="7" t="str">
        <f>IF(F105="","Veuillez compléter ce prix","")</f>
        <v>Veuillez compléter ce prix</v>
      </c>
    </row>
    <row r="106" spans="1:8" ht="20.100000000000001" customHeight="1" outlineLevel="1" x14ac:dyDescent="0.3">
      <c r="A106" s="195" t="s">
        <v>153</v>
      </c>
      <c r="B106" s="196"/>
      <c r="C106" s="196"/>
      <c r="D106" s="197"/>
      <c r="E106" s="167">
        <f>SUBTOTAL(9,E102:E105)</f>
        <v>440</v>
      </c>
      <c r="F106" s="168">
        <f>SUBTOTAL(9,F102:F105)</f>
        <v>0</v>
      </c>
      <c r="G106" s="10"/>
      <c r="H106" s="7"/>
    </row>
    <row r="107" spans="1:8" ht="20.100000000000001" customHeight="1" outlineLevel="2" x14ac:dyDescent="0.3">
      <c r="A107" s="13" t="s">
        <v>152</v>
      </c>
      <c r="B107" s="198" t="s">
        <v>151</v>
      </c>
      <c r="C107" s="198" t="s">
        <v>10</v>
      </c>
      <c r="D107" s="12" t="s">
        <v>35</v>
      </c>
      <c r="E107" s="12">
        <v>46.34</v>
      </c>
      <c r="F107" s="11"/>
      <c r="G107" s="10">
        <f>+F107/E107</f>
        <v>0</v>
      </c>
      <c r="H107" s="7" t="str">
        <f>IF(F107="","Veuillez compléter ce prix","")</f>
        <v>Veuillez compléter ce prix</v>
      </c>
    </row>
    <row r="108" spans="1:8" ht="20.100000000000001" customHeight="1" outlineLevel="2" x14ac:dyDescent="0.3">
      <c r="A108" s="13" t="s">
        <v>150</v>
      </c>
      <c r="B108" s="199"/>
      <c r="C108" s="199"/>
      <c r="D108" s="12" t="s">
        <v>5</v>
      </c>
      <c r="E108" s="12">
        <v>29.46</v>
      </c>
      <c r="F108" s="11"/>
      <c r="G108" s="10">
        <f>+F108/E108</f>
        <v>0</v>
      </c>
      <c r="H108" s="7" t="str">
        <f>IF(F108="","Veuillez compléter ce prix","")</f>
        <v>Veuillez compléter ce prix</v>
      </c>
    </row>
    <row r="109" spans="1:8" ht="20.100000000000001" customHeight="1" outlineLevel="2" x14ac:dyDescent="0.3">
      <c r="A109" s="13" t="s">
        <v>149</v>
      </c>
      <c r="B109" s="199"/>
      <c r="C109" s="199"/>
      <c r="D109" s="12" t="s">
        <v>3</v>
      </c>
      <c r="E109" s="12">
        <v>23.8</v>
      </c>
      <c r="F109" s="11"/>
      <c r="G109" s="10">
        <f>+F109/E109</f>
        <v>0</v>
      </c>
      <c r="H109" s="7" t="str">
        <f>IF(F109="","Veuillez compléter ce prix","")</f>
        <v>Veuillez compléter ce prix</v>
      </c>
    </row>
    <row r="110" spans="1:8" ht="20.100000000000001" customHeight="1" outlineLevel="2" x14ac:dyDescent="0.3">
      <c r="A110" s="13" t="s">
        <v>148</v>
      </c>
      <c r="B110" s="200"/>
      <c r="C110" s="200"/>
      <c r="D110" s="12" t="s">
        <v>1</v>
      </c>
      <c r="E110" s="12">
        <v>19.14</v>
      </c>
      <c r="F110" s="11"/>
      <c r="G110" s="10">
        <f>+F110/E110</f>
        <v>0</v>
      </c>
      <c r="H110" s="7" t="str">
        <f>IF(F110="","Veuillez compléter ce prix","")</f>
        <v>Veuillez compléter ce prix</v>
      </c>
    </row>
    <row r="111" spans="1:8" ht="20.100000000000001" customHeight="1" outlineLevel="1" x14ac:dyDescent="0.3">
      <c r="A111" s="195" t="s">
        <v>147</v>
      </c>
      <c r="B111" s="196"/>
      <c r="C111" s="196"/>
      <c r="D111" s="197"/>
      <c r="E111" s="167">
        <f>SUBTOTAL(9,E107:E110)</f>
        <v>118.74000000000001</v>
      </c>
      <c r="F111" s="168">
        <f>SUBTOTAL(9,F107:F110)</f>
        <v>0</v>
      </c>
      <c r="G111" s="10"/>
      <c r="H111" s="7"/>
    </row>
    <row r="112" spans="1:8" ht="20.100000000000001" customHeight="1" outlineLevel="2" x14ac:dyDescent="0.3">
      <c r="A112" s="13" t="s">
        <v>146</v>
      </c>
      <c r="B112" s="198" t="s">
        <v>145</v>
      </c>
      <c r="C112" s="198" t="s">
        <v>10</v>
      </c>
      <c r="D112" s="12" t="s">
        <v>5</v>
      </c>
      <c r="E112" s="12">
        <v>311</v>
      </c>
      <c r="F112" s="11"/>
      <c r="G112" s="10">
        <f>+F112/E112</f>
        <v>0</v>
      </c>
      <c r="H112" s="7" t="str">
        <f>IF(F112="","Veuillez compléter ce prix","")</f>
        <v>Veuillez compléter ce prix</v>
      </c>
    </row>
    <row r="113" spans="1:8" ht="20.100000000000001" customHeight="1" outlineLevel="2" x14ac:dyDescent="0.3">
      <c r="A113" s="13" t="s">
        <v>144</v>
      </c>
      <c r="B113" s="199"/>
      <c r="C113" s="199"/>
      <c r="D113" s="12" t="s">
        <v>3</v>
      </c>
      <c r="E113" s="12">
        <v>131</v>
      </c>
      <c r="F113" s="11"/>
      <c r="G113" s="10">
        <f>+F113/E113</f>
        <v>0</v>
      </c>
      <c r="H113" s="7" t="str">
        <f>IF(F113="","Veuillez compléter ce prix","")</f>
        <v>Veuillez compléter ce prix</v>
      </c>
    </row>
    <row r="114" spans="1:8" ht="20.100000000000001" customHeight="1" outlineLevel="2" x14ac:dyDescent="0.3">
      <c r="A114" s="13" t="s">
        <v>143</v>
      </c>
      <c r="B114" s="199"/>
      <c r="C114" s="199"/>
      <c r="D114" s="12" t="s">
        <v>1</v>
      </c>
      <c r="E114" s="12">
        <v>85</v>
      </c>
      <c r="F114" s="11"/>
      <c r="G114" s="10">
        <f>+F114/E114</f>
        <v>0</v>
      </c>
      <c r="H114" s="7" t="str">
        <f>IF(F114="","Veuillez compléter ce prix","")</f>
        <v>Veuillez compléter ce prix</v>
      </c>
    </row>
    <row r="115" spans="1:8" ht="20.100000000000001" customHeight="1" outlineLevel="2" x14ac:dyDescent="0.3">
      <c r="A115" s="13" t="s">
        <v>142</v>
      </c>
      <c r="B115" s="199"/>
      <c r="C115" s="199"/>
      <c r="D115" s="12" t="s">
        <v>14</v>
      </c>
      <c r="E115" s="12">
        <v>17</v>
      </c>
      <c r="F115" s="11"/>
      <c r="G115" s="10">
        <f>+F115/E115</f>
        <v>0</v>
      </c>
      <c r="H115" s="7" t="str">
        <f>IF(F115="","Veuillez compléter ce prix","")</f>
        <v>Veuillez compléter ce prix</v>
      </c>
    </row>
    <row r="116" spans="1:8" ht="20.100000000000001" customHeight="1" outlineLevel="1" x14ac:dyDescent="0.3">
      <c r="A116" s="195" t="s">
        <v>141</v>
      </c>
      <c r="B116" s="196"/>
      <c r="C116" s="196"/>
      <c r="D116" s="197"/>
      <c r="E116" s="167">
        <f>SUBTOTAL(9,E112:E115)</f>
        <v>544</v>
      </c>
      <c r="F116" s="168">
        <f>SUBTOTAL(9,F112:F115)</f>
        <v>0</v>
      </c>
      <c r="G116" s="10"/>
      <c r="H116" s="7"/>
    </row>
    <row r="117" spans="1:8" ht="20.100000000000001" customHeight="1" outlineLevel="2" x14ac:dyDescent="0.3">
      <c r="A117" s="13" t="s">
        <v>140</v>
      </c>
      <c r="B117" s="198" t="s">
        <v>139</v>
      </c>
      <c r="C117" s="198" t="s">
        <v>10</v>
      </c>
      <c r="D117" s="12" t="s">
        <v>35</v>
      </c>
      <c r="E117" s="12">
        <v>110</v>
      </c>
      <c r="F117" s="11"/>
      <c r="G117" s="10">
        <f>+F117/E117</f>
        <v>0</v>
      </c>
      <c r="H117" s="7" t="str">
        <f>IF(F117="","Veuillez compléter ce prix","")</f>
        <v>Veuillez compléter ce prix</v>
      </c>
    </row>
    <row r="118" spans="1:8" ht="20.100000000000001" customHeight="1" outlineLevel="2" x14ac:dyDescent="0.3">
      <c r="A118" s="13" t="s">
        <v>138</v>
      </c>
      <c r="B118" s="199"/>
      <c r="C118" s="199"/>
      <c r="D118" s="12" t="s">
        <v>3</v>
      </c>
      <c r="E118" s="12">
        <v>3</v>
      </c>
      <c r="F118" s="11"/>
      <c r="G118" s="10">
        <f>+F118/E118</f>
        <v>0</v>
      </c>
      <c r="H118" s="7" t="str">
        <f>IF(F118="","Veuillez compléter ce prix","")</f>
        <v>Veuillez compléter ce prix</v>
      </c>
    </row>
    <row r="119" spans="1:8" ht="20.100000000000001" customHeight="1" outlineLevel="2" x14ac:dyDescent="0.3">
      <c r="A119" s="13" t="s">
        <v>137</v>
      </c>
      <c r="B119" s="200"/>
      <c r="C119" s="200"/>
      <c r="D119" s="12" t="s">
        <v>1</v>
      </c>
      <c r="E119" s="12">
        <v>10</v>
      </c>
      <c r="F119" s="11"/>
      <c r="G119" s="10">
        <f>+F119/E119</f>
        <v>0</v>
      </c>
      <c r="H119" s="7" t="str">
        <f>IF(F119="","Veuillez compléter ce prix","")</f>
        <v>Veuillez compléter ce prix</v>
      </c>
    </row>
    <row r="120" spans="1:8" ht="20.100000000000001" customHeight="1" outlineLevel="1" x14ac:dyDescent="0.3">
      <c r="A120" s="195" t="s">
        <v>136</v>
      </c>
      <c r="B120" s="196"/>
      <c r="C120" s="196"/>
      <c r="D120" s="197"/>
      <c r="E120" s="167">
        <f>SUBTOTAL(9,E117:E119)</f>
        <v>123</v>
      </c>
      <c r="F120" s="168">
        <f>SUBTOTAL(9,F117:F119)</f>
        <v>0</v>
      </c>
      <c r="G120" s="10"/>
      <c r="H120" s="7"/>
    </row>
    <row r="121" spans="1:8" ht="20.100000000000001" customHeight="1" outlineLevel="2" x14ac:dyDescent="0.3">
      <c r="A121" s="13" t="s">
        <v>135</v>
      </c>
      <c r="B121" s="198" t="s">
        <v>134</v>
      </c>
      <c r="C121" s="198" t="s">
        <v>10</v>
      </c>
      <c r="D121" s="12" t="s">
        <v>5</v>
      </c>
      <c r="E121" s="12">
        <v>191</v>
      </c>
      <c r="F121" s="11"/>
      <c r="G121" s="10">
        <f>+F121/E121</f>
        <v>0</v>
      </c>
      <c r="H121" s="7" t="str">
        <f>IF(F121="","Veuillez compléter ce prix","")</f>
        <v>Veuillez compléter ce prix</v>
      </c>
    </row>
    <row r="122" spans="1:8" ht="20.100000000000001" customHeight="1" outlineLevel="2" x14ac:dyDescent="0.3">
      <c r="A122" s="13" t="s">
        <v>133</v>
      </c>
      <c r="B122" s="199"/>
      <c r="C122" s="199"/>
      <c r="D122" s="12" t="s">
        <v>3</v>
      </c>
      <c r="E122" s="12">
        <v>48</v>
      </c>
      <c r="F122" s="11"/>
      <c r="G122" s="10">
        <f>+F122/E122</f>
        <v>0</v>
      </c>
      <c r="H122" s="7" t="str">
        <f>IF(F122="","Veuillez compléter ce prix","")</f>
        <v>Veuillez compléter ce prix</v>
      </c>
    </row>
    <row r="123" spans="1:8" ht="20.100000000000001" customHeight="1" outlineLevel="2" x14ac:dyDescent="0.3">
      <c r="A123" s="13" t="s">
        <v>132</v>
      </c>
      <c r="B123" s="200"/>
      <c r="C123" s="200"/>
      <c r="D123" s="12" t="s">
        <v>1</v>
      </c>
      <c r="E123" s="12">
        <v>48</v>
      </c>
      <c r="F123" s="11"/>
      <c r="G123" s="10">
        <f>+F123/E123</f>
        <v>0</v>
      </c>
      <c r="H123" s="7" t="str">
        <f>IF(F123="","Veuillez compléter ce prix","")</f>
        <v>Veuillez compléter ce prix</v>
      </c>
    </row>
    <row r="124" spans="1:8" ht="20.100000000000001" customHeight="1" outlineLevel="1" x14ac:dyDescent="0.3">
      <c r="A124" s="195" t="s">
        <v>131</v>
      </c>
      <c r="B124" s="196"/>
      <c r="C124" s="196"/>
      <c r="D124" s="197"/>
      <c r="E124" s="167">
        <f>SUBTOTAL(9,E121:E123)</f>
        <v>287</v>
      </c>
      <c r="F124" s="168">
        <f>SUBTOTAL(9,F121:F123)</f>
        <v>0</v>
      </c>
      <c r="G124" s="10"/>
      <c r="H124" s="7"/>
    </row>
    <row r="125" spans="1:8" ht="20.100000000000001" customHeight="1" outlineLevel="2" x14ac:dyDescent="0.3">
      <c r="A125" s="13" t="s">
        <v>130</v>
      </c>
      <c r="B125" s="13" t="s">
        <v>127</v>
      </c>
      <c r="C125" s="13" t="s">
        <v>10</v>
      </c>
      <c r="D125" s="12" t="s">
        <v>5</v>
      </c>
      <c r="E125" s="12">
        <v>295</v>
      </c>
      <c r="F125" s="11"/>
      <c r="G125" s="10">
        <f>+F125/E125</f>
        <v>0</v>
      </c>
      <c r="H125" s="7" t="str">
        <f>IF(F125="","Veuillez compléter ce prix","")</f>
        <v>Veuillez compléter ce prix</v>
      </c>
    </row>
    <row r="126" spans="1:8" ht="20.100000000000001" customHeight="1" outlineLevel="2" x14ac:dyDescent="0.3">
      <c r="A126" s="13" t="s">
        <v>129</v>
      </c>
      <c r="B126" s="16" t="s">
        <v>127</v>
      </c>
      <c r="C126" s="16" t="s">
        <v>10</v>
      </c>
      <c r="D126" s="12" t="s">
        <v>3</v>
      </c>
      <c r="E126" s="12">
        <v>70</v>
      </c>
      <c r="F126" s="11"/>
      <c r="G126" s="10">
        <f>+F126/E126</f>
        <v>0</v>
      </c>
      <c r="H126" s="7" t="str">
        <f>IF(F126="","Veuillez compléter ce prix","")</f>
        <v>Veuillez compléter ce prix</v>
      </c>
    </row>
    <row r="127" spans="1:8" ht="20.100000000000001" customHeight="1" outlineLevel="2" x14ac:dyDescent="0.3">
      <c r="A127" s="13" t="s">
        <v>128</v>
      </c>
      <c r="B127" s="16" t="s">
        <v>127</v>
      </c>
      <c r="C127" s="16" t="s">
        <v>10</v>
      </c>
      <c r="D127" s="12" t="s">
        <v>1</v>
      </c>
      <c r="E127" s="12">
        <v>24</v>
      </c>
      <c r="F127" s="11"/>
      <c r="G127" s="10">
        <f>+F127/E127</f>
        <v>0</v>
      </c>
      <c r="H127" s="7" t="str">
        <f>IF(F127="","Veuillez compléter ce prix","")</f>
        <v>Veuillez compléter ce prix</v>
      </c>
    </row>
    <row r="128" spans="1:8" ht="20.100000000000001" customHeight="1" outlineLevel="1" x14ac:dyDescent="0.3">
      <c r="A128" s="195" t="s">
        <v>126</v>
      </c>
      <c r="B128" s="196"/>
      <c r="C128" s="196"/>
      <c r="D128" s="197"/>
      <c r="E128" s="167">
        <f>SUBTOTAL(9,E125:E127)</f>
        <v>389</v>
      </c>
      <c r="F128" s="168">
        <f>SUBTOTAL(9,F125:F127)</f>
        <v>0</v>
      </c>
      <c r="G128" s="10"/>
      <c r="H128" s="7"/>
    </row>
    <row r="129" spans="1:8" ht="20.100000000000001" customHeight="1" outlineLevel="2" x14ac:dyDescent="0.3">
      <c r="A129" s="13" t="s">
        <v>125</v>
      </c>
      <c r="B129" s="198" t="s">
        <v>124</v>
      </c>
      <c r="C129" s="198" t="s">
        <v>10</v>
      </c>
      <c r="D129" s="12" t="s">
        <v>35</v>
      </c>
      <c r="E129" s="12">
        <v>249</v>
      </c>
      <c r="F129" s="11"/>
      <c r="G129" s="10">
        <f>+F129/E129</f>
        <v>0</v>
      </c>
      <c r="H129" s="7" t="str">
        <f>IF(F129="","Veuillez compléter ce prix","")</f>
        <v>Veuillez compléter ce prix</v>
      </c>
    </row>
    <row r="130" spans="1:8" ht="20.100000000000001" customHeight="1" outlineLevel="2" x14ac:dyDescent="0.3">
      <c r="A130" s="13" t="s">
        <v>123</v>
      </c>
      <c r="B130" s="199"/>
      <c r="C130" s="199"/>
      <c r="D130" s="12" t="s">
        <v>5</v>
      </c>
      <c r="E130" s="12">
        <v>433</v>
      </c>
      <c r="F130" s="11"/>
      <c r="G130" s="10">
        <f>+F130/E130</f>
        <v>0</v>
      </c>
      <c r="H130" s="7" t="str">
        <f>IF(F130="","Veuillez compléter ce prix","")</f>
        <v>Veuillez compléter ce prix</v>
      </c>
    </row>
    <row r="131" spans="1:8" ht="20.100000000000001" customHeight="1" outlineLevel="2" x14ac:dyDescent="0.3">
      <c r="A131" s="13" t="s">
        <v>122</v>
      </c>
      <c r="B131" s="199"/>
      <c r="C131" s="199"/>
      <c r="D131" s="12" t="s">
        <v>3</v>
      </c>
      <c r="E131" s="12">
        <v>54</v>
      </c>
      <c r="F131" s="11"/>
      <c r="G131" s="10">
        <f>+F131/E131</f>
        <v>0</v>
      </c>
      <c r="H131" s="7" t="str">
        <f>IF(F131="","Veuillez compléter ce prix","")</f>
        <v>Veuillez compléter ce prix</v>
      </c>
    </row>
    <row r="132" spans="1:8" ht="20.100000000000001" customHeight="1" outlineLevel="2" x14ac:dyDescent="0.3">
      <c r="A132" s="13" t="s">
        <v>121</v>
      </c>
      <c r="B132" s="199"/>
      <c r="C132" s="199"/>
      <c r="D132" s="12" t="s">
        <v>1</v>
      </c>
      <c r="E132" s="12">
        <v>43</v>
      </c>
      <c r="F132" s="11"/>
      <c r="G132" s="10">
        <f>+F132/E132</f>
        <v>0</v>
      </c>
      <c r="H132" s="7" t="str">
        <f>IF(F132="","Veuillez compléter ce prix","")</f>
        <v>Veuillez compléter ce prix</v>
      </c>
    </row>
    <row r="133" spans="1:8" ht="20.100000000000001" customHeight="1" outlineLevel="2" x14ac:dyDescent="0.3">
      <c r="A133" s="13" t="s">
        <v>120</v>
      </c>
      <c r="B133" s="200"/>
      <c r="C133" s="200"/>
      <c r="D133" s="12" t="s">
        <v>14</v>
      </c>
      <c r="E133" s="12">
        <v>32</v>
      </c>
      <c r="F133" s="11"/>
      <c r="G133" s="10">
        <f>+F133/E133</f>
        <v>0</v>
      </c>
      <c r="H133" s="7" t="str">
        <f>IF(F133="","Veuillez compléter ce prix","")</f>
        <v>Veuillez compléter ce prix</v>
      </c>
    </row>
    <row r="134" spans="1:8" ht="20.100000000000001" customHeight="1" outlineLevel="1" x14ac:dyDescent="0.3">
      <c r="A134" s="195" t="s">
        <v>119</v>
      </c>
      <c r="B134" s="196"/>
      <c r="C134" s="196"/>
      <c r="D134" s="197"/>
      <c r="E134" s="167">
        <f>SUBTOTAL(9,E129:E133)</f>
        <v>811</v>
      </c>
      <c r="F134" s="168">
        <f>SUBTOTAL(9,F129:F133)</f>
        <v>0</v>
      </c>
      <c r="G134" s="10"/>
      <c r="H134" s="7"/>
    </row>
    <row r="135" spans="1:8" s="19" customFormat="1" ht="20.100000000000001" customHeight="1" outlineLevel="2" x14ac:dyDescent="0.3">
      <c r="A135" s="13" t="s">
        <v>118</v>
      </c>
      <c r="B135" s="198" t="s">
        <v>117</v>
      </c>
      <c r="C135" s="198" t="s">
        <v>10</v>
      </c>
      <c r="D135" s="12" t="s">
        <v>5</v>
      </c>
      <c r="E135" s="12">
        <v>366</v>
      </c>
      <c r="F135" s="20"/>
      <c r="G135" s="10">
        <f>+F135/E135</f>
        <v>0</v>
      </c>
      <c r="H135" s="7" t="str">
        <f>IF(F135="","Veuillez compléter ce prix","")</f>
        <v>Veuillez compléter ce prix</v>
      </c>
    </row>
    <row r="136" spans="1:8" s="19" customFormat="1" ht="20.100000000000001" customHeight="1" outlineLevel="2" x14ac:dyDescent="0.3">
      <c r="A136" s="13" t="s">
        <v>116</v>
      </c>
      <c r="B136" s="199"/>
      <c r="C136" s="199"/>
      <c r="D136" s="12" t="s">
        <v>3</v>
      </c>
      <c r="E136" s="12">
        <v>38</v>
      </c>
      <c r="F136" s="20"/>
      <c r="G136" s="10">
        <f>+F136/E136</f>
        <v>0</v>
      </c>
      <c r="H136" s="7" t="str">
        <f>IF(F136="","Veuillez compléter ce prix","")</f>
        <v>Veuillez compléter ce prix</v>
      </c>
    </row>
    <row r="137" spans="1:8" s="19" customFormat="1" ht="20.100000000000001" customHeight="1" outlineLevel="2" x14ac:dyDescent="0.3">
      <c r="A137" s="13" t="s">
        <v>115</v>
      </c>
      <c r="B137" s="200"/>
      <c r="C137" s="200"/>
      <c r="D137" s="12" t="s">
        <v>1</v>
      </c>
      <c r="E137" s="12">
        <v>12</v>
      </c>
      <c r="F137" s="20"/>
      <c r="G137" s="10">
        <f>+F137/E137</f>
        <v>0</v>
      </c>
      <c r="H137" s="7" t="str">
        <f>IF(F137="","Veuillez compléter ce prix","")</f>
        <v>Veuillez compléter ce prix</v>
      </c>
    </row>
    <row r="138" spans="1:8" s="19" customFormat="1" ht="20.100000000000001" customHeight="1" outlineLevel="1" x14ac:dyDescent="0.3">
      <c r="A138" s="195" t="s">
        <v>114</v>
      </c>
      <c r="B138" s="196"/>
      <c r="C138" s="196"/>
      <c r="D138" s="197"/>
      <c r="E138" s="167">
        <f>SUBTOTAL(9,E135:E137)</f>
        <v>416</v>
      </c>
      <c r="F138" s="168">
        <f>SUBTOTAL(9,F135:F137)</f>
        <v>0</v>
      </c>
      <c r="G138" s="10"/>
      <c r="H138" s="7"/>
    </row>
    <row r="139" spans="1:8" ht="20.100000000000001" customHeight="1" outlineLevel="2" x14ac:dyDescent="0.3">
      <c r="A139" s="13" t="s">
        <v>113</v>
      </c>
      <c r="B139" s="198" t="s">
        <v>112</v>
      </c>
      <c r="C139" s="198" t="s">
        <v>10</v>
      </c>
      <c r="D139" s="12" t="s">
        <v>35</v>
      </c>
      <c r="E139" s="12">
        <v>104.5</v>
      </c>
      <c r="F139" s="11"/>
      <c r="G139" s="10">
        <f>+F139/E139</f>
        <v>0</v>
      </c>
      <c r="H139" s="7" t="str">
        <f>IF(F139="","Veuillez compléter ce prix","")</f>
        <v>Veuillez compléter ce prix</v>
      </c>
    </row>
    <row r="140" spans="1:8" ht="20.100000000000001" customHeight="1" outlineLevel="2" x14ac:dyDescent="0.3">
      <c r="A140" s="13" t="s">
        <v>111</v>
      </c>
      <c r="B140" s="199"/>
      <c r="C140" s="199"/>
      <c r="D140" s="12" t="s">
        <v>5</v>
      </c>
      <c r="E140" s="12">
        <v>140.69999999999999</v>
      </c>
      <c r="F140" s="11"/>
      <c r="G140" s="10">
        <f>+F140/E140</f>
        <v>0</v>
      </c>
      <c r="H140" s="7" t="str">
        <f>IF(F140="","Veuillez compléter ce prix","")</f>
        <v>Veuillez compléter ce prix</v>
      </c>
    </row>
    <row r="141" spans="1:8" ht="20.100000000000001" customHeight="1" outlineLevel="2" x14ac:dyDescent="0.3">
      <c r="A141" s="13" t="s">
        <v>110</v>
      </c>
      <c r="B141" s="199"/>
      <c r="C141" s="199"/>
      <c r="D141" s="12" t="s">
        <v>3</v>
      </c>
      <c r="E141" s="12">
        <v>63.5</v>
      </c>
      <c r="F141" s="11"/>
      <c r="G141" s="10">
        <f>+F141/E141</f>
        <v>0</v>
      </c>
      <c r="H141" s="7" t="str">
        <f>IF(F141="","Veuillez compléter ce prix","")</f>
        <v>Veuillez compléter ce prix</v>
      </c>
    </row>
    <row r="142" spans="1:8" ht="20.100000000000001" customHeight="1" outlineLevel="2" x14ac:dyDescent="0.3">
      <c r="A142" s="13" t="s">
        <v>109</v>
      </c>
      <c r="B142" s="200"/>
      <c r="C142" s="200"/>
      <c r="D142" s="12" t="s">
        <v>1</v>
      </c>
      <c r="E142" s="12">
        <v>24.1</v>
      </c>
      <c r="F142" s="11"/>
      <c r="G142" s="10">
        <f>+F142/E142</f>
        <v>0</v>
      </c>
      <c r="H142" s="7" t="str">
        <f>IF(F142="","Veuillez compléter ce prix","")</f>
        <v>Veuillez compléter ce prix</v>
      </c>
    </row>
    <row r="143" spans="1:8" ht="20.100000000000001" customHeight="1" outlineLevel="1" x14ac:dyDescent="0.3">
      <c r="A143" s="195" t="s">
        <v>108</v>
      </c>
      <c r="B143" s="196"/>
      <c r="C143" s="196"/>
      <c r="D143" s="197"/>
      <c r="E143" s="167">
        <f>SUBTOTAL(9,E139:E142)</f>
        <v>332.8</v>
      </c>
      <c r="F143" s="168">
        <f>SUBTOTAL(9,F139:F142)</f>
        <v>0</v>
      </c>
      <c r="G143" s="10"/>
      <c r="H143" s="7"/>
    </row>
    <row r="144" spans="1:8" ht="20.100000000000001" customHeight="1" outlineLevel="2" x14ac:dyDescent="0.3">
      <c r="A144" s="13" t="s">
        <v>107</v>
      </c>
      <c r="B144" s="198" t="s">
        <v>106</v>
      </c>
      <c r="C144" s="198" t="s">
        <v>10</v>
      </c>
      <c r="D144" s="12" t="s">
        <v>5</v>
      </c>
      <c r="E144" s="12">
        <v>412</v>
      </c>
      <c r="F144" s="11"/>
      <c r="G144" s="10">
        <f>+F144/E144</f>
        <v>0</v>
      </c>
      <c r="H144" s="7" t="str">
        <f>IF(F144="","Veuillez compléter ce prix","")</f>
        <v>Veuillez compléter ce prix</v>
      </c>
    </row>
    <row r="145" spans="1:8" ht="20.100000000000001" customHeight="1" outlineLevel="2" x14ac:dyDescent="0.3">
      <c r="A145" s="13" t="s">
        <v>105</v>
      </c>
      <c r="B145" s="199"/>
      <c r="C145" s="199"/>
      <c r="D145" s="12" t="s">
        <v>3</v>
      </c>
      <c r="E145" s="12">
        <v>125</v>
      </c>
      <c r="F145" s="11"/>
      <c r="G145" s="10">
        <f>+F145/E145</f>
        <v>0</v>
      </c>
      <c r="H145" s="7" t="str">
        <f>IF(F145="","Veuillez compléter ce prix","")</f>
        <v>Veuillez compléter ce prix</v>
      </c>
    </row>
    <row r="146" spans="1:8" ht="20.100000000000001" customHeight="1" outlineLevel="2" x14ac:dyDescent="0.3">
      <c r="A146" s="13" t="s">
        <v>104</v>
      </c>
      <c r="B146" s="200"/>
      <c r="C146" s="200"/>
      <c r="D146" s="12" t="s">
        <v>1</v>
      </c>
      <c r="E146" s="12">
        <v>85</v>
      </c>
      <c r="F146" s="11"/>
      <c r="G146" s="10">
        <f>+F146/E146</f>
        <v>0</v>
      </c>
      <c r="H146" s="7" t="str">
        <f>IF(F146="","Veuillez compléter ce prix","")</f>
        <v>Veuillez compléter ce prix</v>
      </c>
    </row>
    <row r="147" spans="1:8" ht="20.100000000000001" customHeight="1" outlineLevel="1" x14ac:dyDescent="0.3">
      <c r="A147" s="195" t="s">
        <v>103</v>
      </c>
      <c r="B147" s="196"/>
      <c r="C147" s="196"/>
      <c r="D147" s="197"/>
      <c r="E147" s="167">
        <f>SUBTOTAL(9,E144:E146)</f>
        <v>622</v>
      </c>
      <c r="F147" s="168">
        <f>SUBTOTAL(9,F144:F146)</f>
        <v>0</v>
      </c>
      <c r="G147" s="10"/>
      <c r="H147" s="7"/>
    </row>
    <row r="148" spans="1:8" ht="20.100000000000001" customHeight="1" outlineLevel="2" x14ac:dyDescent="0.3">
      <c r="A148" s="13" t="s">
        <v>102</v>
      </c>
      <c r="B148" s="198" t="s">
        <v>101</v>
      </c>
      <c r="C148" s="198" t="s">
        <v>10</v>
      </c>
      <c r="D148" s="12" t="s">
        <v>35</v>
      </c>
      <c r="E148" s="12">
        <v>28</v>
      </c>
      <c r="F148" s="11"/>
      <c r="G148" s="10">
        <f>+F148/E148</f>
        <v>0</v>
      </c>
      <c r="H148" s="7" t="str">
        <f>IF(F148="","Veuillez compléter ce prix","")</f>
        <v>Veuillez compléter ce prix</v>
      </c>
    </row>
    <row r="149" spans="1:8" ht="20.100000000000001" customHeight="1" outlineLevel="2" x14ac:dyDescent="0.3">
      <c r="A149" s="13" t="s">
        <v>100</v>
      </c>
      <c r="B149" s="199"/>
      <c r="C149" s="199"/>
      <c r="D149" s="12" t="s">
        <v>5</v>
      </c>
      <c r="E149" s="12">
        <v>805</v>
      </c>
      <c r="F149" s="11"/>
      <c r="G149" s="10">
        <f>+F149/E149</f>
        <v>0</v>
      </c>
      <c r="H149" s="7" t="str">
        <f>IF(F149="","Veuillez compléter ce prix","")</f>
        <v>Veuillez compléter ce prix</v>
      </c>
    </row>
    <row r="150" spans="1:8" ht="20.100000000000001" customHeight="1" outlineLevel="2" x14ac:dyDescent="0.3">
      <c r="A150" s="13" t="s">
        <v>99</v>
      </c>
      <c r="B150" s="199"/>
      <c r="C150" s="199"/>
      <c r="D150" s="12" t="s">
        <v>3</v>
      </c>
      <c r="E150" s="12">
        <v>173</v>
      </c>
      <c r="F150" s="11"/>
      <c r="G150" s="10">
        <f>+F150/E150</f>
        <v>0</v>
      </c>
      <c r="H150" s="7" t="str">
        <f>IF(F150="","Veuillez compléter ce prix","")</f>
        <v>Veuillez compléter ce prix</v>
      </c>
    </row>
    <row r="151" spans="1:8" ht="20.100000000000001" customHeight="1" outlineLevel="2" x14ac:dyDescent="0.3">
      <c r="A151" s="13" t="s">
        <v>98</v>
      </c>
      <c r="B151" s="199"/>
      <c r="C151" s="199"/>
      <c r="D151" s="12" t="s">
        <v>1</v>
      </c>
      <c r="E151" s="12">
        <v>43</v>
      </c>
      <c r="F151" s="11"/>
      <c r="G151" s="10">
        <f>+F151/E151</f>
        <v>0</v>
      </c>
      <c r="H151" s="7" t="str">
        <f>IF(F151="","Veuillez compléter ce prix","")</f>
        <v>Veuillez compléter ce prix</v>
      </c>
    </row>
    <row r="152" spans="1:8" ht="20.100000000000001" customHeight="1" outlineLevel="2" x14ac:dyDescent="0.3">
      <c r="A152" s="13" t="s">
        <v>97</v>
      </c>
      <c r="B152" s="200"/>
      <c r="C152" s="200"/>
      <c r="D152" s="12" t="s">
        <v>14</v>
      </c>
      <c r="E152" s="12">
        <v>38</v>
      </c>
      <c r="F152" s="11"/>
      <c r="G152" s="10">
        <f>+F152/E152</f>
        <v>0</v>
      </c>
      <c r="H152" s="7" t="str">
        <f>IF(F152="","Veuillez compléter ce prix","")</f>
        <v>Veuillez compléter ce prix</v>
      </c>
    </row>
    <row r="153" spans="1:8" ht="20.100000000000001" customHeight="1" outlineLevel="1" x14ac:dyDescent="0.3">
      <c r="A153" s="195" t="s">
        <v>96</v>
      </c>
      <c r="B153" s="196"/>
      <c r="C153" s="196"/>
      <c r="D153" s="197"/>
      <c r="E153" s="167">
        <f>SUBTOTAL(9,E148:E152)</f>
        <v>1087</v>
      </c>
      <c r="F153" s="168">
        <f>SUBTOTAL(9,F148:F152)</f>
        <v>0</v>
      </c>
      <c r="G153" s="10"/>
      <c r="H153" s="7"/>
    </row>
    <row r="154" spans="1:8" ht="20.100000000000001" customHeight="1" outlineLevel="2" x14ac:dyDescent="0.3">
      <c r="A154" s="13" t="s">
        <v>95</v>
      </c>
      <c r="B154" s="198" t="s">
        <v>94</v>
      </c>
      <c r="C154" s="198" t="s">
        <v>10</v>
      </c>
      <c r="D154" s="12" t="s">
        <v>35</v>
      </c>
      <c r="E154" s="12">
        <v>52</v>
      </c>
      <c r="F154" s="11"/>
      <c r="G154" s="10">
        <f>+F154/E154</f>
        <v>0</v>
      </c>
      <c r="H154" s="7" t="str">
        <f>IF(F154="","Veuillez compléter ce prix","")</f>
        <v>Veuillez compléter ce prix</v>
      </c>
    </row>
    <row r="155" spans="1:8" ht="20.100000000000001" customHeight="1" outlineLevel="2" x14ac:dyDescent="0.3">
      <c r="A155" s="13" t="s">
        <v>93</v>
      </c>
      <c r="B155" s="199"/>
      <c r="C155" s="199"/>
      <c r="D155" s="12" t="s">
        <v>5</v>
      </c>
      <c r="E155" s="12">
        <v>353</v>
      </c>
      <c r="F155" s="11"/>
      <c r="G155" s="10">
        <f>+F155/E155</f>
        <v>0</v>
      </c>
      <c r="H155" s="7" t="str">
        <f>IF(F155="","Veuillez compléter ce prix","")</f>
        <v>Veuillez compléter ce prix</v>
      </c>
    </row>
    <row r="156" spans="1:8" ht="20.100000000000001" customHeight="1" outlineLevel="2" x14ac:dyDescent="0.3">
      <c r="A156" s="13" t="s">
        <v>92</v>
      </c>
      <c r="B156" s="199"/>
      <c r="C156" s="199"/>
      <c r="D156" s="12" t="s">
        <v>3</v>
      </c>
      <c r="E156" s="12">
        <v>48</v>
      </c>
      <c r="F156" s="11"/>
      <c r="G156" s="10">
        <f>+F156/E156</f>
        <v>0</v>
      </c>
      <c r="H156" s="7" t="str">
        <f>IF(F156="","Veuillez compléter ce prix","")</f>
        <v>Veuillez compléter ce prix</v>
      </c>
    </row>
    <row r="157" spans="1:8" ht="20.100000000000001" customHeight="1" outlineLevel="2" x14ac:dyDescent="0.3">
      <c r="A157" s="13" t="s">
        <v>91</v>
      </c>
      <c r="B157" s="199"/>
      <c r="C157" s="199"/>
      <c r="D157" s="12" t="s">
        <v>1</v>
      </c>
      <c r="E157" s="12">
        <v>26</v>
      </c>
      <c r="F157" s="11"/>
      <c r="G157" s="10">
        <f>+F157/E157</f>
        <v>0</v>
      </c>
      <c r="H157" s="7" t="str">
        <f>IF(F157="","Veuillez compléter ce prix","")</f>
        <v>Veuillez compléter ce prix</v>
      </c>
    </row>
    <row r="158" spans="1:8" ht="20.100000000000001" customHeight="1" outlineLevel="2" x14ac:dyDescent="0.3">
      <c r="A158" s="13" t="s">
        <v>90</v>
      </c>
      <c r="B158" s="200"/>
      <c r="C158" s="200"/>
      <c r="D158" s="12" t="s">
        <v>14</v>
      </c>
      <c r="E158" s="12">
        <v>26</v>
      </c>
      <c r="F158" s="11"/>
      <c r="G158" s="10">
        <f>+F158/E158</f>
        <v>0</v>
      </c>
      <c r="H158" s="7" t="str">
        <f>IF(F158="","Veuillez compléter ce prix","")</f>
        <v>Veuillez compléter ce prix</v>
      </c>
    </row>
    <row r="159" spans="1:8" ht="20.100000000000001" customHeight="1" outlineLevel="1" x14ac:dyDescent="0.3">
      <c r="A159" s="195" t="s">
        <v>89</v>
      </c>
      <c r="B159" s="196"/>
      <c r="C159" s="196"/>
      <c r="D159" s="197"/>
      <c r="E159" s="167">
        <f>SUBTOTAL(9,E154:E158)</f>
        <v>505</v>
      </c>
      <c r="F159" s="168">
        <f>SUBTOTAL(9,F154:F158)</f>
        <v>0</v>
      </c>
      <c r="G159" s="10"/>
      <c r="H159" s="7"/>
    </row>
    <row r="160" spans="1:8" ht="20.100000000000001" customHeight="1" outlineLevel="2" x14ac:dyDescent="0.3">
      <c r="A160" s="13" t="s">
        <v>88</v>
      </c>
      <c r="B160" s="198" t="s">
        <v>87</v>
      </c>
      <c r="C160" s="198" t="s">
        <v>10</v>
      </c>
      <c r="D160" s="12" t="s">
        <v>5</v>
      </c>
      <c r="E160" s="12">
        <v>258</v>
      </c>
      <c r="F160" s="11"/>
      <c r="G160" s="10">
        <f>+F160/E160</f>
        <v>0</v>
      </c>
      <c r="H160" s="7" t="str">
        <f>IF(F160="","Veuillez compléter ce prix","")</f>
        <v>Veuillez compléter ce prix</v>
      </c>
    </row>
    <row r="161" spans="1:8" s="17" customFormat="1" ht="20.100000000000001" customHeight="1" outlineLevel="2" x14ac:dyDescent="0.3">
      <c r="A161" s="13" t="s">
        <v>86</v>
      </c>
      <c r="B161" s="199"/>
      <c r="C161" s="199"/>
      <c r="D161" s="12" t="s">
        <v>3</v>
      </c>
      <c r="E161" s="12">
        <v>3</v>
      </c>
      <c r="F161" s="18"/>
      <c r="G161" s="10">
        <f>+F161/E161</f>
        <v>0</v>
      </c>
      <c r="H161" s="7" t="str">
        <f>IF(F161="","Veuillez compléter ce prix","")</f>
        <v>Veuillez compléter ce prix</v>
      </c>
    </row>
    <row r="162" spans="1:8" ht="20.100000000000001" customHeight="1" outlineLevel="2" x14ac:dyDescent="0.3">
      <c r="A162" s="13" t="s">
        <v>85</v>
      </c>
      <c r="B162" s="200"/>
      <c r="C162" s="200"/>
      <c r="D162" s="12" t="s">
        <v>1</v>
      </c>
      <c r="E162" s="12">
        <v>72</v>
      </c>
      <c r="F162" s="11"/>
      <c r="G162" s="10">
        <f>+F162/E162</f>
        <v>0</v>
      </c>
      <c r="H162" s="7" t="str">
        <f>IF(F162="","Veuillez compléter ce prix","")</f>
        <v>Veuillez compléter ce prix</v>
      </c>
    </row>
    <row r="163" spans="1:8" ht="20.100000000000001" customHeight="1" outlineLevel="1" x14ac:dyDescent="0.3">
      <c r="A163" s="195" t="s">
        <v>84</v>
      </c>
      <c r="B163" s="196"/>
      <c r="C163" s="196"/>
      <c r="D163" s="197"/>
      <c r="E163" s="167">
        <f>SUBTOTAL(9,E160:E162)</f>
        <v>333</v>
      </c>
      <c r="F163" s="168">
        <f>SUBTOTAL(9,F160:F162)</f>
        <v>0</v>
      </c>
      <c r="G163" s="10"/>
      <c r="H163" s="7"/>
    </row>
    <row r="164" spans="1:8" ht="20.100000000000001" customHeight="1" outlineLevel="2" x14ac:dyDescent="0.3">
      <c r="A164" s="13" t="s">
        <v>83</v>
      </c>
      <c r="B164" s="198" t="s">
        <v>82</v>
      </c>
      <c r="C164" s="198" t="s">
        <v>10</v>
      </c>
      <c r="D164" s="12" t="s">
        <v>5</v>
      </c>
      <c r="E164" s="12">
        <v>192</v>
      </c>
      <c r="F164" s="11"/>
      <c r="G164" s="10">
        <f>+F164/E164</f>
        <v>0</v>
      </c>
      <c r="H164" s="7" t="str">
        <f>IF(F164="","Veuillez compléter ce prix","")</f>
        <v>Veuillez compléter ce prix</v>
      </c>
    </row>
    <row r="165" spans="1:8" ht="20.100000000000001" customHeight="1" outlineLevel="2" x14ac:dyDescent="0.3">
      <c r="A165" s="13" t="s">
        <v>81</v>
      </c>
      <c r="B165" s="200"/>
      <c r="C165" s="200"/>
      <c r="D165" s="12" t="s">
        <v>1</v>
      </c>
      <c r="E165" s="12">
        <v>22</v>
      </c>
      <c r="F165" s="11"/>
      <c r="G165" s="10">
        <f>+F165/E165</f>
        <v>0</v>
      </c>
      <c r="H165" s="7" t="str">
        <f>IF(F165="","Veuillez compléter ce prix","")</f>
        <v>Veuillez compléter ce prix</v>
      </c>
    </row>
    <row r="166" spans="1:8" ht="20.100000000000001" customHeight="1" outlineLevel="1" x14ac:dyDescent="0.3">
      <c r="A166" s="195" t="s">
        <v>80</v>
      </c>
      <c r="B166" s="196"/>
      <c r="C166" s="196"/>
      <c r="D166" s="197"/>
      <c r="E166" s="167">
        <f>SUBTOTAL(9,E164:E165)</f>
        <v>214</v>
      </c>
      <c r="F166" s="168">
        <f>SUBTOTAL(9,F164:F165)</f>
        <v>0</v>
      </c>
      <c r="G166" s="10"/>
      <c r="H166" s="7"/>
    </row>
    <row r="167" spans="1:8" ht="20.100000000000001" customHeight="1" outlineLevel="2" x14ac:dyDescent="0.3">
      <c r="A167" s="13" t="s">
        <v>79</v>
      </c>
      <c r="B167" s="198" t="s">
        <v>78</v>
      </c>
      <c r="C167" s="198" t="s">
        <v>10</v>
      </c>
      <c r="D167" s="12" t="s">
        <v>35</v>
      </c>
      <c r="E167" s="12">
        <v>34.5</v>
      </c>
      <c r="F167" s="11"/>
      <c r="G167" s="10">
        <f t="shared" ref="G167:G172" si="0">+F167/E167</f>
        <v>0</v>
      </c>
      <c r="H167" s="7" t="str">
        <f t="shared" ref="H167:H172" si="1">IF(F167="","Veuillez compléter ce prix","")</f>
        <v>Veuillez compléter ce prix</v>
      </c>
    </row>
    <row r="168" spans="1:8" ht="20.100000000000001" customHeight="1" outlineLevel="2" x14ac:dyDescent="0.3">
      <c r="A168" s="13" t="s">
        <v>77</v>
      </c>
      <c r="B168" s="199"/>
      <c r="C168" s="199"/>
      <c r="D168" s="12" t="s">
        <v>5</v>
      </c>
      <c r="E168" s="12">
        <v>242</v>
      </c>
      <c r="F168" s="11"/>
      <c r="G168" s="10">
        <f t="shared" si="0"/>
        <v>0</v>
      </c>
      <c r="H168" s="7" t="str">
        <f t="shared" si="1"/>
        <v>Veuillez compléter ce prix</v>
      </c>
    </row>
    <row r="169" spans="1:8" ht="20.100000000000001" customHeight="1" outlineLevel="2" x14ac:dyDescent="0.3">
      <c r="A169" s="13" t="s">
        <v>76</v>
      </c>
      <c r="B169" s="199"/>
      <c r="C169" s="199"/>
      <c r="D169" s="12" t="s">
        <v>3</v>
      </c>
      <c r="E169" s="12">
        <v>42</v>
      </c>
      <c r="F169" s="11"/>
      <c r="G169" s="10">
        <f t="shared" si="0"/>
        <v>0</v>
      </c>
      <c r="H169" s="7" t="str">
        <f t="shared" si="1"/>
        <v>Veuillez compléter ce prix</v>
      </c>
    </row>
    <row r="170" spans="1:8" ht="20.100000000000001" customHeight="1" outlineLevel="2" x14ac:dyDescent="0.3">
      <c r="A170" s="13" t="s">
        <v>75</v>
      </c>
      <c r="B170" s="199"/>
      <c r="C170" s="199"/>
      <c r="D170" s="12" t="s">
        <v>74</v>
      </c>
      <c r="E170" s="12">
        <v>100</v>
      </c>
      <c r="F170" s="11"/>
      <c r="G170" s="10">
        <f t="shared" si="0"/>
        <v>0</v>
      </c>
      <c r="H170" s="7" t="str">
        <f t="shared" si="1"/>
        <v>Veuillez compléter ce prix</v>
      </c>
    </row>
    <row r="171" spans="1:8" ht="20.100000000000001" customHeight="1" outlineLevel="2" x14ac:dyDescent="0.3">
      <c r="A171" s="13" t="s">
        <v>73</v>
      </c>
      <c r="B171" s="199"/>
      <c r="C171" s="199"/>
      <c r="D171" s="12" t="s">
        <v>1</v>
      </c>
      <c r="E171" s="12">
        <v>34.5</v>
      </c>
      <c r="F171" s="11"/>
      <c r="G171" s="10">
        <f t="shared" si="0"/>
        <v>0</v>
      </c>
      <c r="H171" s="7" t="str">
        <f t="shared" si="1"/>
        <v>Veuillez compléter ce prix</v>
      </c>
    </row>
    <row r="172" spans="1:8" ht="20.100000000000001" customHeight="1" outlineLevel="2" x14ac:dyDescent="0.3">
      <c r="A172" s="13" t="s">
        <v>72</v>
      </c>
      <c r="B172" s="200"/>
      <c r="C172" s="200"/>
      <c r="D172" s="12" t="s">
        <v>14</v>
      </c>
      <c r="E172" s="12">
        <v>45</v>
      </c>
      <c r="F172" s="11"/>
      <c r="G172" s="10">
        <f t="shared" si="0"/>
        <v>0</v>
      </c>
      <c r="H172" s="7" t="str">
        <f t="shared" si="1"/>
        <v>Veuillez compléter ce prix</v>
      </c>
    </row>
    <row r="173" spans="1:8" ht="20.100000000000001" customHeight="1" outlineLevel="1" x14ac:dyDescent="0.3">
      <c r="A173" s="195" t="s">
        <v>71</v>
      </c>
      <c r="B173" s="196"/>
      <c r="C173" s="196"/>
      <c r="D173" s="197"/>
      <c r="E173" s="167">
        <f>SUBTOTAL(9,E167:E172)</f>
        <v>498</v>
      </c>
      <c r="F173" s="168">
        <f>SUBTOTAL(9,F167:F172)</f>
        <v>0</v>
      </c>
      <c r="G173" s="10"/>
      <c r="H173" s="7"/>
    </row>
    <row r="174" spans="1:8" ht="20.100000000000001" customHeight="1" outlineLevel="2" x14ac:dyDescent="0.3">
      <c r="A174" s="13" t="s">
        <v>70</v>
      </c>
      <c r="B174" s="13" t="s">
        <v>69</v>
      </c>
      <c r="C174" s="13" t="s">
        <v>10</v>
      </c>
      <c r="D174" s="12" t="s">
        <v>5</v>
      </c>
      <c r="E174" s="12">
        <v>16</v>
      </c>
      <c r="F174" s="11"/>
      <c r="G174" s="10">
        <f>+F174/E174</f>
        <v>0</v>
      </c>
      <c r="H174" s="7" t="str">
        <f>IF(F174="","Veuillez compléter ce prix","")</f>
        <v>Veuillez compléter ce prix</v>
      </c>
    </row>
    <row r="175" spans="1:8" ht="20.100000000000001" customHeight="1" outlineLevel="1" x14ac:dyDescent="0.3">
      <c r="A175" s="195" t="s">
        <v>68</v>
      </c>
      <c r="B175" s="196"/>
      <c r="C175" s="196"/>
      <c r="D175" s="197"/>
      <c r="E175" s="167">
        <f>SUBTOTAL(9,E174:E174)</f>
        <v>16</v>
      </c>
      <c r="F175" s="168">
        <f>SUBTOTAL(9,F174:F174)</f>
        <v>0</v>
      </c>
      <c r="G175" s="10"/>
      <c r="H175" s="7"/>
    </row>
    <row r="176" spans="1:8" ht="20.100000000000001" customHeight="1" outlineLevel="2" x14ac:dyDescent="0.3">
      <c r="A176" s="13" t="s">
        <v>67</v>
      </c>
      <c r="B176" s="13" t="s">
        <v>66</v>
      </c>
      <c r="C176" s="13" t="s">
        <v>10</v>
      </c>
      <c r="D176" s="12" t="s">
        <v>5</v>
      </c>
      <c r="E176" s="12">
        <v>7</v>
      </c>
      <c r="F176" s="11"/>
      <c r="G176" s="10">
        <f>+F176/E176</f>
        <v>0</v>
      </c>
      <c r="H176" s="7" t="str">
        <f>IF(F176="","Veuillez compléter ce prix","")</f>
        <v>Veuillez compléter ce prix</v>
      </c>
    </row>
    <row r="177" spans="1:8" ht="20.100000000000001" customHeight="1" outlineLevel="1" x14ac:dyDescent="0.3">
      <c r="A177" s="195" t="s">
        <v>65</v>
      </c>
      <c r="B177" s="196"/>
      <c r="C177" s="196"/>
      <c r="D177" s="197"/>
      <c r="E177" s="167">
        <f>SUBTOTAL(9,E176:E176)</f>
        <v>7</v>
      </c>
      <c r="F177" s="168">
        <f>SUBTOTAL(9,F176:F176)</f>
        <v>0</v>
      </c>
      <c r="G177" s="10"/>
      <c r="H177" s="7"/>
    </row>
    <row r="178" spans="1:8" ht="20.100000000000001" customHeight="1" outlineLevel="2" x14ac:dyDescent="0.3">
      <c r="A178" s="13" t="s">
        <v>64</v>
      </c>
      <c r="B178" s="198" t="s">
        <v>63</v>
      </c>
      <c r="C178" s="198" t="s">
        <v>10</v>
      </c>
      <c r="D178" s="12" t="s">
        <v>5</v>
      </c>
      <c r="E178" s="12">
        <v>110</v>
      </c>
      <c r="F178" s="11"/>
      <c r="G178" s="10">
        <f>+F178/E178</f>
        <v>0</v>
      </c>
      <c r="H178" s="7" t="str">
        <f>IF(F178="","Veuillez compléter ce prix","")</f>
        <v>Veuillez compléter ce prix</v>
      </c>
    </row>
    <row r="179" spans="1:8" ht="20.100000000000001" customHeight="1" outlineLevel="2" x14ac:dyDescent="0.3">
      <c r="A179" s="13" t="s">
        <v>62</v>
      </c>
      <c r="B179" s="199"/>
      <c r="C179" s="199"/>
      <c r="D179" s="12" t="s">
        <v>3</v>
      </c>
      <c r="E179" s="12">
        <v>19</v>
      </c>
      <c r="F179" s="11"/>
      <c r="G179" s="10">
        <f>+F179/E179</f>
        <v>0</v>
      </c>
      <c r="H179" s="7" t="str">
        <f>IF(F179="","Veuillez compléter ce prix","")</f>
        <v>Veuillez compléter ce prix</v>
      </c>
    </row>
    <row r="180" spans="1:8" ht="20.100000000000001" customHeight="1" outlineLevel="2" x14ac:dyDescent="0.3">
      <c r="A180" s="13" t="s">
        <v>61</v>
      </c>
      <c r="B180" s="200"/>
      <c r="C180" s="200"/>
      <c r="D180" s="12" t="s">
        <v>14</v>
      </c>
      <c r="E180" s="12">
        <v>18</v>
      </c>
      <c r="F180" s="11"/>
      <c r="G180" s="10">
        <f>+F180/E180</f>
        <v>0</v>
      </c>
      <c r="H180" s="7" t="str">
        <f>IF(F180="","Veuillez compléter ce prix","")</f>
        <v>Veuillez compléter ce prix</v>
      </c>
    </row>
    <row r="181" spans="1:8" ht="20.100000000000001" customHeight="1" outlineLevel="1" x14ac:dyDescent="0.3">
      <c r="A181" s="195" t="s">
        <v>60</v>
      </c>
      <c r="B181" s="196"/>
      <c r="C181" s="196"/>
      <c r="D181" s="197"/>
      <c r="E181" s="167">
        <f>SUBTOTAL(9,E178:E180)</f>
        <v>147</v>
      </c>
      <c r="F181" s="168">
        <f>SUBTOTAL(9,F178:F180)</f>
        <v>0</v>
      </c>
      <c r="G181" s="10"/>
      <c r="H181" s="7"/>
    </row>
    <row r="182" spans="1:8" ht="20.100000000000001" customHeight="1" outlineLevel="2" x14ac:dyDescent="0.3">
      <c r="A182" s="13" t="s">
        <v>59</v>
      </c>
      <c r="B182" s="198" t="s">
        <v>58</v>
      </c>
      <c r="C182" s="198" t="s">
        <v>10</v>
      </c>
      <c r="D182" s="12" t="s">
        <v>5</v>
      </c>
      <c r="E182" s="12">
        <v>69</v>
      </c>
      <c r="F182" s="11"/>
      <c r="G182" s="10">
        <f>+F182/E182</f>
        <v>0</v>
      </c>
      <c r="H182" s="7" t="str">
        <f>IF(F182="","Veuillez compléter ce prix","")</f>
        <v>Veuillez compléter ce prix</v>
      </c>
    </row>
    <row r="183" spans="1:8" ht="20.100000000000001" customHeight="1" outlineLevel="2" x14ac:dyDescent="0.3">
      <c r="A183" s="13" t="s">
        <v>57</v>
      </c>
      <c r="B183" s="199"/>
      <c r="C183" s="199"/>
      <c r="D183" s="12" t="s">
        <v>3</v>
      </c>
      <c r="E183" s="12">
        <v>24</v>
      </c>
      <c r="F183" s="11"/>
      <c r="G183" s="10">
        <f>+F183/E183</f>
        <v>0</v>
      </c>
      <c r="H183" s="7" t="str">
        <f>IF(F183="","Veuillez compléter ce prix","")</f>
        <v>Veuillez compléter ce prix</v>
      </c>
    </row>
    <row r="184" spans="1:8" ht="20.100000000000001" customHeight="1" outlineLevel="2" x14ac:dyDescent="0.3">
      <c r="A184" s="13" t="s">
        <v>56</v>
      </c>
      <c r="B184" s="200"/>
      <c r="C184" s="200"/>
      <c r="D184" s="12" t="s">
        <v>1</v>
      </c>
      <c r="E184" s="12">
        <v>7</v>
      </c>
      <c r="F184" s="11"/>
      <c r="G184" s="10">
        <f>+F184/E184</f>
        <v>0</v>
      </c>
      <c r="H184" s="7" t="str">
        <f>IF(F184="","Veuillez compléter ce prix","")</f>
        <v>Veuillez compléter ce prix</v>
      </c>
    </row>
    <row r="185" spans="1:8" ht="20.100000000000001" customHeight="1" outlineLevel="1" x14ac:dyDescent="0.3">
      <c r="A185" s="195" t="s">
        <v>55</v>
      </c>
      <c r="B185" s="196"/>
      <c r="C185" s="196"/>
      <c r="D185" s="197"/>
      <c r="E185" s="167">
        <f>SUBTOTAL(9,E182:E184)</f>
        <v>100</v>
      </c>
      <c r="F185" s="168">
        <f>SUBTOTAL(9,F182:F184)</f>
        <v>0</v>
      </c>
      <c r="G185" s="10"/>
      <c r="H185" s="7"/>
    </row>
    <row r="186" spans="1:8" ht="20.100000000000001" customHeight="1" outlineLevel="2" x14ac:dyDescent="0.3">
      <c r="A186" s="13" t="s">
        <v>54</v>
      </c>
      <c r="B186" s="198" t="s">
        <v>53</v>
      </c>
      <c r="C186" s="198" t="s">
        <v>6</v>
      </c>
      <c r="D186" s="12" t="s">
        <v>5</v>
      </c>
      <c r="E186" s="12">
        <v>115</v>
      </c>
      <c r="F186" s="11"/>
      <c r="G186" s="10">
        <f>+F186/E186</f>
        <v>0</v>
      </c>
      <c r="H186" s="7" t="str">
        <f>IF(F186="","Veuillez compléter ce prix","")</f>
        <v>Veuillez compléter ce prix</v>
      </c>
    </row>
    <row r="187" spans="1:8" ht="20.100000000000001" customHeight="1" outlineLevel="2" x14ac:dyDescent="0.3">
      <c r="A187" s="13" t="s">
        <v>52</v>
      </c>
      <c r="B187" s="199"/>
      <c r="C187" s="199"/>
      <c r="D187" s="12" t="s">
        <v>3</v>
      </c>
      <c r="E187" s="12">
        <v>21</v>
      </c>
      <c r="F187" s="11"/>
      <c r="G187" s="10">
        <f>+F187/E187</f>
        <v>0</v>
      </c>
      <c r="H187" s="7" t="str">
        <f>IF(F187="","Veuillez compléter ce prix","")</f>
        <v>Veuillez compléter ce prix</v>
      </c>
    </row>
    <row r="188" spans="1:8" ht="20.100000000000001" customHeight="1" outlineLevel="2" x14ac:dyDescent="0.3">
      <c r="A188" s="13" t="s">
        <v>51</v>
      </c>
      <c r="B188" s="199"/>
      <c r="C188" s="199"/>
      <c r="D188" s="12" t="s">
        <v>1</v>
      </c>
      <c r="E188" s="12">
        <v>20</v>
      </c>
      <c r="F188" s="11"/>
      <c r="G188" s="10">
        <f>+F188/E188</f>
        <v>0</v>
      </c>
      <c r="H188" s="7" t="str">
        <f>IF(F188="","Veuillez compléter ce prix","")</f>
        <v>Veuillez compléter ce prix</v>
      </c>
    </row>
    <row r="189" spans="1:8" ht="20.100000000000001" customHeight="1" outlineLevel="2" x14ac:dyDescent="0.3">
      <c r="A189" s="13" t="s">
        <v>50</v>
      </c>
      <c r="B189" s="200"/>
      <c r="C189" s="200"/>
      <c r="D189" s="12" t="s">
        <v>14</v>
      </c>
      <c r="E189" s="12">
        <v>12</v>
      </c>
      <c r="F189" s="11"/>
      <c r="G189" s="10">
        <f>+F189/E189</f>
        <v>0</v>
      </c>
      <c r="H189" s="7" t="str">
        <f>IF(F189="","Veuillez compléter ce prix","")</f>
        <v>Veuillez compléter ce prix</v>
      </c>
    </row>
    <row r="190" spans="1:8" ht="20.100000000000001" customHeight="1" outlineLevel="1" x14ac:dyDescent="0.3">
      <c r="A190" s="195" t="s">
        <v>49</v>
      </c>
      <c r="B190" s="196"/>
      <c r="C190" s="196"/>
      <c r="D190" s="197"/>
      <c r="E190" s="167">
        <f>SUBTOTAL(9,E186:E189)</f>
        <v>168</v>
      </c>
      <c r="F190" s="168">
        <f>SUBTOTAL(9,F186:F189)</f>
        <v>0</v>
      </c>
      <c r="G190" s="10"/>
      <c r="H190" s="7"/>
    </row>
    <row r="191" spans="1:8" ht="20.100000000000001" customHeight="1" outlineLevel="2" x14ac:dyDescent="0.3">
      <c r="A191" s="13" t="s">
        <v>48</v>
      </c>
      <c r="B191" s="13" t="s">
        <v>45</v>
      </c>
      <c r="C191" s="13" t="s">
        <v>10</v>
      </c>
      <c r="D191" s="12" t="s">
        <v>5</v>
      </c>
      <c r="E191" s="12">
        <v>36.9</v>
      </c>
      <c r="F191" s="11"/>
      <c r="G191" s="10">
        <f>+F191/E191</f>
        <v>0</v>
      </c>
      <c r="H191" s="7" t="str">
        <f>IF(F191="","Veuillez compléter ce prix","")</f>
        <v>Veuillez compléter ce prix</v>
      </c>
    </row>
    <row r="192" spans="1:8" ht="20.100000000000001" customHeight="1" outlineLevel="2" x14ac:dyDescent="0.3">
      <c r="A192" s="13" t="s">
        <v>47</v>
      </c>
      <c r="B192" s="16" t="s">
        <v>45</v>
      </c>
      <c r="C192" s="16" t="s">
        <v>10</v>
      </c>
      <c r="D192" s="12" t="s">
        <v>3</v>
      </c>
      <c r="E192" s="12">
        <v>19</v>
      </c>
      <c r="F192" s="11"/>
      <c r="G192" s="10">
        <f>+F192/E192</f>
        <v>0</v>
      </c>
      <c r="H192" s="7" t="str">
        <f>IF(F192="","Veuillez compléter ce prix","")</f>
        <v>Veuillez compléter ce prix</v>
      </c>
    </row>
    <row r="193" spans="1:8" ht="20.100000000000001" customHeight="1" outlineLevel="2" x14ac:dyDescent="0.3">
      <c r="A193" s="13" t="s">
        <v>46</v>
      </c>
      <c r="B193" s="16" t="s">
        <v>45</v>
      </c>
      <c r="C193" s="16" t="s">
        <v>10</v>
      </c>
      <c r="D193" s="12" t="s">
        <v>1</v>
      </c>
      <c r="E193" s="12">
        <v>2.64</v>
      </c>
      <c r="F193" s="11"/>
      <c r="G193" s="10">
        <f>+F193/E193</f>
        <v>0</v>
      </c>
      <c r="H193" s="7" t="str">
        <f>IF(F193="","Veuillez compléter ce prix","")</f>
        <v>Veuillez compléter ce prix</v>
      </c>
    </row>
    <row r="194" spans="1:8" ht="20.100000000000001" customHeight="1" outlineLevel="1" x14ac:dyDescent="0.3">
      <c r="A194" s="195" t="s">
        <v>44</v>
      </c>
      <c r="B194" s="196"/>
      <c r="C194" s="196"/>
      <c r="D194" s="197"/>
      <c r="E194" s="167">
        <f>SUBTOTAL(9,E191:E193)</f>
        <v>58.54</v>
      </c>
      <c r="F194" s="168">
        <f>SUBTOTAL(9,F191:F193)</f>
        <v>0</v>
      </c>
      <c r="G194" s="10"/>
      <c r="H194" s="7"/>
    </row>
    <row r="195" spans="1:8" ht="20.100000000000001" customHeight="1" outlineLevel="2" x14ac:dyDescent="0.3">
      <c r="A195" s="13" t="s">
        <v>43</v>
      </c>
      <c r="B195" s="198" t="s">
        <v>42</v>
      </c>
      <c r="C195" s="198" t="s">
        <v>41</v>
      </c>
      <c r="D195" s="12" t="s">
        <v>5</v>
      </c>
      <c r="E195" s="12">
        <v>77.19</v>
      </c>
      <c r="F195" s="11"/>
      <c r="G195" s="10">
        <f>+F195/E195</f>
        <v>0</v>
      </c>
      <c r="H195" s="7" t="str">
        <f>IF(F195="","Veuillez compléter ce prix","")</f>
        <v>Veuillez compléter ce prix</v>
      </c>
    </row>
    <row r="196" spans="1:8" ht="20.100000000000001" customHeight="1" outlineLevel="2" x14ac:dyDescent="0.3">
      <c r="A196" s="13" t="s">
        <v>40</v>
      </c>
      <c r="B196" s="199"/>
      <c r="C196" s="199"/>
      <c r="D196" s="12" t="s">
        <v>3</v>
      </c>
      <c r="E196" s="12">
        <v>19</v>
      </c>
      <c r="F196" s="11"/>
      <c r="G196" s="10">
        <f>+F196/E196</f>
        <v>0</v>
      </c>
      <c r="H196" s="7" t="str">
        <f>IF(F196="","Veuillez compléter ce prix","")</f>
        <v>Veuillez compléter ce prix</v>
      </c>
    </row>
    <row r="197" spans="1:8" ht="20.100000000000001" customHeight="1" outlineLevel="2" x14ac:dyDescent="0.3">
      <c r="A197" s="13" t="s">
        <v>39</v>
      </c>
      <c r="B197" s="200"/>
      <c r="C197" s="200"/>
      <c r="D197" s="12" t="s">
        <v>1</v>
      </c>
      <c r="E197" s="12">
        <v>2.64</v>
      </c>
      <c r="F197" s="11"/>
      <c r="G197" s="10">
        <f>+F197/E197</f>
        <v>0</v>
      </c>
      <c r="H197" s="7" t="str">
        <f>IF(F197="","Veuillez compléter ce prix","")</f>
        <v>Veuillez compléter ce prix</v>
      </c>
    </row>
    <row r="198" spans="1:8" ht="20.100000000000001" customHeight="1" outlineLevel="1" x14ac:dyDescent="0.3">
      <c r="A198" s="195" t="s">
        <v>38</v>
      </c>
      <c r="B198" s="196"/>
      <c r="C198" s="196"/>
      <c r="D198" s="197"/>
      <c r="E198" s="167">
        <f>SUBTOTAL(9,E195:E197)</f>
        <v>98.83</v>
      </c>
      <c r="F198" s="168">
        <f>SUBTOTAL(9,F195:F197)</f>
        <v>0</v>
      </c>
      <c r="G198" s="10"/>
      <c r="H198" s="7"/>
    </row>
    <row r="199" spans="1:8" ht="20.100000000000001" customHeight="1" outlineLevel="2" x14ac:dyDescent="0.3">
      <c r="A199" s="13" t="s">
        <v>37</v>
      </c>
      <c r="B199" s="198" t="s">
        <v>36</v>
      </c>
      <c r="C199" s="198" t="s">
        <v>10</v>
      </c>
      <c r="D199" s="12" t="s">
        <v>35</v>
      </c>
      <c r="E199" s="12">
        <v>125</v>
      </c>
      <c r="F199" s="11"/>
      <c r="G199" s="10">
        <f>+F199/E199</f>
        <v>0</v>
      </c>
      <c r="H199" s="7" t="str">
        <f>IF(F199="","Veuillez compléter ce prix","")</f>
        <v>Veuillez compléter ce prix</v>
      </c>
    </row>
    <row r="200" spans="1:8" ht="20.100000000000001" customHeight="1" outlineLevel="2" x14ac:dyDescent="0.3">
      <c r="A200" s="13" t="s">
        <v>34</v>
      </c>
      <c r="B200" s="199"/>
      <c r="C200" s="199"/>
      <c r="D200" s="12" t="s">
        <v>5</v>
      </c>
      <c r="E200" s="12">
        <v>1319</v>
      </c>
      <c r="F200" s="11"/>
      <c r="G200" s="10">
        <f>+F200/E200</f>
        <v>0</v>
      </c>
      <c r="H200" s="7" t="str">
        <f>IF(F200="","Veuillez compléter ce prix","")</f>
        <v>Veuillez compléter ce prix</v>
      </c>
    </row>
    <row r="201" spans="1:8" ht="20.100000000000001" customHeight="1" outlineLevel="2" x14ac:dyDescent="0.3">
      <c r="A201" s="13" t="s">
        <v>33</v>
      </c>
      <c r="B201" s="199"/>
      <c r="C201" s="199"/>
      <c r="D201" s="12" t="s">
        <v>3</v>
      </c>
      <c r="E201" s="12">
        <v>474</v>
      </c>
      <c r="F201" s="11"/>
      <c r="G201" s="10">
        <f>+F201/E201</f>
        <v>0</v>
      </c>
      <c r="H201" s="7" t="str">
        <f>IF(F201="","Veuillez compléter ce prix","")</f>
        <v>Veuillez compléter ce prix</v>
      </c>
    </row>
    <row r="202" spans="1:8" ht="20.100000000000001" customHeight="1" outlineLevel="2" x14ac:dyDescent="0.3">
      <c r="A202" s="13" t="s">
        <v>32</v>
      </c>
      <c r="B202" s="199"/>
      <c r="C202" s="199"/>
      <c r="D202" s="12" t="s">
        <v>1</v>
      </c>
      <c r="E202" s="12">
        <v>43</v>
      </c>
      <c r="F202" s="11"/>
      <c r="G202" s="10">
        <f>+F202/E202</f>
        <v>0</v>
      </c>
      <c r="H202" s="7" t="str">
        <f>IF(F202="","Veuillez compléter ce prix","")</f>
        <v>Veuillez compléter ce prix</v>
      </c>
    </row>
    <row r="203" spans="1:8" ht="20.100000000000001" customHeight="1" outlineLevel="2" x14ac:dyDescent="0.3">
      <c r="A203" s="13" t="s">
        <v>31</v>
      </c>
      <c r="B203" s="200"/>
      <c r="C203" s="200"/>
      <c r="D203" s="12" t="s">
        <v>14</v>
      </c>
      <c r="E203" s="12">
        <v>14</v>
      </c>
      <c r="F203" s="11"/>
      <c r="G203" s="10">
        <f>+F203/E203</f>
        <v>0</v>
      </c>
      <c r="H203" s="7" t="str">
        <f>IF(F203="","Veuillez compléter ce prix","")</f>
        <v>Veuillez compléter ce prix</v>
      </c>
    </row>
    <row r="204" spans="1:8" ht="20.100000000000001" customHeight="1" outlineLevel="1" x14ac:dyDescent="0.3">
      <c r="A204" s="195" t="s">
        <v>30</v>
      </c>
      <c r="B204" s="196"/>
      <c r="C204" s="196"/>
      <c r="D204" s="197"/>
      <c r="E204" s="167">
        <f>SUBTOTAL(9,E199:E203)</f>
        <v>1975</v>
      </c>
      <c r="F204" s="168">
        <f>SUBTOTAL(9,F199:F203)</f>
        <v>0</v>
      </c>
      <c r="G204" s="10"/>
      <c r="H204" s="7"/>
    </row>
    <row r="205" spans="1:8" ht="20.100000000000001" customHeight="1" outlineLevel="2" x14ac:dyDescent="0.3">
      <c r="A205" s="13" t="s">
        <v>29</v>
      </c>
      <c r="B205" s="198" t="s">
        <v>28</v>
      </c>
      <c r="C205" s="198" t="s">
        <v>22</v>
      </c>
      <c r="D205" s="12" t="s">
        <v>5</v>
      </c>
      <c r="E205" s="12">
        <v>64</v>
      </c>
      <c r="F205" s="11"/>
      <c r="G205" s="10">
        <f>+F205/E205</f>
        <v>0</v>
      </c>
      <c r="H205" s="7" t="str">
        <f>IF(F205="","Veuillez compléter ce prix","")</f>
        <v>Veuillez compléter ce prix</v>
      </c>
    </row>
    <row r="206" spans="1:8" ht="20.100000000000001" customHeight="1" outlineLevel="2" x14ac:dyDescent="0.3">
      <c r="A206" s="13" t="s">
        <v>27</v>
      </c>
      <c r="B206" s="199"/>
      <c r="C206" s="199"/>
      <c r="D206" s="12" t="s">
        <v>3</v>
      </c>
      <c r="E206" s="12">
        <v>10</v>
      </c>
      <c r="F206" s="11"/>
      <c r="G206" s="10">
        <f>+F206/E206</f>
        <v>0</v>
      </c>
      <c r="H206" s="7" t="str">
        <f>IF(F206="","Veuillez compléter ce prix","")</f>
        <v>Veuillez compléter ce prix</v>
      </c>
    </row>
    <row r="207" spans="1:8" ht="20.100000000000001" customHeight="1" outlineLevel="2" x14ac:dyDescent="0.3">
      <c r="A207" s="13" t="s">
        <v>26</v>
      </c>
      <c r="B207" s="200"/>
      <c r="C207" s="200"/>
      <c r="D207" s="12" t="s">
        <v>1</v>
      </c>
      <c r="E207" s="12">
        <v>13</v>
      </c>
      <c r="F207" s="11"/>
      <c r="G207" s="10">
        <f>+F207/E207</f>
        <v>0</v>
      </c>
      <c r="H207" s="7" t="str">
        <f>IF(F207="","Veuillez compléter ce prix","")</f>
        <v>Veuillez compléter ce prix</v>
      </c>
    </row>
    <row r="208" spans="1:8" ht="20.100000000000001" customHeight="1" outlineLevel="1" x14ac:dyDescent="0.3">
      <c r="A208" s="195" t="s">
        <v>25</v>
      </c>
      <c r="B208" s="196"/>
      <c r="C208" s="196"/>
      <c r="D208" s="197"/>
      <c r="E208" s="167">
        <f>SUBTOTAL(9,E205:E207)</f>
        <v>87</v>
      </c>
      <c r="F208" s="168">
        <f>SUBTOTAL(9,F205:F207)</f>
        <v>0</v>
      </c>
      <c r="G208" s="10"/>
      <c r="H208" s="7"/>
    </row>
    <row r="209" spans="1:8" ht="20.100000000000001" customHeight="1" outlineLevel="2" x14ac:dyDescent="0.3">
      <c r="A209" s="13" t="s">
        <v>24</v>
      </c>
      <c r="B209" s="198" t="s">
        <v>23</v>
      </c>
      <c r="C209" s="198" t="s">
        <v>22</v>
      </c>
      <c r="D209" s="12" t="s">
        <v>3</v>
      </c>
      <c r="E209" s="12">
        <v>68</v>
      </c>
      <c r="F209" s="11"/>
      <c r="G209" s="10">
        <f>+F209/E209</f>
        <v>0</v>
      </c>
      <c r="H209" s="7" t="str">
        <f>IF(F209="","Veuillez compléter ce prix","")</f>
        <v>Veuillez compléter ce prix</v>
      </c>
    </row>
    <row r="210" spans="1:8" ht="20.100000000000001" customHeight="1" outlineLevel="2" x14ac:dyDescent="0.3">
      <c r="A210" s="13" t="s">
        <v>21</v>
      </c>
      <c r="B210" s="200"/>
      <c r="C210" s="200"/>
      <c r="D210" s="12" t="s">
        <v>1</v>
      </c>
      <c r="E210" s="12">
        <v>9</v>
      </c>
      <c r="F210" s="11"/>
      <c r="G210" s="10">
        <f>+F210/E210</f>
        <v>0</v>
      </c>
      <c r="H210" s="7" t="str">
        <f>IF(F210="","Veuillez compléter ce prix","")</f>
        <v>Veuillez compléter ce prix</v>
      </c>
    </row>
    <row r="211" spans="1:8" ht="20.100000000000001" customHeight="1" outlineLevel="1" x14ac:dyDescent="0.3">
      <c r="A211" s="195" t="s">
        <v>20</v>
      </c>
      <c r="B211" s="196"/>
      <c r="C211" s="196"/>
      <c r="D211" s="197"/>
      <c r="E211" s="167">
        <f>SUBTOTAL(9,E209:E210)</f>
        <v>77</v>
      </c>
      <c r="F211" s="168">
        <f>SUBTOTAL(9,F209:F210)</f>
        <v>0</v>
      </c>
      <c r="G211" s="10"/>
      <c r="H211" s="7"/>
    </row>
    <row r="212" spans="1:8" ht="20.100000000000001" customHeight="1" outlineLevel="2" x14ac:dyDescent="0.3">
      <c r="A212" s="13" t="s">
        <v>19</v>
      </c>
      <c r="B212" s="198" t="s">
        <v>18</v>
      </c>
      <c r="C212" s="198" t="s">
        <v>10</v>
      </c>
      <c r="D212" s="12" t="s">
        <v>5</v>
      </c>
      <c r="E212" s="12">
        <v>296.10000000000002</v>
      </c>
      <c r="F212" s="11"/>
      <c r="G212" s="10">
        <f>+F212/E212</f>
        <v>0</v>
      </c>
      <c r="H212" s="7" t="str">
        <f>IF(F212="","Veuillez compléter ce prix","")</f>
        <v>Veuillez compléter ce prix</v>
      </c>
    </row>
    <row r="213" spans="1:8" ht="20.100000000000001" customHeight="1" outlineLevel="2" x14ac:dyDescent="0.3">
      <c r="A213" s="13" t="s">
        <v>17</v>
      </c>
      <c r="B213" s="199"/>
      <c r="C213" s="199"/>
      <c r="D213" s="12" t="s">
        <v>3</v>
      </c>
      <c r="E213" s="12">
        <v>59.8</v>
      </c>
      <c r="F213" s="11"/>
      <c r="G213" s="10">
        <f>+F213/E213</f>
        <v>0</v>
      </c>
      <c r="H213" s="7" t="str">
        <f>IF(F213="","Veuillez compléter ce prix","")</f>
        <v>Veuillez compléter ce prix</v>
      </c>
    </row>
    <row r="214" spans="1:8" ht="20.100000000000001" customHeight="1" outlineLevel="2" x14ac:dyDescent="0.3">
      <c r="A214" s="13" t="s">
        <v>16</v>
      </c>
      <c r="B214" s="199"/>
      <c r="C214" s="199"/>
      <c r="D214" s="12" t="s">
        <v>1</v>
      </c>
      <c r="E214" s="12">
        <v>13.7</v>
      </c>
      <c r="F214" s="11"/>
      <c r="G214" s="10">
        <f>+F214/E214</f>
        <v>0</v>
      </c>
      <c r="H214" s="7" t="str">
        <f>IF(F214="","Veuillez compléter ce prix","")</f>
        <v>Veuillez compléter ce prix</v>
      </c>
    </row>
    <row r="215" spans="1:8" ht="20.100000000000001" customHeight="1" outlineLevel="2" x14ac:dyDescent="0.3">
      <c r="A215" s="13" t="s">
        <v>15</v>
      </c>
      <c r="B215" s="200"/>
      <c r="C215" s="200"/>
      <c r="D215" s="12" t="s">
        <v>14</v>
      </c>
      <c r="E215" s="12">
        <v>11.3</v>
      </c>
      <c r="F215" s="11"/>
      <c r="G215" s="10">
        <f>+F215/E215</f>
        <v>0</v>
      </c>
      <c r="H215" s="7" t="str">
        <f>IF(F215="","Veuillez compléter ce prix","")</f>
        <v>Veuillez compléter ce prix</v>
      </c>
    </row>
    <row r="216" spans="1:8" ht="20.100000000000001" customHeight="1" outlineLevel="1" x14ac:dyDescent="0.3">
      <c r="A216" s="195" t="s">
        <v>13</v>
      </c>
      <c r="B216" s="196"/>
      <c r="C216" s="196"/>
      <c r="D216" s="197"/>
      <c r="E216" s="167">
        <f>SUBTOTAL(9,E212:E215)</f>
        <v>380.90000000000003</v>
      </c>
      <c r="F216" s="168">
        <f>SUBTOTAL(9,F212:F215)</f>
        <v>0</v>
      </c>
      <c r="G216" s="10"/>
      <c r="H216" s="7"/>
    </row>
    <row r="217" spans="1:8" ht="20.100000000000001" customHeight="1" outlineLevel="2" x14ac:dyDescent="0.3">
      <c r="A217" s="13" t="s">
        <v>12</v>
      </c>
      <c r="B217" s="13" t="s">
        <v>11</v>
      </c>
      <c r="C217" s="13" t="s">
        <v>10</v>
      </c>
      <c r="D217" s="12" t="s">
        <v>1</v>
      </c>
      <c r="E217" s="12">
        <v>51</v>
      </c>
      <c r="F217" s="11"/>
      <c r="G217" s="10">
        <f>+F217/E217</f>
        <v>0</v>
      </c>
      <c r="H217" s="7" t="str">
        <f>IF(F217="","Veuillez compléter ce prix","")</f>
        <v>Veuillez compléter ce prix</v>
      </c>
    </row>
    <row r="218" spans="1:8" ht="20.100000000000001" customHeight="1" outlineLevel="1" x14ac:dyDescent="0.3">
      <c r="A218" s="195" t="s">
        <v>9</v>
      </c>
      <c r="B218" s="196"/>
      <c r="C218" s="196"/>
      <c r="D218" s="197"/>
      <c r="E218" s="167">
        <f>SUBTOTAL(9,E217:E217)</f>
        <v>51</v>
      </c>
      <c r="F218" s="168">
        <f>SUBTOTAL(9,F217:F217)</f>
        <v>0</v>
      </c>
      <c r="G218" s="10"/>
      <c r="H218" s="7"/>
    </row>
    <row r="219" spans="1:8" ht="20.100000000000001" customHeight="1" outlineLevel="2" x14ac:dyDescent="0.3">
      <c r="A219" s="13" t="s">
        <v>8</v>
      </c>
      <c r="B219" s="198" t="s">
        <v>7</v>
      </c>
      <c r="C219" s="198" t="s">
        <v>6</v>
      </c>
      <c r="D219" s="12" t="s">
        <v>5</v>
      </c>
      <c r="E219" s="12">
        <v>75</v>
      </c>
      <c r="F219" s="11"/>
      <c r="G219" s="10">
        <f>+F219/E219</f>
        <v>0</v>
      </c>
      <c r="H219" s="7" t="str">
        <f>IF(F219="","Veuillez compléter ce prix","")</f>
        <v>Veuillez compléter ce prix</v>
      </c>
    </row>
    <row r="220" spans="1:8" ht="20.100000000000001" customHeight="1" outlineLevel="2" x14ac:dyDescent="0.3">
      <c r="A220" s="13" t="s">
        <v>4</v>
      </c>
      <c r="B220" s="199"/>
      <c r="C220" s="199"/>
      <c r="D220" s="12" t="s">
        <v>3</v>
      </c>
      <c r="E220" s="12">
        <v>2</v>
      </c>
      <c r="F220" s="11"/>
      <c r="G220" s="10">
        <f>+F220/E220</f>
        <v>0</v>
      </c>
      <c r="H220" s="7" t="str">
        <f>IF(F220="","Veuillez compléter ce prix","")</f>
        <v>Veuillez compléter ce prix</v>
      </c>
    </row>
    <row r="221" spans="1:8" ht="20.100000000000001" customHeight="1" outlineLevel="2" x14ac:dyDescent="0.3">
      <c r="A221" s="13" t="s">
        <v>2</v>
      </c>
      <c r="B221" s="200"/>
      <c r="C221" s="200"/>
      <c r="D221" s="12" t="s">
        <v>1</v>
      </c>
      <c r="E221" s="12">
        <v>9</v>
      </c>
      <c r="F221" s="11"/>
      <c r="G221" s="10"/>
      <c r="H221" s="7" t="str">
        <f>IF(F221="","Veuillez compléter ce prix","")</f>
        <v>Veuillez compléter ce prix</v>
      </c>
    </row>
    <row r="222" spans="1:8" ht="20.100000000000001" customHeight="1" outlineLevel="1" x14ac:dyDescent="0.3">
      <c r="A222" s="201" t="s">
        <v>0</v>
      </c>
      <c r="B222" s="201"/>
      <c r="C222" s="201"/>
      <c r="D222" s="201"/>
      <c r="E222" s="167">
        <f>SUBTOTAL(9,E219:E221)</f>
        <v>86</v>
      </c>
      <c r="F222" s="168">
        <f>SUBTOTAL(9,F219:F221)</f>
        <v>0</v>
      </c>
      <c r="G222" s="10"/>
      <c r="H222" s="7"/>
    </row>
    <row r="223" spans="1:8" ht="15.9" customHeight="1" x14ac:dyDescent="0.3">
      <c r="A223" s="9"/>
      <c r="C223" s="9"/>
      <c r="D223" s="36" t="s">
        <v>282</v>
      </c>
      <c r="E223" s="167">
        <f>SUBTOTAL(9,E6:E221)</f>
        <v>21622.009999999995</v>
      </c>
      <c r="F223" s="1"/>
      <c r="G223" s="8"/>
      <c r="H223" s="7"/>
    </row>
    <row r="224" spans="1:8" ht="14.4" customHeight="1" x14ac:dyDescent="0.3">
      <c r="A224" s="6"/>
      <c r="B224" s="6"/>
      <c r="C224" s="5"/>
    </row>
    <row r="225" spans="1:34" ht="23.4" customHeight="1" x14ac:dyDescent="0.3">
      <c r="A225" s="6"/>
      <c r="B225" s="6"/>
      <c r="C225" s="5"/>
      <c r="D225" s="226" t="s">
        <v>283</v>
      </c>
      <c r="E225" s="226"/>
      <c r="F225" s="169">
        <f>SUBTOTAL(9,F6:F222)</f>
        <v>0</v>
      </c>
      <c r="G225" s="37"/>
    </row>
    <row r="226" spans="1:34" ht="14.4" customHeight="1" x14ac:dyDescent="0.3">
      <c r="A226" s="6"/>
      <c r="B226" s="6"/>
      <c r="C226" s="5"/>
    </row>
    <row r="227" spans="1:34" ht="25.5" customHeight="1" x14ac:dyDescent="0.3">
      <c r="D227" s="226" t="s">
        <v>421</v>
      </c>
      <c r="E227" s="226"/>
      <c r="F227" s="169">
        <f>F225*12</f>
        <v>0</v>
      </c>
    </row>
    <row r="228" spans="1:34" x14ac:dyDescent="0.3">
      <c r="D228" s="4"/>
      <c r="E228" s="4"/>
    </row>
    <row r="229" spans="1:34" s="2" customFormat="1" x14ac:dyDescent="0.3">
      <c r="A229" s="1"/>
      <c r="B229" s="1"/>
      <c r="C229" s="3"/>
      <c r="D229" s="4"/>
      <c r="E229" s="4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</sheetData>
  <mergeCells count="142">
    <mergeCell ref="A216:D216"/>
    <mergeCell ref="A218:D218"/>
    <mergeCell ref="B219:B221"/>
    <mergeCell ref="C219:C221"/>
    <mergeCell ref="A222:D222"/>
    <mergeCell ref="D225:E225"/>
    <mergeCell ref="A208:D208"/>
    <mergeCell ref="B209:B210"/>
    <mergeCell ref="C209:C210"/>
    <mergeCell ref="A211:D211"/>
    <mergeCell ref="B212:B215"/>
    <mergeCell ref="C212:C215"/>
    <mergeCell ref="A198:D198"/>
    <mergeCell ref="B199:B203"/>
    <mergeCell ref="C199:C203"/>
    <mergeCell ref="A204:D204"/>
    <mergeCell ref="B205:B207"/>
    <mergeCell ref="C205:C207"/>
    <mergeCell ref="B186:B189"/>
    <mergeCell ref="C186:C189"/>
    <mergeCell ref="A190:D190"/>
    <mergeCell ref="A194:D194"/>
    <mergeCell ref="B195:B197"/>
    <mergeCell ref="C195:C197"/>
    <mergeCell ref="B178:B180"/>
    <mergeCell ref="C178:C180"/>
    <mergeCell ref="A181:D181"/>
    <mergeCell ref="B182:B184"/>
    <mergeCell ref="C182:C184"/>
    <mergeCell ref="A185:D185"/>
    <mergeCell ref="A166:D166"/>
    <mergeCell ref="B167:B172"/>
    <mergeCell ref="C167:C172"/>
    <mergeCell ref="A173:D173"/>
    <mergeCell ref="A175:D175"/>
    <mergeCell ref="A177:D177"/>
    <mergeCell ref="A159:D159"/>
    <mergeCell ref="B160:B162"/>
    <mergeCell ref="C160:C162"/>
    <mergeCell ref="A163:D163"/>
    <mergeCell ref="B164:B165"/>
    <mergeCell ref="C164:C165"/>
    <mergeCell ref="A147:D147"/>
    <mergeCell ref="B148:B152"/>
    <mergeCell ref="C148:C152"/>
    <mergeCell ref="A153:D153"/>
    <mergeCell ref="B154:B158"/>
    <mergeCell ref="C154:C158"/>
    <mergeCell ref="A138:D138"/>
    <mergeCell ref="B139:B142"/>
    <mergeCell ref="C139:C142"/>
    <mergeCell ref="A143:D143"/>
    <mergeCell ref="B144:B146"/>
    <mergeCell ref="C144:C146"/>
    <mergeCell ref="A124:D124"/>
    <mergeCell ref="A128:D128"/>
    <mergeCell ref="B129:B133"/>
    <mergeCell ref="C129:C133"/>
    <mergeCell ref="A134:D134"/>
    <mergeCell ref="B135:B137"/>
    <mergeCell ref="C135:C137"/>
    <mergeCell ref="A116:D116"/>
    <mergeCell ref="B117:B119"/>
    <mergeCell ref="C117:C119"/>
    <mergeCell ref="A120:D120"/>
    <mergeCell ref="B121:B123"/>
    <mergeCell ref="C121:C123"/>
    <mergeCell ref="A106:D106"/>
    <mergeCell ref="B107:B110"/>
    <mergeCell ref="C107:C110"/>
    <mergeCell ref="A111:D111"/>
    <mergeCell ref="B112:B115"/>
    <mergeCell ref="C112:C115"/>
    <mergeCell ref="A96:D96"/>
    <mergeCell ref="B97:B100"/>
    <mergeCell ref="C97:C100"/>
    <mergeCell ref="A101:D101"/>
    <mergeCell ref="B102:B105"/>
    <mergeCell ref="C102:C105"/>
    <mergeCell ref="A88:D88"/>
    <mergeCell ref="B89:B90"/>
    <mergeCell ref="C89:C90"/>
    <mergeCell ref="A91:D91"/>
    <mergeCell ref="B92:B95"/>
    <mergeCell ref="C92:C95"/>
    <mergeCell ref="A79:D79"/>
    <mergeCell ref="B80:B83"/>
    <mergeCell ref="C80:C83"/>
    <mergeCell ref="A84:D84"/>
    <mergeCell ref="B85:B87"/>
    <mergeCell ref="C85:C87"/>
    <mergeCell ref="A70:D70"/>
    <mergeCell ref="B71:B74"/>
    <mergeCell ref="C71:C74"/>
    <mergeCell ref="A75:D75"/>
    <mergeCell ref="B76:B78"/>
    <mergeCell ref="C76:C78"/>
    <mergeCell ref="A65:D65"/>
    <mergeCell ref="B66:B69"/>
    <mergeCell ref="C66:C69"/>
    <mergeCell ref="A49:D49"/>
    <mergeCell ref="B50:B52"/>
    <mergeCell ref="C50:C52"/>
    <mergeCell ref="A53:D53"/>
    <mergeCell ref="B54:B58"/>
    <mergeCell ref="C54:C58"/>
    <mergeCell ref="A1:G1"/>
    <mergeCell ref="A20:D20"/>
    <mergeCell ref="B21:B23"/>
    <mergeCell ref="C21:C23"/>
    <mergeCell ref="A24:D24"/>
    <mergeCell ref="B25:B28"/>
    <mergeCell ref="C25:C28"/>
    <mergeCell ref="B10:B14"/>
    <mergeCell ref="C10:C14"/>
    <mergeCell ref="A15:D15"/>
    <mergeCell ref="B16:B19"/>
    <mergeCell ref="C16:C19"/>
    <mergeCell ref="D227:E227"/>
    <mergeCell ref="A7:D7"/>
    <mergeCell ref="A9:D9"/>
    <mergeCell ref="B2:C2"/>
    <mergeCell ref="B3:C3"/>
    <mergeCell ref="A4:A5"/>
    <mergeCell ref="B4:E4"/>
    <mergeCell ref="F4:F5"/>
    <mergeCell ref="G4:G5"/>
    <mergeCell ref="A40:D40"/>
    <mergeCell ref="B41:B42"/>
    <mergeCell ref="C41:C42"/>
    <mergeCell ref="A43:D43"/>
    <mergeCell ref="B44:B48"/>
    <mergeCell ref="C44:C48"/>
    <mergeCell ref="A29:D29"/>
    <mergeCell ref="B30:B34"/>
    <mergeCell ref="C30:C34"/>
    <mergeCell ref="A35:D35"/>
    <mergeCell ref="B36:B39"/>
    <mergeCell ref="C36:C39"/>
    <mergeCell ref="A59:D59"/>
    <mergeCell ref="B60:B64"/>
    <mergeCell ref="C60:C64"/>
  </mergeCells>
  <conditionalFormatting sqref="F6:F222">
    <cfRule type="cellIs" dxfId="6" priority="2" operator="equal">
      <formula>""</formula>
    </cfRule>
  </conditionalFormatting>
  <conditionalFormatting sqref="B5:E5 D16:F19 A6:F6 A8:F8 A7 A10:F10 A9 D11:F14 A21:F21 D22:F23 A25:F25 D26:F28 A30:F30 A36:F36 D37:F39 D31:F34 A41:F41 D42:F42 A44:F44 D45:F48 A50:F50 D51:F52 A54:F54 A60:F60 A66:F66 D67:F69 D61:F64 D55:F58 A71:F71 D72:F74 A76:F76 D77:F78 A80:F80 D81:F83 A85:F85 D86:F87 A89:F89 D90:F90 A92:F92 D93:F95 A97:F97 D98:F100 A102:F102 D103:F105 A107:F107 D108:F110 A112:C112 D112:F115 A117:F117 D118:F119 A121:F121 D122:F123 A125:F127 A129:F129 D130:F133 A135:F135 D136:F137 A139:F139 D140:F142 A144:F144 D145:F146 A148:F148 D149:F152 A154:F154 A160:F160 D161:F162 D155:F158 A164:F164 D165:F165 A167:F167 A174:F174 D168:F172 A176:F176 A175 A177 A178:F178 D179:F180 A182:F182 D183:F184 A186:F186 D187:F189 A191:F193 A195:F195 D196:F197 A199:F199 D200:F203 A205:F205 A209:F209 D210:F210 D206:F207 A212:F212 D213:F215 A217:F217 A218 A219:F219 D220:F221 A11:A20 A22:A24 A26:A29 A31:A35 A37:A40 A42:A43 A45:A49 A51:A53 A55:A59 A61:A65 A67:A70 A72:A75 A77:A79 A81:A84 A86:A88 A90:A91 A93:A96 A98:A101 A103:A106 A108:A111 A113:A116 A118:A120 A122:A124 A128 A130:A134 A136:A138 A140:A143 A145:A147 A149:A153 A155:A159 A161:A163 A165:A166 A168:A173 A179:A181 A183:A185 A187:A190 A194 A196:A198 A200:A204 A206:A208 A210:A211 A213:A216 A220:A223 C223:E223 E7:F7 E9:F9 E15:F15 E20:F20 E24:F24 E29:F29 E35:F35 E40:F40 E43:F43 E49:F49 E53:F53 E59:F59 E65:F65 E70:F70 E75:F75 E79:F79 E84:F84 E88:F88 E91:F91 E96:F96 E101:F101 E106:F106 E111:F111 E116:F116 E120:F120 E124:F124 E128:F128 E134:F134 E138:F138 E143:F143 E147:F147 E153:F153 E159:F159 E163:F163 E166:F166 E173:F173 E175:F175 E177:F177 E181:F181 E185:F185 E190:F190 E194:F194 E198:F198 E204:F204 E208:F208 E211:F211 E216:F216 E218:F218 E222:F222">
    <cfRule type="containsText" dxfId="5" priority="1" operator="containsText" text="total">
      <formula>NOT(ISERROR(SEARCH("total",A5)))</formula>
    </cfRule>
  </conditionalFormatting>
  <pageMargins left="0.23622047244094491" right="0.23622047244094491" top="0.74803149606299213" bottom="0.74803149606299213" header="0.31496062992125984" footer="0.31496062992125984"/>
  <pageSetup paperSize="8" scale="64" fitToHeight="0" orientation="portrait" r:id="rId1"/>
  <headerFooter>
    <oddHeader>&amp;C&amp;"Arial,Gras"&amp;10ANNEXE 1 AU CCTP - DGA EV
SUPERFICIE ET FREQUENCES DE NETTOYAGE DES SITES
PARTIE FORFAITAIRE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F55"/>
  <sheetViews>
    <sheetView topLeftCell="A5" workbookViewId="0">
      <selection activeCell="E15" sqref="E15"/>
    </sheetView>
  </sheetViews>
  <sheetFormatPr baseColWidth="10" defaultRowHeight="14.4" x14ac:dyDescent="0.3"/>
  <cols>
    <col min="1" max="1" width="19.5546875" style="41" customWidth="1"/>
    <col min="2" max="2" width="21.33203125" customWidth="1"/>
    <col min="3" max="3" width="50.109375" style="75" customWidth="1"/>
    <col min="4" max="4" width="22.6640625" style="73" customWidth="1"/>
    <col min="5" max="5" width="26.6640625" style="88" customWidth="1"/>
    <col min="6" max="6" width="26.6640625" style="75" customWidth="1"/>
  </cols>
  <sheetData>
    <row r="1" spans="1:6" ht="27.6" customHeight="1" x14ac:dyDescent="0.3">
      <c r="A1" s="242" t="s">
        <v>490</v>
      </c>
      <c r="B1" s="242"/>
      <c r="C1" s="242"/>
      <c r="D1" s="242"/>
      <c r="E1" s="242"/>
    </row>
    <row r="3" spans="1:6" ht="28.8" x14ac:dyDescent="0.3">
      <c r="A3" s="82" t="s">
        <v>485</v>
      </c>
      <c r="B3" s="82" t="s">
        <v>431</v>
      </c>
      <c r="C3" s="83" t="s">
        <v>432</v>
      </c>
      <c r="D3" s="82" t="s">
        <v>433</v>
      </c>
      <c r="E3" s="85" t="s">
        <v>946</v>
      </c>
    </row>
    <row r="4" spans="1:6" ht="23.4" customHeight="1" x14ac:dyDescent="0.3">
      <c r="A4" s="240" t="s">
        <v>434</v>
      </c>
      <c r="B4" s="240"/>
      <c r="C4" s="240"/>
      <c r="D4" s="240"/>
      <c r="E4" s="241"/>
    </row>
    <row r="5" spans="1:6" ht="23.1" customHeight="1" x14ac:dyDescent="0.3">
      <c r="A5" s="48" t="s">
        <v>486</v>
      </c>
      <c r="B5" s="48">
        <v>1</v>
      </c>
      <c r="C5" s="58" t="s">
        <v>435</v>
      </c>
      <c r="D5" s="47" t="s">
        <v>1</v>
      </c>
      <c r="E5" s="55"/>
      <c r="F5" s="65" t="str">
        <f>IF(E5="","Veuillez compléter ce prix","")</f>
        <v>Veuillez compléter ce prix</v>
      </c>
    </row>
    <row r="6" spans="1:6" ht="23.1" customHeight="1" x14ac:dyDescent="0.3">
      <c r="A6" s="48" t="s">
        <v>491</v>
      </c>
      <c r="B6" s="48">
        <v>2</v>
      </c>
      <c r="C6" s="58" t="s">
        <v>438</v>
      </c>
      <c r="D6" s="47" t="s">
        <v>1</v>
      </c>
      <c r="E6" s="55"/>
      <c r="F6" s="65" t="str">
        <f t="shared" ref="F6:F53" si="0">IF(E6="","Veuillez compléter ce prix","")</f>
        <v>Veuillez compléter ce prix</v>
      </c>
    </row>
    <row r="7" spans="1:6" ht="23.1" customHeight="1" x14ac:dyDescent="0.3">
      <c r="A7" s="48" t="s">
        <v>492</v>
      </c>
      <c r="B7" s="48">
        <v>5</v>
      </c>
      <c r="C7" s="58" t="s">
        <v>440</v>
      </c>
      <c r="D7" s="47" t="s">
        <v>1</v>
      </c>
      <c r="E7" s="55"/>
      <c r="F7" s="65" t="str">
        <f t="shared" si="0"/>
        <v>Veuillez compléter ce prix</v>
      </c>
    </row>
    <row r="8" spans="1:6" ht="35.4" customHeight="1" x14ac:dyDescent="0.3">
      <c r="A8" s="48" t="s">
        <v>493</v>
      </c>
      <c r="B8" s="48">
        <v>9</v>
      </c>
      <c r="C8" s="58" t="s">
        <v>439</v>
      </c>
      <c r="D8" s="48" t="s">
        <v>1</v>
      </c>
      <c r="E8" s="55"/>
      <c r="F8" s="65" t="str">
        <f t="shared" si="0"/>
        <v>Veuillez compléter ce prix</v>
      </c>
    </row>
    <row r="9" spans="1:6" ht="23.1" customHeight="1" x14ac:dyDescent="0.3">
      <c r="A9" s="48" t="s">
        <v>494</v>
      </c>
      <c r="B9" s="48">
        <v>14</v>
      </c>
      <c r="C9" s="58" t="s">
        <v>444</v>
      </c>
      <c r="D9" s="47" t="s">
        <v>1</v>
      </c>
      <c r="E9" s="55"/>
      <c r="F9" s="65" t="str">
        <f t="shared" si="0"/>
        <v>Veuillez compléter ce prix</v>
      </c>
    </row>
    <row r="10" spans="1:6" ht="23.1" customHeight="1" x14ac:dyDescent="0.3">
      <c r="A10" s="48" t="s">
        <v>495</v>
      </c>
      <c r="B10" s="48">
        <v>15</v>
      </c>
      <c r="C10" s="58" t="s">
        <v>445</v>
      </c>
      <c r="D10" s="47" t="s">
        <v>1</v>
      </c>
      <c r="E10" s="55"/>
      <c r="F10" s="65" t="str">
        <f t="shared" si="0"/>
        <v>Veuillez compléter ce prix</v>
      </c>
    </row>
    <row r="11" spans="1:6" ht="23.1" customHeight="1" x14ac:dyDescent="0.3">
      <c r="A11" s="48" t="s">
        <v>496</v>
      </c>
      <c r="B11" s="48">
        <v>17</v>
      </c>
      <c r="C11" s="58" t="s">
        <v>436</v>
      </c>
      <c r="D11" s="47" t="s">
        <v>1</v>
      </c>
      <c r="E11" s="55"/>
      <c r="F11" s="65" t="str">
        <f t="shared" si="0"/>
        <v>Veuillez compléter ce prix</v>
      </c>
    </row>
    <row r="12" spans="1:6" ht="23.1" customHeight="1" x14ac:dyDescent="0.3">
      <c r="A12" s="48" t="s">
        <v>497</v>
      </c>
      <c r="B12" s="48">
        <v>18</v>
      </c>
      <c r="C12" s="58" t="s">
        <v>443</v>
      </c>
      <c r="D12" s="47" t="s">
        <v>1</v>
      </c>
      <c r="E12" s="55"/>
      <c r="F12" s="65" t="str">
        <f t="shared" si="0"/>
        <v>Veuillez compléter ce prix</v>
      </c>
    </row>
    <row r="13" spans="1:6" ht="23.1" customHeight="1" x14ac:dyDescent="0.3">
      <c r="A13" s="48" t="s">
        <v>498</v>
      </c>
      <c r="B13" s="48" t="s">
        <v>441</v>
      </c>
      <c r="C13" s="58" t="s">
        <v>442</v>
      </c>
      <c r="D13" s="47" t="s">
        <v>3</v>
      </c>
      <c r="E13" s="55"/>
      <c r="F13" s="65" t="str">
        <f t="shared" si="0"/>
        <v>Veuillez compléter ce prix</v>
      </c>
    </row>
    <row r="14" spans="1:6" ht="21" customHeight="1" x14ac:dyDescent="0.3">
      <c r="A14" s="240" t="s">
        <v>446</v>
      </c>
      <c r="B14" s="240"/>
      <c r="C14" s="240"/>
      <c r="D14" s="240"/>
      <c r="E14" s="241"/>
      <c r="F14" s="65"/>
    </row>
    <row r="15" spans="1:6" ht="35.25" customHeight="1" x14ac:dyDescent="0.3">
      <c r="A15" s="48" t="s">
        <v>499</v>
      </c>
      <c r="B15" s="67">
        <v>20</v>
      </c>
      <c r="C15" s="68" t="s">
        <v>437</v>
      </c>
      <c r="D15" s="67" t="s">
        <v>3</v>
      </c>
      <c r="E15" s="86"/>
      <c r="F15" s="65" t="str">
        <f t="shared" si="0"/>
        <v>Veuillez compléter ce prix</v>
      </c>
    </row>
    <row r="16" spans="1:6" ht="22.95" customHeight="1" x14ac:dyDescent="0.3">
      <c r="A16" s="48" t="s">
        <v>500</v>
      </c>
      <c r="B16" s="67">
        <v>23</v>
      </c>
      <c r="C16" s="69" t="s">
        <v>532</v>
      </c>
      <c r="D16" s="67" t="s">
        <v>3</v>
      </c>
      <c r="E16" s="86"/>
      <c r="F16" s="65" t="str">
        <f t="shared" si="0"/>
        <v>Veuillez compléter ce prix</v>
      </c>
    </row>
    <row r="17" spans="1:6" ht="22.95" customHeight="1" x14ac:dyDescent="0.3">
      <c r="A17" s="48" t="s">
        <v>501</v>
      </c>
      <c r="B17" s="50">
        <v>26</v>
      </c>
      <c r="C17" s="58" t="s">
        <v>447</v>
      </c>
      <c r="D17" s="47" t="s">
        <v>3</v>
      </c>
      <c r="E17" s="86"/>
      <c r="F17" s="65" t="str">
        <f t="shared" si="0"/>
        <v>Veuillez compléter ce prix</v>
      </c>
    </row>
    <row r="18" spans="1:6" ht="23.4" customHeight="1" x14ac:dyDescent="0.3">
      <c r="A18" s="240" t="s">
        <v>448</v>
      </c>
      <c r="B18" s="240"/>
      <c r="C18" s="240"/>
      <c r="D18" s="240"/>
      <c r="E18" s="241"/>
      <c r="F18" s="65"/>
    </row>
    <row r="19" spans="1:6" ht="22.95" customHeight="1" x14ac:dyDescent="0.3">
      <c r="A19" s="48" t="s">
        <v>502</v>
      </c>
      <c r="B19" s="50">
        <v>50</v>
      </c>
      <c r="C19" s="58" t="s">
        <v>449</v>
      </c>
      <c r="D19" s="47" t="s">
        <v>3</v>
      </c>
      <c r="E19" s="55"/>
      <c r="F19" s="65" t="str">
        <f t="shared" si="0"/>
        <v>Veuillez compléter ce prix</v>
      </c>
    </row>
    <row r="20" spans="1:6" ht="22.95" customHeight="1" x14ac:dyDescent="0.3">
      <c r="A20" s="48" t="s">
        <v>503</v>
      </c>
      <c r="B20" s="67">
        <v>51</v>
      </c>
      <c r="C20" s="68" t="s">
        <v>451</v>
      </c>
      <c r="D20" s="67" t="s">
        <v>3</v>
      </c>
      <c r="E20" s="55"/>
      <c r="F20" s="65" t="str">
        <f t="shared" si="0"/>
        <v>Veuillez compléter ce prix</v>
      </c>
    </row>
    <row r="21" spans="1:6" ht="22.95" customHeight="1" x14ac:dyDescent="0.3">
      <c r="A21" s="48" t="s">
        <v>504</v>
      </c>
      <c r="B21" s="50">
        <v>52</v>
      </c>
      <c r="C21" s="58" t="s">
        <v>450</v>
      </c>
      <c r="D21" s="48" t="s">
        <v>3</v>
      </c>
      <c r="E21" s="55"/>
      <c r="F21" s="65" t="str">
        <f t="shared" si="0"/>
        <v>Veuillez compléter ce prix</v>
      </c>
    </row>
    <row r="22" spans="1:6" ht="22.95" customHeight="1" x14ac:dyDescent="0.3">
      <c r="A22" s="48" t="s">
        <v>505</v>
      </c>
      <c r="B22" s="50">
        <v>53</v>
      </c>
      <c r="C22" s="58" t="s">
        <v>452</v>
      </c>
      <c r="D22" s="47" t="s">
        <v>3</v>
      </c>
      <c r="E22" s="55"/>
      <c r="F22" s="65" t="str">
        <f t="shared" si="0"/>
        <v>Veuillez compléter ce prix</v>
      </c>
    </row>
    <row r="23" spans="1:6" ht="22.95" customHeight="1" x14ac:dyDescent="0.3">
      <c r="A23" s="48" t="s">
        <v>506</v>
      </c>
      <c r="B23" s="48">
        <v>54</v>
      </c>
      <c r="C23" s="58" t="s">
        <v>453</v>
      </c>
      <c r="D23" s="47" t="s">
        <v>3</v>
      </c>
      <c r="E23" s="55"/>
      <c r="F23" s="65" t="str">
        <f t="shared" si="0"/>
        <v>Veuillez compléter ce prix</v>
      </c>
    </row>
    <row r="24" spans="1:6" ht="22.95" customHeight="1" x14ac:dyDescent="0.3">
      <c r="A24" s="48" t="s">
        <v>507</v>
      </c>
      <c r="B24" s="67">
        <v>56</v>
      </c>
      <c r="C24" s="69" t="s">
        <v>454</v>
      </c>
      <c r="D24" s="67" t="s">
        <v>3</v>
      </c>
      <c r="E24" s="55"/>
      <c r="F24" s="65" t="str">
        <f t="shared" si="0"/>
        <v>Veuillez compléter ce prix</v>
      </c>
    </row>
    <row r="25" spans="1:6" ht="23.4" customHeight="1" x14ac:dyDescent="0.3">
      <c r="A25" s="240" t="s">
        <v>455</v>
      </c>
      <c r="B25" s="240"/>
      <c r="C25" s="240"/>
      <c r="D25" s="240"/>
      <c r="E25" s="241"/>
      <c r="F25" s="65"/>
    </row>
    <row r="26" spans="1:6" ht="22.95" customHeight="1" x14ac:dyDescent="0.3">
      <c r="A26" s="48" t="s">
        <v>508</v>
      </c>
      <c r="B26" s="50">
        <v>61</v>
      </c>
      <c r="C26" s="49" t="s">
        <v>456</v>
      </c>
      <c r="D26" s="47" t="s">
        <v>3</v>
      </c>
      <c r="E26" s="55"/>
      <c r="F26" s="65" t="str">
        <f t="shared" si="0"/>
        <v>Veuillez compléter ce prix</v>
      </c>
    </row>
    <row r="27" spans="1:6" ht="22.95" customHeight="1" x14ac:dyDescent="0.3">
      <c r="A27" s="48" t="s">
        <v>509</v>
      </c>
      <c r="B27" s="50">
        <v>62</v>
      </c>
      <c r="C27" s="49" t="s">
        <v>457</v>
      </c>
      <c r="D27" s="47" t="s">
        <v>3</v>
      </c>
      <c r="E27" s="55"/>
      <c r="F27" s="65" t="str">
        <f t="shared" si="0"/>
        <v>Veuillez compléter ce prix</v>
      </c>
    </row>
    <row r="28" spans="1:6" ht="22.95" customHeight="1" x14ac:dyDescent="0.3">
      <c r="A28" s="48" t="s">
        <v>510</v>
      </c>
      <c r="B28" s="67">
        <v>64</v>
      </c>
      <c r="C28" s="69" t="s">
        <v>458</v>
      </c>
      <c r="D28" s="67" t="s">
        <v>3</v>
      </c>
      <c r="E28" s="55"/>
      <c r="F28" s="65" t="str">
        <f t="shared" si="0"/>
        <v>Veuillez compléter ce prix</v>
      </c>
    </row>
    <row r="29" spans="1:6" ht="36.75" customHeight="1" x14ac:dyDescent="0.3">
      <c r="A29" s="48" t="s">
        <v>511</v>
      </c>
      <c r="B29" s="50">
        <v>67</v>
      </c>
      <c r="C29" s="49" t="s">
        <v>460</v>
      </c>
      <c r="D29" s="48" t="s">
        <v>3</v>
      </c>
      <c r="E29" s="55"/>
      <c r="F29" s="65" t="str">
        <f t="shared" si="0"/>
        <v>Veuillez compléter ce prix</v>
      </c>
    </row>
    <row r="30" spans="1:6" ht="40.5" customHeight="1" x14ac:dyDescent="0.3">
      <c r="A30" s="48" t="s">
        <v>512</v>
      </c>
      <c r="B30" s="50">
        <v>68</v>
      </c>
      <c r="C30" s="49" t="s">
        <v>459</v>
      </c>
      <c r="D30" s="63" t="s">
        <v>3</v>
      </c>
      <c r="E30" s="55"/>
      <c r="F30" s="65" t="str">
        <f t="shared" si="0"/>
        <v>Veuillez compléter ce prix</v>
      </c>
    </row>
    <row r="31" spans="1:6" ht="22.95" customHeight="1" x14ac:dyDescent="0.3">
      <c r="A31" s="48" t="s">
        <v>513</v>
      </c>
      <c r="B31" s="48">
        <v>72</v>
      </c>
      <c r="C31" s="45" t="s">
        <v>461</v>
      </c>
      <c r="D31" s="33" t="s">
        <v>3</v>
      </c>
      <c r="E31" s="55"/>
      <c r="F31" s="65" t="str">
        <f t="shared" si="0"/>
        <v>Veuillez compléter ce prix</v>
      </c>
    </row>
    <row r="32" spans="1:6" ht="22.95" customHeight="1" x14ac:dyDescent="0.3">
      <c r="A32" s="48" t="s">
        <v>514</v>
      </c>
      <c r="B32" s="50">
        <v>73</v>
      </c>
      <c r="C32" s="49" t="s">
        <v>462</v>
      </c>
      <c r="D32" s="47" t="s">
        <v>3</v>
      </c>
      <c r="E32" s="55"/>
      <c r="F32" s="65" t="str">
        <f t="shared" si="0"/>
        <v>Veuillez compléter ce prix</v>
      </c>
    </row>
    <row r="33" spans="1:6" ht="22.95" customHeight="1" x14ac:dyDescent="0.3">
      <c r="A33" s="48" t="s">
        <v>515</v>
      </c>
      <c r="B33" s="50">
        <v>74</v>
      </c>
      <c r="C33" s="49" t="s">
        <v>463</v>
      </c>
      <c r="D33" s="47" t="s">
        <v>3</v>
      </c>
      <c r="E33" s="55"/>
      <c r="F33" s="65" t="str">
        <f t="shared" si="0"/>
        <v>Veuillez compléter ce prix</v>
      </c>
    </row>
    <row r="34" spans="1:6" ht="23.4" customHeight="1" x14ac:dyDescent="0.3">
      <c r="A34" s="240" t="s">
        <v>464</v>
      </c>
      <c r="B34" s="240"/>
      <c r="C34" s="240"/>
      <c r="D34" s="240"/>
      <c r="E34" s="241"/>
      <c r="F34" s="65"/>
    </row>
    <row r="35" spans="1:6" ht="22.95" customHeight="1" x14ac:dyDescent="0.3">
      <c r="A35" s="48" t="s">
        <v>516</v>
      </c>
      <c r="B35" s="50" t="s">
        <v>441</v>
      </c>
      <c r="C35" s="58" t="s">
        <v>465</v>
      </c>
      <c r="D35" s="47" t="s">
        <v>1</v>
      </c>
      <c r="E35" s="55"/>
      <c r="F35" s="65" t="str">
        <f t="shared" si="0"/>
        <v>Veuillez compléter ce prix</v>
      </c>
    </row>
    <row r="36" spans="1:6" ht="23.4" customHeight="1" x14ac:dyDescent="0.3">
      <c r="A36" s="240" t="s">
        <v>466</v>
      </c>
      <c r="B36" s="240"/>
      <c r="C36" s="240"/>
      <c r="D36" s="240"/>
      <c r="E36" s="241"/>
      <c r="F36" s="65"/>
    </row>
    <row r="37" spans="1:6" ht="22.95" customHeight="1" x14ac:dyDescent="0.3">
      <c r="A37" s="48" t="s">
        <v>517</v>
      </c>
      <c r="B37" s="48" t="s">
        <v>441</v>
      </c>
      <c r="C37" s="58" t="s">
        <v>467</v>
      </c>
      <c r="D37" s="47" t="s">
        <v>3</v>
      </c>
      <c r="E37" s="55"/>
      <c r="F37" s="65" t="str">
        <f t="shared" si="0"/>
        <v>Veuillez compléter ce prix</v>
      </c>
    </row>
    <row r="38" spans="1:6" ht="23.4" customHeight="1" x14ac:dyDescent="0.3">
      <c r="A38" s="240" t="s">
        <v>468</v>
      </c>
      <c r="B38" s="240"/>
      <c r="C38" s="240"/>
      <c r="D38" s="240"/>
      <c r="E38" s="241"/>
      <c r="F38" s="65"/>
    </row>
    <row r="39" spans="1:6" ht="22.95" customHeight="1" x14ac:dyDescent="0.3">
      <c r="A39" s="48" t="s">
        <v>518</v>
      </c>
      <c r="B39" s="50">
        <v>79</v>
      </c>
      <c r="C39" s="58" t="s">
        <v>471</v>
      </c>
      <c r="D39" s="47" t="s">
        <v>3</v>
      </c>
      <c r="E39" s="55"/>
      <c r="F39" s="65" t="str">
        <f t="shared" si="0"/>
        <v>Veuillez compléter ce prix</v>
      </c>
    </row>
    <row r="40" spans="1:6" ht="22.95" customHeight="1" x14ac:dyDescent="0.3">
      <c r="A40" s="48" t="s">
        <v>519</v>
      </c>
      <c r="B40" s="50">
        <v>80</v>
      </c>
      <c r="C40" s="58" t="s">
        <v>470</v>
      </c>
      <c r="D40" s="47" t="s">
        <v>3</v>
      </c>
      <c r="E40" s="55"/>
      <c r="F40" s="65" t="str">
        <f t="shared" si="0"/>
        <v>Veuillez compléter ce prix</v>
      </c>
    </row>
    <row r="41" spans="1:6" ht="22.95" customHeight="1" x14ac:dyDescent="0.3">
      <c r="A41" s="48" t="s">
        <v>520</v>
      </c>
      <c r="B41" s="50">
        <v>81</v>
      </c>
      <c r="C41" s="58" t="s">
        <v>469</v>
      </c>
      <c r="D41" s="47" t="s">
        <v>3</v>
      </c>
      <c r="E41" s="55"/>
      <c r="F41" s="65" t="str">
        <f t="shared" si="0"/>
        <v>Veuillez compléter ce prix</v>
      </c>
    </row>
    <row r="42" spans="1:6" ht="22.95" customHeight="1" x14ac:dyDescent="0.3">
      <c r="A42" s="48" t="s">
        <v>521</v>
      </c>
      <c r="B42" s="50">
        <v>82</v>
      </c>
      <c r="C42" s="58" t="s">
        <v>472</v>
      </c>
      <c r="D42" s="47" t="s">
        <v>3</v>
      </c>
      <c r="E42" s="55"/>
      <c r="F42" s="65" t="str">
        <f t="shared" si="0"/>
        <v>Veuillez compléter ce prix</v>
      </c>
    </row>
    <row r="43" spans="1:6" ht="23.4" customHeight="1" x14ac:dyDescent="0.3">
      <c r="A43" s="240" t="s">
        <v>473</v>
      </c>
      <c r="B43" s="240"/>
      <c r="C43" s="240"/>
      <c r="D43" s="240"/>
      <c r="E43" s="241"/>
      <c r="F43" s="65"/>
    </row>
    <row r="44" spans="1:6" ht="22.95" customHeight="1" x14ac:dyDescent="0.3">
      <c r="A44" s="48" t="s">
        <v>522</v>
      </c>
      <c r="B44" s="50" t="s">
        <v>441</v>
      </c>
      <c r="C44" s="58" t="s">
        <v>474</v>
      </c>
      <c r="D44" s="47" t="s">
        <v>3</v>
      </c>
      <c r="E44" s="55"/>
      <c r="F44" s="65" t="str">
        <f t="shared" si="0"/>
        <v>Veuillez compléter ce prix</v>
      </c>
    </row>
    <row r="45" spans="1:6" ht="22.95" customHeight="1" x14ac:dyDescent="0.3">
      <c r="A45" s="48" t="s">
        <v>523</v>
      </c>
      <c r="B45" s="67" t="s">
        <v>441</v>
      </c>
      <c r="C45" s="69" t="s">
        <v>475</v>
      </c>
      <c r="D45" s="67" t="s">
        <v>3</v>
      </c>
      <c r="E45" s="55"/>
      <c r="F45" s="65" t="str">
        <f t="shared" si="0"/>
        <v>Veuillez compléter ce prix</v>
      </c>
    </row>
    <row r="46" spans="1:6" ht="22.95" customHeight="1" x14ac:dyDescent="0.3">
      <c r="A46" s="48" t="s">
        <v>524</v>
      </c>
      <c r="B46" s="67">
        <v>83</v>
      </c>
      <c r="C46" s="69" t="s">
        <v>476</v>
      </c>
      <c r="D46" s="67" t="s">
        <v>3</v>
      </c>
      <c r="E46" s="55"/>
      <c r="F46" s="65" t="str">
        <f t="shared" si="0"/>
        <v>Veuillez compléter ce prix</v>
      </c>
    </row>
    <row r="47" spans="1:6" ht="22.95" customHeight="1" x14ac:dyDescent="0.3">
      <c r="A47" s="48" t="s">
        <v>525</v>
      </c>
      <c r="B47" s="157" t="s">
        <v>441</v>
      </c>
      <c r="C47" s="74" t="s">
        <v>477</v>
      </c>
      <c r="D47" s="72" t="s">
        <v>3</v>
      </c>
      <c r="E47" s="55"/>
      <c r="F47" s="65" t="str">
        <f t="shared" si="0"/>
        <v>Veuillez compléter ce prix</v>
      </c>
    </row>
    <row r="48" spans="1:6" ht="22.95" customHeight="1" x14ac:dyDescent="0.3">
      <c r="A48" s="48" t="s">
        <v>526</v>
      </c>
      <c r="B48" s="157" t="s">
        <v>441</v>
      </c>
      <c r="C48" s="58" t="s">
        <v>478</v>
      </c>
      <c r="D48" s="47" t="s">
        <v>3</v>
      </c>
      <c r="E48" s="55"/>
      <c r="F48" s="65" t="str">
        <f t="shared" si="0"/>
        <v>Veuillez compléter ce prix</v>
      </c>
    </row>
    <row r="49" spans="1:6" ht="22.95" customHeight="1" x14ac:dyDescent="0.3">
      <c r="A49" s="48" t="s">
        <v>527</v>
      </c>
      <c r="B49" s="157" t="s">
        <v>441</v>
      </c>
      <c r="C49" s="58" t="s">
        <v>479</v>
      </c>
      <c r="D49" s="47" t="s">
        <v>3</v>
      </c>
      <c r="E49" s="55"/>
      <c r="F49" s="65" t="str">
        <f t="shared" si="0"/>
        <v>Veuillez compléter ce prix</v>
      </c>
    </row>
    <row r="50" spans="1:6" ht="22.95" customHeight="1" x14ac:dyDescent="0.3">
      <c r="A50" s="48" t="s">
        <v>528</v>
      </c>
      <c r="B50" s="157" t="s">
        <v>441</v>
      </c>
      <c r="C50" s="58" t="s">
        <v>480</v>
      </c>
      <c r="D50" s="47" t="s">
        <v>3</v>
      </c>
      <c r="E50" s="55"/>
      <c r="F50" s="65" t="str">
        <f t="shared" si="0"/>
        <v>Veuillez compléter ce prix</v>
      </c>
    </row>
    <row r="51" spans="1:6" ht="22.95" customHeight="1" x14ac:dyDescent="0.3">
      <c r="A51" s="48" t="s">
        <v>529</v>
      </c>
      <c r="B51" s="157" t="s">
        <v>441</v>
      </c>
      <c r="C51" s="58" t="s">
        <v>481</v>
      </c>
      <c r="D51" s="47" t="s">
        <v>3</v>
      </c>
      <c r="E51" s="55"/>
      <c r="F51" s="65" t="str">
        <f t="shared" si="0"/>
        <v>Veuillez compléter ce prix</v>
      </c>
    </row>
    <row r="52" spans="1:6" ht="22.95" customHeight="1" x14ac:dyDescent="0.3">
      <c r="A52" s="48" t="s">
        <v>530</v>
      </c>
      <c r="B52" s="157" t="s">
        <v>441</v>
      </c>
      <c r="C52" s="58" t="s">
        <v>482</v>
      </c>
      <c r="D52" s="47" t="s">
        <v>3</v>
      </c>
      <c r="E52" s="55"/>
      <c r="F52" s="65" t="str">
        <f t="shared" si="0"/>
        <v>Veuillez compléter ce prix</v>
      </c>
    </row>
    <row r="53" spans="1:6" ht="22.95" customHeight="1" x14ac:dyDescent="0.3">
      <c r="A53" s="48" t="s">
        <v>531</v>
      </c>
      <c r="B53" s="157" t="s">
        <v>441</v>
      </c>
      <c r="C53" s="58" t="s">
        <v>483</v>
      </c>
      <c r="D53" s="47" t="s">
        <v>3</v>
      </c>
      <c r="E53" s="55"/>
      <c r="F53" s="65" t="str">
        <f t="shared" si="0"/>
        <v>Veuillez compléter ce prix</v>
      </c>
    </row>
    <row r="54" spans="1:6" x14ac:dyDescent="0.3">
      <c r="A54" s="81"/>
      <c r="B54" s="70"/>
      <c r="C54" s="41"/>
      <c r="D54" s="44"/>
      <c r="E54" s="87"/>
    </row>
    <row r="55" spans="1:6" x14ac:dyDescent="0.3">
      <c r="B55" s="71" t="s">
        <v>484</v>
      </c>
      <c r="C55" s="41"/>
      <c r="D55" s="44"/>
      <c r="E55" s="87"/>
    </row>
  </sheetData>
  <sortState ref="B39:E42">
    <sortCondition ref="B39:B42"/>
  </sortState>
  <mergeCells count="9">
    <mergeCell ref="A43:E43"/>
    <mergeCell ref="A34:E34"/>
    <mergeCell ref="A36:E36"/>
    <mergeCell ref="A1:E1"/>
    <mergeCell ref="A14:E14"/>
    <mergeCell ref="A18:E18"/>
    <mergeCell ref="A25:E25"/>
    <mergeCell ref="A38:E38"/>
    <mergeCell ref="A4:E4"/>
  </mergeCells>
  <conditionalFormatting sqref="E35 E37 E5:E13 E15:E17 E19:E24 E26:E33 E39:E42 E44:E53">
    <cfRule type="cellIs" dxfId="4" priority="3" operator="equal">
      <formula>""</formula>
    </cfRule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75"/>
  <sheetViews>
    <sheetView tabSelected="1" workbookViewId="0">
      <selection activeCell="J7" sqref="J7"/>
    </sheetView>
  </sheetViews>
  <sheetFormatPr baseColWidth="10" defaultColWidth="11.44140625" defaultRowHeight="14.4" x14ac:dyDescent="0.3"/>
  <cols>
    <col min="1" max="1" width="12.5546875" style="41" bestFit="1" customWidth="1"/>
    <col min="2" max="2" width="12" style="1" customWidth="1"/>
    <col min="3" max="3" width="35.88671875" style="1" customWidth="1"/>
    <col min="4" max="4" width="10.6640625" style="1" customWidth="1"/>
    <col min="5" max="5" width="20.33203125" style="3" customWidth="1"/>
    <col min="6" max="6" width="23" style="87" customWidth="1"/>
    <col min="7" max="7" width="36.88671875" style="1" customWidth="1"/>
    <col min="8" max="8" width="26.5546875" style="1" customWidth="1"/>
    <col min="9" max="16384" width="11.44140625" style="1"/>
  </cols>
  <sheetData>
    <row r="1" spans="1:8" s="41" customFormat="1" ht="34.5" customHeight="1" x14ac:dyDescent="0.3">
      <c r="A1" s="243" t="s">
        <v>793</v>
      </c>
      <c r="B1" s="244"/>
      <c r="C1" s="244"/>
      <c r="D1" s="244"/>
      <c r="E1" s="244"/>
      <c r="F1" s="244"/>
      <c r="G1" s="244"/>
    </row>
    <row r="3" spans="1:8" ht="28.8" x14ac:dyDescent="0.3">
      <c r="A3" s="105" t="s">
        <v>281</v>
      </c>
      <c r="B3" s="102" t="s">
        <v>543</v>
      </c>
      <c r="C3" s="102" t="s">
        <v>544</v>
      </c>
      <c r="D3" s="102" t="s">
        <v>545</v>
      </c>
      <c r="E3" s="102" t="s">
        <v>546</v>
      </c>
      <c r="F3" s="103" t="s">
        <v>916</v>
      </c>
      <c r="G3" s="102" t="s">
        <v>547</v>
      </c>
    </row>
    <row r="4" spans="1:8" ht="23.1" customHeight="1" x14ac:dyDescent="0.3">
      <c r="A4" s="40" t="s">
        <v>613</v>
      </c>
      <c r="B4" s="106" t="s">
        <v>228</v>
      </c>
      <c r="C4" s="106" t="s">
        <v>548</v>
      </c>
      <c r="D4" s="72">
        <v>0</v>
      </c>
      <c r="E4" s="72" t="s">
        <v>549</v>
      </c>
      <c r="F4" s="55"/>
      <c r="G4" s="98" t="s">
        <v>550</v>
      </c>
      <c r="H4" s="65" t="str">
        <f>IF(F4="","Veuillez compléter ce prix","")</f>
        <v>Veuillez compléter ce prix</v>
      </c>
    </row>
    <row r="5" spans="1:8" ht="23.1" customHeight="1" x14ac:dyDescent="0.3">
      <c r="A5" s="40" t="s">
        <v>614</v>
      </c>
      <c r="B5" s="106" t="s">
        <v>268</v>
      </c>
      <c r="C5" s="106" t="s">
        <v>548</v>
      </c>
      <c r="D5" s="72">
        <v>0</v>
      </c>
      <c r="E5" s="72" t="s">
        <v>549</v>
      </c>
      <c r="F5" s="104"/>
      <c r="G5" s="98" t="s">
        <v>550</v>
      </c>
      <c r="H5" s="65" t="str">
        <f t="shared" ref="H5:H68" si="0">IF(F5="","Veuillez compléter ce prix","")</f>
        <v>Veuillez compléter ce prix</v>
      </c>
    </row>
    <row r="6" spans="1:8" ht="23.1" customHeight="1" x14ac:dyDescent="0.3">
      <c r="A6" s="40" t="s">
        <v>615</v>
      </c>
      <c r="B6" s="106" t="s">
        <v>551</v>
      </c>
      <c r="C6" s="106" t="s">
        <v>552</v>
      </c>
      <c r="D6" s="72">
        <v>0</v>
      </c>
      <c r="E6" s="72" t="s">
        <v>549</v>
      </c>
      <c r="F6" s="104"/>
      <c r="G6" s="98" t="s">
        <v>550</v>
      </c>
      <c r="H6" s="65" t="str">
        <f t="shared" si="0"/>
        <v>Veuillez compléter ce prix</v>
      </c>
    </row>
    <row r="7" spans="1:8" ht="23.1" customHeight="1" x14ac:dyDescent="0.3">
      <c r="A7" s="40" t="s">
        <v>616</v>
      </c>
      <c r="B7" s="99" t="s">
        <v>256</v>
      </c>
      <c r="C7" s="99" t="s">
        <v>552</v>
      </c>
      <c r="D7" s="72">
        <v>0</v>
      </c>
      <c r="E7" s="72" t="s">
        <v>549</v>
      </c>
      <c r="F7" s="104"/>
      <c r="G7" s="98" t="s">
        <v>550</v>
      </c>
      <c r="H7" s="65" t="str">
        <f t="shared" si="0"/>
        <v>Veuillez compléter ce prix</v>
      </c>
    </row>
    <row r="8" spans="1:8" ht="23.1" customHeight="1" x14ac:dyDescent="0.3">
      <c r="A8" s="40" t="s">
        <v>617</v>
      </c>
      <c r="B8" s="99" t="s">
        <v>251</v>
      </c>
      <c r="C8" s="99" t="s">
        <v>553</v>
      </c>
      <c r="D8" s="72">
        <v>0</v>
      </c>
      <c r="E8" s="72" t="s">
        <v>549</v>
      </c>
      <c r="F8" s="104"/>
      <c r="G8" s="98" t="s">
        <v>550</v>
      </c>
      <c r="H8" s="65" t="str">
        <f t="shared" si="0"/>
        <v>Veuillez compléter ce prix</v>
      </c>
    </row>
    <row r="9" spans="1:8" ht="23.1" customHeight="1" x14ac:dyDescent="0.3">
      <c r="A9" s="40" t="s">
        <v>618</v>
      </c>
      <c r="B9" s="99" t="s">
        <v>245</v>
      </c>
      <c r="C9" s="99" t="s">
        <v>548</v>
      </c>
      <c r="D9" s="72">
        <v>0</v>
      </c>
      <c r="E9" s="72" t="s">
        <v>549</v>
      </c>
      <c r="F9" s="104"/>
      <c r="G9" s="98" t="s">
        <v>550</v>
      </c>
      <c r="H9" s="65" t="str">
        <f t="shared" si="0"/>
        <v>Veuillez compléter ce prix</v>
      </c>
    </row>
    <row r="10" spans="1:8" ht="23.1" customHeight="1" x14ac:dyDescent="0.3">
      <c r="A10" s="40" t="s">
        <v>619</v>
      </c>
      <c r="B10" s="99" t="s">
        <v>238</v>
      </c>
      <c r="C10" s="99" t="s">
        <v>548</v>
      </c>
      <c r="D10" s="72">
        <v>0</v>
      </c>
      <c r="E10" s="72" t="s">
        <v>549</v>
      </c>
      <c r="F10" s="104"/>
      <c r="G10" s="98" t="s">
        <v>550</v>
      </c>
      <c r="H10" s="65" t="str">
        <f t="shared" si="0"/>
        <v>Veuillez compléter ce prix</v>
      </c>
    </row>
    <row r="11" spans="1:8" ht="23.1" customHeight="1" x14ac:dyDescent="0.3">
      <c r="A11" s="40" t="s">
        <v>620</v>
      </c>
      <c r="B11" s="99" t="s">
        <v>232</v>
      </c>
      <c r="C11" s="99" t="s">
        <v>548</v>
      </c>
      <c r="D11" s="72">
        <v>0</v>
      </c>
      <c r="E11" s="72" t="s">
        <v>549</v>
      </c>
      <c r="F11" s="104"/>
      <c r="G11" s="98" t="s">
        <v>550</v>
      </c>
      <c r="H11" s="65" t="str">
        <f t="shared" si="0"/>
        <v>Veuillez compléter ce prix</v>
      </c>
    </row>
    <row r="12" spans="1:8" ht="23.1" customHeight="1" x14ac:dyDescent="0.3">
      <c r="A12" s="40" t="s">
        <v>621</v>
      </c>
      <c r="B12" s="99" t="s">
        <v>554</v>
      </c>
      <c r="C12" s="99" t="s">
        <v>548</v>
      </c>
      <c r="D12" s="72">
        <v>0</v>
      </c>
      <c r="E12" s="72" t="s">
        <v>549</v>
      </c>
      <c r="F12" s="104"/>
      <c r="G12" s="98" t="s">
        <v>550</v>
      </c>
      <c r="H12" s="65" t="str">
        <f t="shared" si="0"/>
        <v>Veuillez compléter ce prix</v>
      </c>
    </row>
    <row r="13" spans="1:8" ht="23.1" customHeight="1" x14ac:dyDescent="0.3">
      <c r="A13" s="40" t="s">
        <v>622</v>
      </c>
      <c r="B13" s="99" t="s">
        <v>555</v>
      </c>
      <c r="C13" s="99" t="s">
        <v>548</v>
      </c>
      <c r="D13" s="72">
        <v>0</v>
      </c>
      <c r="E13" s="72" t="s">
        <v>549</v>
      </c>
      <c r="F13" s="104"/>
      <c r="G13" s="98" t="s">
        <v>550</v>
      </c>
      <c r="H13" s="65" t="str">
        <f t="shared" si="0"/>
        <v>Veuillez compléter ce prix</v>
      </c>
    </row>
    <row r="14" spans="1:8" ht="23.1" customHeight="1" x14ac:dyDescent="0.3">
      <c r="A14" s="40" t="s">
        <v>623</v>
      </c>
      <c r="B14" s="99" t="s">
        <v>415</v>
      </c>
      <c r="C14" s="99" t="s">
        <v>548</v>
      </c>
      <c r="D14" s="72">
        <v>0</v>
      </c>
      <c r="E14" s="72" t="s">
        <v>549</v>
      </c>
      <c r="F14" s="104"/>
      <c r="G14" s="98" t="s">
        <v>550</v>
      </c>
      <c r="H14" s="65" t="str">
        <f t="shared" si="0"/>
        <v>Veuillez compléter ce prix</v>
      </c>
    </row>
    <row r="15" spans="1:8" ht="23.1" customHeight="1" x14ac:dyDescent="0.3">
      <c r="A15" s="40" t="s">
        <v>624</v>
      </c>
      <c r="B15" s="99" t="s">
        <v>556</v>
      </c>
      <c r="C15" s="99" t="s">
        <v>548</v>
      </c>
      <c r="D15" s="72">
        <v>0</v>
      </c>
      <c r="E15" s="72" t="s">
        <v>549</v>
      </c>
      <c r="F15" s="104"/>
      <c r="G15" s="98" t="s">
        <v>550</v>
      </c>
      <c r="H15" s="65" t="str">
        <f t="shared" si="0"/>
        <v>Veuillez compléter ce prix</v>
      </c>
    </row>
    <row r="16" spans="1:8" ht="23.1" customHeight="1" x14ac:dyDescent="0.3">
      <c r="A16" s="40" t="s">
        <v>625</v>
      </c>
      <c r="B16" s="99" t="s">
        <v>557</v>
      </c>
      <c r="C16" s="99" t="s">
        <v>548</v>
      </c>
      <c r="D16" s="100">
        <v>0</v>
      </c>
      <c r="E16" s="72" t="s">
        <v>549</v>
      </c>
      <c r="F16" s="104"/>
      <c r="G16" s="98" t="s">
        <v>550</v>
      </c>
      <c r="H16" s="65" t="str">
        <f t="shared" si="0"/>
        <v>Veuillez compléter ce prix</v>
      </c>
    </row>
    <row r="17" spans="1:8" ht="23.1" customHeight="1" x14ac:dyDescent="0.3">
      <c r="A17" s="40" t="s">
        <v>626</v>
      </c>
      <c r="B17" s="99" t="s">
        <v>558</v>
      </c>
      <c r="C17" s="99" t="s">
        <v>548</v>
      </c>
      <c r="D17" s="100">
        <v>0</v>
      </c>
      <c r="E17" s="72" t="s">
        <v>549</v>
      </c>
      <c r="F17" s="104"/>
      <c r="G17" s="98" t="s">
        <v>550</v>
      </c>
      <c r="H17" s="65" t="str">
        <f t="shared" si="0"/>
        <v>Veuillez compléter ce prix</v>
      </c>
    </row>
    <row r="18" spans="1:8" ht="23.1" customHeight="1" x14ac:dyDescent="0.3">
      <c r="A18" s="40" t="s">
        <v>627</v>
      </c>
      <c r="B18" s="99" t="s">
        <v>185</v>
      </c>
      <c r="C18" s="99" t="s">
        <v>548</v>
      </c>
      <c r="D18" s="72">
        <v>0</v>
      </c>
      <c r="E18" s="72" t="s">
        <v>549</v>
      </c>
      <c r="F18" s="104"/>
      <c r="G18" s="98" t="s">
        <v>550</v>
      </c>
      <c r="H18" s="65" t="str">
        <f t="shared" si="0"/>
        <v>Veuillez compléter ce prix</v>
      </c>
    </row>
    <row r="19" spans="1:8" ht="23.1" customHeight="1" x14ac:dyDescent="0.3">
      <c r="A19" s="40" t="s">
        <v>628</v>
      </c>
      <c r="B19" s="107" t="s">
        <v>7</v>
      </c>
      <c r="C19" s="99" t="s">
        <v>548</v>
      </c>
      <c r="D19" s="72">
        <v>0</v>
      </c>
      <c r="E19" s="72" t="s">
        <v>549</v>
      </c>
      <c r="F19" s="104"/>
      <c r="G19" s="98" t="s">
        <v>550</v>
      </c>
      <c r="H19" s="65" t="str">
        <f t="shared" si="0"/>
        <v>Veuillez compléter ce prix</v>
      </c>
    </row>
    <row r="20" spans="1:8" ht="23.1" customHeight="1" x14ac:dyDescent="0.3">
      <c r="A20" s="40" t="s">
        <v>629</v>
      </c>
      <c r="B20" s="99" t="s">
        <v>559</v>
      </c>
      <c r="C20" s="99" t="s">
        <v>548</v>
      </c>
      <c r="D20" s="100">
        <v>0</v>
      </c>
      <c r="E20" s="72" t="s">
        <v>549</v>
      </c>
      <c r="F20" s="104"/>
      <c r="G20" s="98" t="s">
        <v>550</v>
      </c>
      <c r="H20" s="65" t="str">
        <f t="shared" si="0"/>
        <v>Veuillez compléter ce prix</v>
      </c>
    </row>
    <row r="21" spans="1:8" ht="23.1" customHeight="1" x14ac:dyDescent="0.3">
      <c r="A21" s="40" t="s">
        <v>630</v>
      </c>
      <c r="B21" s="99" t="s">
        <v>560</v>
      </c>
      <c r="C21" s="99" t="s">
        <v>561</v>
      </c>
      <c r="D21" s="72">
        <v>0</v>
      </c>
      <c r="E21" s="72" t="s">
        <v>549</v>
      </c>
      <c r="F21" s="104"/>
      <c r="G21" s="98" t="s">
        <v>550</v>
      </c>
      <c r="H21" s="65" t="str">
        <f t="shared" si="0"/>
        <v>Veuillez compléter ce prix</v>
      </c>
    </row>
    <row r="22" spans="1:8" ht="23.1" customHeight="1" x14ac:dyDescent="0.3">
      <c r="A22" s="40" t="s">
        <v>631</v>
      </c>
      <c r="B22" s="99" t="s">
        <v>562</v>
      </c>
      <c r="C22" s="99" t="s">
        <v>563</v>
      </c>
      <c r="D22" s="100">
        <v>0</v>
      </c>
      <c r="E22" s="72" t="s">
        <v>549</v>
      </c>
      <c r="F22" s="104"/>
      <c r="G22" s="98" t="s">
        <v>550</v>
      </c>
      <c r="H22" s="65" t="str">
        <f t="shared" si="0"/>
        <v>Veuillez compléter ce prix</v>
      </c>
    </row>
    <row r="23" spans="1:8" ht="23.1" customHeight="1" x14ac:dyDescent="0.3">
      <c r="A23" s="40" t="s">
        <v>632</v>
      </c>
      <c r="B23" s="99" t="s">
        <v>564</v>
      </c>
      <c r="C23" s="99" t="s">
        <v>563</v>
      </c>
      <c r="D23" s="72">
        <v>0</v>
      </c>
      <c r="E23" s="72" t="s">
        <v>549</v>
      </c>
      <c r="F23" s="104"/>
      <c r="G23" s="98" t="s">
        <v>550</v>
      </c>
      <c r="H23" s="65" t="str">
        <f t="shared" si="0"/>
        <v>Veuillez compléter ce prix</v>
      </c>
    </row>
    <row r="24" spans="1:8" ht="23.1" customHeight="1" x14ac:dyDescent="0.3">
      <c r="A24" s="40" t="s">
        <v>633</v>
      </c>
      <c r="B24" s="99" t="s">
        <v>169</v>
      </c>
      <c r="C24" s="99" t="s">
        <v>563</v>
      </c>
      <c r="D24" s="72">
        <v>0</v>
      </c>
      <c r="E24" s="72" t="s">
        <v>549</v>
      </c>
      <c r="F24" s="104"/>
      <c r="G24" s="98" t="s">
        <v>550</v>
      </c>
      <c r="H24" s="65" t="str">
        <f t="shared" si="0"/>
        <v>Veuillez compléter ce prix</v>
      </c>
    </row>
    <row r="25" spans="1:8" ht="23.1" customHeight="1" x14ac:dyDescent="0.3">
      <c r="A25" s="40" t="s">
        <v>634</v>
      </c>
      <c r="B25" s="99" t="s">
        <v>565</v>
      </c>
      <c r="C25" s="99" t="s">
        <v>563</v>
      </c>
      <c r="D25" s="100">
        <v>0</v>
      </c>
      <c r="E25" s="72" t="s">
        <v>549</v>
      </c>
      <c r="F25" s="104"/>
      <c r="G25" s="98" t="s">
        <v>550</v>
      </c>
      <c r="H25" s="65" t="str">
        <f t="shared" si="0"/>
        <v>Veuillez compléter ce prix</v>
      </c>
    </row>
    <row r="26" spans="1:8" ht="23.1" customHeight="1" x14ac:dyDescent="0.3">
      <c r="A26" s="40" t="s">
        <v>635</v>
      </c>
      <c r="B26" s="99" t="s">
        <v>566</v>
      </c>
      <c r="C26" s="99" t="s">
        <v>563</v>
      </c>
      <c r="D26" s="72">
        <v>0</v>
      </c>
      <c r="E26" s="72" t="s">
        <v>549</v>
      </c>
      <c r="F26" s="104"/>
      <c r="G26" s="98" t="s">
        <v>550</v>
      </c>
      <c r="H26" s="65" t="str">
        <f t="shared" si="0"/>
        <v>Veuillez compléter ce prix</v>
      </c>
    </row>
    <row r="27" spans="1:8" ht="23.1" customHeight="1" x14ac:dyDescent="0.3">
      <c r="A27" s="40" t="s">
        <v>636</v>
      </c>
      <c r="B27" s="99" t="s">
        <v>567</v>
      </c>
      <c r="C27" s="99" t="s">
        <v>563</v>
      </c>
      <c r="D27" s="72">
        <v>0</v>
      </c>
      <c r="E27" s="72" t="s">
        <v>549</v>
      </c>
      <c r="F27" s="104"/>
      <c r="G27" s="98" t="s">
        <v>550</v>
      </c>
      <c r="H27" s="65" t="str">
        <f t="shared" si="0"/>
        <v>Veuillez compléter ce prix</v>
      </c>
    </row>
    <row r="28" spans="1:8" ht="23.1" customHeight="1" x14ac:dyDescent="0.3">
      <c r="A28" s="40" t="s">
        <v>637</v>
      </c>
      <c r="B28" s="99" t="s">
        <v>568</v>
      </c>
      <c r="C28" s="99" t="s">
        <v>563</v>
      </c>
      <c r="D28" s="100">
        <v>0</v>
      </c>
      <c r="E28" s="72" t="s">
        <v>549</v>
      </c>
      <c r="F28" s="104"/>
      <c r="G28" s="98" t="s">
        <v>550</v>
      </c>
      <c r="H28" s="65" t="str">
        <f t="shared" si="0"/>
        <v>Veuillez compléter ce prix</v>
      </c>
    </row>
    <row r="29" spans="1:8" ht="23.1" customHeight="1" x14ac:dyDescent="0.3">
      <c r="A29" s="40" t="s">
        <v>638</v>
      </c>
      <c r="B29" s="99" t="s">
        <v>569</v>
      </c>
      <c r="C29" s="99" t="s">
        <v>548</v>
      </c>
      <c r="D29" s="72">
        <v>0</v>
      </c>
      <c r="E29" s="72" t="s">
        <v>549</v>
      </c>
      <c r="F29" s="104"/>
      <c r="G29" s="98" t="s">
        <v>550</v>
      </c>
      <c r="H29" s="65" t="str">
        <f t="shared" si="0"/>
        <v>Veuillez compléter ce prix</v>
      </c>
    </row>
    <row r="30" spans="1:8" ht="23.1" customHeight="1" x14ac:dyDescent="0.3">
      <c r="A30" s="40" t="s">
        <v>639</v>
      </c>
      <c r="B30" s="99" t="s">
        <v>570</v>
      </c>
      <c r="C30" s="99" t="s">
        <v>563</v>
      </c>
      <c r="D30" s="72">
        <v>0</v>
      </c>
      <c r="E30" s="72" t="s">
        <v>549</v>
      </c>
      <c r="F30" s="104"/>
      <c r="G30" s="98" t="s">
        <v>550</v>
      </c>
      <c r="H30" s="65" t="str">
        <f t="shared" si="0"/>
        <v>Veuillez compléter ce prix</v>
      </c>
    </row>
    <row r="31" spans="1:8" ht="23.1" customHeight="1" x14ac:dyDescent="0.3">
      <c r="A31" s="40" t="s">
        <v>640</v>
      </c>
      <c r="B31" s="99" t="s">
        <v>571</v>
      </c>
      <c r="C31" s="99" t="s">
        <v>552</v>
      </c>
      <c r="D31" s="100">
        <v>0</v>
      </c>
      <c r="E31" s="72" t="s">
        <v>549</v>
      </c>
      <c r="F31" s="104"/>
      <c r="G31" s="98" t="s">
        <v>550</v>
      </c>
      <c r="H31" s="65" t="str">
        <f t="shared" si="0"/>
        <v>Veuillez compléter ce prix</v>
      </c>
    </row>
    <row r="32" spans="1:8" ht="23.1" customHeight="1" x14ac:dyDescent="0.3">
      <c r="A32" s="40" t="s">
        <v>641</v>
      </c>
      <c r="B32" s="99" t="s">
        <v>572</v>
      </c>
      <c r="C32" s="99" t="s">
        <v>563</v>
      </c>
      <c r="D32" s="72">
        <v>0</v>
      </c>
      <c r="E32" s="72" t="s">
        <v>549</v>
      </c>
      <c r="F32" s="104"/>
      <c r="G32" s="98" t="s">
        <v>550</v>
      </c>
      <c r="H32" s="65" t="str">
        <f t="shared" si="0"/>
        <v>Veuillez compléter ce prix</v>
      </c>
    </row>
    <row r="33" spans="1:8" ht="23.1" customHeight="1" x14ac:dyDescent="0.3">
      <c r="A33" s="40" t="s">
        <v>642</v>
      </c>
      <c r="B33" s="99" t="s">
        <v>573</v>
      </c>
      <c r="C33" s="99" t="s">
        <v>563</v>
      </c>
      <c r="D33" s="72">
        <v>0</v>
      </c>
      <c r="E33" s="72" t="s">
        <v>549</v>
      </c>
      <c r="F33" s="104"/>
      <c r="G33" s="98" t="s">
        <v>550</v>
      </c>
      <c r="H33" s="65" t="str">
        <f t="shared" si="0"/>
        <v>Veuillez compléter ce prix</v>
      </c>
    </row>
    <row r="34" spans="1:8" ht="23.1" customHeight="1" x14ac:dyDescent="0.3">
      <c r="A34" s="40" t="s">
        <v>643</v>
      </c>
      <c r="B34" s="99" t="s">
        <v>574</v>
      </c>
      <c r="C34" s="99" t="s">
        <v>563</v>
      </c>
      <c r="D34" s="72">
        <v>0</v>
      </c>
      <c r="E34" s="72" t="s">
        <v>549</v>
      </c>
      <c r="F34" s="104"/>
      <c r="G34" s="98" t="s">
        <v>550</v>
      </c>
      <c r="H34" s="65" t="str">
        <f t="shared" si="0"/>
        <v>Veuillez compléter ce prix</v>
      </c>
    </row>
    <row r="35" spans="1:8" ht="23.1" customHeight="1" x14ac:dyDescent="0.3">
      <c r="A35" s="40" t="s">
        <v>644</v>
      </c>
      <c r="B35" s="99" t="s">
        <v>575</v>
      </c>
      <c r="C35" s="99" t="s">
        <v>576</v>
      </c>
      <c r="D35" s="100">
        <v>0</v>
      </c>
      <c r="E35" s="72" t="s">
        <v>549</v>
      </c>
      <c r="F35" s="104"/>
      <c r="G35" s="98" t="s">
        <v>550</v>
      </c>
      <c r="H35" s="65" t="str">
        <f t="shared" si="0"/>
        <v>Veuillez compléter ce prix</v>
      </c>
    </row>
    <row r="36" spans="1:8" ht="23.1" customHeight="1" x14ac:dyDescent="0.3">
      <c r="A36" s="40" t="s">
        <v>645</v>
      </c>
      <c r="B36" s="99" t="s">
        <v>577</v>
      </c>
      <c r="C36" s="99" t="s">
        <v>548</v>
      </c>
      <c r="D36" s="72">
        <v>0</v>
      </c>
      <c r="E36" s="72" t="s">
        <v>549</v>
      </c>
      <c r="F36" s="104"/>
      <c r="G36" s="98" t="s">
        <v>550</v>
      </c>
      <c r="H36" s="65" t="str">
        <f t="shared" si="0"/>
        <v>Veuillez compléter ce prix</v>
      </c>
    </row>
    <row r="37" spans="1:8" ht="23.1" customHeight="1" x14ac:dyDescent="0.3">
      <c r="A37" s="40" t="s">
        <v>646</v>
      </c>
      <c r="B37" s="99" t="s">
        <v>578</v>
      </c>
      <c r="C37" s="99" t="s">
        <v>548</v>
      </c>
      <c r="D37" s="72">
        <v>0</v>
      </c>
      <c r="E37" s="72" t="s">
        <v>549</v>
      </c>
      <c r="F37" s="104"/>
      <c r="G37" s="98" t="s">
        <v>550</v>
      </c>
      <c r="H37" s="65" t="str">
        <f t="shared" si="0"/>
        <v>Veuillez compléter ce prix</v>
      </c>
    </row>
    <row r="38" spans="1:8" ht="23.1" customHeight="1" x14ac:dyDescent="0.3">
      <c r="A38" s="40" t="s">
        <v>647</v>
      </c>
      <c r="B38" s="99" t="s">
        <v>579</v>
      </c>
      <c r="C38" s="99" t="s">
        <v>548</v>
      </c>
      <c r="D38" s="100">
        <v>0</v>
      </c>
      <c r="E38" s="72" t="s">
        <v>549</v>
      </c>
      <c r="F38" s="104"/>
      <c r="G38" s="98" t="s">
        <v>550</v>
      </c>
      <c r="H38" s="65" t="str">
        <f t="shared" si="0"/>
        <v>Veuillez compléter ce prix</v>
      </c>
    </row>
    <row r="39" spans="1:8" ht="23.1" customHeight="1" x14ac:dyDescent="0.3">
      <c r="A39" s="40" t="s">
        <v>648</v>
      </c>
      <c r="B39" s="99" t="s">
        <v>580</v>
      </c>
      <c r="C39" s="99" t="s">
        <v>548</v>
      </c>
      <c r="D39" s="72">
        <v>0</v>
      </c>
      <c r="E39" s="72" t="s">
        <v>549</v>
      </c>
      <c r="F39" s="104"/>
      <c r="G39" s="98" t="s">
        <v>550</v>
      </c>
      <c r="H39" s="65" t="str">
        <f t="shared" si="0"/>
        <v>Veuillez compléter ce prix</v>
      </c>
    </row>
    <row r="40" spans="1:8" ht="23.1" customHeight="1" x14ac:dyDescent="0.3">
      <c r="A40" s="40" t="s">
        <v>649</v>
      </c>
      <c r="B40" s="99" t="s">
        <v>581</v>
      </c>
      <c r="C40" s="99" t="s">
        <v>548</v>
      </c>
      <c r="D40" s="72">
        <v>0</v>
      </c>
      <c r="E40" s="72" t="s">
        <v>549</v>
      </c>
      <c r="F40" s="104"/>
      <c r="G40" s="98" t="s">
        <v>550</v>
      </c>
      <c r="H40" s="65" t="str">
        <f t="shared" si="0"/>
        <v>Veuillez compléter ce prix</v>
      </c>
    </row>
    <row r="41" spans="1:8" ht="23.1" customHeight="1" x14ac:dyDescent="0.3">
      <c r="A41" s="40" t="s">
        <v>650</v>
      </c>
      <c r="B41" s="99" t="s">
        <v>582</v>
      </c>
      <c r="C41" s="99" t="s">
        <v>548</v>
      </c>
      <c r="D41" s="100">
        <v>0</v>
      </c>
      <c r="E41" s="72" t="s">
        <v>549</v>
      </c>
      <c r="F41" s="104"/>
      <c r="G41" s="98" t="s">
        <v>550</v>
      </c>
      <c r="H41" s="65" t="str">
        <f t="shared" si="0"/>
        <v>Veuillez compléter ce prix</v>
      </c>
    </row>
    <row r="42" spans="1:8" ht="23.1" customHeight="1" x14ac:dyDescent="0.3">
      <c r="A42" s="40" t="s">
        <v>651</v>
      </c>
      <c r="B42" s="99" t="s">
        <v>583</v>
      </c>
      <c r="C42" s="99" t="s">
        <v>548</v>
      </c>
      <c r="D42" s="72">
        <v>0</v>
      </c>
      <c r="E42" s="72" t="s">
        <v>549</v>
      </c>
      <c r="F42" s="104"/>
      <c r="G42" s="98" t="s">
        <v>550</v>
      </c>
      <c r="H42" s="65" t="str">
        <f t="shared" si="0"/>
        <v>Veuillez compléter ce prix</v>
      </c>
    </row>
    <row r="43" spans="1:8" ht="23.1" customHeight="1" x14ac:dyDescent="0.3">
      <c r="A43" s="40" t="s">
        <v>652</v>
      </c>
      <c r="B43" s="99" t="s">
        <v>584</v>
      </c>
      <c r="C43" s="99" t="s">
        <v>563</v>
      </c>
      <c r="D43" s="100">
        <v>0</v>
      </c>
      <c r="E43" s="72" t="s">
        <v>549</v>
      </c>
      <c r="F43" s="104"/>
      <c r="G43" s="98" t="s">
        <v>550</v>
      </c>
      <c r="H43" s="65" t="str">
        <f t="shared" si="0"/>
        <v>Veuillez compléter ce prix</v>
      </c>
    </row>
    <row r="44" spans="1:8" ht="23.1" customHeight="1" x14ac:dyDescent="0.3">
      <c r="A44" s="40" t="s">
        <v>653</v>
      </c>
      <c r="B44" s="99" t="s">
        <v>585</v>
      </c>
      <c r="C44" s="99" t="s">
        <v>563</v>
      </c>
      <c r="D44" s="72">
        <v>0</v>
      </c>
      <c r="E44" s="72" t="s">
        <v>549</v>
      </c>
      <c r="F44" s="104"/>
      <c r="G44" s="98" t="s">
        <v>550</v>
      </c>
      <c r="H44" s="65" t="str">
        <f t="shared" si="0"/>
        <v>Veuillez compléter ce prix</v>
      </c>
    </row>
    <row r="45" spans="1:8" ht="23.1" customHeight="1" x14ac:dyDescent="0.3">
      <c r="A45" s="40" t="s">
        <v>654</v>
      </c>
      <c r="B45" s="99" t="s">
        <v>586</v>
      </c>
      <c r="C45" s="99" t="s">
        <v>548</v>
      </c>
      <c r="D45" s="72">
        <v>0</v>
      </c>
      <c r="E45" s="72" t="s">
        <v>549</v>
      </c>
      <c r="F45" s="104"/>
      <c r="G45" s="98" t="s">
        <v>550</v>
      </c>
      <c r="H45" s="65" t="str">
        <f t="shared" si="0"/>
        <v>Veuillez compléter ce prix</v>
      </c>
    </row>
    <row r="46" spans="1:8" ht="23.1" customHeight="1" x14ac:dyDescent="0.3">
      <c r="A46" s="40" t="s">
        <v>655</v>
      </c>
      <c r="B46" s="99" t="s">
        <v>587</v>
      </c>
      <c r="C46" s="99" t="s">
        <v>563</v>
      </c>
      <c r="D46" s="100">
        <v>0</v>
      </c>
      <c r="E46" s="72" t="s">
        <v>549</v>
      </c>
      <c r="F46" s="104"/>
      <c r="G46" s="98" t="s">
        <v>550</v>
      </c>
      <c r="H46" s="65" t="str">
        <f t="shared" si="0"/>
        <v>Veuillez compléter ce prix</v>
      </c>
    </row>
    <row r="47" spans="1:8" ht="23.1" customHeight="1" x14ac:dyDescent="0.3">
      <c r="A47" s="40" t="s">
        <v>656</v>
      </c>
      <c r="B47" s="99" t="s">
        <v>588</v>
      </c>
      <c r="C47" s="99" t="s">
        <v>563</v>
      </c>
      <c r="D47" s="72">
        <v>0</v>
      </c>
      <c r="E47" s="72" t="s">
        <v>549</v>
      </c>
      <c r="F47" s="104"/>
      <c r="G47" s="98" t="s">
        <v>550</v>
      </c>
      <c r="H47" s="65" t="str">
        <f t="shared" si="0"/>
        <v>Veuillez compléter ce prix</v>
      </c>
    </row>
    <row r="48" spans="1:8" ht="23.1" customHeight="1" x14ac:dyDescent="0.3">
      <c r="A48" s="40" t="s">
        <v>657</v>
      </c>
      <c r="B48" s="99" t="s">
        <v>589</v>
      </c>
      <c r="C48" s="99" t="s">
        <v>563</v>
      </c>
      <c r="D48" s="72">
        <v>0</v>
      </c>
      <c r="E48" s="72" t="s">
        <v>549</v>
      </c>
      <c r="F48" s="104"/>
      <c r="G48" s="98" t="s">
        <v>550</v>
      </c>
      <c r="H48" s="65" t="str">
        <f t="shared" si="0"/>
        <v>Veuillez compléter ce prix</v>
      </c>
    </row>
    <row r="49" spans="1:8" ht="23.1" customHeight="1" x14ac:dyDescent="0.3">
      <c r="A49" s="40" t="s">
        <v>658</v>
      </c>
      <c r="B49" s="99" t="s">
        <v>590</v>
      </c>
      <c r="C49" s="99" t="s">
        <v>563</v>
      </c>
      <c r="D49" s="100">
        <v>0</v>
      </c>
      <c r="E49" s="72" t="s">
        <v>549</v>
      </c>
      <c r="F49" s="104"/>
      <c r="G49" s="98" t="s">
        <v>550</v>
      </c>
      <c r="H49" s="65" t="str">
        <f t="shared" si="0"/>
        <v>Veuillez compléter ce prix</v>
      </c>
    </row>
    <row r="50" spans="1:8" ht="23.1" customHeight="1" x14ac:dyDescent="0.3">
      <c r="A50" s="40" t="s">
        <v>659</v>
      </c>
      <c r="B50" s="99" t="s">
        <v>591</v>
      </c>
      <c r="C50" s="99" t="s">
        <v>548</v>
      </c>
      <c r="D50" s="72">
        <v>0</v>
      </c>
      <c r="E50" s="72" t="s">
        <v>549</v>
      </c>
      <c r="F50" s="104"/>
      <c r="G50" s="98" t="s">
        <v>550</v>
      </c>
      <c r="H50" s="65" t="str">
        <f t="shared" si="0"/>
        <v>Veuillez compléter ce prix</v>
      </c>
    </row>
    <row r="51" spans="1:8" ht="23.1" customHeight="1" x14ac:dyDescent="0.3">
      <c r="A51" s="40" t="s">
        <v>660</v>
      </c>
      <c r="B51" s="99" t="s">
        <v>592</v>
      </c>
      <c r="C51" s="99" t="s">
        <v>563</v>
      </c>
      <c r="D51" s="72">
        <v>0</v>
      </c>
      <c r="E51" s="72" t="s">
        <v>549</v>
      </c>
      <c r="F51" s="104"/>
      <c r="G51" s="98" t="s">
        <v>550</v>
      </c>
      <c r="H51" s="65" t="str">
        <f t="shared" si="0"/>
        <v>Veuillez compléter ce prix</v>
      </c>
    </row>
    <row r="52" spans="1:8" ht="23.1" customHeight="1" x14ac:dyDescent="0.3">
      <c r="A52" s="40" t="s">
        <v>661</v>
      </c>
      <c r="B52" s="99" t="s">
        <v>593</v>
      </c>
      <c r="C52" s="99" t="s">
        <v>563</v>
      </c>
      <c r="D52" s="72">
        <v>0</v>
      </c>
      <c r="E52" s="72" t="s">
        <v>549</v>
      </c>
      <c r="F52" s="104"/>
      <c r="G52" s="98" t="s">
        <v>550</v>
      </c>
      <c r="H52" s="65" t="str">
        <f t="shared" si="0"/>
        <v>Veuillez compléter ce prix</v>
      </c>
    </row>
    <row r="53" spans="1:8" ht="23.1" customHeight="1" x14ac:dyDescent="0.3">
      <c r="A53" s="40" t="s">
        <v>662</v>
      </c>
      <c r="B53" s="99" t="s">
        <v>11</v>
      </c>
      <c r="C53" s="99" t="s">
        <v>594</v>
      </c>
      <c r="D53" s="72">
        <v>0</v>
      </c>
      <c r="E53" s="72" t="s">
        <v>549</v>
      </c>
      <c r="F53" s="104"/>
      <c r="G53" s="98" t="s">
        <v>550</v>
      </c>
      <c r="H53" s="65" t="str">
        <f t="shared" si="0"/>
        <v>Veuillez compléter ce prix</v>
      </c>
    </row>
    <row r="54" spans="1:8" ht="23.1" customHeight="1" x14ac:dyDescent="0.3">
      <c r="A54" s="40" t="s">
        <v>663</v>
      </c>
      <c r="B54" s="99" t="s">
        <v>595</v>
      </c>
      <c r="C54" s="99" t="s">
        <v>596</v>
      </c>
      <c r="D54" s="100">
        <v>0</v>
      </c>
      <c r="E54" s="72" t="s">
        <v>549</v>
      </c>
      <c r="F54" s="104"/>
      <c r="G54" s="98" t="s">
        <v>550</v>
      </c>
      <c r="H54" s="65" t="str">
        <f t="shared" si="0"/>
        <v>Veuillez compléter ce prix</v>
      </c>
    </row>
    <row r="55" spans="1:8" ht="23.1" customHeight="1" x14ac:dyDescent="0.3">
      <c r="A55" s="40" t="s">
        <v>664</v>
      </c>
      <c r="B55" s="99" t="s">
        <v>597</v>
      </c>
      <c r="C55" s="99" t="s">
        <v>596</v>
      </c>
      <c r="D55" s="72">
        <v>0</v>
      </c>
      <c r="E55" s="72" t="s">
        <v>549</v>
      </c>
      <c r="F55" s="104"/>
      <c r="G55" s="98" t="s">
        <v>550</v>
      </c>
      <c r="H55" s="65" t="str">
        <f t="shared" si="0"/>
        <v>Veuillez compléter ce prix</v>
      </c>
    </row>
    <row r="56" spans="1:8" ht="23.1" customHeight="1" x14ac:dyDescent="0.3">
      <c r="A56" s="40" t="s">
        <v>665</v>
      </c>
      <c r="B56" s="99" t="s">
        <v>598</v>
      </c>
      <c r="C56" s="99" t="s">
        <v>596</v>
      </c>
      <c r="D56" s="72">
        <v>0</v>
      </c>
      <c r="E56" s="72" t="s">
        <v>549</v>
      </c>
      <c r="F56" s="104"/>
      <c r="G56" s="98" t="s">
        <v>550</v>
      </c>
      <c r="H56" s="65" t="str">
        <f t="shared" si="0"/>
        <v>Veuillez compléter ce prix</v>
      </c>
    </row>
    <row r="57" spans="1:8" ht="23.1" customHeight="1" x14ac:dyDescent="0.3">
      <c r="A57" s="40" t="s">
        <v>666</v>
      </c>
      <c r="B57" s="99" t="s">
        <v>599</v>
      </c>
      <c r="C57" s="99" t="s">
        <v>596</v>
      </c>
      <c r="D57" s="100">
        <v>0</v>
      </c>
      <c r="E57" s="72" t="s">
        <v>549</v>
      </c>
      <c r="F57" s="104"/>
      <c r="G57" s="98" t="s">
        <v>550</v>
      </c>
      <c r="H57" s="65" t="str">
        <f t="shared" si="0"/>
        <v>Veuillez compléter ce prix</v>
      </c>
    </row>
    <row r="58" spans="1:8" ht="23.1" customHeight="1" x14ac:dyDescent="0.3">
      <c r="A58" s="40" t="s">
        <v>667</v>
      </c>
      <c r="B58" s="106" t="s">
        <v>53</v>
      </c>
      <c r="C58" s="99" t="s">
        <v>548</v>
      </c>
      <c r="D58" s="72">
        <v>0</v>
      </c>
      <c r="E58" s="72" t="s">
        <v>549</v>
      </c>
      <c r="F58" s="104"/>
      <c r="G58" s="98" t="s">
        <v>550</v>
      </c>
      <c r="H58" s="65" t="str">
        <f t="shared" si="0"/>
        <v>Veuillez compléter ce prix</v>
      </c>
    </row>
    <row r="59" spans="1:8" ht="23.1" customHeight="1" x14ac:dyDescent="0.3">
      <c r="A59" s="40" t="s">
        <v>668</v>
      </c>
      <c r="B59" s="101" t="s">
        <v>600</v>
      </c>
      <c r="C59" s="99" t="s">
        <v>548</v>
      </c>
      <c r="D59" s="72">
        <v>0</v>
      </c>
      <c r="E59" s="72" t="s">
        <v>549</v>
      </c>
      <c r="F59" s="104"/>
      <c r="G59" s="98" t="s">
        <v>550</v>
      </c>
      <c r="H59" s="65" t="str">
        <f t="shared" si="0"/>
        <v>Veuillez compléter ce prix</v>
      </c>
    </row>
    <row r="60" spans="1:8" ht="23.1" customHeight="1" x14ac:dyDescent="0.3">
      <c r="A60" s="40" t="s">
        <v>669</v>
      </c>
      <c r="B60" s="101" t="s">
        <v>42</v>
      </c>
      <c r="C60" s="99" t="s">
        <v>548</v>
      </c>
      <c r="D60" s="100">
        <v>0</v>
      </c>
      <c r="E60" s="72" t="s">
        <v>549</v>
      </c>
      <c r="F60" s="104"/>
      <c r="G60" s="98" t="s">
        <v>550</v>
      </c>
      <c r="H60" s="65" t="str">
        <f t="shared" si="0"/>
        <v>Veuillez compléter ce prix</v>
      </c>
    </row>
    <row r="61" spans="1:8" ht="23.1" customHeight="1" x14ac:dyDescent="0.3">
      <c r="A61" s="40" t="s">
        <v>670</v>
      </c>
      <c r="B61" s="101" t="s">
        <v>45</v>
      </c>
      <c r="C61" s="99" t="s">
        <v>548</v>
      </c>
      <c r="D61" s="72">
        <v>0</v>
      </c>
      <c r="E61" s="72" t="s">
        <v>549</v>
      </c>
      <c r="F61" s="104"/>
      <c r="G61" s="98" t="s">
        <v>550</v>
      </c>
      <c r="H61" s="65" t="str">
        <f t="shared" si="0"/>
        <v>Veuillez compléter ce prix</v>
      </c>
    </row>
    <row r="62" spans="1:8" ht="23.1" customHeight="1" x14ac:dyDescent="0.3">
      <c r="A62" s="40" t="s">
        <v>671</v>
      </c>
      <c r="B62" s="101" t="s">
        <v>601</v>
      </c>
      <c r="C62" s="101" t="s">
        <v>602</v>
      </c>
      <c r="D62" s="72">
        <v>0</v>
      </c>
      <c r="E62" s="72" t="s">
        <v>549</v>
      </c>
      <c r="F62" s="104"/>
      <c r="G62" s="98" t="s">
        <v>550</v>
      </c>
      <c r="H62" s="65" t="str">
        <f t="shared" si="0"/>
        <v>Veuillez compléter ce prix</v>
      </c>
    </row>
    <row r="63" spans="1:8" ht="23.1" customHeight="1" x14ac:dyDescent="0.3">
      <c r="A63" s="40" t="s">
        <v>672</v>
      </c>
      <c r="B63" s="101" t="s">
        <v>603</v>
      </c>
      <c r="C63" s="101" t="s">
        <v>602</v>
      </c>
      <c r="D63" s="100">
        <v>0</v>
      </c>
      <c r="E63" s="72" t="s">
        <v>549</v>
      </c>
      <c r="F63" s="104"/>
      <c r="G63" s="98" t="s">
        <v>550</v>
      </c>
      <c r="H63" s="65" t="str">
        <f t="shared" si="0"/>
        <v>Veuillez compléter ce prix</v>
      </c>
    </row>
    <row r="64" spans="1:8" ht="23.1" customHeight="1" x14ac:dyDescent="0.3">
      <c r="A64" s="40" t="s">
        <v>673</v>
      </c>
      <c r="B64" s="99" t="s">
        <v>604</v>
      </c>
      <c r="C64" s="99" t="s">
        <v>548</v>
      </c>
      <c r="D64" s="72">
        <v>0</v>
      </c>
      <c r="E64" s="72" t="s">
        <v>549</v>
      </c>
      <c r="F64" s="104"/>
      <c r="G64" s="98" t="s">
        <v>550</v>
      </c>
      <c r="H64" s="65" t="str">
        <f t="shared" si="0"/>
        <v>Veuillez compléter ce prix</v>
      </c>
    </row>
    <row r="65" spans="1:8" ht="23.1" customHeight="1" x14ac:dyDescent="0.3">
      <c r="A65" s="40" t="s">
        <v>674</v>
      </c>
      <c r="B65" s="99" t="s">
        <v>28</v>
      </c>
      <c r="C65" s="99" t="s">
        <v>576</v>
      </c>
      <c r="D65" s="72">
        <v>0</v>
      </c>
      <c r="E65" s="72" t="s">
        <v>549</v>
      </c>
      <c r="F65" s="104"/>
      <c r="G65" s="98" t="s">
        <v>550</v>
      </c>
      <c r="H65" s="65" t="str">
        <f t="shared" si="0"/>
        <v>Veuillez compléter ce prix</v>
      </c>
    </row>
    <row r="66" spans="1:8" ht="23.1" customHeight="1" x14ac:dyDescent="0.3">
      <c r="A66" s="40" t="s">
        <v>675</v>
      </c>
      <c r="B66" s="99" t="s">
        <v>23</v>
      </c>
      <c r="C66" s="99" t="s">
        <v>576</v>
      </c>
      <c r="D66" s="100">
        <v>0</v>
      </c>
      <c r="E66" s="72" t="s">
        <v>549</v>
      </c>
      <c r="F66" s="104"/>
      <c r="G66" s="98" t="s">
        <v>550</v>
      </c>
      <c r="H66" s="65" t="str">
        <f t="shared" si="0"/>
        <v>Veuillez compléter ce prix</v>
      </c>
    </row>
    <row r="67" spans="1:8" ht="23.1" customHeight="1" x14ac:dyDescent="0.3">
      <c r="A67" s="40" t="s">
        <v>676</v>
      </c>
      <c r="B67" s="99" t="s">
        <v>18</v>
      </c>
      <c r="C67" s="99" t="s">
        <v>548</v>
      </c>
      <c r="D67" s="72">
        <v>0</v>
      </c>
      <c r="E67" s="72" t="s">
        <v>549</v>
      </c>
      <c r="F67" s="104"/>
      <c r="G67" s="98" t="s">
        <v>550</v>
      </c>
      <c r="H67" s="65" t="str">
        <f t="shared" si="0"/>
        <v>Veuillez compléter ce prix</v>
      </c>
    </row>
    <row r="68" spans="1:8" ht="23.1" customHeight="1" x14ac:dyDescent="0.3">
      <c r="A68" s="40" t="s">
        <v>677</v>
      </c>
      <c r="B68" s="99" t="s">
        <v>605</v>
      </c>
      <c r="C68" s="99" t="s">
        <v>606</v>
      </c>
      <c r="D68" s="72">
        <v>0</v>
      </c>
      <c r="E68" s="72" t="s">
        <v>549</v>
      </c>
      <c r="F68" s="104"/>
      <c r="G68" s="98" t="s">
        <v>550</v>
      </c>
      <c r="H68" s="65" t="str">
        <f t="shared" si="0"/>
        <v>Veuillez compléter ce prix</v>
      </c>
    </row>
    <row r="69" spans="1:8" ht="28.8" x14ac:dyDescent="0.3">
      <c r="A69" s="40" t="s">
        <v>678</v>
      </c>
      <c r="B69" s="99" t="s">
        <v>607</v>
      </c>
      <c r="C69" s="99" t="s">
        <v>608</v>
      </c>
      <c r="D69" s="100">
        <v>0</v>
      </c>
      <c r="E69" s="72" t="s">
        <v>549</v>
      </c>
      <c r="F69" s="104"/>
      <c r="G69" s="98" t="s">
        <v>550</v>
      </c>
      <c r="H69" s="65" t="str">
        <f t="shared" ref="H69:H71" si="1">IF(F69="","Veuillez compléter ce prix","")</f>
        <v>Veuillez compléter ce prix</v>
      </c>
    </row>
    <row r="70" spans="1:8" ht="28.8" x14ac:dyDescent="0.3">
      <c r="A70" s="40" t="s">
        <v>679</v>
      </c>
      <c r="B70" s="99" t="s">
        <v>609</v>
      </c>
      <c r="C70" s="99" t="s">
        <v>610</v>
      </c>
      <c r="D70" s="72">
        <v>0</v>
      </c>
      <c r="E70" s="72" t="s">
        <v>549</v>
      </c>
      <c r="F70" s="104"/>
      <c r="G70" s="98" t="s">
        <v>550</v>
      </c>
      <c r="H70" s="65" t="str">
        <f t="shared" si="1"/>
        <v>Veuillez compléter ce prix</v>
      </c>
    </row>
    <row r="71" spans="1:8" ht="23.1" customHeight="1" x14ac:dyDescent="0.3">
      <c r="A71" s="40" t="s">
        <v>680</v>
      </c>
      <c r="B71" s="99" t="s">
        <v>611</v>
      </c>
      <c r="C71" s="99" t="s">
        <v>612</v>
      </c>
      <c r="D71" s="72">
        <v>0</v>
      </c>
      <c r="E71" s="72" t="s">
        <v>549</v>
      </c>
      <c r="F71" s="104"/>
      <c r="G71" s="98" t="s">
        <v>550</v>
      </c>
      <c r="H71" s="65" t="str">
        <f t="shared" si="1"/>
        <v>Veuillez compléter ce prix</v>
      </c>
    </row>
    <row r="73" spans="1:8" ht="23.1" customHeight="1" x14ac:dyDescent="0.3">
      <c r="C73" s="245" t="s">
        <v>917</v>
      </c>
      <c r="D73" s="245"/>
      <c r="E73" s="245"/>
      <c r="F73" s="55">
        <f>SUM(F4:F71)</f>
        <v>0</v>
      </c>
    </row>
    <row r="75" spans="1:8" ht="23.1" customHeight="1" x14ac:dyDescent="0.3">
      <c r="E75" s="108" t="s">
        <v>681</v>
      </c>
      <c r="F75" s="55" t="s">
        <v>682</v>
      </c>
    </row>
  </sheetData>
  <mergeCells count="2">
    <mergeCell ref="A1:G1"/>
    <mergeCell ref="C73:E73"/>
  </mergeCells>
  <conditionalFormatting sqref="F4:F71">
    <cfRule type="cellIs" dxfId="3" priority="2" operator="equal">
      <formula>""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61"/>
  <sheetViews>
    <sheetView workbookViewId="0">
      <selection sqref="A1:E1"/>
    </sheetView>
  </sheetViews>
  <sheetFormatPr baseColWidth="10" defaultColWidth="11.44140625" defaultRowHeight="27.75" customHeight="1" x14ac:dyDescent="0.3"/>
  <cols>
    <col min="1" max="1" width="12.88671875" style="1" bestFit="1" customWidth="1"/>
    <col min="2" max="2" width="61.6640625" style="1" customWidth="1"/>
    <col min="3" max="3" width="37.44140625" style="1" customWidth="1"/>
    <col min="4" max="4" width="24.109375" style="87" customWidth="1"/>
    <col min="5" max="5" width="38.5546875" style="1" customWidth="1"/>
    <col min="6" max="6" width="25.6640625" style="1" customWidth="1"/>
    <col min="7" max="16384" width="11.44140625" style="1"/>
  </cols>
  <sheetData>
    <row r="1" spans="1:6" ht="27.75" customHeight="1" x14ac:dyDescent="0.3">
      <c r="A1" s="244" t="s">
        <v>737</v>
      </c>
      <c r="B1" s="244"/>
      <c r="C1" s="244"/>
      <c r="D1" s="244"/>
      <c r="E1" s="244"/>
    </row>
    <row r="3" spans="1:6" ht="44.25" customHeight="1" x14ac:dyDescent="0.3">
      <c r="A3" s="111" t="s">
        <v>281</v>
      </c>
      <c r="B3" s="111" t="s">
        <v>683</v>
      </c>
      <c r="C3" s="111" t="s">
        <v>725</v>
      </c>
      <c r="D3" s="113" t="s">
        <v>808</v>
      </c>
      <c r="E3" s="175" t="s">
        <v>417</v>
      </c>
    </row>
    <row r="4" spans="1:6" ht="27.75" customHeight="1" x14ac:dyDescent="0.3">
      <c r="A4" s="40" t="s">
        <v>741</v>
      </c>
      <c r="B4" s="109" t="s">
        <v>794</v>
      </c>
      <c r="C4" s="99" t="s">
        <v>684</v>
      </c>
      <c r="D4" s="55"/>
      <c r="E4" s="39"/>
      <c r="F4" s="65" t="str">
        <f>IF(D4="","Veuillez compléter ce prix","")</f>
        <v>Veuillez compléter ce prix</v>
      </c>
    </row>
    <row r="5" spans="1:6" ht="27.75" customHeight="1" x14ac:dyDescent="0.3">
      <c r="A5" s="40" t="s">
        <v>742</v>
      </c>
      <c r="B5" s="109" t="s">
        <v>794</v>
      </c>
      <c r="C5" s="99" t="s">
        <v>918</v>
      </c>
      <c r="D5" s="55"/>
      <c r="E5" s="39"/>
      <c r="F5" s="65" t="str">
        <f t="shared" ref="F5:F56" si="0">IF(D5="","Veuillez compléter ce prix","")</f>
        <v>Veuillez compléter ce prix</v>
      </c>
    </row>
    <row r="6" spans="1:6" ht="27.75" customHeight="1" x14ac:dyDescent="0.3">
      <c r="A6" s="40" t="s">
        <v>743</v>
      </c>
      <c r="B6" s="78" t="s">
        <v>795</v>
      </c>
      <c r="C6" s="51" t="s">
        <v>686</v>
      </c>
      <c r="D6" s="55"/>
      <c r="E6" s="39"/>
      <c r="F6" s="65" t="str">
        <f t="shared" si="0"/>
        <v>Veuillez compléter ce prix</v>
      </c>
    </row>
    <row r="7" spans="1:6" ht="27.75" customHeight="1" x14ac:dyDescent="0.3">
      <c r="A7" s="40" t="s">
        <v>744</v>
      </c>
      <c r="B7" s="109" t="s">
        <v>796</v>
      </c>
      <c r="C7" s="99" t="s">
        <v>797</v>
      </c>
      <c r="D7" s="55"/>
      <c r="E7" s="39"/>
      <c r="F7" s="65" t="str">
        <f t="shared" si="0"/>
        <v>Veuillez compléter ce prix</v>
      </c>
    </row>
    <row r="8" spans="1:6" ht="27.75" customHeight="1" x14ac:dyDescent="0.3">
      <c r="A8" s="40" t="s">
        <v>745</v>
      </c>
      <c r="B8" s="109" t="s">
        <v>798</v>
      </c>
      <c r="C8" s="99" t="s">
        <v>686</v>
      </c>
      <c r="D8" s="55"/>
      <c r="E8" s="39"/>
      <c r="F8" s="65" t="str">
        <f t="shared" si="0"/>
        <v>Veuillez compléter ce prix</v>
      </c>
    </row>
    <row r="9" spans="1:6" ht="27.75" customHeight="1" x14ac:dyDescent="0.3">
      <c r="A9" s="40" t="s">
        <v>746</v>
      </c>
      <c r="B9" s="109" t="s">
        <v>799</v>
      </c>
      <c r="C9" s="99" t="s">
        <v>687</v>
      </c>
      <c r="D9" s="55"/>
      <c r="E9" s="39"/>
      <c r="F9" s="65" t="str">
        <f t="shared" si="0"/>
        <v>Veuillez compléter ce prix</v>
      </c>
    </row>
    <row r="10" spans="1:6" ht="27.75" customHeight="1" x14ac:dyDescent="0.3">
      <c r="A10" s="40" t="s">
        <v>747</v>
      </c>
      <c r="B10" s="109" t="s">
        <v>799</v>
      </c>
      <c r="C10" s="99" t="s">
        <v>800</v>
      </c>
      <c r="D10" s="55"/>
      <c r="F10" s="65" t="str">
        <f t="shared" si="0"/>
        <v>Veuillez compléter ce prix</v>
      </c>
    </row>
    <row r="11" spans="1:6" ht="27.75" customHeight="1" x14ac:dyDescent="0.3">
      <c r="A11" s="40" t="s">
        <v>748</v>
      </c>
      <c r="B11" s="84" t="s">
        <v>688</v>
      </c>
      <c r="C11" s="67" t="s">
        <v>689</v>
      </c>
      <c r="D11" s="55"/>
      <c r="E11" s="39"/>
      <c r="F11" s="65" t="str">
        <f t="shared" si="0"/>
        <v>Veuillez compléter ce prix</v>
      </c>
    </row>
    <row r="12" spans="1:6" ht="27.75" customHeight="1" x14ac:dyDescent="0.3">
      <c r="A12" s="40" t="s">
        <v>749</v>
      </c>
      <c r="B12" s="109" t="s">
        <v>801</v>
      </c>
      <c r="C12" s="99" t="s">
        <v>685</v>
      </c>
      <c r="D12" s="55"/>
      <c r="E12" s="39"/>
      <c r="F12" s="65" t="str">
        <f t="shared" si="0"/>
        <v>Veuillez compléter ce prix</v>
      </c>
    </row>
    <row r="13" spans="1:6" ht="27.75" customHeight="1" x14ac:dyDescent="0.3">
      <c r="A13" s="40" t="s">
        <v>750</v>
      </c>
      <c r="B13" s="84" t="s">
        <v>690</v>
      </c>
      <c r="C13" s="67" t="s">
        <v>689</v>
      </c>
      <c r="D13" s="55"/>
      <c r="E13" s="39"/>
      <c r="F13" s="65" t="str">
        <f t="shared" si="0"/>
        <v>Veuillez compléter ce prix</v>
      </c>
    </row>
    <row r="14" spans="1:6" ht="38.25" customHeight="1" x14ac:dyDescent="0.3">
      <c r="A14" s="40" t="s">
        <v>751</v>
      </c>
      <c r="B14" s="79" t="s">
        <v>691</v>
      </c>
      <c r="C14" s="51" t="s">
        <v>802</v>
      </c>
      <c r="D14" s="55"/>
      <c r="E14" s="109"/>
      <c r="F14" s="65" t="str">
        <f t="shared" si="0"/>
        <v>Veuillez compléter ce prix</v>
      </c>
    </row>
    <row r="15" spans="1:6" ht="39" customHeight="1" x14ac:dyDescent="0.3">
      <c r="A15" s="40" t="s">
        <v>752</v>
      </c>
      <c r="B15" s="79" t="s">
        <v>691</v>
      </c>
      <c r="C15" s="99" t="s">
        <v>803</v>
      </c>
      <c r="D15" s="55"/>
      <c r="E15" s="39"/>
      <c r="F15" s="65" t="str">
        <f t="shared" si="0"/>
        <v>Veuillez compléter ce prix</v>
      </c>
    </row>
    <row r="16" spans="1:6" ht="27.75" customHeight="1" x14ac:dyDescent="0.3">
      <c r="A16" s="40" t="s">
        <v>753</v>
      </c>
      <c r="B16" s="84" t="s">
        <v>692</v>
      </c>
      <c r="C16" s="67" t="s">
        <v>689</v>
      </c>
      <c r="D16" s="55"/>
      <c r="E16" s="39"/>
      <c r="F16" s="65" t="str">
        <f t="shared" si="0"/>
        <v>Veuillez compléter ce prix</v>
      </c>
    </row>
    <row r="17" spans="1:6" ht="27.75" customHeight="1" x14ac:dyDescent="0.3">
      <c r="A17" s="40" t="s">
        <v>754</v>
      </c>
      <c r="B17" s="84" t="s">
        <v>693</v>
      </c>
      <c r="C17" s="67" t="s">
        <v>689</v>
      </c>
      <c r="D17" s="55"/>
      <c r="E17" s="39"/>
      <c r="F17" s="65" t="str">
        <f t="shared" si="0"/>
        <v>Veuillez compléter ce prix</v>
      </c>
    </row>
    <row r="18" spans="1:6" ht="27.75" customHeight="1" x14ac:dyDescent="0.3">
      <c r="A18" s="40" t="s">
        <v>755</v>
      </c>
      <c r="B18" s="84" t="s">
        <v>694</v>
      </c>
      <c r="C18" s="67" t="s">
        <v>689</v>
      </c>
      <c r="D18" s="55"/>
      <c r="E18" s="39"/>
      <c r="F18" s="65" t="str">
        <f t="shared" si="0"/>
        <v>Veuillez compléter ce prix</v>
      </c>
    </row>
    <row r="19" spans="1:6" ht="27.75" customHeight="1" x14ac:dyDescent="0.3">
      <c r="A19" s="40" t="s">
        <v>756</v>
      </c>
      <c r="B19" s="84" t="s">
        <v>695</v>
      </c>
      <c r="C19" s="67" t="s">
        <v>689</v>
      </c>
      <c r="D19" s="55"/>
      <c r="E19" s="39"/>
      <c r="F19" s="65" t="str">
        <f t="shared" si="0"/>
        <v>Veuillez compléter ce prix</v>
      </c>
    </row>
    <row r="20" spans="1:6" ht="27.75" customHeight="1" x14ac:dyDescent="0.3">
      <c r="A20" s="40" t="s">
        <v>757</v>
      </c>
      <c r="B20" s="78" t="s">
        <v>696</v>
      </c>
      <c r="C20" s="51" t="s">
        <v>687</v>
      </c>
      <c r="D20" s="55"/>
      <c r="E20" s="39"/>
      <c r="F20" s="65" t="str">
        <f t="shared" si="0"/>
        <v>Veuillez compléter ce prix</v>
      </c>
    </row>
    <row r="21" spans="1:6" ht="27.75" customHeight="1" x14ac:dyDescent="0.3">
      <c r="A21" s="40" t="s">
        <v>758</v>
      </c>
      <c r="B21" s="84" t="s">
        <v>804</v>
      </c>
      <c r="C21" s="67" t="s">
        <v>687</v>
      </c>
      <c r="D21" s="55"/>
      <c r="E21" s="39"/>
      <c r="F21" s="65" t="str">
        <f t="shared" si="0"/>
        <v>Veuillez compléter ce prix</v>
      </c>
    </row>
    <row r="22" spans="1:6" ht="27.75" customHeight="1" x14ac:dyDescent="0.3">
      <c r="A22" s="40" t="s">
        <v>759</v>
      </c>
      <c r="B22" s="84" t="s">
        <v>697</v>
      </c>
      <c r="C22" s="67" t="s">
        <v>698</v>
      </c>
      <c r="D22" s="55"/>
      <c r="E22" s="39"/>
      <c r="F22" s="65" t="str">
        <f t="shared" si="0"/>
        <v>Veuillez compléter ce prix</v>
      </c>
    </row>
    <row r="23" spans="1:6" ht="27.75" customHeight="1" x14ac:dyDescent="0.3">
      <c r="A23" s="40" t="s">
        <v>760</v>
      </c>
      <c r="B23" s="84" t="s">
        <v>697</v>
      </c>
      <c r="C23" s="110" t="s">
        <v>739</v>
      </c>
      <c r="D23" s="55"/>
      <c r="E23" s="39"/>
      <c r="F23" s="65" t="str">
        <f t="shared" si="0"/>
        <v>Veuillez compléter ce prix</v>
      </c>
    </row>
    <row r="24" spans="1:6" ht="27.75" customHeight="1" x14ac:dyDescent="0.3">
      <c r="A24" s="40" t="s">
        <v>761</v>
      </c>
      <c r="B24" s="84" t="s">
        <v>699</v>
      </c>
      <c r="C24" s="110" t="s">
        <v>740</v>
      </c>
      <c r="D24" s="55"/>
      <c r="E24" s="39"/>
      <c r="F24" s="65" t="str">
        <f t="shared" si="0"/>
        <v>Veuillez compléter ce prix</v>
      </c>
    </row>
    <row r="25" spans="1:6" ht="27.75" customHeight="1" x14ac:dyDescent="0.3">
      <c r="A25" s="40" t="s">
        <v>762</v>
      </c>
      <c r="B25" s="84" t="s">
        <v>699</v>
      </c>
      <c r="C25" s="110" t="s">
        <v>700</v>
      </c>
      <c r="D25" s="55"/>
      <c r="E25" s="39"/>
      <c r="F25" s="65" t="str">
        <f t="shared" si="0"/>
        <v>Veuillez compléter ce prix</v>
      </c>
    </row>
    <row r="26" spans="1:6" ht="27.75" customHeight="1" x14ac:dyDescent="0.3">
      <c r="A26" s="40" t="s">
        <v>763</v>
      </c>
      <c r="B26" s="84" t="s">
        <v>701</v>
      </c>
      <c r="C26" s="99" t="s">
        <v>702</v>
      </c>
      <c r="D26" s="55"/>
      <c r="E26" s="39"/>
      <c r="F26" s="65" t="str">
        <f t="shared" si="0"/>
        <v>Veuillez compléter ce prix</v>
      </c>
    </row>
    <row r="27" spans="1:6" ht="27.75" customHeight="1" x14ac:dyDescent="0.3">
      <c r="A27" s="40" t="s">
        <v>764</v>
      </c>
      <c r="B27" s="84" t="s">
        <v>701</v>
      </c>
      <c r="C27" s="99" t="s">
        <v>703</v>
      </c>
      <c r="D27" s="55"/>
      <c r="E27" s="39"/>
      <c r="F27" s="65" t="str">
        <f t="shared" si="0"/>
        <v>Veuillez compléter ce prix</v>
      </c>
    </row>
    <row r="28" spans="1:6" ht="58.5" customHeight="1" x14ac:dyDescent="0.3">
      <c r="A28" s="40" t="s">
        <v>765</v>
      </c>
      <c r="B28" s="84" t="s">
        <v>704</v>
      </c>
      <c r="C28" s="67" t="s">
        <v>705</v>
      </c>
      <c r="D28" s="55"/>
      <c r="E28" s="39"/>
      <c r="F28" s="65" t="str">
        <f t="shared" si="0"/>
        <v>Veuillez compléter ce prix</v>
      </c>
    </row>
    <row r="29" spans="1:6" ht="53.25" customHeight="1" x14ac:dyDescent="0.3">
      <c r="A29" s="40" t="s">
        <v>766</v>
      </c>
      <c r="B29" s="84" t="s">
        <v>704</v>
      </c>
      <c r="C29" s="67" t="s">
        <v>703</v>
      </c>
      <c r="D29" s="55"/>
      <c r="E29" s="39"/>
      <c r="F29" s="65" t="str">
        <f t="shared" si="0"/>
        <v>Veuillez compléter ce prix</v>
      </c>
    </row>
    <row r="30" spans="1:6" ht="27.75" customHeight="1" x14ac:dyDescent="0.3">
      <c r="A30" s="40" t="s">
        <v>767</v>
      </c>
      <c r="B30" s="79" t="s">
        <v>706</v>
      </c>
      <c r="C30" s="51" t="s">
        <v>702</v>
      </c>
      <c r="D30" s="55"/>
      <c r="E30" s="39"/>
      <c r="F30" s="65" t="str">
        <f t="shared" si="0"/>
        <v>Veuillez compléter ce prix</v>
      </c>
    </row>
    <row r="31" spans="1:6" ht="27.75" customHeight="1" x14ac:dyDescent="0.3">
      <c r="A31" s="40" t="s">
        <v>768</v>
      </c>
      <c r="B31" s="79" t="s">
        <v>707</v>
      </c>
      <c r="C31" s="51" t="s">
        <v>702</v>
      </c>
      <c r="D31" s="55"/>
      <c r="E31" s="39"/>
      <c r="F31" s="65" t="str">
        <f t="shared" si="0"/>
        <v>Veuillez compléter ce prix</v>
      </c>
    </row>
    <row r="32" spans="1:6" ht="27.75" customHeight="1" x14ac:dyDescent="0.3">
      <c r="A32" s="40" t="s">
        <v>769</v>
      </c>
      <c r="B32" s="79" t="s">
        <v>708</v>
      </c>
      <c r="C32" s="51" t="s">
        <v>702</v>
      </c>
      <c r="D32" s="55"/>
      <c r="E32" s="39"/>
      <c r="F32" s="65" t="str">
        <f t="shared" si="0"/>
        <v>Veuillez compléter ce prix</v>
      </c>
    </row>
    <row r="33" spans="1:6" ht="27.75" customHeight="1" x14ac:dyDescent="0.3">
      <c r="A33" s="40" t="s">
        <v>770</v>
      </c>
      <c r="B33" s="78" t="s">
        <v>709</v>
      </c>
      <c r="C33" s="51" t="s">
        <v>702</v>
      </c>
      <c r="D33" s="55"/>
      <c r="E33" s="39"/>
      <c r="F33" s="65" t="str">
        <f t="shared" si="0"/>
        <v>Veuillez compléter ce prix</v>
      </c>
    </row>
    <row r="34" spans="1:6" ht="41.25" customHeight="1" x14ac:dyDescent="0.3">
      <c r="A34" s="40" t="s">
        <v>771</v>
      </c>
      <c r="B34" s="78" t="s">
        <v>706</v>
      </c>
      <c r="C34" s="51" t="s">
        <v>703</v>
      </c>
      <c r="D34" s="55"/>
      <c r="E34" s="39"/>
      <c r="F34" s="65" t="str">
        <f t="shared" si="0"/>
        <v>Veuillez compléter ce prix</v>
      </c>
    </row>
    <row r="35" spans="1:6" ht="58.5" customHeight="1" x14ac:dyDescent="0.3">
      <c r="A35" s="40" t="s">
        <v>772</v>
      </c>
      <c r="B35" s="78" t="s">
        <v>707</v>
      </c>
      <c r="C35" s="51" t="s">
        <v>703</v>
      </c>
      <c r="D35" s="55"/>
      <c r="E35" s="39"/>
      <c r="F35" s="65" t="str">
        <f t="shared" si="0"/>
        <v>Veuillez compléter ce prix</v>
      </c>
    </row>
    <row r="36" spans="1:6" ht="27.75" customHeight="1" x14ac:dyDescent="0.3">
      <c r="A36" s="40" t="s">
        <v>773</v>
      </c>
      <c r="B36" s="78" t="s">
        <v>708</v>
      </c>
      <c r="C36" s="51" t="s">
        <v>703</v>
      </c>
      <c r="D36" s="55"/>
      <c r="E36" s="39"/>
      <c r="F36" s="65" t="str">
        <f t="shared" si="0"/>
        <v>Veuillez compléter ce prix</v>
      </c>
    </row>
    <row r="37" spans="1:6" ht="27.75" customHeight="1" x14ac:dyDescent="0.3">
      <c r="A37" s="40" t="s">
        <v>774</v>
      </c>
      <c r="B37" s="78" t="s">
        <v>709</v>
      </c>
      <c r="C37" s="51" t="s">
        <v>703</v>
      </c>
      <c r="D37" s="55"/>
      <c r="E37" s="39"/>
      <c r="F37" s="65" t="str">
        <f t="shared" si="0"/>
        <v>Veuillez compléter ce prix</v>
      </c>
    </row>
    <row r="38" spans="1:6" ht="27.75" customHeight="1" x14ac:dyDescent="0.3">
      <c r="A38" s="40" t="s">
        <v>775</v>
      </c>
      <c r="B38" s="84" t="s">
        <v>710</v>
      </c>
      <c r="C38" s="67" t="s">
        <v>711</v>
      </c>
      <c r="D38" s="55"/>
      <c r="E38" s="39"/>
      <c r="F38" s="65" t="str">
        <f t="shared" si="0"/>
        <v>Veuillez compléter ce prix</v>
      </c>
    </row>
    <row r="39" spans="1:6" ht="27.75" customHeight="1" x14ac:dyDescent="0.3">
      <c r="A39" s="40" t="s">
        <v>776</v>
      </c>
      <c r="B39" s="78" t="s">
        <v>738</v>
      </c>
      <c r="C39" s="51" t="s">
        <v>712</v>
      </c>
      <c r="D39" s="55"/>
      <c r="E39" s="39"/>
      <c r="F39" s="65" t="str">
        <f t="shared" si="0"/>
        <v>Veuillez compléter ce prix</v>
      </c>
    </row>
    <row r="40" spans="1:6" ht="27.75" customHeight="1" x14ac:dyDescent="0.3">
      <c r="A40" s="40" t="s">
        <v>777</v>
      </c>
      <c r="B40" s="84" t="s">
        <v>713</v>
      </c>
      <c r="C40" s="67" t="s">
        <v>714</v>
      </c>
      <c r="D40" s="55"/>
      <c r="E40" s="39"/>
      <c r="F40" s="65" t="str">
        <f t="shared" si="0"/>
        <v>Veuillez compléter ce prix</v>
      </c>
    </row>
    <row r="41" spans="1:6" ht="27.75" customHeight="1" x14ac:dyDescent="0.3">
      <c r="A41" s="40" t="s">
        <v>778</v>
      </c>
      <c r="B41" s="84" t="s">
        <v>715</v>
      </c>
      <c r="C41" s="67" t="s">
        <v>716</v>
      </c>
      <c r="D41" s="55"/>
      <c r="E41" s="39"/>
      <c r="F41" s="65" t="str">
        <f t="shared" si="0"/>
        <v>Veuillez compléter ce prix</v>
      </c>
    </row>
    <row r="42" spans="1:6" ht="27.75" customHeight="1" x14ac:dyDescent="0.3">
      <c r="A42" s="40" t="s">
        <v>779</v>
      </c>
      <c r="B42" s="84" t="s">
        <v>717</v>
      </c>
      <c r="C42" s="67" t="s">
        <v>712</v>
      </c>
      <c r="D42" s="55"/>
      <c r="E42" s="39"/>
      <c r="F42" s="65" t="str">
        <f t="shared" si="0"/>
        <v>Veuillez compléter ce prix</v>
      </c>
    </row>
    <row r="43" spans="1:6" ht="39.75" customHeight="1" x14ac:dyDescent="0.3">
      <c r="A43" s="40" t="s">
        <v>780</v>
      </c>
      <c r="B43" s="84" t="s">
        <v>718</v>
      </c>
      <c r="C43" s="67" t="s">
        <v>719</v>
      </c>
      <c r="D43" s="55"/>
      <c r="E43" s="39"/>
      <c r="F43" s="65" t="str">
        <f t="shared" si="0"/>
        <v>Veuillez compléter ce prix</v>
      </c>
    </row>
    <row r="44" spans="1:6" ht="39.75" customHeight="1" x14ac:dyDescent="0.3">
      <c r="A44" s="40" t="s">
        <v>781</v>
      </c>
      <c r="B44" s="84" t="s">
        <v>720</v>
      </c>
      <c r="C44" s="67" t="s">
        <v>721</v>
      </c>
      <c r="D44" s="55"/>
      <c r="E44" s="39"/>
      <c r="F44" s="65" t="str">
        <f t="shared" si="0"/>
        <v>Veuillez compléter ce prix</v>
      </c>
    </row>
    <row r="45" spans="1:6" ht="39.75" customHeight="1" x14ac:dyDescent="0.3">
      <c r="A45" s="40" t="s">
        <v>782</v>
      </c>
      <c r="B45" s="84" t="s">
        <v>722</v>
      </c>
      <c r="C45" s="67" t="s">
        <v>721</v>
      </c>
      <c r="D45" s="55"/>
      <c r="E45" s="39"/>
      <c r="F45" s="65" t="str">
        <f t="shared" si="0"/>
        <v>Veuillez compléter ce prix</v>
      </c>
    </row>
    <row r="46" spans="1:6" ht="39.75" customHeight="1" x14ac:dyDescent="0.3">
      <c r="A46" s="40" t="s">
        <v>783</v>
      </c>
      <c r="B46" s="84" t="s">
        <v>723</v>
      </c>
      <c r="C46" s="67" t="s">
        <v>721</v>
      </c>
      <c r="D46" s="55"/>
      <c r="E46" s="39"/>
      <c r="F46" s="65" t="str">
        <f t="shared" si="0"/>
        <v>Veuillez compléter ce prix</v>
      </c>
    </row>
    <row r="47" spans="1:6" ht="39.75" customHeight="1" x14ac:dyDescent="0.3">
      <c r="A47" s="40" t="s">
        <v>784</v>
      </c>
      <c r="B47" s="84" t="s">
        <v>724</v>
      </c>
      <c r="C47" s="67" t="s">
        <v>725</v>
      </c>
      <c r="D47" s="55"/>
      <c r="E47" s="40" t="s">
        <v>805</v>
      </c>
      <c r="F47" s="65" t="str">
        <f t="shared" si="0"/>
        <v>Veuillez compléter ce prix</v>
      </c>
    </row>
    <row r="48" spans="1:6" ht="39.75" customHeight="1" x14ac:dyDescent="0.3">
      <c r="A48" s="40" t="s">
        <v>785</v>
      </c>
      <c r="B48" s="78" t="s">
        <v>726</v>
      </c>
      <c r="C48" s="67" t="s">
        <v>725</v>
      </c>
      <c r="D48" s="55"/>
      <c r="E48" s="39"/>
      <c r="F48" s="65" t="str">
        <f t="shared" si="0"/>
        <v>Veuillez compléter ce prix</v>
      </c>
    </row>
    <row r="49" spans="1:6" ht="39.75" customHeight="1" x14ac:dyDescent="0.3">
      <c r="A49" s="40" t="s">
        <v>786</v>
      </c>
      <c r="B49" s="78" t="s">
        <v>727</v>
      </c>
      <c r="C49" s="51" t="s">
        <v>725</v>
      </c>
      <c r="D49" s="55"/>
      <c r="E49" s="39"/>
      <c r="F49" s="65" t="str">
        <f t="shared" si="0"/>
        <v>Veuillez compléter ce prix</v>
      </c>
    </row>
    <row r="50" spans="1:6" ht="39.75" customHeight="1" x14ac:dyDescent="0.3">
      <c r="A50" s="40" t="s">
        <v>787</v>
      </c>
      <c r="B50" s="78" t="s">
        <v>736</v>
      </c>
      <c r="C50" s="67" t="s">
        <v>725</v>
      </c>
      <c r="D50" s="55"/>
      <c r="E50" s="39"/>
      <c r="F50" s="65" t="str">
        <f t="shared" si="0"/>
        <v>Veuillez compléter ce prix</v>
      </c>
    </row>
    <row r="51" spans="1:6" ht="39.75" customHeight="1" x14ac:dyDescent="0.3">
      <c r="A51" s="40" t="s">
        <v>788</v>
      </c>
      <c r="B51" s="78" t="s">
        <v>728</v>
      </c>
      <c r="C51" s="51" t="s">
        <v>725</v>
      </c>
      <c r="D51" s="55"/>
      <c r="E51" s="39"/>
      <c r="F51" s="65" t="str">
        <f t="shared" si="0"/>
        <v>Veuillez compléter ce prix</v>
      </c>
    </row>
    <row r="52" spans="1:6" ht="39.75" customHeight="1" x14ac:dyDescent="0.3">
      <c r="A52" s="40" t="s">
        <v>789</v>
      </c>
      <c r="B52" s="78" t="s">
        <v>729</v>
      </c>
      <c r="C52" s="51" t="s">
        <v>730</v>
      </c>
      <c r="D52" s="55"/>
      <c r="E52" s="39"/>
      <c r="F52" s="65" t="str">
        <f t="shared" si="0"/>
        <v>Veuillez compléter ce prix</v>
      </c>
    </row>
    <row r="53" spans="1:6" ht="39.75" customHeight="1" x14ac:dyDescent="0.3">
      <c r="A53" s="40" t="s">
        <v>790</v>
      </c>
      <c r="B53" s="78" t="s">
        <v>731</v>
      </c>
      <c r="C53" s="51" t="s">
        <v>732</v>
      </c>
      <c r="D53" s="55"/>
      <c r="E53" s="39"/>
      <c r="F53" s="65" t="str">
        <f t="shared" si="0"/>
        <v>Veuillez compléter ce prix</v>
      </c>
    </row>
    <row r="54" spans="1:6" ht="39.75" customHeight="1" x14ac:dyDescent="0.3">
      <c r="A54" s="40" t="s">
        <v>791</v>
      </c>
      <c r="B54" s="78" t="s">
        <v>733</v>
      </c>
      <c r="C54" s="51" t="s">
        <v>732</v>
      </c>
      <c r="D54" s="55"/>
      <c r="E54" s="39"/>
      <c r="F54" s="65" t="str">
        <f t="shared" si="0"/>
        <v>Veuillez compléter ce prix</v>
      </c>
    </row>
    <row r="55" spans="1:6" ht="39.75" customHeight="1" x14ac:dyDescent="0.3">
      <c r="A55" s="40" t="s">
        <v>792</v>
      </c>
      <c r="B55" s="78" t="s">
        <v>734</v>
      </c>
      <c r="C55" s="51" t="s">
        <v>732</v>
      </c>
      <c r="D55" s="55"/>
      <c r="E55" s="39"/>
      <c r="F55" s="65" t="str">
        <f t="shared" si="0"/>
        <v>Veuillez compléter ce prix</v>
      </c>
    </row>
    <row r="56" spans="1:6" ht="39.75" customHeight="1" x14ac:dyDescent="0.3">
      <c r="A56" s="40" t="s">
        <v>807</v>
      </c>
      <c r="B56" s="78" t="s">
        <v>735</v>
      </c>
      <c r="C56" s="51" t="s">
        <v>732</v>
      </c>
      <c r="D56" s="55"/>
      <c r="E56" s="39"/>
      <c r="F56" s="65" t="str">
        <f t="shared" si="0"/>
        <v>Veuillez compléter ce prix</v>
      </c>
    </row>
    <row r="57" spans="1:6" ht="39.75" customHeight="1" x14ac:dyDescent="0.3">
      <c r="A57" s="61"/>
      <c r="B57" s="43"/>
      <c r="C57" s="154"/>
      <c r="D57" s="62"/>
      <c r="E57" s="4"/>
      <c r="F57" s="65"/>
    </row>
    <row r="58" spans="1:6" ht="39.75" customHeight="1" x14ac:dyDescent="0.3">
      <c r="A58" s="61"/>
      <c r="B58" s="43"/>
      <c r="C58" s="172" t="s">
        <v>681</v>
      </c>
      <c r="D58" s="86" t="s">
        <v>908</v>
      </c>
      <c r="E58" s="4"/>
      <c r="F58" s="65"/>
    </row>
    <row r="59" spans="1:6" ht="39.75" customHeight="1" x14ac:dyDescent="0.3">
      <c r="A59" s="61"/>
      <c r="B59" s="43"/>
      <c r="C59" s="154"/>
      <c r="D59" s="62"/>
      <c r="E59" s="4"/>
      <c r="F59" s="65"/>
    </row>
    <row r="60" spans="1:6" ht="16.2" customHeight="1" x14ac:dyDescent="0.3"/>
    <row r="61" spans="1:6" ht="45" customHeight="1" x14ac:dyDescent="0.3">
      <c r="A61" s="246" t="s">
        <v>806</v>
      </c>
      <c r="B61" s="246"/>
      <c r="C61" s="246"/>
      <c r="D61" s="246"/>
      <c r="E61" s="246"/>
    </row>
  </sheetData>
  <mergeCells count="2">
    <mergeCell ref="A1:E1"/>
    <mergeCell ref="A61:E61"/>
  </mergeCells>
  <conditionalFormatting sqref="D4:D56">
    <cfRule type="cellIs" dxfId="2" priority="1" operator="equal">
      <formula>""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</vt:i4>
      </vt:variant>
    </vt:vector>
  </HeadingPairs>
  <TitlesOfParts>
    <vt:vector size="13" baseType="lpstr">
      <vt:lpstr>RECAPMontant Forfaitaire Annuel</vt:lpstr>
      <vt:lpstr>Poste 00 -Management</vt:lpstr>
      <vt:lpstr>DPGF Poste 00</vt:lpstr>
      <vt:lpstr>Poste 01 -SP1 Prest.Récurr.HCS</vt:lpstr>
      <vt:lpstr>Poste 01 -SP2 Prest.Dem.</vt:lpstr>
      <vt:lpstr>Poste 01 -SP1 Prest.Récurr.CS</vt:lpstr>
      <vt:lpstr>Poste 02 -Prest.Dem</vt:lpstr>
      <vt:lpstr>Poste 03 -SP1 Prest.Récurr</vt:lpstr>
      <vt:lpstr>Poste 03 -SP2 Prest.Demande</vt:lpstr>
      <vt:lpstr>Poste 03 -SP2 PunaisesLit</vt:lpstr>
      <vt:lpstr>DQE (panier type)</vt:lpstr>
      <vt:lpstr>'Poste 01 -SP1 Prest.Récurr.CS'!Impression_des_titres</vt:lpstr>
      <vt:lpstr>'Poste 01 -SP1 Prest.Récurr.HCS'!Impression_des_titres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LATECOERE Anne-Marie SA CL NORMALE DEF</dc:creator>
  <cp:lastModifiedBy>LATECOERE Anne-Marie SA CL NORMALE DEF</cp:lastModifiedBy>
  <dcterms:created xsi:type="dcterms:W3CDTF">2025-01-22T12:19:15Z</dcterms:created>
  <dcterms:modified xsi:type="dcterms:W3CDTF">2025-02-25T09:30:46Z</dcterms:modified>
</cp:coreProperties>
</file>