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érome NOEL\Documents\Déchets\Déchets ménagers\Documents de travail\Annexes\"/>
    </mc:Choice>
  </mc:AlternateContent>
  <xr:revisionPtr revIDLastSave="0" documentId="13_ncr:1_{EFC16DFC-8504-4340-B72F-70E12F0B719A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Annexe 1 Prix forfaitaires" sheetId="3" r:id="rId1"/>
    <sheet name="Annexe 2 Prix unitaire (BPU)" sheetId="1" r:id="rId2"/>
    <sheet name="DQE" sheetId="2" r:id="rId3"/>
    <sheet name="Annexe 3Prix de rachat des bacs" sheetId="4" r:id="rId4"/>
  </sheets>
  <definedNames>
    <definedName name="_Hlk1372675" localSheetId="1">'Annexe 2 Prix unitaire (BPU)'!#REF!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5" i="2"/>
  <c r="F32" i="2" l="1"/>
  <c r="F31" i="2"/>
  <c r="F26" i="2"/>
  <c r="F27" i="2"/>
  <c r="F28" i="2"/>
  <c r="F29" i="2"/>
  <c r="F24" i="2"/>
  <c r="F10" i="2"/>
  <c r="F13" i="2" l="1"/>
  <c r="F14" i="2"/>
  <c r="F21" i="2" l="1"/>
  <c r="F34" i="2" s="1"/>
  <c r="F23" i="2"/>
  <c r="F15" i="2"/>
  <c r="F22" i="2" l="1"/>
  <c r="F12" i="2"/>
  <c r="F11" i="2"/>
</calcChain>
</file>

<file path=xl/sharedStrings.xml><?xml version="1.0" encoding="utf-8"?>
<sst xmlns="http://schemas.openxmlformats.org/spreadsheetml/2006/main" count="166" uniqueCount="108">
  <si>
    <t>Bac 240 l</t>
  </si>
  <si>
    <t>Bac 770l</t>
  </si>
  <si>
    <t>Bac autre volume (à préciser)</t>
  </si>
  <si>
    <t>Référenciel de volume de bacs</t>
  </si>
  <si>
    <t xml:space="preserve">PRIX UNITAIRES DE LOCATION-MAINTENANCE DES BACS DE COLLECTE DES DECHETS ASSIMILABLES AUX ORDURES MENAGERES RESIDUELLES ET DES RECYCLABLES SECS HORS VERRE </t>
  </si>
  <si>
    <t>UT1 Capitole</t>
  </si>
  <si>
    <t>Montant en €HT/mois</t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</si>
  <si>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bac classique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</si>
  <si>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bac couvercle fermé et operculé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</si>
  <si>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 : </t>
    </r>
    <r>
      <rPr>
        <sz val="11"/>
        <color theme="1"/>
        <rFont val="Calibri"/>
        <family val="2"/>
        <scheme val="minor"/>
      </rPr>
      <t xml:space="preserve">prix unitaire de location-maintenance par type de bac (operculé ou pas) et par volume en </t>
    </r>
    <r>
      <rPr>
        <b/>
        <u/>
        <sz val="11"/>
        <color rgb="FFFF0000"/>
        <rFont val="Calibri"/>
        <family val="2"/>
        <scheme val="minor"/>
      </rPr>
      <t>€HT/mois/bac</t>
    </r>
  </si>
  <si>
    <r>
      <t>F</t>
    </r>
    <r>
      <rPr>
        <b/>
        <vertAlign val="subscript"/>
        <sz val="14"/>
        <color theme="1"/>
        <rFont val="Calibri"/>
        <family val="2"/>
        <scheme val="minor"/>
      </rPr>
      <t>collectePAP</t>
    </r>
    <r>
      <rPr>
        <sz val="11"/>
        <color theme="1"/>
        <rFont val="Calibri"/>
        <family val="2"/>
        <scheme val="minor"/>
      </rPr>
      <t xml:space="preserve"> : forfait mensuel de collecte des bacs de résiduels et de recyclables secs de la structure</t>
    </r>
  </si>
  <si>
    <t xml:space="preserve">Crous </t>
  </si>
  <si>
    <t>PRIX UNITAIRES DE TRAITEMENT ET DE RECYCLAGE DES RESIDUELS ET DES RECYCLABLES SECS</t>
  </si>
  <si>
    <t>Montant en €HT par tonne collectée</t>
  </si>
  <si>
    <t>Traitement des résiduels</t>
  </si>
  <si>
    <t>Tri, recyclage des recyclables secs (y compris traitement des refus)</t>
  </si>
  <si>
    <r>
      <t>T</t>
    </r>
    <r>
      <rPr>
        <b/>
        <vertAlign val="subscript"/>
        <sz val="14"/>
        <color theme="1"/>
        <rFont val="Calibri"/>
        <family val="2"/>
        <scheme val="minor"/>
      </rPr>
      <t>Flux</t>
    </r>
    <r>
      <rPr>
        <vertAlign val="subscript"/>
        <sz val="11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: prix unitaire de traitement et recyclage par type de flux collecté (résiduel, recyclable sec), déduction faite des recettes de recyclage ou valorisation</t>
    </r>
  </si>
  <si>
    <t>Pv bac classique 240 litres</t>
  </si>
  <si>
    <t>Pv bac classique 360 litres</t>
  </si>
  <si>
    <t>Pv bac classique 770 litres</t>
  </si>
  <si>
    <t>Montant €HT</t>
  </si>
  <si>
    <r>
      <t xml:space="preserve">F </t>
    </r>
    <r>
      <rPr>
        <b/>
        <vertAlign val="subscript"/>
        <sz val="14"/>
        <color theme="1"/>
        <rFont val="Calibri"/>
        <family val="2"/>
        <scheme val="minor"/>
      </rPr>
      <t>collecteAV</t>
    </r>
    <r>
      <rPr>
        <vertAlign val="subscript"/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: forfait mensuel de vidage des conteneurs enterrés de résiduels et de recyclables secs du Crous, exprimé en €HT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</si>
  <si>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770 litres</t>
    </r>
  </si>
  <si>
    <r>
      <t>T</t>
    </r>
    <r>
      <rPr>
        <b/>
        <vertAlign val="subscript"/>
        <sz val="14"/>
        <color theme="1"/>
        <rFont val="Calibri"/>
        <family val="2"/>
        <scheme val="minor"/>
      </rPr>
      <t>Flux</t>
    </r>
    <r>
      <rPr>
        <vertAlign val="subscript"/>
        <sz val="11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: prix unitaire de traitement des déchets résiduels</t>
    </r>
  </si>
  <si>
    <r>
      <t>T</t>
    </r>
    <r>
      <rPr>
        <b/>
        <vertAlign val="subscript"/>
        <sz val="14"/>
        <color theme="1"/>
        <rFont val="Calibri"/>
        <family val="2"/>
        <scheme val="minor"/>
      </rPr>
      <t>Flux</t>
    </r>
    <r>
      <rPr>
        <vertAlign val="subscript"/>
        <sz val="11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 xml:space="preserve">: prix unitaire de tri et de recyclage des recyclables secs </t>
    </r>
  </si>
  <si>
    <t>Unité</t>
  </si>
  <si>
    <t>€HT/mois/bac</t>
  </si>
  <si>
    <t>Durée en mois</t>
  </si>
  <si>
    <t>€HT</t>
  </si>
  <si>
    <t xml:space="preserve"> - </t>
  </si>
  <si>
    <t>€HT/tonne collectée</t>
  </si>
  <si>
    <t>Volumes proposés par les candidats au regard du référenciel ci-dessus</t>
  </si>
  <si>
    <t>Bac 120 l</t>
  </si>
  <si>
    <t>Cases vertes à compléter par les candidats</t>
  </si>
  <si>
    <t>Quantité*</t>
  </si>
  <si>
    <t>Bac 360 l</t>
  </si>
  <si>
    <t xml:space="preserve">Prix </t>
  </si>
  <si>
    <t>Montant €TTC</t>
  </si>
  <si>
    <t>PRIX DE RACHAT DES BACS EN FIN DE MARCHE</t>
  </si>
  <si>
    <t>Cases rouges à compléter par les candidats</t>
  </si>
  <si>
    <r>
      <rPr>
        <sz val="11"/>
        <color theme="1"/>
        <rFont val="Calibri"/>
        <family val="2"/>
        <scheme val="minor"/>
      </rPr>
      <t xml:space="preserve">Prix unitaire de rachat des bacs en fin de marché par volume en </t>
    </r>
    <r>
      <rPr>
        <b/>
        <u/>
        <sz val="11"/>
        <color rgb="FFFF0000"/>
        <rFont val="Calibri"/>
        <family val="2"/>
        <scheme val="minor"/>
      </rPr>
      <t>€HT/bac</t>
    </r>
  </si>
  <si>
    <t>Montant en €TTC par tonne collectée</t>
  </si>
  <si>
    <t>Montant en €TTC/mois</t>
  </si>
  <si>
    <r>
      <rPr>
        <sz val="11"/>
        <color theme="1"/>
        <rFont val="Calibri"/>
        <family val="2"/>
        <scheme val="minor"/>
      </rPr>
      <t xml:space="preserve">Prix unitaire de rachat des bacs en fin de marché par volume en </t>
    </r>
    <r>
      <rPr>
        <b/>
        <u/>
        <sz val="11"/>
        <color rgb="FFFF0000"/>
        <rFont val="Calibri"/>
        <family val="2"/>
        <scheme val="minor"/>
      </rPr>
      <t>€TTC/bac</t>
    </r>
    <r>
      <rPr>
        <b/>
        <sz val="11"/>
        <color theme="1"/>
        <rFont val="Calibri"/>
        <family val="2"/>
        <scheme val="minor"/>
      </rPr>
      <t xml:space="preserve">
(TVA à 20%)</t>
    </r>
  </si>
  <si>
    <t>6 bacs</t>
  </si>
  <si>
    <t>21 bacs</t>
  </si>
  <si>
    <t>25 bacs</t>
  </si>
  <si>
    <t>700 bacs</t>
  </si>
  <si>
    <t>500 tonnes/mois</t>
  </si>
  <si>
    <t>30 tonnes/mois</t>
  </si>
  <si>
    <t>PRIX UNITAIRES</t>
  </si>
  <si>
    <t>Les montant HT se calculent automatiquement en fonction de la colonne "prix" complétée par les candidats. Ces montants sont à vérifier par le candidat</t>
  </si>
  <si>
    <t>La colonne "Montant €TTC" est à compléter par le candidat</t>
  </si>
  <si>
    <t xml:space="preserve">La colonne "Prix" est à compléter par le candidat à partir des données fournies dans les onglets "Annexe 1 prix forfaitaires" et "Annexe 2 Prix unitaires". </t>
  </si>
  <si>
    <t xml:space="preserve">Pour une durée du marché de 4 ans (reconduction comprise) </t>
  </si>
  <si>
    <t>Pour une durée du marché de 4 ans (reconduction comprise)</t>
  </si>
  <si>
    <t>DEVIS QUANTITATIF ESTIMATIF</t>
  </si>
  <si>
    <t xml:space="preserve"> PRIX FORFAITAIRES  </t>
  </si>
  <si>
    <t>PRESTATIONS EXCEPTIONNELLES</t>
  </si>
  <si>
    <t>Bac 500 l</t>
  </si>
  <si>
    <t>Bac 660l</t>
  </si>
  <si>
    <t>COMUE</t>
  </si>
  <si>
    <t>COMUE / SGE</t>
  </si>
  <si>
    <t>BORDEREAU DES PRIX UNITAIRES</t>
  </si>
  <si>
    <t>Montant en €HT</t>
  </si>
  <si>
    <t xml:space="preserve">Montant en €TTC </t>
  </si>
  <si>
    <r>
      <t xml:space="preserve">Enquête de conteneurisation sur bon de commande </t>
    </r>
    <r>
      <rPr>
        <sz val="11"/>
        <color theme="1"/>
        <rFont val="Calibri"/>
        <family val="2"/>
        <scheme val="minor"/>
      </rPr>
      <t>(Tarification horaire).</t>
    </r>
    <r>
      <rPr>
        <b/>
        <sz val="11"/>
        <color theme="1"/>
        <rFont val="Calibri"/>
        <family val="2"/>
        <scheme val="minor"/>
      </rPr>
      <t xml:space="preserve"> </t>
    </r>
  </si>
  <si>
    <t>PRIX FORFAITAIRES DE COLLECTE DES BACS DE OMR ET DE RSHV</t>
  </si>
  <si>
    <t>PRIX FORFAITAIRE DES CONTENEURS ENTERRES DE OMR ET RSHV</t>
  </si>
  <si>
    <t xml:space="preserve">Prix horaire au titre de l’enquête de conteneurisation </t>
  </si>
  <si>
    <t xml:space="preserve">Prix unitaire au titre de la distribution supplémentaire des contenants </t>
  </si>
  <si>
    <t>22 bacs</t>
  </si>
  <si>
    <t>Pv bac classique 500 litres</t>
  </si>
  <si>
    <t xml:space="preserve"> * Quantités données à titre indicatif (sans engagement des membres du groupement) pour l'estimation du montant du lot sur la durée du marché (y compris périodes de reconduction)</t>
  </si>
  <si>
    <t>€HT / h</t>
  </si>
  <si>
    <t>Prix au titre de la Prestation sur bon de commande à la demande d'un membre du groupement.</t>
  </si>
  <si>
    <r>
      <rPr>
        <b/>
        <sz val="11"/>
        <color theme="1"/>
        <rFont val="Calibri"/>
        <family val="2"/>
        <scheme val="minor"/>
      </rPr>
      <t>Distribution supplémentaire des contenants</t>
    </r>
    <r>
      <rPr>
        <sz val="11"/>
        <color theme="1"/>
        <rFont val="Calibri"/>
        <family val="2"/>
        <scheme val="minor"/>
      </rPr>
      <t xml:space="preserve"> (Tarification unitaire). </t>
    </r>
  </si>
  <si>
    <t>Pv bac classique 660 litres</t>
  </si>
  <si>
    <t>ESTIMATION DU MONTANT TOTAL  SUR LA DUREE DU MARCHE ( 4 ans )</t>
  </si>
  <si>
    <r>
      <rPr>
        <b/>
        <sz val="11"/>
        <color theme="1"/>
        <rFont val="Calibri"/>
        <family val="2"/>
        <scheme val="minor"/>
      </rPr>
      <t>Collecte exceptionnelle par point de collecte</t>
    </r>
    <r>
      <rPr>
        <sz val="11"/>
        <color theme="1"/>
        <rFont val="Calibri"/>
        <family val="2"/>
        <scheme val="minor"/>
      </rPr>
      <t xml:space="preserve"> (Tarification horaire).</t>
    </r>
  </si>
  <si>
    <t>Pv bac classique 120 litres</t>
  </si>
  <si>
    <t>Université de Toulouse (UT)</t>
  </si>
  <si>
    <t>ENAC Toulouse</t>
  </si>
  <si>
    <t>ENAC Muret</t>
  </si>
  <si>
    <t>INSA</t>
  </si>
  <si>
    <t>CREPS</t>
  </si>
  <si>
    <t>CROUS</t>
  </si>
  <si>
    <r>
      <t>pr</t>
    </r>
    <r>
      <rPr>
        <sz val="11"/>
        <rFont val="Calibri"/>
        <family val="2"/>
        <scheme val="minor"/>
      </rPr>
      <t>ix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relatif aux outils d'accompagnement. (horaire) </t>
    </r>
  </si>
  <si>
    <t>prix relatif à la sensibilisation sur site. (horaire)</t>
  </si>
  <si>
    <t xml:space="preserve">Prix horaire au titre de la collecte exceptionnelle par point de collecte </t>
  </si>
  <si>
    <t>Prix unitaire au titre du nettoyage et desinfection des bacs</t>
  </si>
  <si>
    <r>
      <rPr>
        <b/>
        <sz val="11"/>
        <color theme="1"/>
        <rFont val="Calibri"/>
        <family val="2"/>
        <scheme val="minor"/>
      </rPr>
      <t>Nettoyage et désinfection par bacs</t>
    </r>
    <r>
      <rPr>
        <sz val="11"/>
        <color theme="1"/>
        <rFont val="Calibri"/>
        <family val="2"/>
        <scheme val="minor"/>
      </rPr>
      <t xml:space="preserve"> (Tarification unitaire).</t>
    </r>
  </si>
  <si>
    <t>Prix horaire au titre du nettoyage des locaux poubelles</t>
  </si>
  <si>
    <t>Prix horaire relatif aux outils d'accompagnement</t>
  </si>
  <si>
    <t xml:space="preserve">Prix horaire relatif à la sensibilisation sur site </t>
  </si>
  <si>
    <r>
      <t>Collecte exceptionnelle</t>
    </r>
    <r>
      <rPr>
        <sz val="11"/>
        <color theme="1"/>
        <rFont val="Calibri"/>
        <family val="2"/>
        <scheme val="minor"/>
      </rPr>
      <t xml:space="preserve"> de vidage des colonnes enterrés de résiduels et de recyclables secs du Site "manufacture de tabac" UT Capitole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(Tarification unitaire).</t>
    </r>
  </si>
  <si>
    <r>
      <rPr>
        <sz val="11"/>
        <color theme="1"/>
        <rFont val="Calibri"/>
        <family val="2"/>
        <scheme val="minor"/>
      </rPr>
      <t>Prix unitaire de collecte des colonnes enterrés de résiduels et de recyclables secs du Site "manufacture de tabac" UT Capitole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(Tarification unitaire).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</si>
  <si>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120 litres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</si>
  <si>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240 litres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</si>
  <si>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360 litres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</si>
  <si>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500 litres</t>
    </r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</si>
  <si>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bac couvercle fermé et operculé 660 litres</t>
    </r>
  </si>
  <si>
    <t>Montant horaire en €HT</t>
  </si>
  <si>
    <t>Montant horaire en €TTC</t>
  </si>
  <si>
    <t>Prix au titre de la Prestation sur bon de commande.</t>
  </si>
  <si>
    <t>Prix au titre de la Prestation sur bon de commande  « Accompagnement des membres du groupement dans le volet communication ».</t>
  </si>
  <si>
    <t>Accompagnement des membres du groupement dans le volet communication</t>
  </si>
  <si>
    <r>
      <rPr>
        <b/>
        <sz val="11"/>
        <color theme="1"/>
        <rFont val="Calibri"/>
        <family val="2"/>
        <scheme val="minor"/>
      </rPr>
      <t>Nettoyage des aires de collectes et locaux poubelles</t>
    </r>
    <r>
      <rPr>
        <sz val="11"/>
        <color theme="1"/>
        <rFont val="Calibri"/>
        <family val="2"/>
        <scheme val="minor"/>
      </rPr>
      <t xml:space="preserve"> (Tarification horaire).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</si>
</sst>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2" fillId="0" borderId="0" xfId="0" applyFont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2" fillId="0" borderId="0" xfId="0" applyFont="1"/>
    <xf numFmtId="0" fontId="14" fillId="0" borderId="0" xfId="0" applyFont="1"/>
    <xf numFmtId="0" fontId="0" fillId="3" borderId="1" xfId="0" applyFill="1" applyBorder="1" applyAlignment="1">
      <alignment vertical="center" wrapText="1"/>
    </xf>
    <xf numFmtId="0" fontId="5" fillId="0" borderId="0" xfId="0" applyFont="1"/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4" borderId="1" xfId="0" applyNumberForma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0" fillId="5" borderId="1" xfId="0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164" fontId="0" fillId="4" borderId="9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0" fillId="6" borderId="0" xfId="0" applyFill="1"/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7" borderId="0" xfId="0" applyFill="1"/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9" fillId="6" borderId="1" xfId="0" applyFont="1" applyFill="1" applyBorder="1" applyAlignment="1">
      <alignment horizontal="justify" vertical="center"/>
    </xf>
    <xf numFmtId="0" fontId="0" fillId="0" borderId="0" xfId="0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4" borderId="0" xfId="0" applyNumberFormat="1" applyFill="1" applyBorder="1"/>
    <xf numFmtId="164" fontId="0" fillId="4" borderId="9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9" xfId="0" applyFont="1" applyBorder="1" applyAlignment="1">
      <alignment horizontal="justify" vertical="center"/>
    </xf>
    <xf numFmtId="164" fontId="0" fillId="4" borderId="1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8" borderId="6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workbookViewId="0">
      <selection activeCell="A17" sqref="A17"/>
    </sheetView>
  </sheetViews>
  <sheetFormatPr baseColWidth="10" defaultRowHeight="15" x14ac:dyDescent="0.25"/>
  <cols>
    <col min="1" max="1" width="48.85546875" customWidth="1"/>
  </cols>
  <sheetData>
    <row r="1" spans="1:5" x14ac:dyDescent="0.25">
      <c r="A1" s="2" t="s">
        <v>57</v>
      </c>
      <c r="B1" s="2"/>
    </row>
    <row r="2" spans="1:5" x14ac:dyDescent="0.25">
      <c r="A2" s="28" t="s">
        <v>33</v>
      </c>
    </row>
    <row r="3" spans="1:5" x14ac:dyDescent="0.25">
      <c r="A3" s="28"/>
    </row>
    <row r="4" spans="1:5" x14ac:dyDescent="0.25">
      <c r="A4" s="72" t="s">
        <v>67</v>
      </c>
      <c r="B4" s="72"/>
      <c r="C4" s="72"/>
      <c r="D4" s="72"/>
      <c r="E4" s="72"/>
    </row>
    <row r="5" spans="1:5" ht="35.25" x14ac:dyDescent="0.25">
      <c r="A5" s="7" t="s">
        <v>10</v>
      </c>
      <c r="B5" s="70" t="s">
        <v>6</v>
      </c>
      <c r="C5" s="70"/>
      <c r="D5" s="70" t="s">
        <v>42</v>
      </c>
      <c r="E5" s="70"/>
    </row>
    <row r="6" spans="1:5" ht="27" customHeight="1" x14ac:dyDescent="0.25">
      <c r="A6" s="8" t="s">
        <v>85</v>
      </c>
      <c r="B6" s="69"/>
      <c r="C6" s="69"/>
      <c r="D6" s="69"/>
      <c r="E6" s="69"/>
    </row>
    <row r="7" spans="1:5" ht="27" customHeight="1" x14ac:dyDescent="0.25">
      <c r="A7" s="8" t="s">
        <v>86</v>
      </c>
      <c r="B7" s="69"/>
      <c r="C7" s="69"/>
      <c r="D7" s="69"/>
      <c r="E7" s="69"/>
    </row>
    <row r="8" spans="1:5" ht="27" customHeight="1" x14ac:dyDescent="0.25">
      <c r="A8" s="8" t="s">
        <v>82</v>
      </c>
      <c r="B8" s="67"/>
      <c r="C8" s="68"/>
      <c r="D8" s="67"/>
      <c r="E8" s="68"/>
    </row>
    <row r="9" spans="1:5" ht="27" customHeight="1" x14ac:dyDescent="0.25">
      <c r="A9" s="8" t="s">
        <v>83</v>
      </c>
      <c r="B9" s="51"/>
      <c r="C9" s="52"/>
      <c r="D9" s="51"/>
      <c r="E9" s="52"/>
    </row>
    <row r="10" spans="1:5" ht="27" customHeight="1" x14ac:dyDescent="0.25">
      <c r="A10" s="8" t="s">
        <v>84</v>
      </c>
      <c r="B10" s="69"/>
      <c r="C10" s="69"/>
      <c r="D10" s="69"/>
      <c r="E10" s="69"/>
    </row>
    <row r="11" spans="1:5" ht="27" customHeight="1" x14ac:dyDescent="0.25">
      <c r="A11" s="8" t="s">
        <v>62</v>
      </c>
      <c r="B11" s="69"/>
      <c r="C11" s="69"/>
      <c r="D11" s="69"/>
      <c r="E11" s="69"/>
    </row>
    <row r="12" spans="1:5" ht="27" customHeight="1" x14ac:dyDescent="0.25">
      <c r="A12" s="8" t="s">
        <v>61</v>
      </c>
      <c r="B12" s="69"/>
      <c r="C12" s="69"/>
      <c r="D12" s="69"/>
      <c r="E12" s="69"/>
    </row>
    <row r="13" spans="1:5" ht="27" customHeight="1" x14ac:dyDescent="0.25">
      <c r="A13" s="8" t="s">
        <v>5</v>
      </c>
      <c r="B13" s="69"/>
      <c r="C13" s="69"/>
      <c r="D13" s="69"/>
      <c r="E13" s="69"/>
    </row>
    <row r="14" spans="1:5" ht="27" customHeight="1" x14ac:dyDescent="0.25">
      <c r="A14" s="56" t="s">
        <v>81</v>
      </c>
      <c r="B14" s="69"/>
      <c r="C14" s="69"/>
      <c r="D14" s="69"/>
      <c r="E14" s="69"/>
    </row>
    <row r="15" spans="1:5" ht="18.75" x14ac:dyDescent="0.25">
      <c r="A15" s="9"/>
    </row>
    <row r="16" spans="1:5" x14ac:dyDescent="0.25">
      <c r="A16" s="72" t="s">
        <v>68</v>
      </c>
      <c r="B16" s="72"/>
      <c r="C16" s="72"/>
      <c r="D16" s="72"/>
      <c r="E16" s="72"/>
    </row>
    <row r="17" spans="1:5" ht="50.25" x14ac:dyDescent="0.25">
      <c r="A17" s="7" t="s">
        <v>21</v>
      </c>
      <c r="B17" s="70" t="s">
        <v>6</v>
      </c>
      <c r="C17" s="70"/>
      <c r="D17" s="70" t="s">
        <v>42</v>
      </c>
      <c r="E17" s="70"/>
    </row>
    <row r="18" spans="1:5" s="12" customFormat="1" ht="27" customHeight="1" x14ac:dyDescent="0.25">
      <c r="A18" s="11" t="s">
        <v>11</v>
      </c>
      <c r="B18" s="71"/>
      <c r="C18" s="71"/>
      <c r="D18" s="71"/>
      <c r="E18" s="71"/>
    </row>
    <row r="22" spans="1:5" ht="21.75" customHeight="1" x14ac:dyDescent="0.25"/>
    <row r="23" spans="1:5" ht="22.5" customHeight="1" x14ac:dyDescent="0.25"/>
  </sheetData>
  <mergeCells count="24">
    <mergeCell ref="A4:E4"/>
    <mergeCell ref="A16:E16"/>
    <mergeCell ref="D14:E14"/>
    <mergeCell ref="D17:E17"/>
    <mergeCell ref="D18:E18"/>
    <mergeCell ref="D10:E10"/>
    <mergeCell ref="D11:E11"/>
    <mergeCell ref="D12:E12"/>
    <mergeCell ref="D13:E13"/>
    <mergeCell ref="B5:C5"/>
    <mergeCell ref="B6:C6"/>
    <mergeCell ref="B10:C10"/>
    <mergeCell ref="D5:E5"/>
    <mergeCell ref="D6:E6"/>
    <mergeCell ref="D7:E7"/>
    <mergeCell ref="B13:C13"/>
    <mergeCell ref="D8:E8"/>
    <mergeCell ref="B14:C14"/>
    <mergeCell ref="B17:C17"/>
    <mergeCell ref="B18:C18"/>
    <mergeCell ref="B7:C7"/>
    <mergeCell ref="B12:C12"/>
    <mergeCell ref="B11:C11"/>
    <mergeCell ref="B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abSelected="1" topLeftCell="A19" zoomScaleNormal="100" workbookViewId="0">
      <selection activeCell="G24" sqref="G24"/>
    </sheetView>
  </sheetViews>
  <sheetFormatPr baseColWidth="10" defaultRowHeight="15" x14ac:dyDescent="0.25"/>
  <cols>
    <col min="1" max="1" width="36" customWidth="1"/>
    <col min="2" max="2" width="11.5703125" customWidth="1"/>
    <col min="4" max="4" width="11" customWidth="1"/>
    <col min="7" max="7" width="13.140625" customWidth="1"/>
    <col min="8" max="8" width="13.5703125" customWidth="1"/>
  </cols>
  <sheetData>
    <row r="1" spans="1:9" x14ac:dyDescent="0.25">
      <c r="A1" s="2" t="s">
        <v>63</v>
      </c>
    </row>
    <row r="2" spans="1:9" x14ac:dyDescent="0.25">
      <c r="A2" s="2"/>
    </row>
    <row r="3" spans="1:9" x14ac:dyDescent="0.25">
      <c r="A3" s="22" t="s">
        <v>33</v>
      </c>
    </row>
    <row r="4" spans="1:9" x14ac:dyDescent="0.25">
      <c r="A4" s="4"/>
    </row>
    <row r="5" spans="1:9" x14ac:dyDescent="0.25">
      <c r="A5" s="2" t="s">
        <v>4</v>
      </c>
    </row>
    <row r="6" spans="1:9" ht="18" customHeight="1" x14ac:dyDescent="0.25">
      <c r="A6" s="75"/>
      <c r="B6" s="75"/>
      <c r="C6" s="75"/>
      <c r="D6" s="75"/>
      <c r="E6" s="75"/>
      <c r="F6" s="75"/>
      <c r="G6" s="75"/>
    </row>
    <row r="7" spans="1:9" ht="45" x14ac:dyDescent="0.25">
      <c r="A7" s="1" t="s">
        <v>3</v>
      </c>
      <c r="B7" s="1" t="s">
        <v>32</v>
      </c>
      <c r="C7" s="1" t="s">
        <v>0</v>
      </c>
      <c r="D7" s="1" t="s">
        <v>35</v>
      </c>
      <c r="E7" s="1" t="s">
        <v>59</v>
      </c>
      <c r="F7" s="1" t="s">
        <v>60</v>
      </c>
      <c r="G7" s="1" t="s">
        <v>1</v>
      </c>
      <c r="H7" s="1" t="s">
        <v>2</v>
      </c>
    </row>
    <row r="8" spans="1:9" ht="29.25" customHeight="1" x14ac:dyDescent="0.25">
      <c r="A8" s="1" t="s">
        <v>31</v>
      </c>
      <c r="B8" s="23"/>
      <c r="C8" s="23"/>
      <c r="D8" s="23"/>
      <c r="E8" s="23"/>
      <c r="F8" s="23"/>
      <c r="G8" s="23"/>
      <c r="H8" s="23"/>
    </row>
    <row r="9" spans="1:9" ht="16.5" customHeight="1" x14ac:dyDescent="0.25">
      <c r="A9" s="3"/>
      <c r="B9" s="3"/>
      <c r="C9" s="3"/>
      <c r="D9" s="3"/>
      <c r="E9" s="3"/>
      <c r="F9" s="3"/>
      <c r="G9" s="3"/>
      <c r="H9" s="3"/>
    </row>
    <row r="10" spans="1:9" ht="63" x14ac:dyDescent="0.25">
      <c r="A10" s="6" t="s">
        <v>9</v>
      </c>
      <c r="B10" s="1" t="s">
        <v>32</v>
      </c>
      <c r="C10" s="1" t="s">
        <v>0</v>
      </c>
      <c r="D10" s="1" t="s">
        <v>35</v>
      </c>
      <c r="E10" s="1" t="s">
        <v>59</v>
      </c>
      <c r="F10" s="1" t="s">
        <v>60</v>
      </c>
      <c r="G10" s="1" t="s">
        <v>1</v>
      </c>
      <c r="H10" s="1" t="s">
        <v>2</v>
      </c>
    </row>
    <row r="11" spans="1:9" ht="30.75" customHeight="1" x14ac:dyDescent="0.25">
      <c r="A11" s="1" t="s">
        <v>7</v>
      </c>
      <c r="B11" s="23"/>
      <c r="C11" s="23"/>
      <c r="D11" s="23"/>
      <c r="E11" s="23"/>
      <c r="F11" s="23"/>
      <c r="G11" s="23"/>
      <c r="H11" s="23"/>
    </row>
    <row r="12" spans="1:9" ht="36" customHeight="1" x14ac:dyDescent="0.25">
      <c r="A12" s="1" t="s">
        <v>8</v>
      </c>
      <c r="B12" s="23"/>
      <c r="C12" s="23"/>
      <c r="D12" s="23"/>
      <c r="E12" s="23"/>
      <c r="F12" s="23"/>
      <c r="G12" s="23"/>
      <c r="H12" s="23"/>
    </row>
    <row r="13" spans="1:9" ht="15" customHeight="1" x14ac:dyDescent="0.25">
      <c r="A13" s="76"/>
      <c r="B13" s="76"/>
      <c r="C13" s="76"/>
      <c r="D13" s="76"/>
      <c r="E13" s="76"/>
      <c r="F13" s="76"/>
      <c r="G13" s="76"/>
      <c r="H13" s="76"/>
      <c r="I13" s="76"/>
    </row>
    <row r="14" spans="1:9" x14ac:dyDescent="0.25">
      <c r="A14" s="2" t="s">
        <v>12</v>
      </c>
    </row>
    <row r="15" spans="1:9" ht="80.25" x14ac:dyDescent="0.25">
      <c r="A15" s="7" t="s">
        <v>16</v>
      </c>
      <c r="B15" s="73" t="s">
        <v>13</v>
      </c>
      <c r="C15" s="74"/>
      <c r="D15" s="73" t="s">
        <v>41</v>
      </c>
      <c r="E15" s="74"/>
      <c r="F15" s="43"/>
    </row>
    <row r="16" spans="1:9" ht="30" customHeight="1" x14ac:dyDescent="0.25">
      <c r="A16" s="11" t="s">
        <v>14</v>
      </c>
      <c r="B16" s="67"/>
      <c r="C16" s="68"/>
      <c r="D16" s="67"/>
      <c r="E16" s="68"/>
      <c r="F16" s="44"/>
      <c r="G16" s="12"/>
    </row>
    <row r="17" spans="1:7" ht="30" x14ac:dyDescent="0.25">
      <c r="A17" s="5" t="s">
        <v>15</v>
      </c>
      <c r="B17" s="67"/>
      <c r="C17" s="68"/>
      <c r="D17" s="67"/>
      <c r="E17" s="68"/>
      <c r="F17" s="44"/>
      <c r="G17" s="12"/>
    </row>
    <row r="19" spans="1:7" x14ac:dyDescent="0.25">
      <c r="A19" s="2" t="s">
        <v>58</v>
      </c>
    </row>
    <row r="20" spans="1:7" ht="69.75" customHeight="1" x14ac:dyDescent="0.25">
      <c r="A20" s="48" t="s">
        <v>75</v>
      </c>
      <c r="B20" s="73" t="s">
        <v>64</v>
      </c>
      <c r="C20" s="74"/>
      <c r="D20" s="73" t="s">
        <v>65</v>
      </c>
      <c r="E20" s="74"/>
      <c r="F20" s="43"/>
    </row>
    <row r="21" spans="1:7" ht="63" customHeight="1" x14ac:dyDescent="0.25">
      <c r="A21" s="1" t="s">
        <v>79</v>
      </c>
      <c r="B21" s="67"/>
      <c r="C21" s="68"/>
      <c r="D21" s="67"/>
      <c r="E21" s="68"/>
      <c r="F21" s="44"/>
    </row>
    <row r="22" spans="1:7" ht="81.75" customHeight="1" x14ac:dyDescent="0.25">
      <c r="A22" s="66" t="s">
        <v>95</v>
      </c>
      <c r="B22" s="54"/>
      <c r="C22" s="55"/>
      <c r="D22" s="54"/>
      <c r="E22" s="55"/>
      <c r="F22" s="44"/>
    </row>
    <row r="23" spans="1:7" ht="73.5" customHeight="1" x14ac:dyDescent="0.25">
      <c r="A23" s="46" t="s">
        <v>91</v>
      </c>
      <c r="B23" s="67"/>
      <c r="C23" s="68"/>
      <c r="D23" s="67"/>
      <c r="E23" s="68"/>
      <c r="F23" s="44"/>
    </row>
    <row r="24" spans="1:7" ht="73.5" customHeight="1" x14ac:dyDescent="0.25">
      <c r="A24" s="46" t="s">
        <v>107</v>
      </c>
      <c r="B24" s="51"/>
      <c r="C24" s="52"/>
      <c r="D24" s="51"/>
      <c r="E24" s="52"/>
      <c r="F24" s="44"/>
    </row>
    <row r="25" spans="1:7" ht="76.5" customHeight="1" x14ac:dyDescent="0.25">
      <c r="A25" s="47" t="s">
        <v>76</v>
      </c>
      <c r="B25" s="67"/>
      <c r="C25" s="68"/>
      <c r="D25" s="67"/>
      <c r="E25" s="68"/>
      <c r="F25" s="44"/>
    </row>
    <row r="26" spans="1:7" x14ac:dyDescent="0.25">
      <c r="A26" s="53"/>
      <c r="F26" s="45"/>
    </row>
    <row r="27" spans="1:7" ht="29.25" x14ac:dyDescent="0.25">
      <c r="A27" s="42" t="s">
        <v>104</v>
      </c>
      <c r="B27" s="73" t="s">
        <v>102</v>
      </c>
      <c r="C27" s="74"/>
      <c r="D27" s="73" t="s">
        <v>103</v>
      </c>
      <c r="E27" s="74"/>
      <c r="F27" s="45"/>
    </row>
    <row r="28" spans="1:7" ht="35.25" customHeight="1" x14ac:dyDescent="0.25">
      <c r="A28" s="6" t="s">
        <v>66</v>
      </c>
      <c r="B28" s="69"/>
      <c r="C28" s="69"/>
      <c r="D28" s="69"/>
      <c r="E28" s="69"/>
      <c r="F28" s="45"/>
    </row>
    <row r="29" spans="1:7" x14ac:dyDescent="0.25">
      <c r="F29" s="44"/>
    </row>
    <row r="30" spans="1:7" x14ac:dyDescent="0.25">
      <c r="F30" s="44"/>
    </row>
    <row r="31" spans="1:7" ht="57.75" x14ac:dyDescent="0.25">
      <c r="A31" s="42" t="s">
        <v>105</v>
      </c>
      <c r="B31" s="73" t="s">
        <v>102</v>
      </c>
      <c r="C31" s="74"/>
      <c r="D31" s="73" t="s">
        <v>103</v>
      </c>
      <c r="E31" s="74"/>
    </row>
    <row r="32" spans="1:7" ht="30" x14ac:dyDescent="0.25">
      <c r="A32" s="49" t="s">
        <v>87</v>
      </c>
      <c r="B32" s="69"/>
      <c r="C32" s="69"/>
      <c r="D32" s="69"/>
      <c r="E32" s="69"/>
    </row>
    <row r="33" spans="1:5" ht="30" x14ac:dyDescent="0.25">
      <c r="A33" s="49" t="s">
        <v>88</v>
      </c>
      <c r="B33" s="69"/>
      <c r="C33" s="69"/>
      <c r="D33" s="69"/>
      <c r="E33" s="69"/>
    </row>
  </sheetData>
  <mergeCells count="26">
    <mergeCell ref="B28:C28"/>
    <mergeCell ref="D28:E28"/>
    <mergeCell ref="B27:C27"/>
    <mergeCell ref="D27:E27"/>
    <mergeCell ref="B21:C21"/>
    <mergeCell ref="B23:C23"/>
    <mergeCell ref="B25:C25"/>
    <mergeCell ref="D21:E21"/>
    <mergeCell ref="D23:E23"/>
    <mergeCell ref="D25:E25"/>
    <mergeCell ref="B20:C20"/>
    <mergeCell ref="A6:G6"/>
    <mergeCell ref="A13:I13"/>
    <mergeCell ref="D15:E15"/>
    <mergeCell ref="D16:E16"/>
    <mergeCell ref="D17:E17"/>
    <mergeCell ref="B17:C17"/>
    <mergeCell ref="B15:C15"/>
    <mergeCell ref="B16:C16"/>
    <mergeCell ref="D20:E20"/>
    <mergeCell ref="B31:C31"/>
    <mergeCell ref="D31:E31"/>
    <mergeCell ref="B32:C32"/>
    <mergeCell ref="D32:E32"/>
    <mergeCell ref="B33:C33"/>
    <mergeCell ref="D33:E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topLeftCell="A22" workbookViewId="0">
      <selection activeCell="A31" sqref="A31"/>
    </sheetView>
  </sheetViews>
  <sheetFormatPr baseColWidth="10" defaultRowHeight="15" x14ac:dyDescent="0.25"/>
  <cols>
    <col min="1" max="1" width="34" customWidth="1"/>
    <col min="2" max="3" width="19.7109375" style="13" customWidth="1"/>
    <col min="4" max="4" width="17.5703125" style="13" customWidth="1"/>
    <col min="5" max="5" width="15" style="13" customWidth="1"/>
    <col min="6" max="6" width="23.42578125" customWidth="1"/>
    <col min="7" max="7" width="19.7109375" customWidth="1"/>
  </cols>
  <sheetData>
    <row r="1" spans="1:7" x14ac:dyDescent="0.25">
      <c r="A1" s="21" t="s">
        <v>56</v>
      </c>
    </row>
    <row r="2" spans="1:7" x14ac:dyDescent="0.25">
      <c r="A2" s="21"/>
    </row>
    <row r="3" spans="1:7" x14ac:dyDescent="0.25">
      <c r="A3" s="24" t="s">
        <v>53</v>
      </c>
    </row>
    <row r="4" spans="1:7" x14ac:dyDescent="0.25">
      <c r="A4" s="24" t="s">
        <v>51</v>
      </c>
    </row>
    <row r="5" spans="1:7" x14ac:dyDescent="0.25">
      <c r="A5" s="24" t="s">
        <v>52</v>
      </c>
    </row>
    <row r="7" spans="1:7" s="12" customFormat="1" ht="27" customHeight="1" x14ac:dyDescent="0.25">
      <c r="A7" s="33"/>
      <c r="B7" s="34" t="s">
        <v>25</v>
      </c>
      <c r="C7" s="34" t="s">
        <v>36</v>
      </c>
      <c r="D7" s="34" t="s">
        <v>34</v>
      </c>
      <c r="E7" s="34" t="s">
        <v>27</v>
      </c>
      <c r="F7" s="35" t="s">
        <v>20</v>
      </c>
      <c r="G7" s="20" t="s">
        <v>37</v>
      </c>
    </row>
    <row r="9" spans="1:7" ht="29.25" customHeight="1" x14ac:dyDescent="0.25">
      <c r="A9" s="40" t="s">
        <v>50</v>
      </c>
      <c r="B9" s="41"/>
      <c r="C9" s="41"/>
      <c r="D9" s="41"/>
      <c r="E9" s="41"/>
      <c r="F9" s="32"/>
      <c r="G9" s="15"/>
    </row>
    <row r="10" spans="1:7" ht="29.25" customHeight="1" x14ac:dyDescent="0.25">
      <c r="A10" s="10" t="s">
        <v>80</v>
      </c>
      <c r="B10" s="14" t="s">
        <v>26</v>
      </c>
      <c r="C10" s="27"/>
      <c r="D10" s="14" t="s">
        <v>44</v>
      </c>
      <c r="E10" s="14">
        <v>48</v>
      </c>
      <c r="F10" s="25">
        <f>C10*6*E10</f>
        <v>0</v>
      </c>
      <c r="G10" s="25"/>
    </row>
    <row r="11" spans="1:7" ht="30" customHeight="1" x14ac:dyDescent="0.25">
      <c r="A11" s="10" t="s">
        <v>17</v>
      </c>
      <c r="B11" s="14" t="s">
        <v>26</v>
      </c>
      <c r="C11" s="27"/>
      <c r="D11" s="14" t="s">
        <v>44</v>
      </c>
      <c r="E11" s="14">
        <v>48</v>
      </c>
      <c r="F11" s="25">
        <f>C11*6*E11</f>
        <v>0</v>
      </c>
      <c r="G11" s="25"/>
    </row>
    <row r="12" spans="1:7" ht="30" customHeight="1" x14ac:dyDescent="0.25">
      <c r="A12" s="10" t="s">
        <v>18</v>
      </c>
      <c r="B12" s="14" t="s">
        <v>26</v>
      </c>
      <c r="C12" s="27"/>
      <c r="D12" s="14" t="s">
        <v>45</v>
      </c>
      <c r="E12" s="14">
        <v>48</v>
      </c>
      <c r="F12" s="25">
        <f>C12*21*E12</f>
        <v>0</v>
      </c>
      <c r="G12" s="25"/>
    </row>
    <row r="13" spans="1:7" ht="30" customHeight="1" x14ac:dyDescent="0.25">
      <c r="A13" s="10" t="s">
        <v>72</v>
      </c>
      <c r="B13" s="14" t="s">
        <v>26</v>
      </c>
      <c r="C13" s="27"/>
      <c r="D13" s="14" t="s">
        <v>71</v>
      </c>
      <c r="E13" s="14">
        <v>48</v>
      </c>
      <c r="F13" s="25">
        <f>C13*21*E13</f>
        <v>0</v>
      </c>
      <c r="G13" s="25"/>
    </row>
    <row r="14" spans="1:7" ht="30" customHeight="1" x14ac:dyDescent="0.25">
      <c r="A14" s="10" t="s">
        <v>77</v>
      </c>
      <c r="B14" s="14" t="s">
        <v>26</v>
      </c>
      <c r="C14" s="27"/>
      <c r="D14" s="14" t="s">
        <v>46</v>
      </c>
      <c r="E14" s="14">
        <v>48</v>
      </c>
      <c r="F14" s="25">
        <f>C14*25*E14</f>
        <v>0</v>
      </c>
      <c r="G14" s="25"/>
    </row>
    <row r="15" spans="1:7" ht="30" customHeight="1" x14ac:dyDescent="0.25">
      <c r="A15" s="10" t="s">
        <v>19</v>
      </c>
      <c r="B15" s="14" t="s">
        <v>26</v>
      </c>
      <c r="C15" s="27"/>
      <c r="D15" s="14" t="s">
        <v>47</v>
      </c>
      <c r="E15" s="14">
        <v>48</v>
      </c>
      <c r="F15" s="25">
        <f>C15*700*E15</f>
        <v>0</v>
      </c>
      <c r="G15" s="25"/>
    </row>
    <row r="16" spans="1:7" ht="30" customHeight="1" x14ac:dyDescent="0.25">
      <c r="A16" s="1" t="s">
        <v>97</v>
      </c>
      <c r="B16" s="14" t="s">
        <v>26</v>
      </c>
      <c r="C16" s="27"/>
      <c r="D16" s="14" t="s">
        <v>44</v>
      </c>
      <c r="E16" s="14">
        <v>48</v>
      </c>
      <c r="F16" s="25">
        <f t="shared" ref="F16:F20" si="0">C16*700*E16</f>
        <v>0</v>
      </c>
      <c r="G16" s="25"/>
    </row>
    <row r="17" spans="1:7" ht="30" customHeight="1" x14ac:dyDescent="0.25">
      <c r="A17" s="1" t="s">
        <v>98</v>
      </c>
      <c r="B17" s="14" t="s">
        <v>26</v>
      </c>
      <c r="C17" s="27"/>
      <c r="D17" s="14" t="s">
        <v>44</v>
      </c>
      <c r="E17" s="14">
        <v>48</v>
      </c>
      <c r="F17" s="25">
        <f t="shared" si="0"/>
        <v>0</v>
      </c>
      <c r="G17" s="25"/>
    </row>
    <row r="18" spans="1:7" ht="30" customHeight="1" x14ac:dyDescent="0.25">
      <c r="A18" s="1" t="s">
        <v>99</v>
      </c>
      <c r="B18" s="14" t="s">
        <v>26</v>
      </c>
      <c r="C18" s="27"/>
      <c r="D18" s="14" t="s">
        <v>45</v>
      </c>
      <c r="E18" s="14">
        <v>48</v>
      </c>
      <c r="F18" s="25">
        <f t="shared" si="0"/>
        <v>0</v>
      </c>
      <c r="G18" s="25"/>
    </row>
    <row r="19" spans="1:7" ht="30" customHeight="1" x14ac:dyDescent="0.25">
      <c r="A19" s="1" t="s">
        <v>100</v>
      </c>
      <c r="B19" s="14" t="s">
        <v>26</v>
      </c>
      <c r="C19" s="27"/>
      <c r="D19" s="14" t="s">
        <v>71</v>
      </c>
      <c r="E19" s="14">
        <v>48</v>
      </c>
      <c r="F19" s="25">
        <f t="shared" si="0"/>
        <v>0</v>
      </c>
      <c r="G19" s="25"/>
    </row>
    <row r="20" spans="1:7" ht="30" customHeight="1" x14ac:dyDescent="0.25">
      <c r="A20" s="1" t="s">
        <v>101</v>
      </c>
      <c r="B20" s="14" t="s">
        <v>26</v>
      </c>
      <c r="C20" s="27"/>
      <c r="D20" s="14" t="s">
        <v>46</v>
      </c>
      <c r="E20" s="14">
        <v>48</v>
      </c>
      <c r="F20" s="25">
        <f t="shared" si="0"/>
        <v>0</v>
      </c>
      <c r="G20" s="25"/>
    </row>
    <row r="21" spans="1:7" ht="30" customHeight="1" x14ac:dyDescent="0.25">
      <c r="A21" s="1" t="s">
        <v>22</v>
      </c>
      <c r="B21" s="14" t="s">
        <v>26</v>
      </c>
      <c r="C21" s="27"/>
      <c r="D21" s="14" t="s">
        <v>47</v>
      </c>
      <c r="E21" s="14">
        <v>48</v>
      </c>
      <c r="F21" s="25">
        <f>C21*5*E21</f>
        <v>0</v>
      </c>
      <c r="G21" s="25"/>
    </row>
    <row r="22" spans="1:7" ht="35.25" x14ac:dyDescent="0.25">
      <c r="A22" s="7" t="s">
        <v>23</v>
      </c>
      <c r="B22" s="14" t="s">
        <v>30</v>
      </c>
      <c r="C22" s="27"/>
      <c r="D22" s="14" t="s">
        <v>48</v>
      </c>
      <c r="E22" s="14">
        <v>48</v>
      </c>
      <c r="F22" s="25">
        <f>C22*500*E22</f>
        <v>0</v>
      </c>
      <c r="G22" s="25"/>
    </row>
    <row r="23" spans="1:7" ht="35.25" x14ac:dyDescent="0.25">
      <c r="A23" s="7" t="s">
        <v>24</v>
      </c>
      <c r="B23" s="14" t="s">
        <v>30</v>
      </c>
      <c r="C23" s="27"/>
      <c r="D23" s="14" t="s">
        <v>49</v>
      </c>
      <c r="E23" s="14">
        <v>48</v>
      </c>
      <c r="F23" s="25">
        <f>C23*30*E23</f>
        <v>0</v>
      </c>
      <c r="G23" s="25"/>
    </row>
    <row r="24" spans="1:7" ht="30" x14ac:dyDescent="0.25">
      <c r="A24" s="63" t="s">
        <v>89</v>
      </c>
      <c r="B24" s="36" t="s">
        <v>74</v>
      </c>
      <c r="C24" s="62"/>
      <c r="D24" s="38">
        <v>1</v>
      </c>
      <c r="E24" s="39" t="s">
        <v>29</v>
      </c>
      <c r="F24" s="25">
        <f>C24*D24</f>
        <v>0</v>
      </c>
      <c r="G24" s="25"/>
    </row>
    <row r="25" spans="1:7" ht="75" x14ac:dyDescent="0.25">
      <c r="A25" s="66" t="s">
        <v>96</v>
      </c>
      <c r="B25" s="36" t="s">
        <v>28</v>
      </c>
      <c r="C25" s="62"/>
      <c r="D25" s="38">
        <v>1</v>
      </c>
      <c r="E25" s="39" t="s">
        <v>29</v>
      </c>
      <c r="F25" s="25">
        <f>C25*D25</f>
        <v>0</v>
      </c>
      <c r="G25" s="25"/>
    </row>
    <row r="26" spans="1:7" ht="35.25" customHeight="1" x14ac:dyDescent="0.25">
      <c r="A26" s="64" t="s">
        <v>90</v>
      </c>
      <c r="B26" s="36" t="s">
        <v>28</v>
      </c>
      <c r="C26" s="62"/>
      <c r="D26" s="38">
        <v>10</v>
      </c>
      <c r="E26" s="39" t="s">
        <v>29</v>
      </c>
      <c r="F26" s="25">
        <f t="shared" ref="F26:F32" si="1">C26*D26</f>
        <v>0</v>
      </c>
      <c r="G26" s="25"/>
    </row>
    <row r="27" spans="1:7" ht="35.25" customHeight="1" x14ac:dyDescent="0.25">
      <c r="A27" s="64" t="s">
        <v>92</v>
      </c>
      <c r="B27" s="36" t="s">
        <v>74</v>
      </c>
      <c r="C27" s="62"/>
      <c r="D27" s="38">
        <v>4</v>
      </c>
      <c r="E27" s="39" t="s">
        <v>29</v>
      </c>
      <c r="F27" s="25">
        <f t="shared" si="1"/>
        <v>0</v>
      </c>
      <c r="G27" s="25"/>
    </row>
    <row r="28" spans="1:7" ht="35.25" customHeight="1" x14ac:dyDescent="0.25">
      <c r="A28" s="47" t="s">
        <v>70</v>
      </c>
      <c r="B28" s="36" t="s">
        <v>28</v>
      </c>
      <c r="C28" s="37"/>
      <c r="D28" s="38">
        <v>1</v>
      </c>
      <c r="E28" s="39" t="s">
        <v>29</v>
      </c>
      <c r="F28" s="25">
        <f t="shared" si="1"/>
        <v>0</v>
      </c>
      <c r="G28" s="25"/>
    </row>
    <row r="29" spans="1:7" ht="30" x14ac:dyDescent="0.25">
      <c r="A29" s="46" t="s">
        <v>69</v>
      </c>
      <c r="B29" s="36" t="s">
        <v>74</v>
      </c>
      <c r="C29" s="37"/>
      <c r="D29" s="38">
        <v>4</v>
      </c>
      <c r="E29" s="39" t="s">
        <v>29</v>
      </c>
      <c r="F29" s="25">
        <f t="shared" si="1"/>
        <v>0</v>
      </c>
      <c r="G29" s="25"/>
    </row>
    <row r="30" spans="1:7" ht="15.75" customHeight="1" x14ac:dyDescent="0.25">
      <c r="A30" s="78" t="s">
        <v>106</v>
      </c>
      <c r="B30" s="79"/>
      <c r="C30" s="79"/>
      <c r="D30" s="79"/>
      <c r="E30" s="79"/>
      <c r="F30" s="79"/>
      <c r="G30" s="80"/>
    </row>
    <row r="31" spans="1:7" ht="42" customHeight="1" x14ac:dyDescent="0.25">
      <c r="A31" s="46" t="s">
        <v>93</v>
      </c>
      <c r="B31" s="36" t="s">
        <v>74</v>
      </c>
      <c r="C31" s="65"/>
      <c r="D31" s="14">
        <v>4</v>
      </c>
      <c r="E31" s="39" t="s">
        <v>29</v>
      </c>
      <c r="F31" s="25">
        <f t="shared" si="1"/>
        <v>0</v>
      </c>
      <c r="G31" s="25"/>
    </row>
    <row r="32" spans="1:7" ht="35.25" customHeight="1" x14ac:dyDescent="0.25">
      <c r="A32" s="46" t="s">
        <v>94</v>
      </c>
      <c r="B32" s="36" t="s">
        <v>74</v>
      </c>
      <c r="C32" s="65"/>
      <c r="D32" s="14">
        <v>4</v>
      </c>
      <c r="E32" s="39" t="s">
        <v>29</v>
      </c>
      <c r="F32" s="25">
        <f t="shared" si="1"/>
        <v>0</v>
      </c>
      <c r="G32" s="25"/>
    </row>
    <row r="33" spans="1:7" ht="14.25" customHeight="1" thickBot="1" x14ac:dyDescent="0.3">
      <c r="A33" s="50"/>
      <c r="B33" s="57"/>
      <c r="C33" s="58"/>
      <c r="D33" s="59"/>
      <c r="E33" s="60"/>
      <c r="F33" s="61"/>
      <c r="G33" s="61"/>
    </row>
    <row r="34" spans="1:7" ht="30.75" customHeight="1" thickBot="1" x14ac:dyDescent="0.3">
      <c r="A34" s="16"/>
      <c r="B34" s="17" t="s">
        <v>78</v>
      </c>
      <c r="C34" s="17"/>
      <c r="D34" s="18"/>
      <c r="E34" s="19"/>
      <c r="F34" s="26">
        <f>SUM(F10:F32)</f>
        <v>0</v>
      </c>
      <c r="G34" s="26"/>
    </row>
    <row r="37" spans="1:7" ht="30.75" customHeight="1" x14ac:dyDescent="0.25">
      <c r="A37" s="77" t="s">
        <v>73</v>
      </c>
      <c r="B37" s="77"/>
      <c r="C37" s="77"/>
      <c r="D37" s="77"/>
      <c r="E37" s="77"/>
      <c r="F37" s="77"/>
    </row>
  </sheetData>
  <mergeCells count="2">
    <mergeCell ref="A37:F37"/>
    <mergeCell ref="A30:G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Q8"/>
  <sheetViews>
    <sheetView workbookViewId="0">
      <selection activeCell="E19" sqref="E19"/>
    </sheetView>
  </sheetViews>
  <sheetFormatPr baseColWidth="10" defaultRowHeight="15" x14ac:dyDescent="0.25"/>
  <cols>
    <col min="1" max="1" width="26.28515625" customWidth="1"/>
    <col min="8" max="8" width="29.42578125" customWidth="1"/>
    <col min="10" max="10" width="30.85546875" customWidth="1"/>
    <col min="17" max="17" width="24" customWidth="1"/>
  </cols>
  <sheetData>
    <row r="3" spans="1:17" ht="18.75" x14ac:dyDescent="0.3">
      <c r="A3" s="29" t="s">
        <v>38</v>
      </c>
    </row>
    <row r="5" spans="1:17" x14ac:dyDescent="0.25">
      <c r="A5" s="30" t="s">
        <v>39</v>
      </c>
    </row>
    <row r="7" spans="1:17" ht="75" customHeight="1" x14ac:dyDescent="0.25">
      <c r="A7" s="6" t="s">
        <v>40</v>
      </c>
      <c r="B7" s="6" t="s">
        <v>32</v>
      </c>
      <c r="C7" s="6" t="s">
        <v>0</v>
      </c>
      <c r="D7" s="6" t="s">
        <v>35</v>
      </c>
      <c r="E7" s="6" t="s">
        <v>59</v>
      </c>
      <c r="F7" s="6" t="s">
        <v>60</v>
      </c>
      <c r="G7" s="6" t="s">
        <v>1</v>
      </c>
      <c r="H7" s="6" t="s">
        <v>2</v>
      </c>
      <c r="J7" s="6" t="s">
        <v>43</v>
      </c>
      <c r="K7" s="6" t="s">
        <v>32</v>
      </c>
      <c r="L7" s="6" t="s">
        <v>0</v>
      </c>
      <c r="M7" s="6" t="s">
        <v>35</v>
      </c>
      <c r="N7" s="6" t="s">
        <v>59</v>
      </c>
      <c r="O7" s="6" t="s">
        <v>60</v>
      </c>
      <c r="P7" s="6" t="s">
        <v>1</v>
      </c>
      <c r="Q7" s="6" t="s">
        <v>2</v>
      </c>
    </row>
    <row r="8" spans="1:17" ht="56.25" customHeight="1" x14ac:dyDescent="0.25">
      <c r="A8" s="1" t="s">
        <v>54</v>
      </c>
      <c r="B8" s="31"/>
      <c r="C8" s="31"/>
      <c r="D8" s="31"/>
      <c r="E8" s="31"/>
      <c r="F8" s="31"/>
      <c r="G8" s="31"/>
      <c r="H8" s="31"/>
      <c r="J8" s="1" t="s">
        <v>55</v>
      </c>
      <c r="K8" s="31"/>
      <c r="L8" s="31"/>
      <c r="M8" s="31"/>
      <c r="N8" s="31"/>
      <c r="O8" s="31"/>
      <c r="P8" s="31"/>
      <c r="Q8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1 Prix forfaitaires</vt:lpstr>
      <vt:lpstr>Annexe 2 Prix unitaire (BPU)</vt:lpstr>
      <vt:lpstr>DQE</vt:lpstr>
      <vt:lpstr>Annexe 3Prix de rachat des bacs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 FOURAGE</dc:creator>
  <cp:lastModifiedBy>Jérome NOEL</cp:lastModifiedBy>
  <cp:lastPrinted>2024-12-16T14:54:50Z</cp:lastPrinted>
  <dcterms:created xsi:type="dcterms:W3CDTF">2019-02-18T10:15:44Z</dcterms:created>
  <dcterms:modified xsi:type="dcterms:W3CDTF">2025-02-10T13:56:14Z</dcterms:modified>
</cp:coreProperties>
</file>