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admin/Desktop/Copie NAS/CEA/BATIMENT H3_CUISINE/P2.1_DCE/Z_RENDU/05_DCE Final/DOSSIER COMMUN/06_CCTP-DPGF tous lots/"/>
    </mc:Choice>
  </mc:AlternateContent>
  <xr:revisionPtr revIDLastSave="0" documentId="13_ncr:1_{A9986FD7-9EAE-5E40-B6EE-A23ABC1E47B4}" xr6:coauthVersionLast="47" xr6:coauthVersionMax="47" xr10:uidLastSave="{00000000-0000-0000-0000-000000000000}"/>
  <bookViews>
    <workbookView xWindow="55540" yWindow="4000" windowWidth="31500" windowHeight="19440" activeTab="1" xr2:uid="{F6DB02A8-CCAE-644A-BF12-2431C12A4EC7}"/>
  </bookViews>
  <sheets>
    <sheet name="Page de Garde" sheetId="2" r:id="rId1"/>
    <sheet name="DPGF" sheetId="1" r:id="rId2"/>
    <sheet name="Feuil1" sheetId="3" r:id="rId3"/>
  </sheets>
  <definedNames>
    <definedName name="_xlnm.Print_Titles" localSheetId="1">DPGF!$7:$7</definedName>
    <definedName name="_xlnm.Print_Area" localSheetId="1">DPGF!$A$1:$F$323</definedName>
    <definedName name="_xlnm.Print_Area" localSheetId="0">'Page de Garde'!$A$1:$H$46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5" i="1" l="1"/>
  <c r="F266" i="1"/>
  <c r="F268" i="1"/>
  <c r="F286" i="1"/>
  <c r="F284" i="1"/>
  <c r="F13" i="1"/>
  <c r="F12" i="1" s="1"/>
  <c r="F11" i="1" s="1"/>
  <c r="F294" i="1"/>
  <c r="F300" i="1"/>
  <c r="F296" i="1"/>
  <c r="F297" i="1"/>
  <c r="F295" i="1"/>
  <c r="F293" i="1"/>
  <c r="F301" i="1"/>
  <c r="F299" i="1"/>
  <c r="F132" i="1"/>
  <c r="F131" i="1"/>
  <c r="F130" i="1"/>
  <c r="F129" i="1"/>
  <c r="F205" i="1"/>
  <c r="F127" i="1" l="1"/>
  <c r="F298" i="1"/>
  <c r="F292" i="1"/>
  <c r="D55" i="1"/>
  <c r="F55" i="1" s="1"/>
  <c r="D54" i="1"/>
  <c r="F54" i="1" s="1"/>
  <c r="F53" i="1"/>
  <c r="F52" i="1"/>
  <c r="F51" i="1"/>
  <c r="F50" i="1"/>
  <c r="F304" i="1"/>
  <c r="F303" i="1"/>
  <c r="F291" i="1"/>
  <c r="F290" i="1" s="1"/>
  <c r="F283" i="1"/>
  <c r="F285" i="1"/>
  <c r="F289" i="1"/>
  <c r="F288" i="1" s="1"/>
  <c r="F287" i="1"/>
  <c r="D181" i="1"/>
  <c r="D183" i="1" s="1"/>
  <c r="F142" i="1"/>
  <c r="D111" i="1"/>
  <c r="D110" i="1"/>
  <c r="D33" i="1"/>
  <c r="F33" i="1" s="1"/>
  <c r="D76" i="1"/>
  <c r="D75" i="1"/>
  <c r="D74" i="1"/>
  <c r="D73" i="1"/>
  <c r="D66" i="1"/>
  <c r="D65" i="1"/>
  <c r="D64" i="1"/>
  <c r="D63" i="1"/>
  <c r="D108" i="1"/>
  <c r="D112" i="1" s="1"/>
  <c r="F49" i="1" l="1"/>
  <c r="F302" i="1"/>
  <c r="F281" i="1"/>
  <c r="F280" i="1" s="1"/>
  <c r="F274" i="1" s="1"/>
  <c r="D185" i="1"/>
  <c r="D184" i="1"/>
  <c r="D186" i="1"/>
  <c r="F25" i="1"/>
  <c r="F24" i="1"/>
  <c r="F316" i="1" l="1"/>
  <c r="F236" i="1"/>
  <c r="F209" i="1"/>
  <c r="F192" i="1"/>
  <c r="F191" i="1"/>
  <c r="F190" i="1"/>
  <c r="F193" i="1"/>
  <c r="F188" i="1" l="1"/>
  <c r="F124" i="1"/>
  <c r="F123" i="1"/>
  <c r="F122" i="1"/>
  <c r="F121" i="1"/>
  <c r="F120" i="1"/>
  <c r="F270" i="1" l="1"/>
  <c r="F102" i="1"/>
  <c r="F101" i="1" s="1"/>
  <c r="F126" i="1"/>
  <c r="F125" i="1"/>
  <c r="F118" i="1" s="1"/>
  <c r="F256" i="1"/>
  <c r="F255" i="1"/>
  <c r="F225" i="1"/>
  <c r="F76" i="1"/>
  <c r="F75" i="1"/>
  <c r="F74" i="1"/>
  <c r="F73" i="1"/>
  <c r="F72" i="1"/>
  <c r="D70" i="1"/>
  <c r="D69" i="1"/>
  <c r="D68" i="1"/>
  <c r="D71" i="1"/>
  <c r="D67" i="1"/>
  <c r="F41" i="1"/>
  <c r="F40" i="1"/>
  <c r="F39" i="1"/>
  <c r="F38" i="1"/>
  <c r="F42" i="1" l="1"/>
  <c r="D37" i="1"/>
  <c r="F37" i="1" s="1"/>
  <c r="D36" i="1"/>
  <c r="F36" i="1" s="1"/>
  <c r="D35" i="1"/>
  <c r="F35" i="1" s="1"/>
  <c r="D34" i="1"/>
  <c r="F34" i="1" s="1"/>
  <c r="D47" i="1"/>
  <c r="F47" i="1" s="1"/>
  <c r="D48" i="1"/>
  <c r="F48" i="1" s="1"/>
  <c r="F45" i="1"/>
  <c r="F43" i="1"/>
  <c r="F32" i="1"/>
  <c r="F31" i="1"/>
  <c r="F30" i="1"/>
  <c r="F29" i="1"/>
  <c r="F28" i="1"/>
  <c r="F84" i="1"/>
  <c r="F95" i="1"/>
  <c r="F89" i="1"/>
  <c r="F112" i="1"/>
  <c r="D115" i="1"/>
  <c r="D114" i="1"/>
  <c r="D109" i="1"/>
  <c r="D113" i="1" s="1"/>
  <c r="F165" i="1"/>
  <c r="F164" i="1"/>
  <c r="F152" i="1"/>
  <c r="F23" i="1"/>
  <c r="F27" i="1" l="1"/>
  <c r="F46" i="1"/>
  <c r="F44" i="1" s="1"/>
  <c r="F239" i="1"/>
  <c r="F269" i="1" l="1"/>
  <c r="F271" i="1"/>
  <c r="F267" i="1"/>
  <c r="F250" i="1"/>
  <c r="F249" i="1"/>
  <c r="F248" i="1" s="1"/>
  <c r="F247" i="1" s="1"/>
  <c r="F257" i="1"/>
  <c r="F254" i="1"/>
  <c r="F253" i="1"/>
  <c r="F252" i="1" s="1"/>
  <c r="F246" i="1"/>
  <c r="F245" i="1"/>
  <c r="F244" i="1"/>
  <c r="F243" i="1" s="1"/>
  <c r="F242" i="1"/>
  <c r="F241" i="1"/>
  <c r="F240" i="1"/>
  <c r="F237" i="1"/>
  <c r="F235" i="1"/>
  <c r="F234" i="1"/>
  <c r="F233" i="1" s="1"/>
  <c r="F232" i="1"/>
  <c r="F231" i="1" s="1"/>
  <c r="F226" i="1"/>
  <c r="F224" i="1"/>
  <c r="F223" i="1"/>
  <c r="F222" i="1" s="1"/>
  <c r="F218" i="1"/>
  <c r="F217" i="1"/>
  <c r="F216" i="1"/>
  <c r="F213" i="1"/>
  <c r="F214" i="1"/>
  <c r="F212" i="1"/>
  <c r="F208" i="1"/>
  <c r="F207" i="1"/>
  <c r="F206" i="1"/>
  <c r="F204" i="1"/>
  <c r="F203" i="1"/>
  <c r="F202" i="1"/>
  <c r="F210" i="1"/>
  <c r="F200" i="1"/>
  <c r="F199" i="1" s="1"/>
  <c r="F186" i="1"/>
  <c r="F185" i="1"/>
  <c r="F184" i="1"/>
  <c r="F187" i="1"/>
  <c r="F182" i="1"/>
  <c r="F183" i="1"/>
  <c r="F181" i="1"/>
  <c r="F178" i="1"/>
  <c r="F177" i="1" s="1"/>
  <c r="F148" i="1"/>
  <c r="F147" i="1" s="1"/>
  <c r="F173" i="1"/>
  <c r="F172" i="1"/>
  <c r="F171" i="1" s="1"/>
  <c r="F166" i="1"/>
  <c r="F163" i="1"/>
  <c r="F162" i="1"/>
  <c r="F170" i="1"/>
  <c r="F169" i="1"/>
  <c r="F168" i="1"/>
  <c r="F167" i="1" s="1"/>
  <c r="F160" i="1"/>
  <c r="F159" i="1"/>
  <c r="F158" i="1"/>
  <c r="F157" i="1"/>
  <c r="F155" i="1"/>
  <c r="F154" i="1" s="1"/>
  <c r="F153" i="1"/>
  <c r="F151" i="1" s="1"/>
  <c r="F150" i="1"/>
  <c r="F144" i="1"/>
  <c r="F137" i="1"/>
  <c r="F146" i="1"/>
  <c r="F145" i="1"/>
  <c r="F143" i="1"/>
  <c r="F141" i="1"/>
  <c r="F139" i="1"/>
  <c r="F138" i="1"/>
  <c r="F136" i="1"/>
  <c r="F135" i="1" s="1"/>
  <c r="F116" i="1"/>
  <c r="F117" i="1"/>
  <c r="F115" i="1"/>
  <c r="F114" i="1"/>
  <c r="F113" i="1"/>
  <c r="F111" i="1"/>
  <c r="F110" i="1"/>
  <c r="F109" i="1"/>
  <c r="F108" i="1"/>
  <c r="F106" i="1"/>
  <c r="F100" i="1"/>
  <c r="F99" i="1"/>
  <c r="F98" i="1"/>
  <c r="F97" i="1"/>
  <c r="F96" i="1" s="1"/>
  <c r="F94" i="1"/>
  <c r="F93" i="1"/>
  <c r="F88" i="1"/>
  <c r="F92" i="1"/>
  <c r="F91" i="1"/>
  <c r="F90" i="1"/>
  <c r="F85" i="1"/>
  <c r="F86" i="1"/>
  <c r="F83" i="1"/>
  <c r="F82" i="1"/>
  <c r="F81" i="1"/>
  <c r="F80" i="1"/>
  <c r="F79" i="1"/>
  <c r="F77" i="1"/>
  <c r="F71" i="1"/>
  <c r="F70" i="1"/>
  <c r="F69" i="1"/>
  <c r="F68" i="1"/>
  <c r="F67" i="1"/>
  <c r="F66" i="1"/>
  <c r="F65" i="1"/>
  <c r="F64" i="1"/>
  <c r="F63" i="1"/>
  <c r="F62" i="1"/>
  <c r="F60" i="1"/>
  <c r="F59" i="1"/>
  <c r="F58" i="1"/>
  <c r="F313" i="1" s="1"/>
  <c r="F57" i="1"/>
  <c r="F78" i="1" l="1"/>
  <c r="F259" i="1"/>
  <c r="F311" i="1" s="1"/>
  <c r="F211" i="1"/>
  <c r="F61" i="1"/>
  <c r="F140" i="1"/>
  <c r="F238" i="1"/>
  <c r="F156" i="1"/>
  <c r="F180" i="1"/>
  <c r="F201" i="1"/>
  <c r="F230" i="1"/>
  <c r="F228" i="1" s="1"/>
  <c r="F107" i="1"/>
  <c r="F56" i="1"/>
  <c r="F87" i="1"/>
  <c r="F161" i="1"/>
  <c r="F215" i="1"/>
  <c r="F315" i="1"/>
  <c r="F314" i="1"/>
  <c r="F312" i="1"/>
  <c r="F251" i="1"/>
  <c r="F221" i="1"/>
  <c r="F179" i="1"/>
  <c r="F219" i="1"/>
  <c r="F149" i="1"/>
  <c r="F105" i="1"/>
  <c r="F104" i="1" s="1"/>
  <c r="F134" i="1" l="1"/>
  <c r="F175" i="1"/>
  <c r="F308" i="1" s="1"/>
  <c r="F198" i="1"/>
  <c r="F310" i="1"/>
  <c r="F26" i="1"/>
  <c r="F20" i="1"/>
  <c r="F19" i="1"/>
  <c r="F21" i="1"/>
  <c r="F18" i="1"/>
  <c r="F22" i="1"/>
  <c r="F17" i="1" l="1"/>
  <c r="F16" i="1" s="1"/>
  <c r="F14" i="1" s="1"/>
  <c r="F196" i="1"/>
  <c r="F309" i="1" s="1"/>
  <c r="F9" i="1" l="1"/>
  <c r="F307" i="1" s="1"/>
  <c r="F317" i="1" s="1"/>
  <c r="F318" i="1" s="1"/>
  <c r="F319" i="1" s="1"/>
  <c r="F321" i="1" l="1"/>
  <c r="F322" i="1" l="1"/>
  <c r="F323" i="1" s="1"/>
</calcChain>
</file>

<file path=xl/sharedStrings.xml><?xml version="1.0" encoding="utf-8"?>
<sst xmlns="http://schemas.openxmlformats.org/spreadsheetml/2006/main" count="628" uniqueCount="250">
  <si>
    <t>MAÎTRE D’OUVRAGE :</t>
  </si>
  <si>
    <t>III.</t>
  </si>
  <si>
    <t>DESCRIPTION DES TRAVAUX :</t>
  </si>
  <si>
    <t>U</t>
  </si>
  <si>
    <t>Qté</t>
  </si>
  <si>
    <t>P.U. (€ HT)</t>
  </si>
  <si>
    <t>Total (€ HT)</t>
  </si>
  <si>
    <t>A.</t>
  </si>
  <si>
    <t>1.</t>
  </si>
  <si>
    <t>a)</t>
  </si>
  <si>
    <t>Ens</t>
  </si>
  <si>
    <t>b)</t>
  </si>
  <si>
    <t>2.</t>
  </si>
  <si>
    <t>c)</t>
  </si>
  <si>
    <t>d)</t>
  </si>
  <si>
    <t>B.</t>
  </si>
  <si>
    <t>Travaux de dépose</t>
  </si>
  <si>
    <t>e)</t>
  </si>
  <si>
    <t>f)</t>
  </si>
  <si>
    <t>g)</t>
  </si>
  <si>
    <t>h)</t>
  </si>
  <si>
    <t>i)</t>
  </si>
  <si>
    <t>j)</t>
  </si>
  <si>
    <t>3.</t>
  </si>
  <si>
    <t>ml</t>
  </si>
  <si>
    <t>C.</t>
  </si>
  <si>
    <t>D.</t>
  </si>
  <si>
    <t>E.</t>
  </si>
  <si>
    <t>T.V.A. (20%)</t>
  </si>
  <si>
    <t xml:space="preserve">                 </t>
  </si>
  <si>
    <r>
      <rPr>
        <sz val="24"/>
        <color theme="1"/>
        <rFont val="Bookman Old Style"/>
        <family val="1"/>
      </rPr>
      <t>DÉCOMPOSITION DU PRIX GLOBAL FORFAITAIRE</t>
    </r>
    <r>
      <rPr>
        <b/>
        <sz val="24"/>
        <color theme="1"/>
        <rFont val="Bookman Old Style"/>
        <family val="1"/>
      </rPr>
      <t xml:space="preserve"> </t>
    </r>
  </si>
  <si>
    <t>Bâtiment H3 – CEA GRENOBLE</t>
  </si>
  <si>
    <t>TRAVAUX DE BASE_CUISINE</t>
  </si>
  <si>
    <t>Plomberie</t>
  </si>
  <si>
    <t xml:space="preserve">Dépose et évacuation de l’ensemble des réseaux EFB </t>
  </si>
  <si>
    <t>Dépose et évacuation de l’ensemble des réseaux EFA</t>
  </si>
  <si>
    <t>Dépose et évacuation de l’ensemble des réseaux ECS + Bouclage</t>
  </si>
  <si>
    <t>Dépose et évacuation de la production ECS</t>
  </si>
  <si>
    <t>Dépose et évacuation des réseaux Eaux Grasses Cuisine</t>
  </si>
  <si>
    <t>Distribution Eau Froide Brute</t>
  </si>
  <si>
    <t>Raccordement sur réseau existant</t>
  </si>
  <si>
    <t>Tube multicouche DN 40</t>
  </si>
  <si>
    <t>Tube multicouche DN 32</t>
  </si>
  <si>
    <t>Tube multicouche DN 25</t>
  </si>
  <si>
    <t>Tube multicouche DN 20</t>
  </si>
  <si>
    <t>Tube multicouche DN 15</t>
  </si>
  <si>
    <t>Calorifuge - DN 40</t>
  </si>
  <si>
    <t>Calorifuge - DN 32</t>
  </si>
  <si>
    <t>Calorifuge - DN 15</t>
  </si>
  <si>
    <t>Calorifuge - DN 20</t>
  </si>
  <si>
    <t>Calorifuge - DN 25</t>
  </si>
  <si>
    <t>Distribution Eau Froide Adoucie</t>
  </si>
  <si>
    <t>Production Eau Chaude Sanitaire</t>
  </si>
  <si>
    <t>Echangeur à plaque, suivant CCTP</t>
  </si>
  <si>
    <t>Ballon de stockage - 1000 Litres</t>
  </si>
  <si>
    <t>BUS terrain pour raccordement sur automate GTC</t>
  </si>
  <si>
    <t>Distribution Eau Chaude Sanitaire</t>
  </si>
  <si>
    <t>Réseaux d'évacuations</t>
  </si>
  <si>
    <t>Tube PVC-C HTA-E - Diamètre 110 mm</t>
  </si>
  <si>
    <t>Tube PVC-C HTA-E - Diamètre 125 mm</t>
  </si>
  <si>
    <t>Tube PVC-C HTA-E - Diamètre 160 mm</t>
  </si>
  <si>
    <t>Tube PVC-C HTA-E - Diamètre 200 mm</t>
  </si>
  <si>
    <t>Accessoires de pose et de raccordement</t>
  </si>
  <si>
    <t>Attentes Cuisines</t>
  </si>
  <si>
    <t>Attente EF/ECS - Ø 20/27 avec mitigeur thermostatique et clapet anti-retour</t>
  </si>
  <si>
    <t xml:space="preserve">Attente EF/ECS - Ø 15/21 avec vannes d'arrêt 1/4 de tour </t>
  </si>
  <si>
    <t>Attente EF Adoucie - Ø 20/27 avec vanne d'arrêt 1/4 de tour</t>
  </si>
  <si>
    <t>Mise en route, nettoyage et analyse</t>
  </si>
  <si>
    <t>Lessivage, rinçage des réseaux</t>
  </si>
  <si>
    <t>Mise en service ECS</t>
  </si>
  <si>
    <t>Analyses d'eau</t>
  </si>
  <si>
    <t>Remplissage des installations</t>
  </si>
  <si>
    <t>Chauffage</t>
  </si>
  <si>
    <t>Distribution technique chauffage</t>
  </si>
  <si>
    <t>Traitement d'air</t>
  </si>
  <si>
    <t>Dépose et évacuation des hottes non ré-utilisées</t>
  </si>
  <si>
    <t xml:space="preserve">Dépose soignée, le stockage et la protection des hottes ré-utilisées </t>
  </si>
  <si>
    <t xml:space="preserve">Dépose et évacuation de l’ensemble des gaines de soufflage et d’extraction situées en plafond de la zone cuisine et de la future extension (local 216) y compris supports, grilles et accessoires </t>
  </si>
  <si>
    <t>Dépose et évacuation des caissons d’extraction « Cuisine » et « Plonge » situés en local technique Extraction en toiture du bâtiment</t>
  </si>
  <si>
    <t>Gainages et accessoires</t>
  </si>
  <si>
    <t>Gaine acier galvanisé circulaire - Diamètre 160 mm</t>
  </si>
  <si>
    <t>Gaine acier galvanisé rectangulaire</t>
  </si>
  <si>
    <t>kg</t>
  </si>
  <si>
    <t>Calorifuge</t>
  </si>
  <si>
    <t>Coudes, Tés, trappes de visite</t>
  </si>
  <si>
    <t>m2</t>
  </si>
  <si>
    <t>Clapet coupe-feu</t>
  </si>
  <si>
    <t>Grille de reprise</t>
  </si>
  <si>
    <t>Grille de soufflage</t>
  </si>
  <si>
    <t>Hottes Cuisine</t>
  </si>
  <si>
    <t>Nettoyage et la remise en place des hottes « Cuisson » et « Plonge »</t>
  </si>
  <si>
    <t>Fourniture et pose Hotte "Pâtisserie"</t>
  </si>
  <si>
    <t>Fourniture et pose Hotte "Préparation chaude"</t>
  </si>
  <si>
    <t>Raccordement aérauliques des hottes</t>
  </si>
  <si>
    <t>Registre d'équilibrage</t>
  </si>
  <si>
    <t>Extracteur</t>
  </si>
  <si>
    <t>Équilibrage, essais et mise en service</t>
  </si>
  <si>
    <t>Equilibrage des réseaux</t>
  </si>
  <si>
    <t>Raccordement électrique et aéraulique</t>
  </si>
  <si>
    <t>Grille de soufflage, suivant CCTP</t>
  </si>
  <si>
    <t>Sans objet</t>
  </si>
  <si>
    <t>Sans objet.</t>
  </si>
  <si>
    <t>Dépose et évacuation des tuyauteries et accessoires,</t>
  </si>
  <si>
    <t>Dépose soignée des radiateurs et robinetteries dans la zone Self/Restaurant/Cafétéria et stockage</t>
  </si>
  <si>
    <t>Nettoyage intérieur/extérieur, rinçage, désembouage des radiateurs</t>
  </si>
  <si>
    <t>Repose des radiateurs en lieu et place après remise en peinture</t>
  </si>
  <si>
    <t>Fourniture et pose de tête thermostatique marque OVENTROP ou équivalent, type UNI LRH, et té de réglage sur tous les radiateurs</t>
  </si>
  <si>
    <t>Raccordements sur réseaux neufs en sous-sol/vide sanitaires en tube multicouche</t>
  </si>
  <si>
    <t>Remise en service, essais, équilibrage de l'installation.</t>
  </si>
  <si>
    <t>Corps de chauffe</t>
  </si>
  <si>
    <t>Appareillages sanitaires</t>
  </si>
  <si>
    <t>Cuvette WC suspendu et bâti-support, suivant CCTP</t>
  </si>
  <si>
    <t>Barre de maintien fixe coudée, suivant CCTP</t>
  </si>
  <si>
    <t>Barre de maintien relevable, suivant CCTP</t>
  </si>
  <si>
    <t>Lave-main, conforme PMR et robinetterie, suivant CCTP</t>
  </si>
  <si>
    <t>Vasque à encastrer et robinetterie, suivant CCTP</t>
  </si>
  <si>
    <t>Séparateur d'urinoir, suivant CCTP</t>
  </si>
  <si>
    <t>Distribution Eau Froide et Eau Chaude Sanitaire</t>
  </si>
  <si>
    <t>Tube multicouche DN15</t>
  </si>
  <si>
    <t>Tube multicouche DN20</t>
  </si>
  <si>
    <t>Eaux Usées, Eaux Vannes</t>
  </si>
  <si>
    <t>Tube PVC - Diamètre 100 mm</t>
  </si>
  <si>
    <t>Attente EG - Ø 40 mm</t>
  </si>
  <si>
    <t>Attente EG - Ø 50 mm</t>
  </si>
  <si>
    <t>Attente EG - Ø 110 mm</t>
  </si>
  <si>
    <t>Dépose et évacuation des bouches d'extraction existantes</t>
  </si>
  <si>
    <t>Raccordement des bouches sur réseau existant</t>
  </si>
  <si>
    <t>Bouches d'extraction</t>
  </si>
  <si>
    <t>Receveur de douche et robinetterie, suivant CCTP</t>
  </si>
  <si>
    <t>Radiateurs et robinetterie</t>
  </si>
  <si>
    <t>Dépose et évacuation des radiateurs existants</t>
  </si>
  <si>
    <t>Fourniture et pose de radiateurs P=1 500W et robinetterie, suivant CCTP</t>
  </si>
  <si>
    <t>Dépose et évacuation de gaines en toiture</t>
  </si>
  <si>
    <t>Fourniture et pose de gaine acier galvanisé rectangulaire section 800 x 350 mm  y compris calorifuge</t>
  </si>
  <si>
    <t>Fourniture et pose de gaine acier galvanisé rectangulaire section 350 x 350 mm  y compris calorifuge</t>
  </si>
  <si>
    <t>Tube PVC - Diamètre 40 à 50 mm</t>
  </si>
  <si>
    <t>Tube multicouche DN12</t>
  </si>
  <si>
    <t>Repérage et vidange des réseaux EFB, EFA, ECS</t>
  </si>
  <si>
    <t>Bouche Coupe-Feu local déchet</t>
  </si>
  <si>
    <t>Fourniture et pose de registre motorisé - section 400x250 mm, suivant CCTP</t>
  </si>
  <si>
    <t>Fourniture et pose de registre motorisé - section 700x450 mm, suivant CCTP</t>
  </si>
  <si>
    <t>Fourniture et pose de registre motorisé - section 650x450 mm, suivant CCTP</t>
  </si>
  <si>
    <t>Fourniture et pose de registre motorisé - section 400x350 mm, suivant CCTP</t>
  </si>
  <si>
    <t>Fourniture et pose de registre motorisé - section 400x400 mm, suivant CCTP</t>
  </si>
  <si>
    <t>Vanne 1/4 de tour DN32 en entrée de vide sanitaire</t>
  </si>
  <si>
    <t>Tube PVC-C HTA-E - Diamètre 40 à 50  mm</t>
  </si>
  <si>
    <t xml:space="preserve">Attente EF/ECS - Ø 20/27 avec vannes d'arrêt 1/4 de tour </t>
  </si>
  <si>
    <t>Tube FONTE (EP) - Diamètre 100 mm</t>
  </si>
  <si>
    <t>Vanne 1/4 de tour DN 40</t>
  </si>
  <si>
    <t>Vanne 1/4 de tour DN 32</t>
  </si>
  <si>
    <t>Vanne 1/4 de tour DN 15</t>
  </si>
  <si>
    <t>Vanne 1/4 de tour DN 25</t>
  </si>
  <si>
    <t>Vanne 1/4 de tour DN 20</t>
  </si>
  <si>
    <t>Gaine acier galvanisé circulaire - Diamètre 125 mm</t>
  </si>
  <si>
    <t>Accessoires (vannes d'arrêt, vanne de vidange, sondes, thermomètres)</t>
  </si>
  <si>
    <t>Raccordement sur automate GTB existant</t>
  </si>
  <si>
    <t>Distribution Eau Froide Industrielle</t>
  </si>
  <si>
    <t>Passerelle de communication</t>
  </si>
  <si>
    <t>TRAVAUX DE BASE_RESTAURANT ET ATTENANTS</t>
  </si>
  <si>
    <t>TRAVAUX DE BASE_SANITAIRES CONVIVES RDC</t>
  </si>
  <si>
    <t>TRAVAUX DE BASE_VESTIAIRES FEMMES SOUS-SOL</t>
  </si>
  <si>
    <t>TRAVAUX DE BASE_TOITURE TERRASSE</t>
  </si>
  <si>
    <t>Fourniture et pose d'un escalier type Step Over pour franchissement de  gaine largeur 800 mm</t>
  </si>
  <si>
    <t>Panoplie de comptage énergétique (compteur, vannes, sonde, bus pour raccordement GTB,…)</t>
  </si>
  <si>
    <t>- Batterie Chaude Air Neuf - CTA RESTAURANT</t>
  </si>
  <si>
    <t>- Batterie Froide Air Neuf - CTA RESTAURANT</t>
  </si>
  <si>
    <t>- Batterie Chaude Air Neuf - CTA CUISINE</t>
  </si>
  <si>
    <t>- Batterie Froide Air Neuf - CTA CUISINE</t>
  </si>
  <si>
    <t>- Eau Chaude - Primaire PRODUCTION ECS</t>
  </si>
  <si>
    <t>- Eau Industrielle - RESEAU COMPRESSEUR CF</t>
  </si>
  <si>
    <t>- Eau Froide Adoucie - ECS</t>
  </si>
  <si>
    <t>Gaine Acier Galvanisé diamètre 160 mm</t>
  </si>
  <si>
    <t>Raccordement sur réseau aéraulique existant</t>
  </si>
  <si>
    <t>Accessoire de pose et de raccordement suivant préconisation acoustique</t>
  </si>
  <si>
    <t>Zone affaiblissement acoustique renforcée</t>
  </si>
  <si>
    <t>Urinoir suivant CCTP</t>
  </si>
  <si>
    <t>Système chasse automatique urinoir, suivant CCTP</t>
  </si>
  <si>
    <t>Porte de douche vitrée, suivant CCTP</t>
  </si>
  <si>
    <t>Dépose et évacuation bac à fécules dans Vide Sanitaire</t>
  </si>
  <si>
    <t>AAPE N°1</t>
  </si>
  <si>
    <t>AAPE N°2</t>
  </si>
  <si>
    <t>AAPE N°3</t>
  </si>
  <si>
    <t>Dépose et évacuation radiateurs local 216, y compris distribution niveaux Rdc et sous-sol</t>
  </si>
  <si>
    <t>AAPE N°4</t>
  </si>
  <si>
    <t>Raccordement caniveaux  - Ø 110 mm</t>
  </si>
  <si>
    <t>Calorifuge réseau soufflage, suivant CCTP</t>
  </si>
  <si>
    <t>MONTANT TOTAL TRAVAUX DE BASE_RESTAURANT ET ATTENANTS 
(€ HT)</t>
  </si>
  <si>
    <t>MONTANT TOTAL TRAVAUX DE BASE_SANITAIRES CONVIVES RDC 
(€ HT)</t>
  </si>
  <si>
    <t>MONTANT TOTAL TRAVAUX DE BASE_TOITURE TERRASSE (€ HT)</t>
  </si>
  <si>
    <t>Dont montant AAPE N°1-Radiateurs Restaurant (€ HT)</t>
  </si>
  <si>
    <t>Dont montant AAPE N°2-Production ECS semi-instantanée(€ HT)</t>
  </si>
  <si>
    <t>Identification des réseaux</t>
  </si>
  <si>
    <t>Anneaux de repérage, flèches avec sens d'écoulement des réseaux et étiquettes gavées, suivant CCTP</t>
  </si>
  <si>
    <t>Grille de reprise, suivant CCTP</t>
  </si>
  <si>
    <t>Mise en service des installations</t>
  </si>
  <si>
    <t>Fourniture et pose de bouches d'extraction autoréglables suivant CCTP</t>
  </si>
  <si>
    <t>Dont montant AAPE N°3-Radiateurs Vestiaires Femmes (€ HT)</t>
  </si>
  <si>
    <t>Dont montant AAPE N°4-Fiabilisation et isolation des réseaux primaires en vide sanitaire (€ HT)</t>
  </si>
  <si>
    <t>MONTANT TOTAL TRAVAUX DE BASE_CUISINE  (€ HT)</t>
  </si>
  <si>
    <t>MONTANT TOTAL TRAVAUX DE BASE_VESTIAIRES FEMMES SOUS-SOL (€ HT)</t>
  </si>
  <si>
    <t>MONTANT TOTAL TRAVAUX DE BASE 
LOT PLOMBERIE-CHAUFFAGE-VENTILATION (€ HT)</t>
  </si>
  <si>
    <t>MONTANT TOTAL TRAVAUX DE BASE 
LOT PLOMBERIE-CHAUFFAGE-VENTILATION (€ TTC)</t>
  </si>
  <si>
    <t>MONTANT TOTAL TRAVAUX DE BASE + OPTION 
LOT PLOMBERIE-CHAUFFAGE-VENTILATION (€ HT)</t>
  </si>
  <si>
    <t>MONTANT TOTAL TRAVAUX DE BASE + OPTION
LOT PLOMBERIE-CHAUFFAGE-VENTILATION (€ TTC)</t>
  </si>
  <si>
    <t>F.</t>
  </si>
  <si>
    <t>Bâtiment H3
Extension de la Zone Cuisine</t>
  </si>
  <si>
    <t>Volet de désenfumage</t>
  </si>
  <si>
    <t>Fourniture et pose d'un volet d'amenée d'air, type BTDR 3 DECO M de chez France AIR ou équivalent, suivant CCTP</t>
  </si>
  <si>
    <t>Fourniture et pose de clapet coupe-feu, type REF 500 4 de chez France AIR ou équivalent, suivant CCTP</t>
  </si>
  <si>
    <t>Caisson d'insufflation</t>
  </si>
  <si>
    <t>Essais et Equilibrage</t>
  </si>
  <si>
    <t>Caisson d'insufflation, marque VIM ou équivalent, débit 18900 m3/h, suivant CCTP</t>
  </si>
  <si>
    <t>Repérage/Vidange des réseaux</t>
  </si>
  <si>
    <t>Repérage et vérification vidange des réseaux Eau Froide et Eau Chaude Sanitaire.</t>
  </si>
  <si>
    <t>Clapet coupe-feu rectangulaire - section : 650 x 400 mm</t>
  </si>
  <si>
    <t>Clapet coupe-feu rectangulaire - section : 500 x 400 mm</t>
  </si>
  <si>
    <t>Clapet coupe-feu rectangulaire - section : 500 x 250 mm</t>
  </si>
  <si>
    <t>AAPE N°4=80%</t>
  </si>
  <si>
    <t>AAPE N°4=100%</t>
  </si>
  <si>
    <t>Diffuseur sur gaine circulaire, suivant CCTP</t>
  </si>
  <si>
    <t>Barre de tirage sur portes WC PMR, suivant CCTP</t>
  </si>
  <si>
    <t>OPTION 1_MISE EN CONFORMITE DESENFUMAGE-CUISINE</t>
  </si>
  <si>
    <t>MONTANT TOTAL OPTION 1_MISE EN CONFORMITE DESENFUMAGE_CUISINE
(€ HT)</t>
  </si>
  <si>
    <t>D.P.G.F. LOT 09 PLOMBERIE-CHAUFFAGE-VENTILATION</t>
  </si>
  <si>
    <t>LOT 09 - PLOMBERIE / CHAUFFAGE / VENTILATION</t>
  </si>
  <si>
    <t>Inertage du réseau Gaz desservant la cuisine + Dépose et évacuation de l’électrovanne sur gaz de ville + câble d'asservissement jusqu'à l’armoire électrique ARM0438</t>
  </si>
  <si>
    <t>Dépose et évacuation d'un compresseur Chambre Froide dans Vide Sanitaire, suivant CCTP</t>
  </si>
  <si>
    <t>Panoplie de comptage (compteur, vannes, sonde, bus pour raccordement GTB,…)</t>
  </si>
  <si>
    <t>Comptages énergétiques</t>
  </si>
  <si>
    <t>Comptages volumétriques</t>
  </si>
  <si>
    <t>Armoire Électrique Désenfumage</t>
  </si>
  <si>
    <t>Travaux Électriques divers - Asservissements</t>
  </si>
  <si>
    <t>Alimentation Extracteur Désenfumage Cuisine - Câble CR1</t>
  </si>
  <si>
    <t>Alimentation Caisson d'insufflation Désenfumage Cuisine - Câble CR1</t>
  </si>
  <si>
    <t>Schéma Armoire Désenfumage</t>
  </si>
  <si>
    <t>Fourniture et pose Armoire Désenfumage, suivant CCTP</t>
  </si>
  <si>
    <t>Modifications Armoire CTA, suivant CCTP</t>
  </si>
  <si>
    <t>Modifications Armoire Extracteurs, suivant CCTP</t>
  </si>
  <si>
    <t>Raccordement Armoire sur attente laissée par le lot Electricité</t>
  </si>
  <si>
    <t>Phase DCE - Indice 02 – Vendredi 24 janvier 2025</t>
  </si>
  <si>
    <t>TRAVAUX PRELIMINAIRES</t>
  </si>
  <si>
    <t>Installation de chantier</t>
  </si>
  <si>
    <t>Fourniture et pose de robinet de puisage, suivant CCTP</t>
  </si>
  <si>
    <t>G.</t>
  </si>
  <si>
    <t>Clapet coupe-feu rectangulaire - section : 600 x 300 mm</t>
  </si>
  <si>
    <t>Clapet coupe-feu rectangulaire - section : 500 x 500 mm</t>
  </si>
  <si>
    <t>Mise à jour schémas électriques d'armoires</t>
  </si>
  <si>
    <t>Fourniture et pose Extracteur Laverie, suivant CCTP</t>
  </si>
  <si>
    <t>Fourniture et pose Extracteur Cuisine, suivant CCTP</t>
  </si>
  <si>
    <t>Bouchonnages provisoires des réseaux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</si>
</sst>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24"/>
      <name val="Bookman Old Style"/>
      <family val="1"/>
    </font>
    <font>
      <u/>
      <sz val="12"/>
      <color theme="10"/>
      <name val="Calibri"/>
      <family val="2"/>
      <scheme val="minor"/>
    </font>
    <font>
      <b/>
      <u/>
      <sz val="16"/>
      <color rgb="FF287189"/>
      <name val="Bookman Old Style"/>
      <family val="1"/>
    </font>
    <font>
      <b/>
      <u/>
      <sz val="14"/>
      <color rgb="FF536565"/>
      <name val="Bookman Old Style"/>
      <family val="1"/>
    </font>
    <font>
      <u/>
      <sz val="11"/>
      <color rgb="FF00A4AF"/>
      <name val="Bookman Old Style"/>
      <family val="1"/>
    </font>
    <font>
      <sz val="12"/>
      <color theme="1"/>
      <name val="Bookman Old Style"/>
      <family val="1"/>
    </font>
    <font>
      <sz val="11"/>
      <color theme="1"/>
      <name val="Bookman Old Style"/>
      <family val="1"/>
    </font>
    <font>
      <sz val="11"/>
      <color rgb="FF00A4AF"/>
      <name val="Bookman Old Style"/>
      <family val="1"/>
    </font>
    <font>
      <b/>
      <sz val="14"/>
      <color rgb="FF536565"/>
      <name val="Bookman Old Style"/>
      <family val="1"/>
    </font>
    <font>
      <b/>
      <sz val="12"/>
      <color theme="1"/>
      <name val="Bookman Old Style"/>
      <family val="1"/>
    </font>
    <font>
      <sz val="11"/>
      <color theme="1"/>
      <name val="Calibri"/>
      <family val="2"/>
      <scheme val="minor"/>
    </font>
    <font>
      <b/>
      <sz val="24"/>
      <color theme="1"/>
      <name val="Bookman Old Style"/>
      <family val="1"/>
    </font>
    <font>
      <b/>
      <sz val="16"/>
      <color rgb="FF287189"/>
      <name val="Bookman Old Style"/>
      <family val="1"/>
    </font>
    <font>
      <b/>
      <i/>
      <sz val="12"/>
      <color rgb="FF287189"/>
      <name val="Bookman Old Style"/>
      <family val="1"/>
    </font>
    <font>
      <b/>
      <sz val="14"/>
      <color theme="1"/>
      <name val="Bookman Old Style"/>
      <family val="1"/>
    </font>
    <font>
      <sz val="24"/>
      <color theme="1"/>
      <name val="Bookman Old Style"/>
      <family val="1"/>
    </font>
    <font>
      <b/>
      <sz val="22"/>
      <color theme="1"/>
      <name val="Bookman Old Style"/>
      <family val="1"/>
    </font>
    <font>
      <b/>
      <i/>
      <sz val="11"/>
      <color theme="1"/>
      <name val="Bookman Old Style"/>
      <family val="1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u/>
      <sz val="11"/>
      <name val="Bookman Old Style"/>
      <family val="1"/>
    </font>
    <font>
      <i/>
      <sz val="11"/>
      <color theme="1"/>
      <name val="Bookman Old Style"/>
      <family val="1"/>
    </font>
    <font>
      <i/>
      <sz val="12"/>
      <color theme="1"/>
      <name val="Bookman Old Style"/>
      <family val="1"/>
    </font>
  </fonts>
  <fills count="7">
    <fill>
      <patternFill patternType="none"/>
    </fill>
    <fill>
      <patternFill patternType="gray125"/>
    </fill>
    <fill>
      <patternFill patternType="solid">
        <fgColor rgb="FF00A4AF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4" fillId="4" borderId="0" xfId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6" fillId="4" borderId="1" xfId="0" applyFont="1" applyFill="1" applyBorder="1" applyAlignment="1">
      <alignment horizontal="right" vertical="center" wrapText="1"/>
    </xf>
    <xf numFmtId="0" fontId="6" fillId="4" borderId="5" xfId="0" applyFont="1" applyFill="1" applyBorder="1" applyAlignment="1">
      <alignment vertical="center" wrapText="1"/>
    </xf>
    <xf numFmtId="0" fontId="0" fillId="0" borderId="5" xfId="0" applyBorder="1" applyAlignment="1">
      <alignment horizontal="center"/>
    </xf>
    <xf numFmtId="4" fontId="0" fillId="0" borderId="5" xfId="0" applyNumberFormat="1" applyBorder="1" applyAlignment="1">
      <alignment horizontal="center" vertical="center"/>
    </xf>
    <xf numFmtId="4" fontId="9" fillId="4" borderId="6" xfId="0" applyNumberFormat="1" applyFont="1" applyFill="1" applyBorder="1" applyAlignment="1">
      <alignment vertical="center" wrapText="1"/>
    </xf>
    <xf numFmtId="0" fontId="8" fillId="0" borderId="9" xfId="0" applyFont="1" applyBorder="1" applyAlignment="1">
      <alignment horizontal="right"/>
    </xf>
    <xf numFmtId="0" fontId="0" fillId="0" borderId="10" xfId="0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0" fontId="5" fillId="0" borderId="5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0" fillId="0" borderId="2" xfId="0" applyBorder="1" applyAlignment="1">
      <alignment horizontal="right"/>
    </xf>
    <xf numFmtId="4" fontId="0" fillId="0" borderId="0" xfId="0" applyNumberFormat="1" applyAlignment="1">
      <alignment horizontal="center" vertical="center"/>
    </xf>
    <xf numFmtId="4" fontId="0" fillId="0" borderId="12" xfId="0" applyNumberFormat="1" applyBorder="1" applyAlignment="1">
      <alignment horizontal="center" vertical="center"/>
    </xf>
    <xf numFmtId="0" fontId="7" fillId="4" borderId="0" xfId="0" applyFont="1" applyFill="1"/>
    <xf numFmtId="0" fontId="16" fillId="0" borderId="0" xfId="0" applyFont="1" applyAlignment="1">
      <alignment vertical="center"/>
    </xf>
    <xf numFmtId="0" fontId="5" fillId="0" borderId="3" xfId="0" applyFont="1" applyBorder="1" applyAlignment="1">
      <alignment vertical="center" wrapText="1"/>
    </xf>
    <xf numFmtId="4" fontId="0" fillId="0" borderId="0" xfId="0" applyNumberFormat="1"/>
    <xf numFmtId="0" fontId="5" fillId="0" borderId="15" xfId="0" applyFont="1" applyBorder="1" applyAlignment="1">
      <alignment horizontal="right" vertical="center" wrapText="1"/>
    </xf>
    <xf numFmtId="0" fontId="0" fillId="0" borderId="3" xfId="0" applyBorder="1"/>
    <xf numFmtId="4" fontId="10" fillId="0" borderId="16" xfId="0" applyNumberFormat="1" applyFont="1" applyBorder="1" applyAlignment="1">
      <alignment vertical="center" wrapText="1"/>
    </xf>
    <xf numFmtId="0" fontId="0" fillId="5" borderId="0" xfId="0" applyFill="1"/>
    <xf numFmtId="0" fontId="11" fillId="4" borderId="0" xfId="0" applyFont="1" applyFill="1" applyAlignment="1">
      <alignment horizontal="center"/>
    </xf>
    <xf numFmtId="0" fontId="19" fillId="0" borderId="7" xfId="0" applyFont="1" applyBorder="1" applyAlignment="1">
      <alignment horizontal="right"/>
    </xf>
    <xf numFmtId="0" fontId="19" fillId="0" borderId="4" xfId="0" applyFont="1" applyBorder="1"/>
    <xf numFmtId="0" fontId="20" fillId="0" borderId="4" xfId="0" applyFont="1" applyBorder="1" applyAlignment="1">
      <alignment horizontal="center" vertical="center"/>
    </xf>
    <xf numFmtId="4" fontId="20" fillId="0" borderId="4" xfId="0" applyNumberFormat="1" applyFont="1" applyBorder="1" applyAlignment="1">
      <alignment horizontal="center" vertical="center"/>
    </xf>
    <xf numFmtId="4" fontId="20" fillId="0" borderId="8" xfId="0" applyNumberFormat="1" applyFont="1" applyBorder="1" applyAlignment="1">
      <alignment horizontal="center" vertical="center"/>
    </xf>
    <xf numFmtId="49" fontId="0" fillId="0" borderId="10" xfId="0" applyNumberFormat="1" applyBorder="1" applyAlignment="1">
      <alignment wrapText="1"/>
    </xf>
    <xf numFmtId="49" fontId="0" fillId="0" borderId="13" xfId="0" applyNumberFormat="1" applyBorder="1" applyAlignment="1">
      <alignment wrapText="1"/>
    </xf>
    <xf numFmtId="49" fontId="0" fillId="0" borderId="17" xfId="0" applyNumberFormat="1" applyBorder="1" applyAlignment="1">
      <alignment wrapText="1"/>
    </xf>
    <xf numFmtId="49" fontId="0" fillId="0" borderId="0" xfId="0" applyNumberFormat="1" applyAlignment="1">
      <alignment wrapText="1"/>
    </xf>
    <xf numFmtId="4" fontId="21" fillId="0" borderId="10" xfId="0" applyNumberFormat="1" applyFont="1" applyBorder="1" applyAlignment="1">
      <alignment horizontal="center" vertical="center"/>
    </xf>
    <xf numFmtId="49" fontId="0" fillId="0" borderId="10" xfId="0" quotePrefix="1" applyNumberFormat="1" applyBorder="1" applyAlignment="1">
      <alignment wrapText="1"/>
    </xf>
    <xf numFmtId="0" fontId="6" fillId="4" borderId="2" xfId="0" applyFont="1" applyFill="1" applyBorder="1" applyAlignment="1">
      <alignment horizontal="right" vertical="center" wrapText="1"/>
    </xf>
    <xf numFmtId="4" fontId="9" fillId="4" borderId="12" xfId="0" applyNumberFormat="1" applyFont="1" applyFill="1" applyBorder="1" applyAlignment="1">
      <alignment vertical="center" wrapText="1"/>
    </xf>
    <xf numFmtId="49" fontId="0" fillId="0" borderId="4" xfId="0" applyNumberFormat="1" applyBorder="1" applyAlignment="1">
      <alignment wrapText="1"/>
    </xf>
    <xf numFmtId="0" fontId="0" fillId="0" borderId="4" xfId="0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0" fontId="8" fillId="0" borderId="7" xfId="0" applyFont="1" applyBorder="1" applyAlignment="1">
      <alignment horizontal="right"/>
    </xf>
    <xf numFmtId="4" fontId="0" fillId="0" borderId="8" xfId="0" applyNumberFormat="1" applyBorder="1" applyAlignment="1">
      <alignment horizontal="center" vertical="center"/>
    </xf>
    <xf numFmtId="0" fontId="22" fillId="4" borderId="0" xfId="0" applyFont="1" applyFill="1" applyAlignment="1">
      <alignment vertical="center" wrapText="1"/>
    </xf>
    <xf numFmtId="0" fontId="23" fillId="6" borderId="9" xfId="0" applyFont="1" applyFill="1" applyBorder="1" applyAlignment="1">
      <alignment horizontal="right"/>
    </xf>
    <xf numFmtId="49" fontId="0" fillId="0" borderId="10" xfId="0" applyNumberFormat="1" applyBorder="1" applyAlignment="1">
      <alignment vertical="center" wrapText="1"/>
    </xf>
    <xf numFmtId="49" fontId="0" fillId="0" borderId="20" xfId="0" applyNumberFormat="1" applyBorder="1" applyAlignment="1">
      <alignment wrapText="1"/>
    </xf>
    <xf numFmtId="49" fontId="0" fillId="0" borderId="21" xfId="0" applyNumberFormat="1" applyBorder="1" applyAlignment="1">
      <alignment wrapText="1"/>
    </xf>
    <xf numFmtId="4" fontId="0" fillId="0" borderId="22" xfId="0" applyNumberFormat="1" applyBorder="1" applyAlignment="1">
      <alignment vertical="center" wrapText="1"/>
    </xf>
    <xf numFmtId="4" fontId="0" fillId="0" borderId="8" xfId="0" applyNumberFormat="1" applyBorder="1" applyAlignment="1">
      <alignment vertical="center" wrapText="1"/>
    </xf>
    <xf numFmtId="4" fontId="12" fillId="0" borderId="8" xfId="0" applyNumberFormat="1" applyFont="1" applyBorder="1" applyAlignment="1">
      <alignment vertical="center" wrapText="1"/>
    </xf>
    <xf numFmtId="49" fontId="0" fillId="0" borderId="25" xfId="0" applyNumberFormat="1" applyBorder="1" applyAlignment="1">
      <alignment wrapText="1"/>
    </xf>
    <xf numFmtId="49" fontId="0" fillId="0" borderId="26" xfId="0" applyNumberFormat="1" applyBorder="1" applyAlignment="1">
      <alignment wrapText="1"/>
    </xf>
    <xf numFmtId="4" fontId="0" fillId="0" borderId="11" xfId="0" applyNumberFormat="1" applyBorder="1" applyAlignment="1">
      <alignment vertical="center" wrapText="1"/>
    </xf>
    <xf numFmtId="49" fontId="0" fillId="0" borderId="18" xfId="0" applyNumberFormat="1" applyBorder="1" applyAlignment="1">
      <alignment wrapText="1"/>
    </xf>
    <xf numFmtId="49" fontId="0" fillId="0" borderId="28" xfId="0" applyNumberFormat="1" applyBorder="1" applyAlignment="1">
      <alignment wrapText="1"/>
    </xf>
    <xf numFmtId="4" fontId="0" fillId="0" borderId="29" xfId="0" applyNumberFormat="1" applyBorder="1" applyAlignment="1">
      <alignment vertical="center" wrapText="1"/>
    </xf>
    <xf numFmtId="4" fontId="1" fillId="0" borderId="22" xfId="0" applyNumberFormat="1" applyFont="1" applyBorder="1" applyAlignment="1">
      <alignment vertical="center" wrapText="1"/>
    </xf>
    <xf numFmtId="0" fontId="15" fillId="4" borderId="0" xfId="0" applyFont="1" applyFill="1" applyAlignment="1">
      <alignment horizontal="right" vertical="center"/>
    </xf>
    <xf numFmtId="0" fontId="13" fillId="4" borderId="0" xfId="0" applyFont="1" applyFill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1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vertical="center" wrapText="1"/>
    </xf>
    <xf numFmtId="0" fontId="4" fillId="4" borderId="0" xfId="1" applyFont="1" applyFill="1" applyBorder="1" applyAlignment="1">
      <alignment horizontal="left" vertical="center" wrapText="1"/>
    </xf>
    <xf numFmtId="0" fontId="4" fillId="4" borderId="14" xfId="1" applyFont="1" applyFill="1" applyBorder="1" applyAlignment="1">
      <alignment horizontal="left" vertical="center" wrapText="1"/>
    </xf>
    <xf numFmtId="49" fontId="11" fillId="0" borderId="19" xfId="0" applyNumberFormat="1" applyFont="1" applyBorder="1" applyAlignment="1">
      <alignment horizontal="right" vertical="center" wrapText="1"/>
    </xf>
    <xf numFmtId="49" fontId="11" fillId="0" borderId="20" xfId="0" applyNumberFormat="1" applyFont="1" applyBorder="1" applyAlignment="1">
      <alignment horizontal="right" vertical="center" wrapText="1"/>
    </xf>
    <xf numFmtId="49" fontId="8" fillId="0" borderId="23" xfId="0" applyNumberFormat="1" applyFont="1" applyBorder="1" applyAlignment="1">
      <alignment horizontal="right" vertical="center" wrapText="1"/>
    </xf>
    <xf numFmtId="49" fontId="8" fillId="0" borderId="13" xfId="0" applyNumberFormat="1" applyFont="1" applyBorder="1" applyAlignment="1">
      <alignment horizontal="right" vertical="center" wrapText="1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49" fontId="7" fillId="0" borderId="23" xfId="0" applyNumberFormat="1" applyFont="1" applyBorder="1" applyAlignment="1">
      <alignment horizontal="right" vertical="center" wrapText="1"/>
    </xf>
    <xf numFmtId="49" fontId="7" fillId="0" borderId="13" xfId="0" applyNumberFormat="1" applyFont="1" applyBorder="1" applyAlignment="1">
      <alignment horizontal="right" vertical="center" wrapText="1"/>
    </xf>
    <xf numFmtId="49" fontId="7" fillId="0" borderId="19" xfId="0" applyNumberFormat="1" applyFont="1" applyBorder="1" applyAlignment="1">
      <alignment horizontal="right" vertical="center" wrapText="1"/>
    </xf>
    <xf numFmtId="49" fontId="7" fillId="0" borderId="20" xfId="0" applyNumberFormat="1" applyFont="1" applyBorder="1" applyAlignment="1">
      <alignment horizontal="right" vertical="center" wrapText="1"/>
    </xf>
    <xf numFmtId="49" fontId="24" fillId="0" borderId="23" xfId="0" applyNumberFormat="1" applyFont="1" applyBorder="1" applyAlignment="1">
      <alignment horizontal="right" vertical="center" wrapText="1"/>
    </xf>
    <xf numFmtId="49" fontId="24" fillId="0" borderId="13" xfId="0" applyNumberFormat="1" applyFont="1" applyBorder="1" applyAlignment="1">
      <alignment horizontal="right" vertical="center" wrapText="1"/>
    </xf>
    <xf numFmtId="49" fontId="7" fillId="0" borderId="27" xfId="0" applyNumberFormat="1" applyFont="1" applyBorder="1" applyAlignment="1">
      <alignment horizontal="right" vertical="center" wrapText="1"/>
    </xf>
    <xf numFmtId="49" fontId="7" fillId="0" borderId="18" xfId="0" applyNumberFormat="1" applyFont="1" applyBorder="1" applyAlignment="1">
      <alignment horizontal="right" vertical="center" wrapText="1"/>
    </xf>
    <xf numFmtId="49" fontId="7" fillId="0" borderId="24" xfId="0" applyNumberFormat="1" applyFont="1" applyBorder="1" applyAlignment="1">
      <alignment horizontal="right" vertical="center" wrapText="1"/>
    </xf>
    <xf numFmtId="49" fontId="7" fillId="0" borderId="25" xfId="0" applyNumberFormat="1" applyFont="1" applyBorder="1" applyAlignment="1">
      <alignment horizontal="right" vertical="center" wrapText="1"/>
    </xf>
  </cellXfs>
  <cellStyles count="2">
    <cellStyle name="Lien hypertexte" xfId="1" builtinId="8"/>
    <cellStyle name="Normal" xfId="0" builtinId="0"/>
  </cellStyles>
  <dxfs count="55">
    <dxf>
      <font>
        <u val="none"/>
        <color theme="1"/>
      </font>
      <border>
        <top style="thin">
          <color auto="1"/>
        </top>
        <vertical/>
        <horizontal/>
      </border>
    </dxf>
    <dxf>
      <font>
        <color rgb="FF7B9497"/>
      </font>
      <fill>
        <patternFill>
          <fgColor rgb="FF536565"/>
          <bgColor rgb="FF7B9497"/>
        </patternFill>
      </fill>
    </dxf>
    <dxf>
      <font>
        <color rgb="FF7B9497"/>
      </font>
      <fill>
        <patternFill>
          <fgColor rgb="FF536565"/>
          <bgColor rgb="FF7B9497"/>
        </patternFill>
      </fill>
      <border>
        <left/>
        <right/>
      </border>
    </dxf>
    <dxf>
      <font>
        <color rgb="FF7B9497"/>
      </font>
      <fill>
        <patternFill>
          <fgColor rgb="FF536565"/>
          <bgColor rgb="FF7B9497"/>
        </patternFill>
      </fill>
    </dxf>
    <dxf>
      <font>
        <color rgb="FF7B9497"/>
      </font>
      <fill>
        <patternFill>
          <fgColor rgb="FF536565"/>
          <bgColor rgb="FF7B9497"/>
        </patternFill>
      </fill>
      <border>
        <left/>
        <right/>
      </border>
    </dxf>
    <dxf>
      <font>
        <color rgb="FF7B9497"/>
      </font>
      <fill>
        <patternFill>
          <fgColor rgb="FF536565"/>
          <bgColor rgb="FF7B9497"/>
        </patternFill>
      </fill>
    </dxf>
    <dxf>
      <font>
        <color rgb="FF7B9497"/>
      </font>
      <fill>
        <patternFill>
          <fgColor rgb="FF536565"/>
          <bgColor rgb="FF7B9497"/>
        </patternFill>
      </fill>
      <border>
        <left/>
        <right/>
      </border>
    </dxf>
    <dxf>
      <font>
        <u val="none"/>
        <color theme="1"/>
      </font>
      <border>
        <top style="thin">
          <color auto="1"/>
        </top>
        <vertical/>
        <horizontal/>
      </border>
    </dxf>
    <dxf>
      <font>
        <u val="none"/>
        <color theme="1"/>
      </font>
      <border>
        <top style="thin">
          <color auto="1"/>
        </top>
        <vertical/>
        <horizontal/>
      </border>
    </dxf>
    <dxf>
      <font>
        <color rgb="FF7B9497"/>
      </font>
      <fill>
        <patternFill>
          <fgColor rgb="FF536565"/>
          <bgColor rgb="FF7B9497"/>
        </patternFill>
      </fill>
      <border>
        <left/>
        <right/>
      </border>
    </dxf>
    <dxf>
      <font>
        <color rgb="FF7B9497"/>
      </font>
      <fill>
        <patternFill>
          <fgColor rgb="FF536565"/>
          <bgColor rgb="FF7B9497"/>
        </patternFill>
      </fill>
    </dxf>
    <dxf>
      <font>
        <color rgb="FF7B9497"/>
      </font>
      <fill>
        <patternFill>
          <fgColor rgb="FF536565"/>
          <bgColor rgb="FF7B9497"/>
        </patternFill>
      </fill>
      <border>
        <left/>
        <right/>
      </border>
    </dxf>
    <dxf>
      <font>
        <color rgb="FF7B9497"/>
      </font>
      <fill>
        <patternFill>
          <fgColor rgb="FF536565"/>
          <bgColor rgb="FF7B9497"/>
        </patternFill>
      </fill>
    </dxf>
    <dxf>
      <font>
        <color rgb="FF7B9497"/>
      </font>
      <fill>
        <patternFill>
          <fgColor rgb="FF536565"/>
          <bgColor rgb="FF7B9497"/>
        </patternFill>
      </fill>
      <border>
        <left/>
        <right/>
      </border>
    </dxf>
    <dxf>
      <font>
        <color rgb="FF7B9497"/>
      </font>
      <fill>
        <patternFill>
          <fgColor rgb="FF536565"/>
          <bgColor rgb="FF7B9497"/>
        </patternFill>
      </fill>
    </dxf>
    <dxf>
      <font>
        <color rgb="FF7B9497"/>
      </font>
      <fill>
        <patternFill>
          <fgColor rgb="FF536565"/>
          <bgColor rgb="FF7B9497"/>
        </patternFill>
      </fill>
      <border>
        <left/>
        <right/>
      </border>
    </dxf>
    <dxf>
      <font>
        <color rgb="FF7B9497"/>
      </font>
      <fill>
        <patternFill>
          <fgColor rgb="FF536565"/>
          <bgColor rgb="FF7B9497"/>
        </patternFill>
      </fill>
    </dxf>
    <dxf>
      <font>
        <color rgb="FF7B9497"/>
      </font>
      <fill>
        <patternFill>
          <fgColor rgb="FF536565"/>
          <bgColor rgb="FF7B9497"/>
        </patternFill>
      </fill>
      <border>
        <left/>
        <right/>
      </border>
    </dxf>
    <dxf>
      <font>
        <color rgb="FF7B9497"/>
      </font>
      <fill>
        <patternFill>
          <fgColor rgb="FF536565"/>
          <bgColor rgb="FF7B9497"/>
        </patternFill>
      </fill>
    </dxf>
    <dxf>
      <font>
        <color rgb="FF7B9497"/>
      </font>
      <fill>
        <patternFill>
          <fgColor rgb="FF536565"/>
          <bgColor rgb="FF7B9497"/>
        </patternFill>
      </fill>
      <border>
        <left/>
        <right/>
      </border>
    </dxf>
    <dxf>
      <font>
        <color rgb="FF7B9497"/>
      </font>
      <fill>
        <patternFill>
          <fgColor rgb="FF536565"/>
          <bgColor rgb="FF7B9497"/>
        </patternFill>
      </fill>
    </dxf>
    <dxf>
      <font>
        <color rgb="FF7B9497"/>
      </font>
      <fill>
        <patternFill>
          <fgColor rgb="FF536565"/>
          <bgColor rgb="FF7B9497"/>
        </patternFill>
      </fill>
      <border>
        <left/>
        <right/>
      </border>
    </dxf>
    <dxf>
      <font>
        <color rgb="FF7B9497"/>
      </font>
      <fill>
        <patternFill>
          <fgColor rgb="FF536565"/>
          <bgColor rgb="FF7B9497"/>
        </patternFill>
      </fill>
    </dxf>
    <dxf>
      <font>
        <color rgb="FF7B9497"/>
      </font>
      <fill>
        <patternFill>
          <fgColor rgb="FF536565"/>
          <bgColor rgb="FF7B9497"/>
        </patternFill>
      </fill>
      <border>
        <left/>
        <right/>
      </border>
    </dxf>
    <dxf>
      <font>
        <color rgb="FF7B9497"/>
      </font>
      <fill>
        <patternFill>
          <fgColor rgb="FF536565"/>
          <bgColor rgb="FF7B9497"/>
        </patternFill>
      </fill>
    </dxf>
    <dxf>
      <font>
        <color rgb="FF7B9497"/>
      </font>
      <fill>
        <patternFill>
          <fgColor rgb="FF536565"/>
          <bgColor rgb="FF7B9497"/>
        </patternFill>
      </fill>
      <border>
        <left/>
        <right/>
      </border>
    </dxf>
    <dxf>
      <font>
        <color rgb="FF7B9497"/>
      </font>
      <fill>
        <patternFill>
          <fgColor rgb="FF536565"/>
          <bgColor rgb="FF7B9497"/>
        </patternFill>
      </fill>
    </dxf>
    <dxf>
      <font>
        <color rgb="FF7B9497"/>
      </font>
      <fill>
        <patternFill>
          <fgColor rgb="FF536565"/>
          <bgColor rgb="FF7B9497"/>
        </patternFill>
      </fill>
      <border>
        <left/>
        <right/>
      </border>
    </dxf>
    <dxf>
      <font>
        <color rgb="FF7B9497"/>
      </font>
      <fill>
        <patternFill>
          <fgColor rgb="FF536565"/>
          <bgColor rgb="FF7B9497"/>
        </patternFill>
      </fill>
    </dxf>
    <dxf>
      <font>
        <color rgb="FF7B9497"/>
      </font>
      <fill>
        <patternFill>
          <fgColor rgb="FF536565"/>
          <bgColor rgb="FF7B9497"/>
        </patternFill>
      </fill>
      <border>
        <left/>
        <right/>
      </border>
    </dxf>
    <dxf>
      <font>
        <color rgb="FF7B9497"/>
      </font>
      <fill>
        <patternFill>
          <fgColor rgb="FF536565"/>
          <bgColor rgb="FF7B9497"/>
        </patternFill>
      </fill>
    </dxf>
    <dxf>
      <font>
        <color rgb="FF7B9497"/>
      </font>
      <fill>
        <patternFill>
          <fgColor rgb="FF536565"/>
          <bgColor rgb="FF7B9497"/>
        </patternFill>
      </fill>
      <border>
        <left/>
        <right/>
      </border>
    </dxf>
    <dxf>
      <font>
        <color rgb="FF7B9497"/>
      </font>
      <fill>
        <patternFill>
          <fgColor rgb="FF536565"/>
          <bgColor rgb="FF7B9497"/>
        </patternFill>
      </fill>
    </dxf>
    <dxf>
      <font>
        <color rgb="FF7B9497"/>
      </font>
      <fill>
        <patternFill>
          <fgColor rgb="FF536565"/>
          <bgColor rgb="FF7B9497"/>
        </patternFill>
      </fill>
      <border>
        <left/>
        <right/>
      </border>
    </dxf>
    <dxf>
      <font>
        <color rgb="FF7B9497"/>
      </font>
      <fill>
        <patternFill>
          <fgColor rgb="FF536565"/>
          <bgColor rgb="FF7B9497"/>
        </patternFill>
      </fill>
    </dxf>
    <dxf>
      <font>
        <color rgb="FF7B9497"/>
      </font>
      <fill>
        <patternFill>
          <fgColor rgb="FF536565"/>
          <bgColor rgb="FF7B9497"/>
        </patternFill>
      </fill>
      <border>
        <left/>
        <right/>
      </border>
    </dxf>
    <dxf>
      <font>
        <color rgb="FF7B9497"/>
      </font>
      <fill>
        <patternFill>
          <fgColor rgb="FF536565"/>
          <bgColor rgb="FF7B9497"/>
        </patternFill>
      </fill>
    </dxf>
    <dxf>
      <font>
        <color rgb="FF7B9497"/>
      </font>
      <fill>
        <patternFill>
          <fgColor rgb="FF536565"/>
          <bgColor rgb="FF7B9497"/>
        </patternFill>
      </fill>
      <border>
        <left/>
        <right/>
      </border>
    </dxf>
    <dxf>
      <font>
        <color rgb="FF7B9497"/>
      </font>
      <fill>
        <patternFill>
          <fgColor rgb="FF536565"/>
          <bgColor rgb="FF7B9497"/>
        </patternFill>
      </fill>
    </dxf>
    <dxf>
      <font>
        <color rgb="FF7B9497"/>
      </font>
      <fill>
        <patternFill>
          <fgColor rgb="FF536565"/>
          <bgColor rgb="FF7B9497"/>
        </patternFill>
      </fill>
      <border>
        <left/>
        <right/>
      </border>
    </dxf>
    <dxf>
      <font>
        <color rgb="FF7B9497"/>
      </font>
      <fill>
        <patternFill>
          <fgColor rgb="FF536565"/>
          <bgColor rgb="FF7B9497"/>
        </patternFill>
      </fill>
    </dxf>
    <dxf>
      <font>
        <color rgb="FF7B9497"/>
      </font>
      <fill>
        <patternFill>
          <fgColor rgb="FF536565"/>
          <bgColor rgb="FF7B9497"/>
        </patternFill>
      </fill>
      <border>
        <left/>
        <right/>
      </border>
    </dxf>
    <dxf>
      <font>
        <color rgb="FF7B9497"/>
      </font>
      <fill>
        <patternFill>
          <fgColor rgb="FF536565"/>
          <bgColor rgb="FF7B9497"/>
        </patternFill>
      </fill>
    </dxf>
    <dxf>
      <font>
        <color rgb="FF7B9497"/>
      </font>
      <fill>
        <patternFill>
          <fgColor rgb="FF536565"/>
          <bgColor rgb="FF7B9497"/>
        </patternFill>
      </fill>
      <border>
        <left/>
        <right/>
      </border>
    </dxf>
    <dxf>
      <font>
        <color rgb="FF7B9497"/>
      </font>
      <fill>
        <patternFill>
          <fgColor rgb="FF536565"/>
          <bgColor rgb="FF7B9497"/>
        </patternFill>
      </fill>
    </dxf>
    <dxf>
      <font>
        <color rgb="FF7B9497"/>
      </font>
      <fill>
        <patternFill>
          <fgColor rgb="FF536565"/>
          <bgColor rgb="FF7B9497"/>
        </patternFill>
      </fill>
      <border>
        <left/>
        <right/>
      </border>
    </dxf>
    <dxf>
      <font>
        <color rgb="FF7B9497"/>
      </font>
      <fill>
        <patternFill>
          <fgColor rgb="FF536565"/>
          <bgColor rgb="FF7B9497"/>
        </patternFill>
      </fill>
    </dxf>
    <dxf>
      <font>
        <color rgb="FF7B9497"/>
      </font>
      <fill>
        <patternFill>
          <fgColor rgb="FF536565"/>
          <bgColor rgb="FF7B9497"/>
        </patternFill>
      </fill>
      <border>
        <left/>
        <right/>
      </border>
    </dxf>
    <dxf>
      <font>
        <color rgb="FF7B9497"/>
      </font>
      <fill>
        <patternFill>
          <fgColor rgb="FF536565"/>
          <bgColor rgb="FF7B9497"/>
        </patternFill>
      </fill>
    </dxf>
    <dxf>
      <font>
        <color rgb="FF7B9497"/>
      </font>
      <fill>
        <patternFill>
          <fgColor rgb="FF536565"/>
          <bgColor rgb="FF7B9497"/>
        </patternFill>
      </fill>
      <border>
        <left/>
        <right/>
      </border>
    </dxf>
    <dxf>
      <font>
        <color rgb="FF7B9497"/>
      </font>
      <fill>
        <patternFill>
          <fgColor rgb="FF536565"/>
          <bgColor rgb="FF7B9497"/>
        </patternFill>
      </fill>
    </dxf>
    <dxf>
      <font>
        <u val="none"/>
        <color theme="1"/>
      </font>
      <border>
        <top style="thin">
          <color auto="1"/>
        </top>
        <vertical/>
        <horizontal/>
      </border>
    </dxf>
    <dxf>
      <font>
        <color rgb="FF7B9497"/>
      </font>
      <fill>
        <patternFill>
          <fgColor rgb="FF536565"/>
          <bgColor rgb="FF7B9497"/>
        </patternFill>
      </fill>
      <border>
        <left/>
        <right/>
      </border>
    </dxf>
    <dxf>
      <font>
        <color rgb="FF7B9497"/>
      </font>
      <fill>
        <patternFill>
          <fgColor rgb="FF536565"/>
          <bgColor rgb="FF7B9497"/>
        </patternFill>
      </fill>
    </dxf>
    <dxf>
      <font>
        <u val="none"/>
        <color theme="1"/>
      </font>
      <border>
        <top style="thin">
          <color auto="1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647700</xdr:colOff>
      <xdr:row>3</xdr:row>
      <xdr:rowOff>101600</xdr:rowOff>
    </xdr:from>
    <xdr:to>
      <xdr:col>6</xdr:col>
      <xdr:colOff>227330</xdr:colOff>
      <xdr:row>10</xdr:row>
      <xdr:rowOff>23495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3424B77-1871-A443-8E4B-28F6F895081F}"/>
            </a:ext>
          </a:extLst>
        </xdr:cNvPr>
        <xdr:cNvPicPr/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3200" y="711200"/>
          <a:ext cx="2881630" cy="1344295"/>
        </a:xfrm>
        <a:prstGeom prst="rect">
          <a:avLst/>
        </a:prstGeom>
      </xdr:spPr>
    </xdr:pic>
    <xdr:clientData/>
  </xdr:twoCellAnchor>
  <xdr:twoCellAnchor editAs="oneCell">
    <xdr:from>
      <xdr:col>2</xdr:col>
      <xdr:colOff>25400</xdr:colOff>
      <xdr:row>29</xdr:row>
      <xdr:rowOff>12700</xdr:rowOff>
    </xdr:from>
    <xdr:to>
      <xdr:col>6</xdr:col>
      <xdr:colOff>739775</xdr:colOff>
      <xdr:row>40</xdr:row>
      <xdr:rowOff>43815</xdr:rowOff>
    </xdr:to>
    <xdr:pic>
      <xdr:nvPicPr>
        <xdr:cNvPr id="3" name="Image 2" descr="Une image contenant plein air, arbre, maison, banlieue&#10;&#10;Description générée automatiquement">
          <a:extLst>
            <a:ext uri="{FF2B5EF4-FFF2-40B4-BE49-F238E27FC236}">
              <a16:creationId xmlns:a16="http://schemas.microsoft.com/office/drawing/2014/main" id="{43CA91D7-19BC-7B91-A95C-0FB1B04DCDE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1676400" y="6794500"/>
          <a:ext cx="3190875" cy="24187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203200</xdr:colOff>
      <xdr:row>20</xdr:row>
      <xdr:rowOff>101600</xdr:rowOff>
    </xdr:from>
    <xdr:to>
      <xdr:col>5</xdr:col>
      <xdr:colOff>457200</xdr:colOff>
      <xdr:row>25</xdr:row>
      <xdr:rowOff>165100</xdr:rowOff>
    </xdr:to>
    <xdr:pic>
      <xdr:nvPicPr>
        <xdr:cNvPr id="4" name="Image 3" descr="Une image contenant Police, Graphique, logo, texte&#10;&#10;Description générée automatiquement">
          <a:extLst>
            <a:ext uri="{FF2B5EF4-FFF2-40B4-BE49-F238E27FC236}">
              <a16:creationId xmlns:a16="http://schemas.microsoft.com/office/drawing/2014/main" id="{850AF401-9860-7871-CA92-AB63073BA9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679700" y="5461000"/>
          <a:ext cx="1079500" cy="1079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1C437-ACB6-EB4F-8E57-43E8DE0D4693}">
  <sheetPr codeName="Feuil1">
    <pageSetUpPr fitToPage="1"/>
  </sheetPr>
  <dimension ref="A14:I46"/>
  <sheetViews>
    <sheetView view="pageLayout" topLeftCell="A19" zoomScaleNormal="100" zoomScaleSheetLayoutView="100" workbookViewId="0">
      <selection activeCell="H28" sqref="H28"/>
    </sheetView>
  </sheetViews>
  <sheetFormatPr baseColWidth="10" defaultColWidth="10.83203125" defaultRowHeight="16" x14ac:dyDescent="0.2"/>
  <cols>
    <col min="1" max="3" width="10.83203125" style="20"/>
    <col min="4" max="4" width="0" style="20" hidden="1" customWidth="1"/>
    <col min="5" max="7" width="10.83203125" style="20"/>
    <col min="8" max="8" width="18.83203125" style="20" customWidth="1"/>
    <col min="9" max="16384" width="10.83203125" style="20"/>
  </cols>
  <sheetData>
    <row r="14" spans="1:8" ht="16" customHeight="1" x14ac:dyDescent="0.2">
      <c r="A14" s="63" t="s">
        <v>30</v>
      </c>
      <c r="B14" s="63"/>
      <c r="C14" s="63"/>
      <c r="D14" s="63"/>
      <c r="E14" s="63"/>
      <c r="F14" s="63"/>
      <c r="G14" s="63"/>
      <c r="H14" s="63"/>
    </row>
    <row r="15" spans="1:8" ht="16" customHeight="1" x14ac:dyDescent="0.2">
      <c r="A15" s="63"/>
      <c r="B15" s="63"/>
      <c r="C15" s="63"/>
      <c r="D15" s="63"/>
      <c r="E15" s="63"/>
      <c r="F15" s="63"/>
      <c r="G15" s="63"/>
      <c r="H15" s="63"/>
    </row>
    <row r="16" spans="1:8" ht="16" customHeight="1" x14ac:dyDescent="0.2">
      <c r="A16" s="63"/>
      <c r="B16" s="63"/>
      <c r="C16" s="63"/>
      <c r="D16" s="63"/>
      <c r="E16" s="63"/>
      <c r="F16" s="63"/>
      <c r="G16" s="63"/>
      <c r="H16" s="63"/>
    </row>
    <row r="17" spans="1:9" ht="16" customHeight="1" x14ac:dyDescent="0.2">
      <c r="A17" s="63"/>
      <c r="B17" s="63"/>
      <c r="C17" s="63"/>
      <c r="D17" s="63"/>
      <c r="E17" s="63"/>
      <c r="F17" s="63"/>
      <c r="G17" s="63"/>
      <c r="H17" s="63"/>
    </row>
    <row r="18" spans="1:9" ht="79" customHeight="1" x14ac:dyDescent="0.2">
      <c r="A18" s="64" t="s">
        <v>224</v>
      </c>
      <c r="B18" s="64"/>
      <c r="C18" s="64"/>
      <c r="D18" s="64"/>
      <c r="E18" s="64"/>
      <c r="F18" s="64"/>
      <c r="G18" s="64"/>
      <c r="H18" s="64"/>
      <c r="I18" s="21"/>
    </row>
    <row r="19" spans="1:9" ht="74" customHeight="1" x14ac:dyDescent="0.2">
      <c r="A19" s="64" t="s">
        <v>205</v>
      </c>
      <c r="B19" s="64"/>
      <c r="C19" s="64"/>
      <c r="D19" s="64"/>
      <c r="E19" s="64"/>
      <c r="F19" s="64"/>
      <c r="G19" s="64"/>
      <c r="H19" s="64"/>
      <c r="I19" s="21"/>
    </row>
    <row r="20" spans="1:9" ht="16" customHeight="1" x14ac:dyDescent="0.2">
      <c r="A20" s="65" t="s">
        <v>0</v>
      </c>
      <c r="B20" s="65"/>
      <c r="C20" s="65"/>
      <c r="D20" s="65"/>
      <c r="E20" s="65"/>
      <c r="F20" s="65"/>
      <c r="G20" s="65"/>
      <c r="H20" s="65"/>
      <c r="I20" s="21"/>
    </row>
    <row r="21" spans="1:9" ht="16" customHeight="1" x14ac:dyDescent="0.2">
      <c r="I21" s="21"/>
    </row>
    <row r="22" spans="1:9" ht="16" customHeight="1" x14ac:dyDescent="0.2">
      <c r="I22" s="21"/>
    </row>
    <row r="23" spans="1:9" ht="16" customHeight="1" x14ac:dyDescent="0.2">
      <c r="I23" s="21"/>
    </row>
    <row r="24" spans="1:9" x14ac:dyDescent="0.2">
      <c r="A24" s="66"/>
      <c r="B24" s="66"/>
      <c r="C24" s="66"/>
      <c r="D24" s="66"/>
      <c r="E24" s="66"/>
      <c r="F24" s="66"/>
      <c r="G24" s="66"/>
      <c r="H24" s="66"/>
    </row>
    <row r="25" spans="1:9" x14ac:dyDescent="0.2">
      <c r="A25" s="66"/>
      <c r="B25" s="66"/>
      <c r="C25" s="66"/>
      <c r="D25" s="66"/>
      <c r="E25" s="66"/>
      <c r="F25" s="66"/>
      <c r="G25" s="66"/>
      <c r="H25" s="66"/>
    </row>
    <row r="26" spans="1:9" x14ac:dyDescent="0.2">
      <c r="A26" s="28"/>
      <c r="B26" s="28"/>
      <c r="C26" s="28"/>
      <c r="D26" s="28"/>
      <c r="E26" s="28"/>
      <c r="F26" s="28"/>
      <c r="G26" s="28"/>
      <c r="H26" s="28"/>
    </row>
    <row r="27" spans="1:9" x14ac:dyDescent="0.2">
      <c r="A27" s="28"/>
      <c r="B27" s="28"/>
      <c r="C27" s="28"/>
      <c r="D27" s="28"/>
      <c r="E27" s="28"/>
      <c r="F27" s="28"/>
      <c r="G27" s="28"/>
      <c r="H27" s="28"/>
    </row>
    <row r="28" spans="1:9" x14ac:dyDescent="0.2">
      <c r="A28" s="28"/>
      <c r="B28" s="28"/>
      <c r="C28" s="28"/>
      <c r="D28" s="28"/>
      <c r="E28" s="28"/>
      <c r="F28" s="28"/>
      <c r="G28" s="28"/>
      <c r="H28" s="28"/>
    </row>
    <row r="29" spans="1:9" ht="15" customHeight="1" x14ac:dyDescent="0.2">
      <c r="A29" s="67" t="s">
        <v>31</v>
      </c>
      <c r="B29" s="67"/>
      <c r="C29" s="67"/>
      <c r="D29" s="67"/>
      <c r="E29" s="67"/>
      <c r="F29" s="67"/>
      <c r="G29" s="67"/>
      <c r="H29" s="67"/>
    </row>
    <row r="30" spans="1:9" ht="22" customHeight="1" x14ac:dyDescent="0.2"/>
    <row r="31" spans="1:9" ht="22" customHeight="1" x14ac:dyDescent="0.2"/>
    <row r="41" spans="1:8" ht="16" customHeight="1" x14ac:dyDescent="0.2">
      <c r="A41" s="67"/>
      <c r="B41" s="67"/>
      <c r="C41" s="67"/>
      <c r="D41" s="67"/>
      <c r="E41" s="67"/>
      <c r="F41" s="67"/>
      <c r="G41" s="67"/>
      <c r="H41" s="67"/>
    </row>
    <row r="46" spans="1:8" x14ac:dyDescent="0.2">
      <c r="A46" s="62" t="s">
        <v>239</v>
      </c>
      <c r="B46" s="62"/>
      <c r="C46" s="62"/>
      <c r="D46" s="62"/>
      <c r="E46" s="62"/>
      <c r="F46" s="62"/>
      <c r="G46" s="62"/>
      <c r="H46" s="62"/>
    </row>
  </sheetData>
  <mergeCells count="9">
    <mergeCell ref="A46:H46"/>
    <mergeCell ref="A14:H17"/>
    <mergeCell ref="A18:H18"/>
    <mergeCell ref="A20:H20"/>
    <mergeCell ref="A24:H24"/>
    <mergeCell ref="A25:H25"/>
    <mergeCell ref="A41:H41"/>
    <mergeCell ref="A29:H29"/>
    <mergeCell ref="A19:H19"/>
  </mergeCells>
  <pageMargins left="0.94444444444444398" right="0.7" top="0.75" bottom="0.75" header="0.3" footer="0.3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A9D9C3-76B5-7D43-84EE-64FBBF60E01C}">
  <sheetPr codeName="Feuil2">
    <pageSetUpPr fitToPage="1"/>
  </sheetPr>
  <dimension ref="A1:G333"/>
  <sheetViews>
    <sheetView tabSelected="1" view="pageBreakPreview" zoomScaleNormal="115" workbookViewId="0">
      <pane xSplit="3" ySplit="8" topLeftCell="D252" activePane="bottomRight" state="frozen"/>
      <selection pane="topRight" activeCell="H1" sqref="H1"/>
      <selection pane="bottomLeft" activeCell="A9" sqref="A9"/>
      <selection pane="bottomRight" activeCell="B269" sqref="B269"/>
    </sheetView>
  </sheetViews>
  <sheetFormatPr baseColWidth="10" defaultColWidth="11" defaultRowHeight="16" x14ac:dyDescent="0.2"/>
  <cols>
    <col min="1" max="1" width="10.83203125" style="2"/>
    <col min="2" max="2" width="51" customWidth="1"/>
    <col min="3" max="3" width="11" style="1" customWidth="1"/>
    <col min="6" max="6" width="23.6640625" customWidth="1"/>
  </cols>
  <sheetData>
    <row r="1" spans="1:6" ht="14" customHeight="1" x14ac:dyDescent="0.2">
      <c r="A1" s="74"/>
      <c r="B1" s="74"/>
      <c r="C1" s="74"/>
      <c r="D1" s="74"/>
      <c r="E1" s="74"/>
      <c r="F1" s="74"/>
    </row>
    <row r="2" spans="1:6" ht="29" customHeight="1" x14ac:dyDescent="0.2">
      <c r="A2" s="75" t="s">
        <v>223</v>
      </c>
      <c r="B2" s="75"/>
      <c r="C2" s="75"/>
      <c r="D2" s="75"/>
      <c r="E2" s="75"/>
      <c r="F2" s="75"/>
    </row>
    <row r="3" spans="1:6" ht="14" customHeight="1" x14ac:dyDescent="0.2">
      <c r="A3" s="74"/>
      <c r="B3" s="74"/>
      <c r="C3" s="74"/>
      <c r="D3" s="74"/>
      <c r="E3" s="74"/>
      <c r="F3" s="74"/>
    </row>
    <row r="4" spans="1:6" ht="14" customHeight="1" x14ac:dyDescent="0.2">
      <c r="A4" s="76"/>
      <c r="B4" s="77"/>
      <c r="C4" s="77"/>
      <c r="D4" s="77"/>
      <c r="E4" s="77"/>
      <c r="F4" s="77"/>
    </row>
    <row r="5" spans="1:6" x14ac:dyDescent="0.2">
      <c r="C5" s="4"/>
      <c r="D5" s="4"/>
      <c r="E5" s="4"/>
      <c r="F5" s="4"/>
    </row>
    <row r="6" spans="1:6" ht="22" customHeight="1" x14ac:dyDescent="0.2">
      <c r="A6" s="3" t="s">
        <v>1</v>
      </c>
      <c r="B6" s="68" t="s">
        <v>2</v>
      </c>
      <c r="C6" s="68"/>
      <c r="D6" s="68"/>
      <c r="E6" s="68"/>
      <c r="F6" s="69"/>
    </row>
    <row r="7" spans="1:6" x14ac:dyDescent="0.2">
      <c r="C7" s="4" t="s">
        <v>3</v>
      </c>
      <c r="D7" s="4" t="s">
        <v>4</v>
      </c>
      <c r="E7" s="4" t="s">
        <v>5</v>
      </c>
      <c r="F7" s="4" t="s">
        <v>6</v>
      </c>
    </row>
    <row r="8" spans="1:6" ht="14" customHeight="1" thickBot="1" x14ac:dyDescent="0.25">
      <c r="A8" s="78"/>
      <c r="B8" s="79"/>
      <c r="C8" s="79"/>
      <c r="D8" s="27"/>
      <c r="E8" s="27"/>
      <c r="F8" s="27"/>
    </row>
    <row r="9" spans="1:6" ht="39" customHeight="1" thickBot="1" x14ac:dyDescent="0.25">
      <c r="A9" s="24" t="s">
        <v>7</v>
      </c>
      <c r="B9" s="22" t="s">
        <v>240</v>
      </c>
      <c r="C9" s="22"/>
      <c r="D9" s="25"/>
      <c r="E9" s="25"/>
      <c r="F9" s="26">
        <f>F11+F95+F125</f>
        <v>0</v>
      </c>
    </row>
    <row r="10" spans="1:6" ht="5" customHeight="1" thickBot="1" x14ac:dyDescent="0.25">
      <c r="A10" s="14"/>
      <c r="B10" s="15"/>
      <c r="C10" s="7"/>
      <c r="D10" s="8"/>
      <c r="E10" s="8"/>
      <c r="F10" s="16"/>
    </row>
    <row r="11" spans="1:6" x14ac:dyDescent="0.2">
      <c r="A11" s="5" t="s">
        <v>8</v>
      </c>
      <c r="B11" s="6" t="s">
        <v>33</v>
      </c>
      <c r="C11" s="7"/>
      <c r="D11" s="8"/>
      <c r="E11" s="8"/>
      <c r="F11" s="9">
        <f>F12</f>
        <v>0</v>
      </c>
    </row>
    <row r="12" spans="1:6" x14ac:dyDescent="0.2">
      <c r="A12" s="29" t="s">
        <v>9</v>
      </c>
      <c r="B12" s="30" t="s">
        <v>241</v>
      </c>
      <c r="C12" s="31"/>
      <c r="D12" s="32"/>
      <c r="E12" s="32"/>
      <c r="F12" s="33">
        <f>SUM(F13)</f>
        <v>0</v>
      </c>
    </row>
    <row r="13" spans="1:6" ht="18" thickBot="1" x14ac:dyDescent="0.25">
      <c r="A13" s="10"/>
      <c r="B13" s="34" t="s">
        <v>242</v>
      </c>
      <c r="C13" s="11" t="s">
        <v>10</v>
      </c>
      <c r="D13" s="12">
        <v>2</v>
      </c>
      <c r="E13" s="12"/>
      <c r="F13" s="13">
        <f>D13*E13</f>
        <v>0</v>
      </c>
    </row>
    <row r="14" spans="1:6" ht="39" customHeight="1" thickBot="1" x14ac:dyDescent="0.25">
      <c r="A14" s="24" t="s">
        <v>15</v>
      </c>
      <c r="B14" s="22" t="s">
        <v>32</v>
      </c>
      <c r="C14" s="22"/>
      <c r="D14" s="25"/>
      <c r="E14" s="25"/>
      <c r="F14" s="26">
        <f>F16+F104+F134</f>
        <v>0</v>
      </c>
    </row>
    <row r="15" spans="1:6" ht="5" customHeight="1" thickBot="1" x14ac:dyDescent="0.25">
      <c r="A15" s="14"/>
      <c r="B15" s="15"/>
      <c r="C15" s="7"/>
      <c r="D15" s="8"/>
      <c r="E15" s="8"/>
      <c r="F15" s="16"/>
    </row>
    <row r="16" spans="1:6" x14ac:dyDescent="0.2">
      <c r="A16" s="5" t="s">
        <v>8</v>
      </c>
      <c r="B16" s="6" t="s">
        <v>33</v>
      </c>
      <c r="C16" s="7"/>
      <c r="D16" s="8"/>
      <c r="E16" s="8"/>
      <c r="F16" s="9">
        <f>F17+F27+F44+F49+F56+F61+F78+F87+F96+F101</f>
        <v>0</v>
      </c>
    </row>
    <row r="17" spans="1:7" x14ac:dyDescent="0.2">
      <c r="A17" s="29" t="s">
        <v>9</v>
      </c>
      <c r="B17" s="30" t="s">
        <v>16</v>
      </c>
      <c r="C17" s="31"/>
      <c r="D17" s="32"/>
      <c r="E17" s="32"/>
      <c r="F17" s="33">
        <f>SUM(F18:F26)</f>
        <v>0</v>
      </c>
    </row>
    <row r="18" spans="1:7" ht="18" thickBot="1" x14ac:dyDescent="0.25">
      <c r="A18" s="10"/>
      <c r="B18" s="34" t="s">
        <v>137</v>
      </c>
      <c r="C18" s="11" t="s">
        <v>10</v>
      </c>
      <c r="D18" s="12">
        <v>1</v>
      </c>
      <c r="E18" s="12"/>
      <c r="F18" s="13">
        <f t="shared" ref="F18:F21" si="0">D18*E18</f>
        <v>0</v>
      </c>
    </row>
    <row r="19" spans="1:7" ht="18" thickBot="1" x14ac:dyDescent="0.25">
      <c r="A19" s="10"/>
      <c r="B19" s="34" t="s">
        <v>34</v>
      </c>
      <c r="C19" s="11" t="s">
        <v>10</v>
      </c>
      <c r="D19" s="12">
        <v>1</v>
      </c>
      <c r="E19" s="12"/>
      <c r="F19" s="13">
        <f t="shared" ref="F19:F20" si="1">D19*E19</f>
        <v>0</v>
      </c>
    </row>
    <row r="20" spans="1:7" ht="18" thickBot="1" x14ac:dyDescent="0.25">
      <c r="A20" s="10"/>
      <c r="B20" s="34" t="s">
        <v>35</v>
      </c>
      <c r="C20" s="11" t="s">
        <v>10</v>
      </c>
      <c r="D20" s="12">
        <v>1</v>
      </c>
      <c r="E20" s="12"/>
      <c r="F20" s="13">
        <f t="shared" si="1"/>
        <v>0</v>
      </c>
    </row>
    <row r="21" spans="1:7" ht="35" thickBot="1" x14ac:dyDescent="0.25">
      <c r="A21" s="10"/>
      <c r="B21" s="34" t="s">
        <v>36</v>
      </c>
      <c r="C21" s="11" t="s">
        <v>10</v>
      </c>
      <c r="D21" s="12">
        <v>1</v>
      </c>
      <c r="E21" s="12"/>
      <c r="F21" s="13">
        <f t="shared" si="0"/>
        <v>0</v>
      </c>
    </row>
    <row r="22" spans="1:7" ht="18" thickBot="1" x14ac:dyDescent="0.25">
      <c r="A22" s="10"/>
      <c r="B22" s="34" t="s">
        <v>37</v>
      </c>
      <c r="C22" s="11" t="s">
        <v>10</v>
      </c>
      <c r="D22" s="12">
        <v>1</v>
      </c>
      <c r="E22" s="12"/>
      <c r="F22" s="13">
        <f t="shared" ref="F22" si="2">D22*E22</f>
        <v>0</v>
      </c>
    </row>
    <row r="23" spans="1:7" ht="18" thickBot="1" x14ac:dyDescent="0.25">
      <c r="A23" s="10"/>
      <c r="B23" s="34" t="s">
        <v>38</v>
      </c>
      <c r="C23" s="11" t="s">
        <v>10</v>
      </c>
      <c r="D23" s="12">
        <v>1</v>
      </c>
      <c r="E23" s="12"/>
      <c r="F23" s="13">
        <f t="shared" ref="F23:F25" si="3">D23*E23</f>
        <v>0</v>
      </c>
    </row>
    <row r="24" spans="1:7" ht="52" thickBot="1" x14ac:dyDescent="0.25">
      <c r="A24" s="10"/>
      <c r="B24" s="34" t="s">
        <v>225</v>
      </c>
      <c r="C24" s="11" t="s">
        <v>10</v>
      </c>
      <c r="D24" s="12">
        <v>1</v>
      </c>
      <c r="E24" s="12"/>
      <c r="F24" s="13">
        <f t="shared" si="3"/>
        <v>0</v>
      </c>
    </row>
    <row r="25" spans="1:7" ht="18" thickBot="1" x14ac:dyDescent="0.25">
      <c r="A25" s="10"/>
      <c r="B25" s="34" t="s">
        <v>178</v>
      </c>
      <c r="C25" s="11" t="s">
        <v>10</v>
      </c>
      <c r="D25" s="12">
        <v>1</v>
      </c>
      <c r="E25" s="12"/>
      <c r="F25" s="13">
        <f t="shared" si="3"/>
        <v>0</v>
      </c>
    </row>
    <row r="26" spans="1:7" ht="35" thickBot="1" x14ac:dyDescent="0.25">
      <c r="A26" s="10"/>
      <c r="B26" s="34" t="s">
        <v>226</v>
      </c>
      <c r="C26" s="11" t="s">
        <v>10</v>
      </c>
      <c r="D26" s="12">
        <v>1</v>
      </c>
      <c r="E26" s="12"/>
      <c r="F26" s="13">
        <f t="shared" ref="F26" si="4">D26*E26</f>
        <v>0</v>
      </c>
    </row>
    <row r="27" spans="1:7" x14ac:dyDescent="0.2">
      <c r="A27" s="29" t="s">
        <v>11</v>
      </c>
      <c r="B27" s="30" t="s">
        <v>39</v>
      </c>
      <c r="C27" s="31"/>
      <c r="D27" s="32"/>
      <c r="E27" s="32"/>
      <c r="F27" s="33">
        <f>SUM(F28:F43)</f>
        <v>0</v>
      </c>
    </row>
    <row r="28" spans="1:7" ht="18" thickBot="1" x14ac:dyDescent="0.25">
      <c r="A28" s="10"/>
      <c r="B28" s="34" t="s">
        <v>41</v>
      </c>
      <c r="C28" s="11" t="s">
        <v>24</v>
      </c>
      <c r="D28" s="12">
        <v>20</v>
      </c>
      <c r="E28" s="12"/>
      <c r="F28" s="13">
        <f t="shared" ref="F28:F43" si="5">D28*E28</f>
        <v>0</v>
      </c>
    </row>
    <row r="29" spans="1:7" ht="18" thickBot="1" x14ac:dyDescent="0.25">
      <c r="A29" s="10"/>
      <c r="B29" s="34" t="s">
        <v>42</v>
      </c>
      <c r="C29" s="11" t="s">
        <v>24</v>
      </c>
      <c r="D29" s="12">
        <v>20</v>
      </c>
      <c r="E29" s="12"/>
      <c r="F29" s="13">
        <f t="shared" si="5"/>
        <v>0</v>
      </c>
    </row>
    <row r="30" spans="1:7" ht="18" thickBot="1" x14ac:dyDescent="0.25">
      <c r="A30" s="48" t="s">
        <v>183</v>
      </c>
      <c r="B30" s="34" t="s">
        <v>43</v>
      </c>
      <c r="C30" s="11" t="s">
        <v>24</v>
      </c>
      <c r="D30" s="12">
        <v>60</v>
      </c>
      <c r="E30" s="12"/>
      <c r="F30" s="13">
        <f t="shared" si="5"/>
        <v>0</v>
      </c>
      <c r="G30" t="s">
        <v>217</v>
      </c>
    </row>
    <row r="31" spans="1:7" ht="18" thickBot="1" x14ac:dyDescent="0.25">
      <c r="A31" s="48" t="s">
        <v>183</v>
      </c>
      <c r="B31" s="34" t="s">
        <v>44</v>
      </c>
      <c r="C31" s="11" t="s">
        <v>24</v>
      </c>
      <c r="D31" s="12">
        <v>60</v>
      </c>
      <c r="E31" s="12"/>
      <c r="F31" s="13">
        <f t="shared" si="5"/>
        <v>0</v>
      </c>
      <c r="G31" t="s">
        <v>217</v>
      </c>
    </row>
    <row r="32" spans="1:7" ht="18" thickBot="1" x14ac:dyDescent="0.25">
      <c r="A32" s="48" t="s">
        <v>183</v>
      </c>
      <c r="B32" s="34" t="s">
        <v>45</v>
      </c>
      <c r="C32" s="11" t="s">
        <v>24</v>
      </c>
      <c r="D32" s="12">
        <v>40</v>
      </c>
      <c r="E32" s="12"/>
      <c r="F32" s="13">
        <f t="shared" si="5"/>
        <v>0</v>
      </c>
      <c r="G32" t="s">
        <v>217</v>
      </c>
    </row>
    <row r="33" spans="1:7" ht="18" thickBot="1" x14ac:dyDescent="0.25">
      <c r="A33" s="10"/>
      <c r="B33" s="34" t="s">
        <v>46</v>
      </c>
      <c r="C33" s="11" t="s">
        <v>24</v>
      </c>
      <c r="D33" s="12">
        <f t="shared" ref="D33" si="6">D28</f>
        <v>20</v>
      </c>
      <c r="E33" s="12"/>
      <c r="F33" s="13">
        <f t="shared" si="5"/>
        <v>0</v>
      </c>
    </row>
    <row r="34" spans="1:7" ht="18" thickBot="1" x14ac:dyDescent="0.25">
      <c r="A34" s="10"/>
      <c r="B34" s="34" t="s">
        <v>47</v>
      </c>
      <c r="C34" s="11" t="s">
        <v>24</v>
      </c>
      <c r="D34" s="12">
        <f>D29</f>
        <v>20</v>
      </c>
      <c r="E34" s="12"/>
      <c r="F34" s="13">
        <f t="shared" si="5"/>
        <v>0</v>
      </c>
    </row>
    <row r="35" spans="1:7" ht="18" thickBot="1" x14ac:dyDescent="0.25">
      <c r="A35" s="48" t="s">
        <v>183</v>
      </c>
      <c r="B35" s="34" t="s">
        <v>50</v>
      </c>
      <c r="C35" s="11" t="s">
        <v>24</v>
      </c>
      <c r="D35" s="12">
        <f>D30</f>
        <v>60</v>
      </c>
      <c r="E35" s="12"/>
      <c r="F35" s="13">
        <f t="shared" si="5"/>
        <v>0</v>
      </c>
      <c r="G35" t="s">
        <v>217</v>
      </c>
    </row>
    <row r="36" spans="1:7" ht="18" thickBot="1" x14ac:dyDescent="0.25">
      <c r="A36" s="48" t="s">
        <v>183</v>
      </c>
      <c r="B36" s="34" t="s">
        <v>49</v>
      </c>
      <c r="C36" s="11" t="s">
        <v>24</v>
      </c>
      <c r="D36" s="12">
        <f>D31</f>
        <v>60</v>
      </c>
      <c r="E36" s="12"/>
      <c r="F36" s="13">
        <f t="shared" si="5"/>
        <v>0</v>
      </c>
      <c r="G36" t="s">
        <v>217</v>
      </c>
    </row>
    <row r="37" spans="1:7" ht="18" thickBot="1" x14ac:dyDescent="0.25">
      <c r="A37" s="48" t="s">
        <v>183</v>
      </c>
      <c r="B37" s="34" t="s">
        <v>48</v>
      </c>
      <c r="C37" s="11" t="s">
        <v>24</v>
      </c>
      <c r="D37" s="12">
        <f>D32</f>
        <v>40</v>
      </c>
      <c r="E37" s="12"/>
      <c r="F37" s="13">
        <f t="shared" si="5"/>
        <v>0</v>
      </c>
      <c r="G37" t="s">
        <v>217</v>
      </c>
    </row>
    <row r="38" spans="1:7" ht="18" thickBot="1" x14ac:dyDescent="0.25">
      <c r="A38" s="10"/>
      <c r="B38" s="34" t="s">
        <v>148</v>
      </c>
      <c r="C38" s="11" t="s">
        <v>3</v>
      </c>
      <c r="D38" s="12">
        <v>1</v>
      </c>
      <c r="E38" s="12"/>
      <c r="F38" s="13">
        <f t="shared" ref="F38:F39" si="7">D38*E38</f>
        <v>0</v>
      </c>
    </row>
    <row r="39" spans="1:7" ht="18" thickBot="1" x14ac:dyDescent="0.25">
      <c r="A39" s="10"/>
      <c r="B39" s="34" t="s">
        <v>149</v>
      </c>
      <c r="C39" s="11" t="s">
        <v>3</v>
      </c>
      <c r="D39" s="12">
        <v>1</v>
      </c>
      <c r="E39" s="12"/>
      <c r="F39" s="13">
        <f t="shared" si="7"/>
        <v>0</v>
      </c>
    </row>
    <row r="40" spans="1:7" ht="18" thickBot="1" x14ac:dyDescent="0.25">
      <c r="A40" s="48" t="s">
        <v>183</v>
      </c>
      <c r="B40" s="34" t="s">
        <v>151</v>
      </c>
      <c r="C40" s="11" t="s">
        <v>3</v>
      </c>
      <c r="D40" s="12">
        <v>4</v>
      </c>
      <c r="E40" s="12"/>
      <c r="F40" s="13">
        <f t="shared" ref="F40" si="8">D40*E40</f>
        <v>0</v>
      </c>
      <c r="G40" t="s">
        <v>218</v>
      </c>
    </row>
    <row r="41" spans="1:7" ht="18" thickBot="1" x14ac:dyDescent="0.25">
      <c r="A41" s="48" t="s">
        <v>183</v>
      </c>
      <c r="B41" s="34" t="s">
        <v>152</v>
      </c>
      <c r="C41" s="11" t="s">
        <v>3</v>
      </c>
      <c r="D41" s="12">
        <v>5</v>
      </c>
      <c r="E41" s="12"/>
      <c r="F41" s="13">
        <f t="shared" ref="F41" si="9">D41*E41</f>
        <v>0</v>
      </c>
      <c r="G41" t="s">
        <v>218</v>
      </c>
    </row>
    <row r="42" spans="1:7" ht="18" thickBot="1" x14ac:dyDescent="0.25">
      <c r="A42" s="48" t="s">
        <v>183</v>
      </c>
      <c r="B42" s="34" t="s">
        <v>150</v>
      </c>
      <c r="C42" s="11" t="s">
        <v>3</v>
      </c>
      <c r="D42" s="12">
        <v>1</v>
      </c>
      <c r="E42" s="12"/>
      <c r="F42" s="13">
        <f t="shared" ref="F42" si="10">D42*E42</f>
        <v>0</v>
      </c>
      <c r="G42" t="s">
        <v>218</v>
      </c>
    </row>
    <row r="43" spans="1:7" ht="18" thickBot="1" x14ac:dyDescent="0.25">
      <c r="A43" s="10"/>
      <c r="B43" s="34" t="s">
        <v>40</v>
      </c>
      <c r="C43" s="11" t="s">
        <v>10</v>
      </c>
      <c r="D43" s="12">
        <v>1</v>
      </c>
      <c r="E43" s="12"/>
      <c r="F43" s="13">
        <f t="shared" si="5"/>
        <v>0</v>
      </c>
    </row>
    <row r="44" spans="1:7" x14ac:dyDescent="0.2">
      <c r="A44" s="29" t="s">
        <v>13</v>
      </c>
      <c r="B44" s="30" t="s">
        <v>51</v>
      </c>
      <c r="C44" s="31"/>
      <c r="D44" s="32"/>
      <c r="E44" s="32"/>
      <c r="F44" s="33">
        <f>SUM(F45:F48)</f>
        <v>0</v>
      </c>
    </row>
    <row r="45" spans="1:7" ht="18" thickBot="1" x14ac:dyDescent="0.25">
      <c r="A45" s="10"/>
      <c r="B45" s="34" t="s">
        <v>43</v>
      </c>
      <c r="C45" s="11" t="s">
        <v>24</v>
      </c>
      <c r="D45" s="12">
        <v>30</v>
      </c>
      <c r="E45" s="12"/>
      <c r="F45" s="13">
        <f t="shared" ref="F45:F48" si="11">D45*E45</f>
        <v>0</v>
      </c>
    </row>
    <row r="46" spans="1:7" ht="18" thickBot="1" x14ac:dyDescent="0.25">
      <c r="A46" s="10"/>
      <c r="B46" s="34" t="s">
        <v>44</v>
      </c>
      <c r="C46" s="11" t="s">
        <v>24</v>
      </c>
      <c r="D46" s="12">
        <v>60</v>
      </c>
      <c r="E46" s="12"/>
      <c r="F46" s="13">
        <f t="shared" si="11"/>
        <v>0</v>
      </c>
    </row>
    <row r="47" spans="1:7" ht="18" thickBot="1" x14ac:dyDescent="0.25">
      <c r="A47" s="10"/>
      <c r="B47" s="34" t="s">
        <v>50</v>
      </c>
      <c r="C47" s="11" t="s">
        <v>24</v>
      </c>
      <c r="D47" s="12">
        <f>D45</f>
        <v>30</v>
      </c>
      <c r="E47" s="12"/>
      <c r="F47" s="13">
        <f t="shared" si="11"/>
        <v>0</v>
      </c>
    </row>
    <row r="48" spans="1:7" ht="18" thickBot="1" x14ac:dyDescent="0.25">
      <c r="A48" s="10"/>
      <c r="B48" s="34" t="s">
        <v>49</v>
      </c>
      <c r="C48" s="11" t="s">
        <v>24</v>
      </c>
      <c r="D48" s="12">
        <f>D46</f>
        <v>60</v>
      </c>
      <c r="E48" s="12"/>
      <c r="F48" s="13">
        <f t="shared" si="11"/>
        <v>0</v>
      </c>
    </row>
    <row r="49" spans="1:7" x14ac:dyDescent="0.2">
      <c r="A49" s="29" t="s">
        <v>14</v>
      </c>
      <c r="B49" s="30" t="s">
        <v>156</v>
      </c>
      <c r="C49" s="31"/>
      <c r="D49" s="32"/>
      <c r="E49" s="32"/>
      <c r="F49" s="33">
        <f>SUM(F50:F55)</f>
        <v>0</v>
      </c>
    </row>
    <row r="50" spans="1:7" ht="18" thickBot="1" x14ac:dyDescent="0.25">
      <c r="A50" s="10"/>
      <c r="B50" s="34" t="s">
        <v>148</v>
      </c>
      <c r="C50" s="11" t="s">
        <v>3</v>
      </c>
      <c r="D50" s="12">
        <v>1</v>
      </c>
      <c r="E50" s="12"/>
      <c r="F50" s="13">
        <f t="shared" ref="F50:F55" si="12">D50*E50</f>
        <v>0</v>
      </c>
    </row>
    <row r="51" spans="1:7" ht="18" thickBot="1" x14ac:dyDescent="0.25">
      <c r="A51" s="10"/>
      <c r="B51" s="34" t="s">
        <v>152</v>
      </c>
      <c r="C51" s="11" t="s">
        <v>3</v>
      </c>
      <c r="D51" s="12">
        <v>4</v>
      </c>
      <c r="E51" s="12"/>
      <c r="F51" s="13">
        <f t="shared" si="12"/>
        <v>0</v>
      </c>
    </row>
    <row r="52" spans="1:7" ht="18" thickBot="1" x14ac:dyDescent="0.25">
      <c r="A52" s="10"/>
      <c r="B52" s="34" t="s">
        <v>41</v>
      </c>
      <c r="C52" s="11" t="s">
        <v>24</v>
      </c>
      <c r="D52" s="12">
        <v>5</v>
      </c>
      <c r="E52" s="12"/>
      <c r="F52" s="13">
        <f t="shared" si="12"/>
        <v>0</v>
      </c>
    </row>
    <row r="53" spans="1:7" ht="18" thickBot="1" x14ac:dyDescent="0.25">
      <c r="A53" s="10"/>
      <c r="B53" s="34" t="s">
        <v>44</v>
      </c>
      <c r="C53" s="11" t="s">
        <v>24</v>
      </c>
      <c r="D53" s="12">
        <v>15</v>
      </c>
      <c r="E53" s="12"/>
      <c r="F53" s="13">
        <f t="shared" si="12"/>
        <v>0</v>
      </c>
    </row>
    <row r="54" spans="1:7" ht="18" thickBot="1" x14ac:dyDescent="0.25">
      <c r="A54" s="10"/>
      <c r="B54" s="34" t="s">
        <v>46</v>
      </c>
      <c r="C54" s="11" t="s">
        <v>24</v>
      </c>
      <c r="D54" s="12">
        <f>D52</f>
        <v>5</v>
      </c>
      <c r="E54" s="12"/>
      <c r="F54" s="13">
        <f t="shared" si="12"/>
        <v>0</v>
      </c>
    </row>
    <row r="55" spans="1:7" ht="18" thickBot="1" x14ac:dyDescent="0.25">
      <c r="A55" s="10"/>
      <c r="B55" s="34" t="s">
        <v>49</v>
      </c>
      <c r="C55" s="11" t="s">
        <v>24</v>
      </c>
      <c r="D55" s="12">
        <f>D53</f>
        <v>15</v>
      </c>
      <c r="E55" s="12"/>
      <c r="F55" s="13">
        <f t="shared" si="12"/>
        <v>0</v>
      </c>
    </row>
    <row r="56" spans="1:7" x14ac:dyDescent="0.2">
      <c r="A56" s="29" t="s">
        <v>17</v>
      </c>
      <c r="B56" s="30" t="s">
        <v>52</v>
      </c>
      <c r="C56" s="31"/>
      <c r="D56" s="32"/>
      <c r="E56" s="32"/>
      <c r="F56" s="33">
        <f>SUM(F57:F60)</f>
        <v>0</v>
      </c>
    </row>
    <row r="57" spans="1:7" ht="18" thickBot="1" x14ac:dyDescent="0.25">
      <c r="A57" s="10"/>
      <c r="B57" s="34" t="s">
        <v>53</v>
      </c>
      <c r="C57" s="11" t="s">
        <v>3</v>
      </c>
      <c r="D57" s="12">
        <v>1</v>
      </c>
      <c r="E57" s="12"/>
      <c r="F57" s="13">
        <f t="shared" ref="F57:F60" si="13">D57*E57</f>
        <v>0</v>
      </c>
    </row>
    <row r="58" spans="1:7" ht="18" thickBot="1" x14ac:dyDescent="0.25">
      <c r="A58" s="48" t="s">
        <v>180</v>
      </c>
      <c r="B58" s="34" t="s">
        <v>54</v>
      </c>
      <c r="C58" s="11" t="s">
        <v>3</v>
      </c>
      <c r="D58" s="12">
        <v>1</v>
      </c>
      <c r="E58" s="12"/>
      <c r="F58" s="13">
        <f t="shared" si="13"/>
        <v>0</v>
      </c>
    </row>
    <row r="59" spans="1:7" ht="35" thickBot="1" x14ac:dyDescent="0.25">
      <c r="A59" s="10"/>
      <c r="B59" s="34" t="s">
        <v>154</v>
      </c>
      <c r="C59" s="11" t="s">
        <v>10</v>
      </c>
      <c r="D59" s="12">
        <v>1</v>
      </c>
      <c r="E59" s="12"/>
      <c r="F59" s="13">
        <f t="shared" si="13"/>
        <v>0</v>
      </c>
    </row>
    <row r="60" spans="1:7" ht="18" thickBot="1" x14ac:dyDescent="0.25">
      <c r="A60" s="10"/>
      <c r="B60" s="34" t="s">
        <v>55</v>
      </c>
      <c r="C60" s="11" t="s">
        <v>10</v>
      </c>
      <c r="D60" s="12">
        <v>1</v>
      </c>
      <c r="E60" s="12"/>
      <c r="F60" s="13">
        <f t="shared" si="13"/>
        <v>0</v>
      </c>
    </row>
    <row r="61" spans="1:7" x14ac:dyDescent="0.2">
      <c r="A61" s="29" t="s">
        <v>18</v>
      </c>
      <c r="B61" s="30" t="s">
        <v>56</v>
      </c>
      <c r="C61" s="31"/>
      <c r="D61" s="32"/>
      <c r="E61" s="32"/>
      <c r="F61" s="33">
        <f>SUM(F62:F77)</f>
        <v>0</v>
      </c>
    </row>
    <row r="62" spans="1:7" ht="18" thickBot="1" x14ac:dyDescent="0.25">
      <c r="A62" s="10"/>
      <c r="B62" s="34" t="s">
        <v>41</v>
      </c>
      <c r="C62" s="11" t="s">
        <v>24</v>
      </c>
      <c r="D62" s="12">
        <v>25</v>
      </c>
      <c r="E62" s="12"/>
      <c r="F62" s="13">
        <f t="shared" ref="F62:F77" si="14">D62*E62</f>
        <v>0</v>
      </c>
    </row>
    <row r="63" spans="1:7" ht="18" thickBot="1" x14ac:dyDescent="0.25">
      <c r="A63" s="10"/>
      <c r="B63" s="34" t="s">
        <v>42</v>
      </c>
      <c r="C63" s="11" t="s">
        <v>24</v>
      </c>
      <c r="D63" s="12">
        <f>(20+25)</f>
        <v>45</v>
      </c>
      <c r="E63" s="12"/>
      <c r="F63" s="13">
        <f t="shared" si="14"/>
        <v>0</v>
      </c>
    </row>
    <row r="64" spans="1:7" ht="18" thickBot="1" x14ac:dyDescent="0.25">
      <c r="A64" s="48" t="s">
        <v>183</v>
      </c>
      <c r="B64" s="34" t="s">
        <v>43</v>
      </c>
      <c r="C64" s="11" t="s">
        <v>24</v>
      </c>
      <c r="D64" s="12">
        <f>60+20</f>
        <v>80</v>
      </c>
      <c r="E64" s="12"/>
      <c r="F64" s="13">
        <f t="shared" si="14"/>
        <v>0</v>
      </c>
      <c r="G64" t="s">
        <v>217</v>
      </c>
    </row>
    <row r="65" spans="1:7" ht="18" thickBot="1" x14ac:dyDescent="0.25">
      <c r="A65" s="48" t="s">
        <v>183</v>
      </c>
      <c r="B65" s="34" t="s">
        <v>44</v>
      </c>
      <c r="C65" s="11" t="s">
        <v>24</v>
      </c>
      <c r="D65" s="12">
        <f>25+60</f>
        <v>85</v>
      </c>
      <c r="E65" s="12"/>
      <c r="F65" s="13">
        <f t="shared" si="14"/>
        <v>0</v>
      </c>
      <c r="G65" t="s">
        <v>217</v>
      </c>
    </row>
    <row r="66" spans="1:7" ht="18" thickBot="1" x14ac:dyDescent="0.25">
      <c r="A66" s="48" t="s">
        <v>183</v>
      </c>
      <c r="B66" s="34" t="s">
        <v>45</v>
      </c>
      <c r="C66" s="11" t="s">
        <v>24</v>
      </c>
      <c r="D66" s="12">
        <f>10+25</f>
        <v>35</v>
      </c>
      <c r="E66" s="12"/>
      <c r="F66" s="13">
        <f t="shared" si="14"/>
        <v>0</v>
      </c>
      <c r="G66" t="s">
        <v>217</v>
      </c>
    </row>
    <row r="67" spans="1:7" ht="18" thickBot="1" x14ac:dyDescent="0.25">
      <c r="A67" s="10"/>
      <c r="B67" s="34" t="s">
        <v>46</v>
      </c>
      <c r="C67" s="11" t="s">
        <v>24</v>
      </c>
      <c r="D67" s="12">
        <f>D62</f>
        <v>25</v>
      </c>
      <c r="E67" s="12"/>
      <c r="F67" s="13">
        <f t="shared" si="14"/>
        <v>0</v>
      </c>
    </row>
    <row r="68" spans="1:7" ht="18" thickBot="1" x14ac:dyDescent="0.25">
      <c r="A68" s="10"/>
      <c r="B68" s="34" t="s">
        <v>47</v>
      </c>
      <c r="C68" s="11" t="s">
        <v>24</v>
      </c>
      <c r="D68" s="12">
        <f>D63</f>
        <v>45</v>
      </c>
      <c r="E68" s="12"/>
      <c r="F68" s="13">
        <f t="shared" si="14"/>
        <v>0</v>
      </c>
    </row>
    <row r="69" spans="1:7" ht="18" thickBot="1" x14ac:dyDescent="0.25">
      <c r="A69" s="48" t="s">
        <v>183</v>
      </c>
      <c r="B69" s="34" t="s">
        <v>50</v>
      </c>
      <c r="C69" s="11" t="s">
        <v>24</v>
      </c>
      <c r="D69" s="12">
        <f>D64</f>
        <v>80</v>
      </c>
      <c r="E69" s="12"/>
      <c r="F69" s="13">
        <f t="shared" si="14"/>
        <v>0</v>
      </c>
      <c r="G69" t="s">
        <v>217</v>
      </c>
    </row>
    <row r="70" spans="1:7" ht="18" thickBot="1" x14ac:dyDescent="0.25">
      <c r="A70" s="48" t="s">
        <v>183</v>
      </c>
      <c r="B70" s="34" t="s">
        <v>49</v>
      </c>
      <c r="C70" s="11" t="s">
        <v>24</v>
      </c>
      <c r="D70" s="12">
        <f>D65</f>
        <v>85</v>
      </c>
      <c r="E70" s="12"/>
      <c r="F70" s="13">
        <f t="shared" si="14"/>
        <v>0</v>
      </c>
      <c r="G70" t="s">
        <v>217</v>
      </c>
    </row>
    <row r="71" spans="1:7" ht="18" thickBot="1" x14ac:dyDescent="0.25">
      <c r="A71" s="48" t="s">
        <v>183</v>
      </c>
      <c r="B71" s="34" t="s">
        <v>48</v>
      </c>
      <c r="C71" s="11" t="s">
        <v>24</v>
      </c>
      <c r="D71" s="12">
        <f>D66</f>
        <v>35</v>
      </c>
      <c r="E71" s="12"/>
      <c r="F71" s="13">
        <f t="shared" si="14"/>
        <v>0</v>
      </c>
      <c r="G71" t="s">
        <v>217</v>
      </c>
    </row>
    <row r="72" spans="1:7" ht="18" thickBot="1" x14ac:dyDescent="0.25">
      <c r="A72" s="10"/>
      <c r="B72" s="34" t="s">
        <v>148</v>
      </c>
      <c r="C72" s="11" t="s">
        <v>3</v>
      </c>
      <c r="D72" s="12">
        <v>1</v>
      </c>
      <c r="E72" s="12"/>
      <c r="F72" s="13">
        <f t="shared" si="14"/>
        <v>0</v>
      </c>
    </row>
    <row r="73" spans="1:7" ht="18" thickBot="1" x14ac:dyDescent="0.25">
      <c r="A73" s="10"/>
      <c r="B73" s="34" t="s">
        <v>149</v>
      </c>
      <c r="C73" s="11" t="s">
        <v>3</v>
      </c>
      <c r="D73" s="12">
        <f>1+1</f>
        <v>2</v>
      </c>
      <c r="E73" s="12"/>
      <c r="F73" s="13">
        <f t="shared" si="14"/>
        <v>0</v>
      </c>
    </row>
    <row r="74" spans="1:7" ht="18" thickBot="1" x14ac:dyDescent="0.25">
      <c r="A74" s="48" t="s">
        <v>183</v>
      </c>
      <c r="B74" s="34" t="s">
        <v>151</v>
      </c>
      <c r="C74" s="11" t="s">
        <v>3</v>
      </c>
      <c r="D74" s="12">
        <f>4+1</f>
        <v>5</v>
      </c>
      <c r="E74" s="12"/>
      <c r="F74" s="13">
        <f t="shared" si="14"/>
        <v>0</v>
      </c>
      <c r="G74" t="s">
        <v>218</v>
      </c>
    </row>
    <row r="75" spans="1:7" ht="18" thickBot="1" x14ac:dyDescent="0.25">
      <c r="A75" s="48" t="s">
        <v>183</v>
      </c>
      <c r="B75" s="34" t="s">
        <v>152</v>
      </c>
      <c r="C75" s="11" t="s">
        <v>3</v>
      </c>
      <c r="D75" s="12">
        <f>5+4</f>
        <v>9</v>
      </c>
      <c r="E75" s="12"/>
      <c r="F75" s="13">
        <f t="shared" si="14"/>
        <v>0</v>
      </c>
      <c r="G75" t="s">
        <v>218</v>
      </c>
    </row>
    <row r="76" spans="1:7" ht="18" thickBot="1" x14ac:dyDescent="0.25">
      <c r="A76" s="48" t="s">
        <v>183</v>
      </c>
      <c r="B76" s="34" t="s">
        <v>150</v>
      </c>
      <c r="C76" s="11" t="s">
        <v>3</v>
      </c>
      <c r="D76" s="12">
        <f>2+5</f>
        <v>7</v>
      </c>
      <c r="E76" s="12"/>
      <c r="F76" s="13">
        <f t="shared" si="14"/>
        <v>0</v>
      </c>
      <c r="G76" t="s">
        <v>218</v>
      </c>
    </row>
    <row r="77" spans="1:7" ht="18" thickBot="1" x14ac:dyDescent="0.25">
      <c r="A77" s="10"/>
      <c r="B77" s="34" t="s">
        <v>40</v>
      </c>
      <c r="C77" s="11" t="s">
        <v>10</v>
      </c>
      <c r="D77" s="12">
        <v>1</v>
      </c>
      <c r="E77" s="12"/>
      <c r="F77" s="13">
        <f t="shared" si="14"/>
        <v>0</v>
      </c>
    </row>
    <row r="78" spans="1:7" x14ac:dyDescent="0.2">
      <c r="A78" s="29" t="s">
        <v>19</v>
      </c>
      <c r="B78" s="30" t="s">
        <v>57</v>
      </c>
      <c r="C78" s="31"/>
      <c r="D78" s="32"/>
      <c r="E78" s="32"/>
      <c r="F78" s="33">
        <f>SUM(F79:F86)</f>
        <v>0</v>
      </c>
    </row>
    <row r="79" spans="1:7" ht="18" thickBot="1" x14ac:dyDescent="0.25">
      <c r="A79" s="10"/>
      <c r="B79" s="34" t="s">
        <v>145</v>
      </c>
      <c r="C79" s="11" t="s">
        <v>24</v>
      </c>
      <c r="D79" s="12">
        <v>50</v>
      </c>
      <c r="E79" s="12"/>
      <c r="F79" s="13">
        <f t="shared" ref="F79:F86" si="15">D79*E79</f>
        <v>0</v>
      </c>
    </row>
    <row r="80" spans="1:7" ht="18" thickBot="1" x14ac:dyDescent="0.25">
      <c r="A80" s="10"/>
      <c r="B80" s="34" t="s">
        <v>58</v>
      </c>
      <c r="C80" s="11" t="s">
        <v>24</v>
      </c>
      <c r="D80" s="12">
        <v>40</v>
      </c>
      <c r="E80" s="12"/>
      <c r="F80" s="13">
        <f t="shared" si="15"/>
        <v>0</v>
      </c>
    </row>
    <row r="81" spans="1:6" ht="18" thickBot="1" x14ac:dyDescent="0.25">
      <c r="A81" s="10"/>
      <c r="B81" s="34" t="s">
        <v>59</v>
      </c>
      <c r="C81" s="11" t="s">
        <v>24</v>
      </c>
      <c r="D81" s="12">
        <v>70</v>
      </c>
      <c r="E81" s="12"/>
      <c r="F81" s="13">
        <f t="shared" si="15"/>
        <v>0</v>
      </c>
    </row>
    <row r="82" spans="1:6" ht="18" thickBot="1" x14ac:dyDescent="0.25">
      <c r="A82" s="10"/>
      <c r="B82" s="34" t="s">
        <v>60</v>
      </c>
      <c r="C82" s="11" t="s">
        <v>24</v>
      </c>
      <c r="D82" s="12">
        <v>25</v>
      </c>
      <c r="E82" s="12"/>
      <c r="F82" s="13">
        <f t="shared" si="15"/>
        <v>0</v>
      </c>
    </row>
    <row r="83" spans="1:6" ht="18" thickBot="1" x14ac:dyDescent="0.25">
      <c r="A83" s="48" t="s">
        <v>183</v>
      </c>
      <c r="B83" s="34" t="s">
        <v>61</v>
      </c>
      <c r="C83" s="11" t="s">
        <v>24</v>
      </c>
      <c r="D83" s="12">
        <v>25</v>
      </c>
      <c r="E83" s="12"/>
      <c r="F83" s="13">
        <f t="shared" si="15"/>
        <v>0</v>
      </c>
    </row>
    <row r="84" spans="1:6" ht="18" thickBot="1" x14ac:dyDescent="0.25">
      <c r="A84" s="10"/>
      <c r="B84" s="34" t="s">
        <v>147</v>
      </c>
      <c r="C84" s="11" t="s">
        <v>24</v>
      </c>
      <c r="D84" s="12">
        <v>20</v>
      </c>
      <c r="E84" s="12"/>
      <c r="F84" s="13">
        <f t="shared" ref="F84" si="16">D84*E84</f>
        <v>0</v>
      </c>
    </row>
    <row r="85" spans="1:6" ht="18" thickBot="1" x14ac:dyDescent="0.25">
      <c r="A85" s="10"/>
      <c r="B85" s="34" t="s">
        <v>62</v>
      </c>
      <c r="C85" s="11" t="s">
        <v>10</v>
      </c>
      <c r="D85" s="12">
        <v>1</v>
      </c>
      <c r="E85" s="12"/>
      <c r="F85" s="13">
        <f t="shared" ref="F85" si="17">D85*E85</f>
        <v>0</v>
      </c>
    </row>
    <row r="86" spans="1:6" ht="18" thickBot="1" x14ac:dyDescent="0.25">
      <c r="A86" s="10"/>
      <c r="B86" s="34" t="s">
        <v>40</v>
      </c>
      <c r="C86" s="11" t="s">
        <v>10</v>
      </c>
      <c r="D86" s="12">
        <v>1</v>
      </c>
      <c r="E86" s="12"/>
      <c r="F86" s="13">
        <f t="shared" si="15"/>
        <v>0</v>
      </c>
    </row>
    <row r="87" spans="1:6" x14ac:dyDescent="0.2">
      <c r="A87" s="29" t="s">
        <v>20</v>
      </c>
      <c r="B87" s="30" t="s">
        <v>63</v>
      </c>
      <c r="C87" s="31"/>
      <c r="D87" s="32"/>
      <c r="E87" s="32"/>
      <c r="F87" s="33">
        <f>SUM(F88:F95)</f>
        <v>0</v>
      </c>
    </row>
    <row r="88" spans="1:6" ht="18" thickBot="1" x14ac:dyDescent="0.25">
      <c r="A88" s="10"/>
      <c r="B88" s="34" t="s">
        <v>65</v>
      </c>
      <c r="C88" s="11" t="s">
        <v>10</v>
      </c>
      <c r="D88" s="12">
        <v>6</v>
      </c>
      <c r="E88" s="12"/>
      <c r="F88" s="13">
        <f t="shared" ref="F88" si="18">D88*E88</f>
        <v>0</v>
      </c>
    </row>
    <row r="89" spans="1:6" ht="18" thickBot="1" x14ac:dyDescent="0.25">
      <c r="A89" s="10"/>
      <c r="B89" s="34" t="s">
        <v>146</v>
      </c>
      <c r="C89" s="11" t="s">
        <v>10</v>
      </c>
      <c r="D89" s="12">
        <v>3</v>
      </c>
      <c r="E89" s="12"/>
      <c r="F89" s="13">
        <f t="shared" ref="F89" si="19">D89*E89</f>
        <v>0</v>
      </c>
    </row>
    <row r="90" spans="1:6" ht="35" thickBot="1" x14ac:dyDescent="0.25">
      <c r="A90" s="10"/>
      <c r="B90" s="34" t="s">
        <v>64</v>
      </c>
      <c r="C90" s="11" t="s">
        <v>10</v>
      </c>
      <c r="D90" s="12">
        <v>5</v>
      </c>
      <c r="E90" s="12"/>
      <c r="F90" s="13">
        <f t="shared" ref="F90:F92" si="20">D90*E90</f>
        <v>0</v>
      </c>
    </row>
    <row r="91" spans="1:6" ht="17" customHeight="1" thickBot="1" x14ac:dyDescent="0.25">
      <c r="A91" s="10"/>
      <c r="B91" s="49" t="s">
        <v>66</v>
      </c>
      <c r="C91" s="11" t="s">
        <v>10</v>
      </c>
      <c r="D91" s="12">
        <v>11</v>
      </c>
      <c r="E91" s="12"/>
      <c r="F91" s="13">
        <f t="shared" si="20"/>
        <v>0</v>
      </c>
    </row>
    <row r="92" spans="1:6" ht="18" thickBot="1" x14ac:dyDescent="0.25">
      <c r="A92" s="10"/>
      <c r="B92" s="34" t="s">
        <v>122</v>
      </c>
      <c r="C92" s="11" t="s">
        <v>3</v>
      </c>
      <c r="D92" s="12">
        <v>12</v>
      </c>
      <c r="E92" s="12"/>
      <c r="F92" s="13">
        <f t="shared" si="20"/>
        <v>0</v>
      </c>
    </row>
    <row r="93" spans="1:6" ht="18" thickBot="1" x14ac:dyDescent="0.25">
      <c r="A93" s="10"/>
      <c r="B93" s="34" t="s">
        <v>123</v>
      </c>
      <c r="C93" s="11" t="s">
        <v>3</v>
      </c>
      <c r="D93" s="12">
        <v>6</v>
      </c>
      <c r="E93" s="12"/>
      <c r="F93" s="13">
        <f t="shared" ref="F93" si="21">D93*E93</f>
        <v>0</v>
      </c>
    </row>
    <row r="94" spans="1:6" ht="18" thickBot="1" x14ac:dyDescent="0.25">
      <c r="A94" s="10"/>
      <c r="B94" s="34" t="s">
        <v>124</v>
      </c>
      <c r="C94" s="11" t="s">
        <v>3</v>
      </c>
      <c r="D94" s="12">
        <v>2</v>
      </c>
      <c r="E94" s="12"/>
      <c r="F94" s="13">
        <f t="shared" ref="F94:F95" si="22">D94*E94</f>
        <v>0</v>
      </c>
    </row>
    <row r="95" spans="1:6" ht="18" thickBot="1" x14ac:dyDescent="0.25">
      <c r="A95" s="10"/>
      <c r="B95" s="34" t="s">
        <v>184</v>
      </c>
      <c r="C95" s="11" t="s">
        <v>3</v>
      </c>
      <c r="D95" s="12">
        <v>18</v>
      </c>
      <c r="E95" s="12"/>
      <c r="F95" s="13">
        <f t="shared" si="22"/>
        <v>0</v>
      </c>
    </row>
    <row r="96" spans="1:6" x14ac:dyDescent="0.2">
      <c r="A96" s="29" t="s">
        <v>21</v>
      </c>
      <c r="B96" s="30" t="s">
        <v>67</v>
      </c>
      <c r="C96" s="31"/>
      <c r="D96" s="32"/>
      <c r="E96" s="32"/>
      <c r="F96" s="33">
        <f>SUM(F97:F100)</f>
        <v>0</v>
      </c>
    </row>
    <row r="97" spans="1:6" ht="18" thickBot="1" x14ac:dyDescent="0.25">
      <c r="A97" s="10"/>
      <c r="B97" s="34" t="s">
        <v>68</v>
      </c>
      <c r="C97" s="11" t="s">
        <v>10</v>
      </c>
      <c r="D97" s="12">
        <v>1</v>
      </c>
      <c r="E97" s="12"/>
      <c r="F97" s="13">
        <f t="shared" ref="F97:F98" si="23">D97*E97</f>
        <v>0</v>
      </c>
    </row>
    <row r="98" spans="1:6" ht="18" thickBot="1" x14ac:dyDescent="0.25">
      <c r="A98" s="10"/>
      <c r="B98" s="34" t="s">
        <v>71</v>
      </c>
      <c r="C98" s="11" t="s">
        <v>10</v>
      </c>
      <c r="D98" s="12">
        <v>1</v>
      </c>
      <c r="E98" s="12"/>
      <c r="F98" s="13">
        <f t="shared" si="23"/>
        <v>0</v>
      </c>
    </row>
    <row r="99" spans="1:6" ht="18" thickBot="1" x14ac:dyDescent="0.25">
      <c r="A99" s="10"/>
      <c r="B99" s="34" t="s">
        <v>69</v>
      </c>
      <c r="C99" s="11" t="s">
        <v>10</v>
      </c>
      <c r="D99" s="12">
        <v>1</v>
      </c>
      <c r="E99" s="12"/>
      <c r="F99" s="13">
        <f t="shared" ref="F99:F100" si="24">D99*E99</f>
        <v>0</v>
      </c>
    </row>
    <row r="100" spans="1:6" ht="18" thickBot="1" x14ac:dyDescent="0.25">
      <c r="A100" s="10"/>
      <c r="B100" s="34" t="s">
        <v>70</v>
      </c>
      <c r="C100" s="11" t="s">
        <v>10</v>
      </c>
      <c r="D100" s="12">
        <v>1</v>
      </c>
      <c r="E100" s="12"/>
      <c r="F100" s="13">
        <f t="shared" si="24"/>
        <v>0</v>
      </c>
    </row>
    <row r="101" spans="1:6" x14ac:dyDescent="0.2">
      <c r="A101" s="29" t="s">
        <v>22</v>
      </c>
      <c r="B101" s="30" t="s">
        <v>191</v>
      </c>
      <c r="C101" s="31"/>
      <c r="D101" s="32"/>
      <c r="E101" s="32"/>
      <c r="F101" s="33">
        <f>SUM(F102:F102)</f>
        <v>0</v>
      </c>
    </row>
    <row r="102" spans="1:6" ht="35" thickBot="1" x14ac:dyDescent="0.25">
      <c r="A102" s="10"/>
      <c r="B102" s="34" t="s">
        <v>192</v>
      </c>
      <c r="C102" s="11" t="s">
        <v>10</v>
      </c>
      <c r="D102" s="12">
        <v>1</v>
      </c>
      <c r="E102" s="12"/>
      <c r="F102" s="13">
        <f t="shared" ref="F102" si="25">D102*E102</f>
        <v>0</v>
      </c>
    </row>
    <row r="103" spans="1:6" ht="14" customHeight="1" thickBot="1" x14ac:dyDescent="0.25">
      <c r="A103" s="78"/>
      <c r="B103" s="79"/>
      <c r="C103" s="79"/>
      <c r="D103" s="27"/>
      <c r="E103" s="27"/>
      <c r="F103" s="27"/>
    </row>
    <row r="104" spans="1:6" x14ac:dyDescent="0.2">
      <c r="A104" s="5" t="s">
        <v>12</v>
      </c>
      <c r="B104" s="6" t="s">
        <v>72</v>
      </c>
      <c r="C104" s="7"/>
      <c r="D104" s="8"/>
      <c r="E104" s="8"/>
      <c r="F104" s="9">
        <f>F105+F107+F118+F127</f>
        <v>0</v>
      </c>
    </row>
    <row r="105" spans="1:6" x14ac:dyDescent="0.2">
      <c r="A105" s="29" t="s">
        <v>9</v>
      </c>
      <c r="B105" s="30" t="s">
        <v>16</v>
      </c>
      <c r="C105" s="31"/>
      <c r="D105" s="32"/>
      <c r="E105" s="32"/>
      <c r="F105" s="33">
        <f>SUM(F106:F106)</f>
        <v>0</v>
      </c>
    </row>
    <row r="106" spans="1:6" ht="35" thickBot="1" x14ac:dyDescent="0.25">
      <c r="A106" s="10"/>
      <c r="B106" s="34" t="s">
        <v>182</v>
      </c>
      <c r="C106" s="11" t="s">
        <v>10</v>
      </c>
      <c r="D106" s="12">
        <v>2</v>
      </c>
      <c r="E106" s="12"/>
      <c r="F106" s="13">
        <f t="shared" ref="F106" si="26">D106*E106</f>
        <v>0</v>
      </c>
    </row>
    <row r="107" spans="1:6" x14ac:dyDescent="0.2">
      <c r="A107" s="29" t="s">
        <v>11</v>
      </c>
      <c r="B107" s="30" t="s">
        <v>73</v>
      </c>
      <c r="C107" s="31"/>
      <c r="D107" s="32"/>
      <c r="E107" s="32"/>
      <c r="F107" s="33">
        <f>SUM(F108:F117)</f>
        <v>0</v>
      </c>
    </row>
    <row r="108" spans="1:6" ht="18" thickBot="1" x14ac:dyDescent="0.25">
      <c r="A108" s="48" t="s">
        <v>183</v>
      </c>
      <c r="B108" s="34" t="s">
        <v>42</v>
      </c>
      <c r="C108" s="11" t="s">
        <v>24</v>
      </c>
      <c r="D108" s="12">
        <f>80</f>
        <v>80</v>
      </c>
      <c r="E108" s="12"/>
      <c r="F108" s="13">
        <f t="shared" ref="F108:F117" si="27">D108*E108</f>
        <v>0</v>
      </c>
    </row>
    <row r="109" spans="1:6" ht="18" thickBot="1" x14ac:dyDescent="0.25">
      <c r="A109" s="48" t="s">
        <v>183</v>
      </c>
      <c r="B109" s="34" t="s">
        <v>43</v>
      </c>
      <c r="C109" s="11" t="s">
        <v>24</v>
      </c>
      <c r="D109" s="12">
        <f>25*2</f>
        <v>50</v>
      </c>
      <c r="E109" s="12"/>
      <c r="F109" s="13">
        <f t="shared" si="27"/>
        <v>0</v>
      </c>
    </row>
    <row r="110" spans="1:6" ht="18" thickBot="1" x14ac:dyDescent="0.25">
      <c r="A110" s="48" t="s">
        <v>183</v>
      </c>
      <c r="B110" s="34" t="s">
        <v>44</v>
      </c>
      <c r="C110" s="11" t="s">
        <v>24</v>
      </c>
      <c r="D110" s="12">
        <f>20*2</f>
        <v>40</v>
      </c>
      <c r="E110" s="12"/>
      <c r="F110" s="13">
        <f t="shared" si="27"/>
        <v>0</v>
      </c>
    </row>
    <row r="111" spans="1:6" ht="18" thickBot="1" x14ac:dyDescent="0.25">
      <c r="A111" s="48" t="s">
        <v>183</v>
      </c>
      <c r="B111" s="34" t="s">
        <v>45</v>
      </c>
      <c r="C111" s="11" t="s">
        <v>24</v>
      </c>
      <c r="D111" s="12">
        <f>20*2</f>
        <v>40</v>
      </c>
      <c r="E111" s="12"/>
      <c r="F111" s="13">
        <f t="shared" si="27"/>
        <v>0</v>
      </c>
    </row>
    <row r="112" spans="1:6" ht="18" thickBot="1" x14ac:dyDescent="0.25">
      <c r="A112" s="10"/>
      <c r="B112" s="34" t="s">
        <v>47</v>
      </c>
      <c r="C112" s="11" t="s">
        <v>24</v>
      </c>
      <c r="D112" s="12">
        <f>D108</f>
        <v>80</v>
      </c>
      <c r="E112" s="12"/>
      <c r="F112" s="13">
        <f t="shared" ref="F112" si="28">D112*E112</f>
        <v>0</v>
      </c>
    </row>
    <row r="113" spans="1:6" ht="18" thickBot="1" x14ac:dyDescent="0.25">
      <c r="A113" s="10"/>
      <c r="B113" s="34" t="s">
        <v>50</v>
      </c>
      <c r="C113" s="11" t="s">
        <v>24</v>
      </c>
      <c r="D113" s="12">
        <f>D109</f>
        <v>50</v>
      </c>
      <c r="E113" s="12"/>
      <c r="F113" s="13">
        <f t="shared" si="27"/>
        <v>0</v>
      </c>
    </row>
    <row r="114" spans="1:6" ht="18" thickBot="1" x14ac:dyDescent="0.25">
      <c r="A114" s="10"/>
      <c r="B114" s="34" t="s">
        <v>49</v>
      </c>
      <c r="C114" s="11" t="s">
        <v>24</v>
      </c>
      <c r="D114" s="12">
        <f>D110</f>
        <v>40</v>
      </c>
      <c r="E114" s="12"/>
      <c r="F114" s="13">
        <f t="shared" si="27"/>
        <v>0</v>
      </c>
    </row>
    <row r="115" spans="1:6" ht="18" thickBot="1" x14ac:dyDescent="0.25">
      <c r="A115" s="10"/>
      <c r="B115" s="34" t="s">
        <v>48</v>
      </c>
      <c r="C115" s="11" t="s">
        <v>24</v>
      </c>
      <c r="D115" s="12">
        <f>D111</f>
        <v>40</v>
      </c>
      <c r="E115" s="12"/>
      <c r="F115" s="13">
        <f t="shared" si="27"/>
        <v>0</v>
      </c>
    </row>
    <row r="116" spans="1:6" ht="18" thickBot="1" x14ac:dyDescent="0.25">
      <c r="A116" s="48" t="s">
        <v>183</v>
      </c>
      <c r="B116" s="34" t="s">
        <v>144</v>
      </c>
      <c r="C116" s="11" t="s">
        <v>3</v>
      </c>
      <c r="D116" s="12">
        <v>4</v>
      </c>
      <c r="E116" s="12"/>
      <c r="F116" s="13">
        <f t="shared" ref="F116" si="29">D116*E116</f>
        <v>0</v>
      </c>
    </row>
    <row r="117" spans="1:6" ht="18" thickBot="1" x14ac:dyDescent="0.25">
      <c r="A117" s="48" t="s">
        <v>183</v>
      </c>
      <c r="B117" s="34" t="s">
        <v>40</v>
      </c>
      <c r="C117" s="11" t="s">
        <v>10</v>
      </c>
      <c r="D117" s="12">
        <v>1</v>
      </c>
      <c r="E117" s="12"/>
      <c r="F117" s="13">
        <f t="shared" si="27"/>
        <v>0</v>
      </c>
    </row>
    <row r="118" spans="1:6" x14ac:dyDescent="0.2">
      <c r="A118" s="29" t="s">
        <v>13</v>
      </c>
      <c r="B118" s="30" t="s">
        <v>228</v>
      </c>
      <c r="C118" s="31"/>
      <c r="D118" s="32"/>
      <c r="E118" s="32"/>
      <c r="F118" s="33">
        <f>SUM(F119:F126)</f>
        <v>0</v>
      </c>
    </row>
    <row r="119" spans="1:6" ht="35" thickBot="1" x14ac:dyDescent="0.25">
      <c r="A119" s="10"/>
      <c r="B119" s="34" t="s">
        <v>163</v>
      </c>
      <c r="C119" s="11"/>
      <c r="D119" s="12"/>
      <c r="E119" s="38"/>
      <c r="F119" s="13"/>
    </row>
    <row r="120" spans="1:6" ht="18" thickBot="1" x14ac:dyDescent="0.25">
      <c r="A120" s="10"/>
      <c r="B120" s="39" t="s">
        <v>164</v>
      </c>
      <c r="C120" s="11" t="s">
        <v>10</v>
      </c>
      <c r="D120" s="12">
        <v>1</v>
      </c>
      <c r="E120" s="38"/>
      <c r="F120" s="13">
        <f t="shared" ref="F120" si="30">D120*E120</f>
        <v>0</v>
      </c>
    </row>
    <row r="121" spans="1:6" ht="18" thickBot="1" x14ac:dyDescent="0.25">
      <c r="A121" s="10"/>
      <c r="B121" s="39" t="s">
        <v>165</v>
      </c>
      <c r="C121" s="11" t="s">
        <v>10</v>
      </c>
      <c r="D121" s="12">
        <v>1</v>
      </c>
      <c r="E121" s="38"/>
      <c r="F121" s="13">
        <f t="shared" ref="F121:F122" si="31">D121*E121</f>
        <v>0</v>
      </c>
    </row>
    <row r="122" spans="1:6" ht="18" thickBot="1" x14ac:dyDescent="0.25">
      <c r="A122" s="10"/>
      <c r="B122" s="39" t="s">
        <v>166</v>
      </c>
      <c r="C122" s="11" t="s">
        <v>10</v>
      </c>
      <c r="D122" s="12">
        <v>1</v>
      </c>
      <c r="E122" s="38"/>
      <c r="F122" s="13">
        <f t="shared" si="31"/>
        <v>0</v>
      </c>
    </row>
    <row r="123" spans="1:6" ht="18" thickBot="1" x14ac:dyDescent="0.25">
      <c r="A123" s="10"/>
      <c r="B123" s="39" t="s">
        <v>167</v>
      </c>
      <c r="C123" s="11" t="s">
        <v>10</v>
      </c>
      <c r="D123" s="12">
        <v>1</v>
      </c>
      <c r="E123" s="38"/>
      <c r="F123" s="13">
        <f t="shared" ref="F123" si="32">D123*E123</f>
        <v>0</v>
      </c>
    </row>
    <row r="124" spans="1:6" ht="18" thickBot="1" x14ac:dyDescent="0.25">
      <c r="A124" s="10"/>
      <c r="B124" s="39" t="s">
        <v>168</v>
      </c>
      <c r="C124" s="11" t="s">
        <v>10</v>
      </c>
      <c r="D124" s="12">
        <v>1</v>
      </c>
      <c r="E124" s="38"/>
      <c r="F124" s="13">
        <f t="shared" ref="F124" si="33">D124*E124</f>
        <v>0</v>
      </c>
    </row>
    <row r="125" spans="1:6" ht="18" thickBot="1" x14ac:dyDescent="0.25">
      <c r="A125" s="10"/>
      <c r="B125" s="34" t="s">
        <v>157</v>
      </c>
      <c r="C125" s="11" t="s">
        <v>3</v>
      </c>
      <c r="D125" s="12">
        <v>1</v>
      </c>
      <c r="E125" s="12"/>
      <c r="F125" s="13">
        <f t="shared" ref="F125:F126" si="34">D125*E125</f>
        <v>0</v>
      </c>
    </row>
    <row r="126" spans="1:6" ht="18" thickBot="1" x14ac:dyDescent="0.25">
      <c r="A126" s="10"/>
      <c r="B126" s="34" t="s">
        <v>155</v>
      </c>
      <c r="C126" s="11" t="s">
        <v>10</v>
      </c>
      <c r="D126" s="12">
        <v>1</v>
      </c>
      <c r="E126" s="12"/>
      <c r="F126" s="13">
        <f t="shared" si="34"/>
        <v>0</v>
      </c>
    </row>
    <row r="127" spans="1:6" x14ac:dyDescent="0.2">
      <c r="A127" s="29" t="s">
        <v>14</v>
      </c>
      <c r="B127" s="30" t="s">
        <v>229</v>
      </c>
      <c r="C127" s="31"/>
      <c r="D127" s="32"/>
      <c r="E127" s="32"/>
      <c r="F127" s="33">
        <f>SUM(F128:F132)</f>
        <v>0</v>
      </c>
    </row>
    <row r="128" spans="1:6" ht="35" thickBot="1" x14ac:dyDescent="0.25">
      <c r="A128" s="10"/>
      <c r="B128" s="34" t="s">
        <v>227</v>
      </c>
      <c r="C128" s="11"/>
      <c r="D128" s="12"/>
      <c r="E128" s="38"/>
      <c r="F128" s="13"/>
    </row>
    <row r="129" spans="1:6" ht="18" thickBot="1" x14ac:dyDescent="0.25">
      <c r="A129" s="10"/>
      <c r="B129" s="39" t="s">
        <v>169</v>
      </c>
      <c r="C129" s="11" t="s">
        <v>10</v>
      </c>
      <c r="D129" s="12">
        <v>1</v>
      </c>
      <c r="E129" s="38"/>
      <c r="F129" s="13">
        <f t="shared" ref="F129:F132" si="35">D129*E129</f>
        <v>0</v>
      </c>
    </row>
    <row r="130" spans="1:6" ht="18" thickBot="1" x14ac:dyDescent="0.25">
      <c r="A130" s="10"/>
      <c r="B130" s="39" t="s">
        <v>170</v>
      </c>
      <c r="C130" s="11" t="s">
        <v>10</v>
      </c>
      <c r="D130" s="12">
        <v>1</v>
      </c>
      <c r="E130" s="38"/>
      <c r="F130" s="13">
        <f t="shared" si="35"/>
        <v>0</v>
      </c>
    </row>
    <row r="131" spans="1:6" ht="18" thickBot="1" x14ac:dyDescent="0.25">
      <c r="A131" s="10"/>
      <c r="B131" s="34" t="s">
        <v>157</v>
      </c>
      <c r="C131" s="11" t="s">
        <v>3</v>
      </c>
      <c r="D131" s="12">
        <v>1</v>
      </c>
      <c r="E131" s="12"/>
      <c r="F131" s="13">
        <f t="shared" si="35"/>
        <v>0</v>
      </c>
    </row>
    <row r="132" spans="1:6" ht="18" thickBot="1" x14ac:dyDescent="0.25">
      <c r="A132" s="10"/>
      <c r="B132" s="34" t="s">
        <v>155</v>
      </c>
      <c r="C132" s="11" t="s">
        <v>10</v>
      </c>
      <c r="D132" s="12">
        <v>1</v>
      </c>
      <c r="E132" s="12"/>
      <c r="F132" s="13">
        <f t="shared" si="35"/>
        <v>0</v>
      </c>
    </row>
    <row r="133" spans="1:6" ht="14" customHeight="1" thickBot="1" x14ac:dyDescent="0.25">
      <c r="A133" s="78"/>
      <c r="B133" s="79"/>
      <c r="C133" s="79"/>
      <c r="D133" s="27"/>
      <c r="E133" s="27"/>
      <c r="F133" s="27"/>
    </row>
    <row r="134" spans="1:6" x14ac:dyDescent="0.2">
      <c r="A134" s="5" t="s">
        <v>23</v>
      </c>
      <c r="B134" s="6" t="s">
        <v>74</v>
      </c>
      <c r="C134" s="7"/>
      <c r="D134" s="8"/>
      <c r="E134" s="8"/>
      <c r="F134" s="9">
        <f>F135+F140+F147+F149+F151+F154+F156+F161+F167+F171</f>
        <v>0</v>
      </c>
    </row>
    <row r="135" spans="1:6" x14ac:dyDescent="0.2">
      <c r="A135" s="29" t="s">
        <v>9</v>
      </c>
      <c r="B135" s="30" t="s">
        <v>16</v>
      </c>
      <c r="C135" s="31"/>
      <c r="D135" s="32"/>
      <c r="E135" s="32"/>
      <c r="F135" s="33">
        <f>SUM(F136:F139)</f>
        <v>0</v>
      </c>
    </row>
    <row r="136" spans="1:6" ht="18" thickBot="1" x14ac:dyDescent="0.25">
      <c r="A136" s="10"/>
      <c r="B136" s="34" t="s">
        <v>75</v>
      </c>
      <c r="C136" s="11" t="s">
        <v>10</v>
      </c>
      <c r="D136" s="12">
        <v>2</v>
      </c>
      <c r="E136" s="12"/>
      <c r="F136" s="13">
        <f t="shared" ref="F136:F139" si="36">D136*E136</f>
        <v>0</v>
      </c>
    </row>
    <row r="137" spans="1:6" ht="35" thickBot="1" x14ac:dyDescent="0.25">
      <c r="A137" s="10"/>
      <c r="B137" s="34" t="s">
        <v>76</v>
      </c>
      <c r="C137" s="11" t="s">
        <v>10</v>
      </c>
      <c r="D137" s="12">
        <v>2</v>
      </c>
      <c r="E137" s="12"/>
      <c r="F137" s="13">
        <f t="shared" ref="F137" si="37">D137*E137</f>
        <v>0</v>
      </c>
    </row>
    <row r="138" spans="1:6" ht="69" thickBot="1" x14ac:dyDescent="0.25">
      <c r="A138" s="10"/>
      <c r="B138" s="34" t="s">
        <v>77</v>
      </c>
      <c r="C138" s="11" t="s">
        <v>10</v>
      </c>
      <c r="D138" s="12">
        <v>1</v>
      </c>
      <c r="E138" s="12"/>
      <c r="F138" s="13">
        <f t="shared" si="36"/>
        <v>0</v>
      </c>
    </row>
    <row r="139" spans="1:6" ht="52" thickBot="1" x14ac:dyDescent="0.25">
      <c r="A139" s="10"/>
      <c r="B139" s="34" t="s">
        <v>78</v>
      </c>
      <c r="C139" s="11" t="s">
        <v>10</v>
      </c>
      <c r="D139" s="12">
        <v>2</v>
      </c>
      <c r="E139" s="12"/>
      <c r="F139" s="13">
        <f t="shared" si="36"/>
        <v>0</v>
      </c>
    </row>
    <row r="140" spans="1:6" x14ac:dyDescent="0.2">
      <c r="A140" s="29" t="s">
        <v>11</v>
      </c>
      <c r="B140" s="30" t="s">
        <v>79</v>
      </c>
      <c r="C140" s="31"/>
      <c r="D140" s="32"/>
      <c r="E140" s="32"/>
      <c r="F140" s="33">
        <f>SUM(F141:F146)</f>
        <v>0</v>
      </c>
    </row>
    <row r="141" spans="1:6" ht="18" thickBot="1" x14ac:dyDescent="0.25">
      <c r="A141" s="10"/>
      <c r="B141" s="34" t="s">
        <v>81</v>
      </c>
      <c r="C141" s="11" t="s">
        <v>82</v>
      </c>
      <c r="D141" s="12">
        <v>2380</v>
      </c>
      <c r="E141" s="12"/>
      <c r="F141" s="13">
        <f t="shared" ref="F141:F146" si="38">D141*E141</f>
        <v>0</v>
      </c>
    </row>
    <row r="142" spans="1:6" ht="18" thickBot="1" x14ac:dyDescent="0.25">
      <c r="A142" s="10"/>
      <c r="B142" s="34" t="s">
        <v>80</v>
      </c>
      <c r="C142" s="11" t="s">
        <v>24</v>
      </c>
      <c r="D142" s="12">
        <v>10</v>
      </c>
      <c r="E142" s="12"/>
      <c r="F142" s="13">
        <f t="shared" ref="F142" si="39">D142*E142</f>
        <v>0</v>
      </c>
    </row>
    <row r="143" spans="1:6" ht="18" thickBot="1" x14ac:dyDescent="0.25">
      <c r="A143" s="10"/>
      <c r="B143" s="34" t="s">
        <v>153</v>
      </c>
      <c r="C143" s="11" t="s">
        <v>24</v>
      </c>
      <c r="D143" s="12">
        <v>10</v>
      </c>
      <c r="E143" s="12"/>
      <c r="F143" s="13">
        <f t="shared" si="38"/>
        <v>0</v>
      </c>
    </row>
    <row r="144" spans="1:6" ht="18" thickBot="1" x14ac:dyDescent="0.25">
      <c r="A144" s="10"/>
      <c r="B144" s="34" t="s">
        <v>84</v>
      </c>
      <c r="C144" s="11" t="s">
        <v>10</v>
      </c>
      <c r="D144" s="12">
        <v>1</v>
      </c>
      <c r="E144" s="12"/>
      <c r="F144" s="13">
        <f t="shared" ref="F144" si="40">D144*E144</f>
        <v>0</v>
      </c>
    </row>
    <row r="145" spans="1:6" ht="18" thickBot="1" x14ac:dyDescent="0.25">
      <c r="A145" s="10"/>
      <c r="B145" s="34" t="s">
        <v>62</v>
      </c>
      <c r="C145" s="11" t="s">
        <v>10</v>
      </c>
      <c r="D145" s="12">
        <v>1</v>
      </c>
      <c r="E145" s="12"/>
      <c r="F145" s="13">
        <f t="shared" si="38"/>
        <v>0</v>
      </c>
    </row>
    <row r="146" spans="1:6" ht="18" thickBot="1" x14ac:dyDescent="0.25">
      <c r="A146" s="10"/>
      <c r="B146" s="34" t="s">
        <v>40</v>
      </c>
      <c r="C146" s="11" t="s">
        <v>10</v>
      </c>
      <c r="D146" s="12">
        <v>1</v>
      </c>
      <c r="E146" s="12"/>
      <c r="F146" s="13">
        <f t="shared" si="38"/>
        <v>0</v>
      </c>
    </row>
    <row r="147" spans="1:6" x14ac:dyDescent="0.2">
      <c r="A147" s="29" t="s">
        <v>13</v>
      </c>
      <c r="B147" s="30" t="s">
        <v>86</v>
      </c>
      <c r="C147" s="31"/>
      <c r="D147" s="32"/>
      <c r="E147" s="32"/>
      <c r="F147" s="33">
        <f>SUM(F148:F148)</f>
        <v>0</v>
      </c>
    </row>
    <row r="148" spans="1:6" ht="18" thickBot="1" x14ac:dyDescent="0.25">
      <c r="A148" s="10"/>
      <c r="B148" s="34" t="s">
        <v>100</v>
      </c>
      <c r="C148" s="11"/>
      <c r="D148" s="12"/>
      <c r="E148" s="12"/>
      <c r="F148" s="13">
        <f t="shared" ref="F148" si="41">D148*E148</f>
        <v>0</v>
      </c>
    </row>
    <row r="149" spans="1:6" x14ac:dyDescent="0.2">
      <c r="A149" s="29" t="s">
        <v>14</v>
      </c>
      <c r="B149" s="30" t="s">
        <v>83</v>
      </c>
      <c r="C149" s="31"/>
      <c r="D149" s="32"/>
      <c r="E149" s="32"/>
      <c r="F149" s="33">
        <f>SUM(F150:F150)</f>
        <v>0</v>
      </c>
    </row>
    <row r="150" spans="1:6" ht="18" thickBot="1" x14ac:dyDescent="0.25">
      <c r="A150" s="10"/>
      <c r="B150" s="34" t="s">
        <v>185</v>
      </c>
      <c r="C150" s="11" t="s">
        <v>85</v>
      </c>
      <c r="D150" s="12">
        <v>100</v>
      </c>
      <c r="E150" s="12"/>
      <c r="F150" s="13">
        <f t="shared" ref="F150" si="42">D150*E150</f>
        <v>0</v>
      </c>
    </row>
    <row r="151" spans="1:6" x14ac:dyDescent="0.2">
      <c r="A151" s="29" t="s">
        <v>17</v>
      </c>
      <c r="B151" s="30" t="s">
        <v>87</v>
      </c>
      <c r="C151" s="31"/>
      <c r="D151" s="32"/>
      <c r="E151" s="32"/>
      <c r="F151" s="33">
        <f>SUM(F152:F153)</f>
        <v>0</v>
      </c>
    </row>
    <row r="152" spans="1:6" ht="18" thickBot="1" x14ac:dyDescent="0.25">
      <c r="A152" s="10"/>
      <c r="B152" s="34" t="s">
        <v>193</v>
      </c>
      <c r="C152" s="11" t="s">
        <v>3</v>
      </c>
      <c r="D152" s="12">
        <v>3</v>
      </c>
      <c r="E152" s="12"/>
      <c r="F152" s="13">
        <f t="shared" ref="F152" si="43">D152*E152</f>
        <v>0</v>
      </c>
    </row>
    <row r="153" spans="1:6" ht="18" thickBot="1" x14ac:dyDescent="0.25">
      <c r="A153" s="10"/>
      <c r="B153" s="34" t="s">
        <v>138</v>
      </c>
      <c r="C153" s="11" t="s">
        <v>3</v>
      </c>
      <c r="D153" s="12">
        <v>1</v>
      </c>
      <c r="E153" s="12"/>
      <c r="F153" s="13">
        <f t="shared" ref="F153" si="44">D153*E153</f>
        <v>0</v>
      </c>
    </row>
    <row r="154" spans="1:6" x14ac:dyDescent="0.2">
      <c r="A154" s="29" t="s">
        <v>18</v>
      </c>
      <c r="B154" s="30" t="s">
        <v>88</v>
      </c>
      <c r="C154" s="31"/>
      <c r="D154" s="32"/>
      <c r="E154" s="32"/>
      <c r="F154" s="33">
        <f>SUM(F155:F155)</f>
        <v>0</v>
      </c>
    </row>
    <row r="155" spans="1:6" ht="18" thickBot="1" x14ac:dyDescent="0.25">
      <c r="A155" s="10"/>
      <c r="B155" s="34" t="s">
        <v>99</v>
      </c>
      <c r="C155" s="11" t="s">
        <v>3</v>
      </c>
      <c r="D155" s="12">
        <v>9</v>
      </c>
      <c r="E155" s="12"/>
      <c r="F155" s="13">
        <f t="shared" ref="F155" si="45">D155*E155</f>
        <v>0</v>
      </c>
    </row>
    <row r="156" spans="1:6" x14ac:dyDescent="0.2">
      <c r="A156" s="29" t="s">
        <v>19</v>
      </c>
      <c r="B156" s="30" t="s">
        <v>89</v>
      </c>
      <c r="C156" s="31"/>
      <c r="D156" s="32"/>
      <c r="E156" s="32"/>
      <c r="F156" s="33">
        <f>SUM(F157:F160)</f>
        <v>0</v>
      </c>
    </row>
    <row r="157" spans="1:6" ht="35" thickBot="1" x14ac:dyDescent="0.25">
      <c r="A157" s="10"/>
      <c r="B157" s="34" t="s">
        <v>90</v>
      </c>
      <c r="C157" s="11" t="s">
        <v>10</v>
      </c>
      <c r="D157" s="12">
        <v>2</v>
      </c>
      <c r="E157" s="12"/>
      <c r="F157" s="13">
        <f t="shared" ref="F157:F160" si="46">D157*E157</f>
        <v>0</v>
      </c>
    </row>
    <row r="158" spans="1:6" ht="18" thickBot="1" x14ac:dyDescent="0.25">
      <c r="A158" s="10"/>
      <c r="B158" s="34" t="s">
        <v>91</v>
      </c>
      <c r="C158" s="11" t="s">
        <v>3</v>
      </c>
      <c r="D158" s="12">
        <v>1</v>
      </c>
      <c r="E158" s="12"/>
      <c r="F158" s="13">
        <f t="shared" si="46"/>
        <v>0</v>
      </c>
    </row>
    <row r="159" spans="1:6" ht="18" thickBot="1" x14ac:dyDescent="0.25">
      <c r="A159" s="10"/>
      <c r="B159" s="34" t="s">
        <v>92</v>
      </c>
      <c r="C159" s="11" t="s">
        <v>3</v>
      </c>
      <c r="D159" s="12">
        <v>1</v>
      </c>
      <c r="E159" s="12"/>
      <c r="F159" s="13">
        <f t="shared" si="46"/>
        <v>0</v>
      </c>
    </row>
    <row r="160" spans="1:6" ht="18" thickBot="1" x14ac:dyDescent="0.25">
      <c r="A160" s="10"/>
      <c r="B160" s="34" t="s">
        <v>93</v>
      </c>
      <c r="C160" s="11" t="s">
        <v>10</v>
      </c>
      <c r="D160" s="12">
        <v>4</v>
      </c>
      <c r="E160" s="12"/>
      <c r="F160" s="13">
        <f t="shared" si="46"/>
        <v>0</v>
      </c>
    </row>
    <row r="161" spans="1:6" x14ac:dyDescent="0.2">
      <c r="A161" s="29" t="s">
        <v>20</v>
      </c>
      <c r="B161" s="30" t="s">
        <v>94</v>
      </c>
      <c r="C161" s="31"/>
      <c r="D161" s="32"/>
      <c r="E161" s="32"/>
      <c r="F161" s="33">
        <f>SUM(F162:F166)</f>
        <v>0</v>
      </c>
    </row>
    <row r="162" spans="1:6" ht="35" thickBot="1" x14ac:dyDescent="0.25">
      <c r="A162" s="10"/>
      <c r="B162" s="34" t="s">
        <v>140</v>
      </c>
      <c r="C162" s="11" t="s">
        <v>10</v>
      </c>
      <c r="D162" s="12">
        <v>1</v>
      </c>
      <c r="E162" s="12"/>
      <c r="F162" s="13">
        <f t="shared" ref="F162" si="47">D162*E162</f>
        <v>0</v>
      </c>
    </row>
    <row r="163" spans="1:6" ht="35" thickBot="1" x14ac:dyDescent="0.25">
      <c r="A163" s="10"/>
      <c r="B163" s="34" t="s">
        <v>141</v>
      </c>
      <c r="C163" s="11" t="s">
        <v>10</v>
      </c>
      <c r="D163" s="12">
        <v>1</v>
      </c>
      <c r="E163" s="12"/>
      <c r="F163" s="13">
        <f t="shared" ref="F163:F166" si="48">D163*E163</f>
        <v>0</v>
      </c>
    </row>
    <row r="164" spans="1:6" ht="35" thickBot="1" x14ac:dyDescent="0.25">
      <c r="A164" s="10"/>
      <c r="B164" s="34" t="s">
        <v>143</v>
      </c>
      <c r="C164" s="11" t="s">
        <v>10</v>
      </c>
      <c r="D164" s="12">
        <v>1</v>
      </c>
      <c r="E164" s="12"/>
      <c r="F164" s="13">
        <f t="shared" ref="F164:F165" si="49">D164*E164</f>
        <v>0</v>
      </c>
    </row>
    <row r="165" spans="1:6" ht="35" thickBot="1" x14ac:dyDescent="0.25">
      <c r="A165" s="10"/>
      <c r="B165" s="34" t="s">
        <v>142</v>
      </c>
      <c r="C165" s="11" t="s">
        <v>10</v>
      </c>
      <c r="D165" s="12">
        <v>1</v>
      </c>
      <c r="E165" s="12"/>
      <c r="F165" s="13">
        <f t="shared" si="49"/>
        <v>0</v>
      </c>
    </row>
    <row r="166" spans="1:6" ht="35" thickBot="1" x14ac:dyDescent="0.25">
      <c r="A166" s="10"/>
      <c r="B166" s="34" t="s">
        <v>139</v>
      </c>
      <c r="C166" s="11" t="s">
        <v>10</v>
      </c>
      <c r="D166" s="12">
        <v>1</v>
      </c>
      <c r="E166" s="12"/>
      <c r="F166" s="13">
        <f t="shared" si="48"/>
        <v>0</v>
      </c>
    </row>
    <row r="167" spans="1:6" x14ac:dyDescent="0.2">
      <c r="A167" s="29" t="s">
        <v>21</v>
      </c>
      <c r="B167" s="30" t="s">
        <v>95</v>
      </c>
      <c r="C167" s="31"/>
      <c r="D167" s="32"/>
      <c r="E167" s="32"/>
      <c r="F167" s="33">
        <f>SUM(F168:F170)</f>
        <v>0</v>
      </c>
    </row>
    <row r="168" spans="1:6" ht="18" thickBot="1" x14ac:dyDescent="0.25">
      <c r="A168" s="10"/>
      <c r="B168" s="34" t="s">
        <v>248</v>
      </c>
      <c r="C168" s="11" t="s">
        <v>3</v>
      </c>
      <c r="D168" s="12">
        <v>1</v>
      </c>
      <c r="E168" s="12"/>
      <c r="F168" s="13">
        <f t="shared" ref="F168:F170" si="50">D168*E168</f>
        <v>0</v>
      </c>
    </row>
    <row r="169" spans="1:6" ht="18" thickBot="1" x14ac:dyDescent="0.25">
      <c r="A169" s="10"/>
      <c r="B169" s="34" t="s">
        <v>247</v>
      </c>
      <c r="C169" s="11" t="s">
        <v>3</v>
      </c>
      <c r="D169" s="12">
        <v>1</v>
      </c>
      <c r="E169" s="12"/>
      <c r="F169" s="13">
        <f t="shared" si="50"/>
        <v>0</v>
      </c>
    </row>
    <row r="170" spans="1:6" ht="18" thickBot="1" x14ac:dyDescent="0.25">
      <c r="A170" s="10"/>
      <c r="B170" s="34" t="s">
        <v>98</v>
      </c>
      <c r="C170" s="11" t="s">
        <v>10</v>
      </c>
      <c r="D170" s="12">
        <v>2</v>
      </c>
      <c r="E170" s="12"/>
      <c r="F170" s="13">
        <f t="shared" si="50"/>
        <v>0</v>
      </c>
    </row>
    <row r="171" spans="1:6" x14ac:dyDescent="0.2">
      <c r="A171" s="29" t="s">
        <v>22</v>
      </c>
      <c r="B171" s="30" t="s">
        <v>96</v>
      </c>
      <c r="C171" s="31"/>
      <c r="D171" s="32"/>
      <c r="E171" s="32"/>
      <c r="F171" s="33">
        <f>SUM(F172:F173)</f>
        <v>0</v>
      </c>
    </row>
    <row r="172" spans="1:6" ht="18" thickBot="1" x14ac:dyDescent="0.25">
      <c r="A172" s="10"/>
      <c r="B172" s="34" t="s">
        <v>97</v>
      </c>
      <c r="C172" s="11" t="s">
        <v>10</v>
      </c>
      <c r="D172" s="12">
        <v>1</v>
      </c>
      <c r="E172" s="12"/>
      <c r="F172" s="13">
        <f t="shared" ref="F172:F173" si="51">D172*E172</f>
        <v>0</v>
      </c>
    </row>
    <row r="173" spans="1:6" ht="18" thickBot="1" x14ac:dyDescent="0.25">
      <c r="A173" s="10"/>
      <c r="B173" s="34" t="s">
        <v>194</v>
      </c>
      <c r="C173" s="11" t="s">
        <v>10</v>
      </c>
      <c r="D173" s="12">
        <v>1</v>
      </c>
      <c r="E173" s="12"/>
      <c r="F173" s="13">
        <f t="shared" si="51"/>
        <v>0</v>
      </c>
    </row>
    <row r="174" spans="1:6" ht="14" customHeight="1" thickBot="1" x14ac:dyDescent="0.25">
      <c r="A174" s="78"/>
      <c r="B174" s="79"/>
      <c r="C174" s="79"/>
      <c r="D174" s="27"/>
      <c r="E174" s="27"/>
      <c r="F174" s="27"/>
    </row>
    <row r="175" spans="1:6" ht="39" customHeight="1" thickBot="1" x14ac:dyDescent="0.25">
      <c r="A175" s="24" t="s">
        <v>25</v>
      </c>
      <c r="B175" s="22" t="s">
        <v>158</v>
      </c>
      <c r="C175" s="22"/>
      <c r="D175" s="25"/>
      <c r="E175" s="25"/>
      <c r="F175" s="26">
        <f>F177+F179+F188</f>
        <v>0</v>
      </c>
    </row>
    <row r="176" spans="1:6" ht="5" customHeight="1" thickBot="1" x14ac:dyDescent="0.25">
      <c r="A176" s="14"/>
      <c r="B176" s="15"/>
      <c r="C176" s="7"/>
      <c r="D176" s="8"/>
      <c r="E176" s="8"/>
      <c r="F176" s="16"/>
    </row>
    <row r="177" spans="1:6" x14ac:dyDescent="0.2">
      <c r="A177" s="5" t="s">
        <v>8</v>
      </c>
      <c r="B177" s="6" t="s">
        <v>33</v>
      </c>
      <c r="C177" s="7"/>
      <c r="D177" s="8"/>
      <c r="E177" s="8"/>
      <c r="F177" s="9">
        <f>F178</f>
        <v>0</v>
      </c>
    </row>
    <row r="178" spans="1:6" ht="18" thickBot="1" x14ac:dyDescent="0.25">
      <c r="A178" s="10"/>
      <c r="B178" s="34" t="s">
        <v>101</v>
      </c>
      <c r="C178" s="11"/>
      <c r="D178" s="12"/>
      <c r="E178" s="12"/>
      <c r="F178" s="13">
        <f t="shared" ref="F178" si="52">D178*E178</f>
        <v>0</v>
      </c>
    </row>
    <row r="179" spans="1:6" x14ac:dyDescent="0.2">
      <c r="A179" s="5" t="s">
        <v>12</v>
      </c>
      <c r="B179" s="6" t="s">
        <v>72</v>
      </c>
      <c r="C179" s="7"/>
      <c r="D179" s="8"/>
      <c r="E179" s="8"/>
      <c r="F179" s="9">
        <f>F180</f>
        <v>0</v>
      </c>
    </row>
    <row r="180" spans="1:6" x14ac:dyDescent="0.2">
      <c r="A180" s="29" t="s">
        <v>9</v>
      </c>
      <c r="B180" s="30" t="s">
        <v>109</v>
      </c>
      <c r="C180" s="31"/>
      <c r="D180" s="32"/>
      <c r="E180" s="32"/>
      <c r="F180" s="33">
        <f>SUM(F181:F187)</f>
        <v>0</v>
      </c>
    </row>
    <row r="181" spans="1:6" ht="35" thickBot="1" x14ac:dyDescent="0.25">
      <c r="A181" s="10"/>
      <c r="B181" s="34" t="s">
        <v>103</v>
      </c>
      <c r="C181" s="11" t="s">
        <v>10</v>
      </c>
      <c r="D181" s="12">
        <f>22</f>
        <v>22</v>
      </c>
      <c r="E181" s="12"/>
      <c r="F181" s="13">
        <f t="shared" ref="F181:F182" si="53">D181*E181</f>
        <v>0</v>
      </c>
    </row>
    <row r="182" spans="1:6" ht="18" thickBot="1" x14ac:dyDescent="0.25">
      <c r="A182" s="10"/>
      <c r="B182" s="34" t="s">
        <v>102</v>
      </c>
      <c r="C182" s="11" t="s">
        <v>10</v>
      </c>
      <c r="D182" s="12">
        <v>1</v>
      </c>
      <c r="E182" s="12"/>
      <c r="F182" s="13">
        <f t="shared" si="53"/>
        <v>0</v>
      </c>
    </row>
    <row r="183" spans="1:6" ht="35" thickBot="1" x14ac:dyDescent="0.25">
      <c r="A183" s="48" t="s">
        <v>179</v>
      </c>
      <c r="B183" s="34" t="s">
        <v>104</v>
      </c>
      <c r="C183" s="11" t="s">
        <v>10</v>
      </c>
      <c r="D183" s="12">
        <f>D181</f>
        <v>22</v>
      </c>
      <c r="E183" s="12"/>
      <c r="F183" s="13">
        <f t="shared" ref="F183:F186" si="54">D183*E183</f>
        <v>0</v>
      </c>
    </row>
    <row r="184" spans="1:6" ht="35" thickBot="1" x14ac:dyDescent="0.25">
      <c r="A184" s="10"/>
      <c r="B184" s="34" t="s">
        <v>105</v>
      </c>
      <c r="C184" s="11" t="s">
        <v>10</v>
      </c>
      <c r="D184" s="12">
        <f>D183</f>
        <v>22</v>
      </c>
      <c r="E184" s="12"/>
      <c r="F184" s="13">
        <f t="shared" si="54"/>
        <v>0</v>
      </c>
    </row>
    <row r="185" spans="1:6" ht="52" thickBot="1" x14ac:dyDescent="0.25">
      <c r="A185" s="48" t="s">
        <v>179</v>
      </c>
      <c r="B185" s="34" t="s">
        <v>106</v>
      </c>
      <c r="C185" s="11" t="s">
        <v>10</v>
      </c>
      <c r="D185" s="12">
        <f>D183</f>
        <v>22</v>
      </c>
      <c r="E185" s="12"/>
      <c r="F185" s="13">
        <f t="shared" si="54"/>
        <v>0</v>
      </c>
    </row>
    <row r="186" spans="1:6" ht="35" thickBot="1" x14ac:dyDescent="0.25">
      <c r="A186" s="48" t="s">
        <v>179</v>
      </c>
      <c r="B186" s="34" t="s">
        <v>107</v>
      </c>
      <c r="C186" s="11" t="s">
        <v>10</v>
      </c>
      <c r="D186" s="12">
        <f>D183</f>
        <v>22</v>
      </c>
      <c r="E186" s="12"/>
      <c r="F186" s="13">
        <f t="shared" si="54"/>
        <v>0</v>
      </c>
    </row>
    <row r="187" spans="1:6" ht="18" thickBot="1" x14ac:dyDescent="0.25">
      <c r="A187" s="10"/>
      <c r="B187" s="34" t="s">
        <v>108</v>
      </c>
      <c r="C187" s="11" t="s">
        <v>10</v>
      </c>
      <c r="D187" s="12">
        <v>1</v>
      </c>
      <c r="E187" s="12"/>
      <c r="F187" s="13">
        <f t="shared" ref="F187" si="55">D187*E187</f>
        <v>0</v>
      </c>
    </row>
    <row r="188" spans="1:6" x14ac:dyDescent="0.2">
      <c r="A188" s="5" t="s">
        <v>23</v>
      </c>
      <c r="B188" s="6" t="s">
        <v>74</v>
      </c>
      <c r="C188" s="7"/>
      <c r="D188" s="8"/>
      <c r="E188" s="8"/>
      <c r="F188" s="9">
        <f>SUM(F190:F194)</f>
        <v>0</v>
      </c>
    </row>
    <row r="189" spans="1:6" x14ac:dyDescent="0.2">
      <c r="A189" s="40"/>
      <c r="B189" s="47" t="s">
        <v>174</v>
      </c>
      <c r="D189" s="18"/>
      <c r="E189" s="18"/>
      <c r="F189" s="41"/>
    </row>
    <row r="190" spans="1:6" ht="17" x14ac:dyDescent="0.2">
      <c r="A190" s="45"/>
      <c r="B190" s="42" t="s">
        <v>171</v>
      </c>
      <c r="C190" s="43" t="s">
        <v>24</v>
      </c>
      <c r="D190" s="44">
        <v>5</v>
      </c>
      <c r="E190" s="44"/>
      <c r="F190" s="46">
        <f t="shared" ref="F190:F192" si="56">D190*E190</f>
        <v>0</v>
      </c>
    </row>
    <row r="191" spans="1:6" ht="17" x14ac:dyDescent="0.2">
      <c r="A191" s="45"/>
      <c r="B191" s="42" t="s">
        <v>219</v>
      </c>
      <c r="C191" s="43" t="s">
        <v>3</v>
      </c>
      <c r="D191" s="44">
        <v>1</v>
      </c>
      <c r="E191" s="44"/>
      <c r="F191" s="46">
        <f t="shared" si="56"/>
        <v>0</v>
      </c>
    </row>
    <row r="192" spans="1:6" ht="34" x14ac:dyDescent="0.2">
      <c r="A192" s="45"/>
      <c r="B192" s="42" t="s">
        <v>173</v>
      </c>
      <c r="C192" s="43" t="s">
        <v>10</v>
      </c>
      <c r="D192" s="44">
        <v>1</v>
      </c>
      <c r="E192" s="44"/>
      <c r="F192" s="46">
        <f t="shared" si="56"/>
        <v>0</v>
      </c>
    </row>
    <row r="193" spans="1:6" ht="17" x14ac:dyDescent="0.2">
      <c r="A193" s="45"/>
      <c r="B193" s="42" t="s">
        <v>172</v>
      </c>
      <c r="C193" s="43" t="s">
        <v>10</v>
      </c>
      <c r="D193" s="44">
        <v>1</v>
      </c>
      <c r="E193" s="44"/>
      <c r="F193" s="46">
        <f t="shared" ref="F193" si="57">D193*E193</f>
        <v>0</v>
      </c>
    </row>
    <row r="194" spans="1:6" ht="17" thickBot="1" x14ac:dyDescent="0.25">
      <c r="A194" s="10"/>
      <c r="B194" s="34"/>
      <c r="C194" s="11"/>
      <c r="D194" s="12"/>
      <c r="E194" s="12"/>
      <c r="F194" s="13"/>
    </row>
    <row r="195" spans="1:6" ht="14" customHeight="1" thickBot="1" x14ac:dyDescent="0.25">
      <c r="A195" s="78"/>
      <c r="B195" s="79"/>
      <c r="C195" s="79"/>
      <c r="D195" s="27"/>
      <c r="E195" s="27"/>
      <c r="F195" s="27"/>
    </row>
    <row r="196" spans="1:6" ht="39" customHeight="1" thickBot="1" x14ac:dyDescent="0.25">
      <c r="A196" s="24" t="s">
        <v>26</v>
      </c>
      <c r="B196" s="22" t="s">
        <v>159</v>
      </c>
      <c r="C196" s="22"/>
      <c r="D196" s="25"/>
      <c r="E196" s="25"/>
      <c r="F196" s="26">
        <f>F198+F219+F221</f>
        <v>0</v>
      </c>
    </row>
    <row r="197" spans="1:6" ht="5" customHeight="1" thickBot="1" x14ac:dyDescent="0.25">
      <c r="A197" s="14"/>
      <c r="B197" s="15"/>
      <c r="C197" s="7"/>
      <c r="D197" s="8"/>
      <c r="E197" s="8"/>
      <c r="F197" s="16"/>
    </row>
    <row r="198" spans="1:6" x14ac:dyDescent="0.2">
      <c r="A198" s="5" t="s">
        <v>8</v>
      </c>
      <c r="B198" s="6" t="s">
        <v>33</v>
      </c>
      <c r="C198" s="7"/>
      <c r="D198" s="8"/>
      <c r="E198" s="8"/>
      <c r="F198" s="9">
        <f>F199+F201+F211+F215</f>
        <v>0</v>
      </c>
    </row>
    <row r="199" spans="1:6" x14ac:dyDescent="0.2">
      <c r="A199" s="29" t="s">
        <v>9</v>
      </c>
      <c r="B199" s="30" t="s">
        <v>212</v>
      </c>
      <c r="C199" s="31"/>
      <c r="D199" s="32"/>
      <c r="E199" s="32"/>
      <c r="F199" s="33">
        <f>SUM(F200)</f>
        <v>0</v>
      </c>
    </row>
    <row r="200" spans="1:6" ht="35" thickBot="1" x14ac:dyDescent="0.25">
      <c r="A200" s="10"/>
      <c r="B200" s="34" t="s">
        <v>213</v>
      </c>
      <c r="C200" s="11" t="s">
        <v>10</v>
      </c>
      <c r="D200" s="12">
        <v>1</v>
      </c>
      <c r="E200" s="12"/>
      <c r="F200" s="13">
        <f t="shared" ref="F200" si="58">D200*E200</f>
        <v>0</v>
      </c>
    </row>
    <row r="201" spans="1:6" x14ac:dyDescent="0.2">
      <c r="A201" s="29" t="s">
        <v>11</v>
      </c>
      <c r="B201" s="30" t="s">
        <v>110</v>
      </c>
      <c r="C201" s="31"/>
      <c r="D201" s="32"/>
      <c r="E201" s="32"/>
      <c r="F201" s="33">
        <f>SUM(F202:F210)</f>
        <v>0</v>
      </c>
    </row>
    <row r="202" spans="1:6" ht="18" thickBot="1" x14ac:dyDescent="0.25">
      <c r="A202" s="10"/>
      <c r="B202" s="34" t="s">
        <v>111</v>
      </c>
      <c r="C202" s="11" t="s">
        <v>3</v>
      </c>
      <c r="D202" s="12">
        <v>4</v>
      </c>
      <c r="E202" s="12"/>
      <c r="F202" s="13">
        <f t="shared" ref="F202:F208" si="59">D202*E202</f>
        <v>0</v>
      </c>
    </row>
    <row r="203" spans="1:6" ht="18" thickBot="1" x14ac:dyDescent="0.25">
      <c r="A203" s="10"/>
      <c r="B203" s="34" t="s">
        <v>112</v>
      </c>
      <c r="C203" s="11" t="s">
        <v>3</v>
      </c>
      <c r="D203" s="12">
        <v>2</v>
      </c>
      <c r="E203" s="12"/>
      <c r="F203" s="13">
        <f t="shared" si="59"/>
        <v>0</v>
      </c>
    </row>
    <row r="204" spans="1:6" ht="18" thickBot="1" x14ac:dyDescent="0.25">
      <c r="A204" s="10"/>
      <c r="B204" s="34" t="s">
        <v>113</v>
      </c>
      <c r="C204" s="11" t="s">
        <v>3</v>
      </c>
      <c r="D204" s="12">
        <v>2</v>
      </c>
      <c r="E204" s="12"/>
      <c r="F204" s="13">
        <f t="shared" si="59"/>
        <v>0</v>
      </c>
    </row>
    <row r="205" spans="1:6" ht="18" thickBot="1" x14ac:dyDescent="0.25">
      <c r="A205" s="10"/>
      <c r="B205" s="34" t="s">
        <v>220</v>
      </c>
      <c r="C205" s="11" t="s">
        <v>3</v>
      </c>
      <c r="D205" s="12">
        <v>2</v>
      </c>
      <c r="E205" s="12"/>
      <c r="F205" s="13">
        <f t="shared" ref="F205" si="60">D205*E205</f>
        <v>0</v>
      </c>
    </row>
    <row r="206" spans="1:6" ht="18" thickBot="1" x14ac:dyDescent="0.25">
      <c r="A206" s="10"/>
      <c r="B206" s="34" t="s">
        <v>114</v>
      </c>
      <c r="C206" s="11" t="s">
        <v>3</v>
      </c>
      <c r="D206" s="12">
        <v>2</v>
      </c>
      <c r="E206" s="12"/>
      <c r="F206" s="13">
        <f t="shared" si="59"/>
        <v>0</v>
      </c>
    </row>
    <row r="207" spans="1:6" ht="18" thickBot="1" x14ac:dyDescent="0.25">
      <c r="A207" s="10"/>
      <c r="B207" s="34" t="s">
        <v>115</v>
      </c>
      <c r="C207" s="11" t="s">
        <v>3</v>
      </c>
      <c r="D207" s="12">
        <v>4</v>
      </c>
      <c r="E207" s="12"/>
      <c r="F207" s="13">
        <f t="shared" si="59"/>
        <v>0</v>
      </c>
    </row>
    <row r="208" spans="1:6" ht="18" thickBot="1" x14ac:dyDescent="0.25">
      <c r="A208" s="10"/>
      <c r="B208" s="34" t="s">
        <v>175</v>
      </c>
      <c r="C208" s="11" t="s">
        <v>3</v>
      </c>
      <c r="D208" s="12">
        <v>2</v>
      </c>
      <c r="E208" s="12"/>
      <c r="F208" s="13">
        <f t="shared" si="59"/>
        <v>0</v>
      </c>
    </row>
    <row r="209" spans="1:6" ht="18" thickBot="1" x14ac:dyDescent="0.25">
      <c r="A209" s="10"/>
      <c r="B209" s="34" t="s">
        <v>176</v>
      </c>
      <c r="C209" s="11" t="s">
        <v>10</v>
      </c>
      <c r="D209" s="12">
        <v>1</v>
      </c>
      <c r="E209" s="12"/>
      <c r="F209" s="13">
        <f t="shared" ref="F209" si="61">D209*E209</f>
        <v>0</v>
      </c>
    </row>
    <row r="210" spans="1:6" ht="18" thickBot="1" x14ac:dyDescent="0.25">
      <c r="A210" s="10"/>
      <c r="B210" s="34" t="s">
        <v>116</v>
      </c>
      <c r="C210" s="11" t="s">
        <v>3</v>
      </c>
      <c r="D210" s="12">
        <v>1</v>
      </c>
      <c r="E210" s="12"/>
      <c r="F210" s="13">
        <f t="shared" ref="F210" si="62">D210*E210</f>
        <v>0</v>
      </c>
    </row>
    <row r="211" spans="1:6" x14ac:dyDescent="0.2">
      <c r="A211" s="29" t="s">
        <v>13</v>
      </c>
      <c r="B211" s="30" t="s">
        <v>117</v>
      </c>
      <c r="C211" s="31"/>
      <c r="D211" s="32"/>
      <c r="E211" s="32"/>
      <c r="F211" s="33">
        <f>SUM(F212:F214)</f>
        <v>0</v>
      </c>
    </row>
    <row r="212" spans="1:6" ht="18" thickBot="1" x14ac:dyDescent="0.25">
      <c r="A212" s="10"/>
      <c r="B212" s="34" t="s">
        <v>136</v>
      </c>
      <c r="C212" s="11" t="s">
        <v>24</v>
      </c>
      <c r="D212" s="12">
        <v>5</v>
      </c>
      <c r="E212" s="12"/>
      <c r="F212" s="13">
        <f>D212*E212</f>
        <v>0</v>
      </c>
    </row>
    <row r="213" spans="1:6" ht="18" thickBot="1" x14ac:dyDescent="0.25">
      <c r="A213" s="10"/>
      <c r="B213" s="34" t="s">
        <v>118</v>
      </c>
      <c r="C213" s="11" t="s">
        <v>24</v>
      </c>
      <c r="D213" s="12">
        <v>20</v>
      </c>
      <c r="E213" s="12"/>
      <c r="F213" s="13">
        <f t="shared" ref="F213" si="63">D213*E213</f>
        <v>0</v>
      </c>
    </row>
    <row r="214" spans="1:6" ht="18" thickBot="1" x14ac:dyDescent="0.25">
      <c r="A214" s="10"/>
      <c r="B214" s="34" t="s">
        <v>62</v>
      </c>
      <c r="C214" s="11" t="s">
        <v>10</v>
      </c>
      <c r="D214" s="12">
        <v>1</v>
      </c>
      <c r="E214" s="12"/>
      <c r="F214" s="13">
        <f t="shared" ref="F214" si="64">D214*E214</f>
        <v>0</v>
      </c>
    </row>
    <row r="215" spans="1:6" x14ac:dyDescent="0.2">
      <c r="A215" s="29" t="s">
        <v>14</v>
      </c>
      <c r="B215" s="30" t="s">
        <v>120</v>
      </c>
      <c r="C215" s="31"/>
      <c r="D215" s="32"/>
      <c r="E215" s="32"/>
      <c r="F215" s="33">
        <f>SUM(F216:F218)</f>
        <v>0</v>
      </c>
    </row>
    <row r="216" spans="1:6" ht="18" thickBot="1" x14ac:dyDescent="0.25">
      <c r="A216" s="10"/>
      <c r="B216" s="34" t="s">
        <v>135</v>
      </c>
      <c r="C216" s="11" t="s">
        <v>24</v>
      </c>
      <c r="D216" s="12">
        <v>20</v>
      </c>
      <c r="E216" s="12"/>
      <c r="F216" s="13">
        <f>D216*E216</f>
        <v>0</v>
      </c>
    </row>
    <row r="217" spans="1:6" ht="18" thickBot="1" x14ac:dyDescent="0.25">
      <c r="A217" s="10"/>
      <c r="B217" s="34" t="s">
        <v>121</v>
      </c>
      <c r="C217" s="11" t="s">
        <v>24</v>
      </c>
      <c r="D217" s="12">
        <v>10</v>
      </c>
      <c r="E217" s="12"/>
      <c r="F217" s="13">
        <f t="shared" ref="F217:F218" si="65">D217*E217</f>
        <v>0</v>
      </c>
    </row>
    <row r="218" spans="1:6" ht="18" thickBot="1" x14ac:dyDescent="0.25">
      <c r="A218" s="10"/>
      <c r="B218" s="34" t="s">
        <v>62</v>
      </c>
      <c r="C218" s="11" t="s">
        <v>10</v>
      </c>
      <c r="D218" s="12">
        <v>1</v>
      </c>
      <c r="E218" s="12"/>
      <c r="F218" s="13">
        <f t="shared" si="65"/>
        <v>0</v>
      </c>
    </row>
    <row r="219" spans="1:6" x14ac:dyDescent="0.2">
      <c r="A219" s="5" t="s">
        <v>12</v>
      </c>
      <c r="B219" s="6" t="s">
        <v>72</v>
      </c>
      <c r="C219" s="7"/>
      <c r="D219" s="8"/>
      <c r="E219" s="8"/>
      <c r="F219" s="9">
        <f>SUM(F220:F220)</f>
        <v>0</v>
      </c>
    </row>
    <row r="220" spans="1:6" ht="18" thickBot="1" x14ac:dyDescent="0.25">
      <c r="A220" s="10"/>
      <c r="B220" s="34" t="s">
        <v>101</v>
      </c>
      <c r="C220" s="11"/>
      <c r="D220" s="12"/>
      <c r="E220" s="12"/>
      <c r="F220" s="13"/>
    </row>
    <row r="221" spans="1:6" x14ac:dyDescent="0.2">
      <c r="A221" s="5" t="s">
        <v>23</v>
      </c>
      <c r="B221" s="6" t="s">
        <v>74</v>
      </c>
      <c r="C221" s="7"/>
      <c r="D221" s="8"/>
      <c r="E221" s="8"/>
      <c r="F221" s="9">
        <f>F222</f>
        <v>0</v>
      </c>
    </row>
    <row r="222" spans="1:6" x14ac:dyDescent="0.2">
      <c r="A222" s="29" t="s">
        <v>9</v>
      </c>
      <c r="B222" s="30" t="s">
        <v>127</v>
      </c>
      <c r="C222" s="31"/>
      <c r="D222" s="32"/>
      <c r="E222" s="32"/>
      <c r="F222" s="33">
        <f>SUM(F223:F226)</f>
        <v>0</v>
      </c>
    </row>
    <row r="223" spans="1:6" ht="18" thickBot="1" x14ac:dyDescent="0.25">
      <c r="A223" s="10"/>
      <c r="B223" s="34" t="s">
        <v>125</v>
      </c>
      <c r="C223" s="11" t="s">
        <v>3</v>
      </c>
      <c r="D223" s="12">
        <v>8</v>
      </c>
      <c r="E223" s="12"/>
      <c r="F223" s="13">
        <f t="shared" ref="F223" si="66">D223*E223</f>
        <v>0</v>
      </c>
    </row>
    <row r="224" spans="1:6" ht="35" thickBot="1" x14ac:dyDescent="0.25">
      <c r="A224" s="10"/>
      <c r="B224" s="34" t="s">
        <v>195</v>
      </c>
      <c r="C224" s="11" t="s">
        <v>3</v>
      </c>
      <c r="D224" s="12">
        <v>6</v>
      </c>
      <c r="E224" s="12"/>
      <c r="F224" s="13">
        <f t="shared" ref="F224:F225" si="67">D224*E224</f>
        <v>0</v>
      </c>
    </row>
    <row r="225" spans="1:6" ht="18" thickBot="1" x14ac:dyDescent="0.25">
      <c r="A225" s="10"/>
      <c r="B225" s="34" t="s">
        <v>153</v>
      </c>
      <c r="C225" s="11" t="s">
        <v>24</v>
      </c>
      <c r="D225" s="12">
        <v>10</v>
      </c>
      <c r="E225" s="12"/>
      <c r="F225" s="13">
        <f t="shared" si="67"/>
        <v>0</v>
      </c>
    </row>
    <row r="226" spans="1:6" ht="18" thickBot="1" x14ac:dyDescent="0.25">
      <c r="A226" s="10"/>
      <c r="B226" s="34" t="s">
        <v>126</v>
      </c>
      <c r="C226" s="11" t="s">
        <v>3</v>
      </c>
      <c r="D226" s="12">
        <v>1</v>
      </c>
      <c r="E226" s="12"/>
      <c r="F226" s="13">
        <f t="shared" ref="F226" si="68">D226*E226</f>
        <v>0</v>
      </c>
    </row>
    <row r="227" spans="1:6" ht="14" customHeight="1" thickBot="1" x14ac:dyDescent="0.25">
      <c r="A227" s="78"/>
      <c r="B227" s="79"/>
      <c r="C227" s="79"/>
      <c r="D227" s="27"/>
      <c r="E227" s="27"/>
      <c r="F227" s="27"/>
    </row>
    <row r="228" spans="1:6" ht="39" customHeight="1" thickBot="1" x14ac:dyDescent="0.25">
      <c r="A228" s="24" t="s">
        <v>27</v>
      </c>
      <c r="B228" s="22" t="s">
        <v>160</v>
      </c>
      <c r="C228" s="22"/>
      <c r="D228" s="25"/>
      <c r="E228" s="25"/>
      <c r="F228" s="26">
        <f>F230+F247+F251</f>
        <v>0</v>
      </c>
    </row>
    <row r="229" spans="1:6" ht="5" customHeight="1" thickBot="1" x14ac:dyDescent="0.25">
      <c r="A229" s="14"/>
      <c r="B229" s="15"/>
      <c r="C229" s="7"/>
      <c r="D229" s="8"/>
      <c r="E229" s="8"/>
      <c r="F229" s="16"/>
    </row>
    <row r="230" spans="1:6" x14ac:dyDescent="0.2">
      <c r="A230" s="5" t="s">
        <v>8</v>
      </c>
      <c r="B230" s="6" t="s">
        <v>33</v>
      </c>
      <c r="C230" s="7"/>
      <c r="D230" s="8"/>
      <c r="E230" s="8"/>
      <c r="F230" s="9">
        <f>F231+F233+F238+F243</f>
        <v>0</v>
      </c>
    </row>
    <row r="231" spans="1:6" x14ac:dyDescent="0.2">
      <c r="A231" s="29" t="s">
        <v>9</v>
      </c>
      <c r="B231" s="30" t="s">
        <v>212</v>
      </c>
      <c r="C231" s="31"/>
      <c r="D231" s="32"/>
      <c r="E231" s="32"/>
      <c r="F231" s="33">
        <f>SUM(F232)</f>
        <v>0</v>
      </c>
    </row>
    <row r="232" spans="1:6" ht="35" thickBot="1" x14ac:dyDescent="0.25">
      <c r="A232" s="10"/>
      <c r="B232" s="34" t="s">
        <v>213</v>
      </c>
      <c r="C232" s="11" t="s">
        <v>10</v>
      </c>
      <c r="D232" s="12">
        <v>1</v>
      </c>
      <c r="E232" s="12"/>
      <c r="F232" s="13">
        <f t="shared" ref="F232" si="69">D232*E232</f>
        <v>0</v>
      </c>
    </row>
    <row r="233" spans="1:6" x14ac:dyDescent="0.2">
      <c r="A233" s="29" t="s">
        <v>11</v>
      </c>
      <c r="B233" s="30" t="s">
        <v>110</v>
      </c>
      <c r="C233" s="31"/>
      <c r="D233" s="32"/>
      <c r="E233" s="32"/>
      <c r="F233" s="33">
        <f>SUM(F234:F237)</f>
        <v>0</v>
      </c>
    </row>
    <row r="234" spans="1:6" ht="18" thickBot="1" x14ac:dyDescent="0.25">
      <c r="A234" s="10"/>
      <c r="B234" s="34" t="s">
        <v>111</v>
      </c>
      <c r="C234" s="11" t="s">
        <v>3</v>
      </c>
      <c r="D234" s="12">
        <v>2</v>
      </c>
      <c r="E234" s="12"/>
      <c r="F234" s="13">
        <f t="shared" ref="F234:F237" si="70">D234*E234</f>
        <v>0</v>
      </c>
    </row>
    <row r="235" spans="1:6" ht="18" thickBot="1" x14ac:dyDescent="0.25">
      <c r="A235" s="10"/>
      <c r="B235" s="34" t="s">
        <v>115</v>
      </c>
      <c r="C235" s="11" t="s">
        <v>3</v>
      </c>
      <c r="D235" s="12">
        <v>4</v>
      </c>
      <c r="E235" s="12"/>
      <c r="F235" s="13">
        <f t="shared" si="70"/>
        <v>0</v>
      </c>
    </row>
    <row r="236" spans="1:6" ht="18" thickBot="1" x14ac:dyDescent="0.25">
      <c r="A236" s="10"/>
      <c r="B236" s="34" t="s">
        <v>128</v>
      </c>
      <c r="C236" s="11" t="s">
        <v>3</v>
      </c>
      <c r="D236" s="12">
        <v>2</v>
      </c>
      <c r="E236" s="12"/>
      <c r="F236" s="13">
        <f t="shared" ref="F236" si="71">D236*E236</f>
        <v>0</v>
      </c>
    </row>
    <row r="237" spans="1:6" ht="18" thickBot="1" x14ac:dyDescent="0.25">
      <c r="A237" s="10"/>
      <c r="B237" s="34" t="s">
        <v>177</v>
      </c>
      <c r="C237" s="11" t="s">
        <v>3</v>
      </c>
      <c r="D237" s="12">
        <v>2</v>
      </c>
      <c r="E237" s="12"/>
      <c r="F237" s="13">
        <f t="shared" si="70"/>
        <v>0</v>
      </c>
    </row>
    <row r="238" spans="1:6" x14ac:dyDescent="0.2">
      <c r="A238" s="29" t="s">
        <v>13</v>
      </c>
      <c r="B238" s="30" t="s">
        <v>117</v>
      </c>
      <c r="C238" s="31"/>
      <c r="D238" s="32"/>
      <c r="E238" s="32"/>
      <c r="F238" s="33">
        <f>SUM(F239:F242)</f>
        <v>0</v>
      </c>
    </row>
    <row r="239" spans="1:6" ht="18" thickBot="1" x14ac:dyDescent="0.25">
      <c r="A239" s="10"/>
      <c r="B239" s="34" t="s">
        <v>136</v>
      </c>
      <c r="C239" s="11" t="s">
        <v>24</v>
      </c>
      <c r="D239" s="12">
        <v>5</v>
      </c>
      <c r="E239" s="12"/>
      <c r="F239" s="13">
        <f>D239*E239</f>
        <v>0</v>
      </c>
    </row>
    <row r="240" spans="1:6" ht="18" thickBot="1" x14ac:dyDescent="0.25">
      <c r="A240" s="10"/>
      <c r="B240" s="34" t="s">
        <v>118</v>
      </c>
      <c r="C240" s="11" t="s">
        <v>24</v>
      </c>
      <c r="D240" s="12">
        <v>15</v>
      </c>
      <c r="E240" s="12"/>
      <c r="F240" s="13">
        <f>D240*E240</f>
        <v>0</v>
      </c>
    </row>
    <row r="241" spans="1:6" ht="18" thickBot="1" x14ac:dyDescent="0.25">
      <c r="A241" s="10"/>
      <c r="B241" s="34" t="s">
        <v>119</v>
      </c>
      <c r="C241" s="11" t="s">
        <v>24</v>
      </c>
      <c r="D241" s="12">
        <v>10</v>
      </c>
      <c r="E241" s="12"/>
      <c r="F241" s="13">
        <f t="shared" ref="F241:F242" si="72">D241*E241</f>
        <v>0</v>
      </c>
    </row>
    <row r="242" spans="1:6" ht="18" thickBot="1" x14ac:dyDescent="0.25">
      <c r="A242" s="10"/>
      <c r="B242" s="34" t="s">
        <v>62</v>
      </c>
      <c r="C242" s="11" t="s">
        <v>10</v>
      </c>
      <c r="D242" s="12">
        <v>1</v>
      </c>
      <c r="E242" s="12"/>
      <c r="F242" s="13">
        <f t="shared" si="72"/>
        <v>0</v>
      </c>
    </row>
    <row r="243" spans="1:6" x14ac:dyDescent="0.2">
      <c r="A243" s="29" t="s">
        <v>14</v>
      </c>
      <c r="B243" s="30" t="s">
        <v>120</v>
      </c>
      <c r="C243" s="31"/>
      <c r="D243" s="32"/>
      <c r="E243" s="32"/>
      <c r="F243" s="33">
        <f>SUM(F244:F246)</f>
        <v>0</v>
      </c>
    </row>
    <row r="244" spans="1:6" ht="18" thickBot="1" x14ac:dyDescent="0.25">
      <c r="A244" s="10"/>
      <c r="B244" s="34" t="s">
        <v>135</v>
      </c>
      <c r="C244" s="11" t="s">
        <v>24</v>
      </c>
      <c r="D244" s="12">
        <v>5</v>
      </c>
      <c r="E244" s="12"/>
      <c r="F244" s="13">
        <f>D244*E244</f>
        <v>0</v>
      </c>
    </row>
    <row r="245" spans="1:6" ht="18" thickBot="1" x14ac:dyDescent="0.25">
      <c r="A245" s="10"/>
      <c r="B245" s="34" t="s">
        <v>121</v>
      </c>
      <c r="C245" s="11" t="s">
        <v>24</v>
      </c>
      <c r="D245" s="12">
        <v>5</v>
      </c>
      <c r="E245" s="12"/>
      <c r="F245" s="13">
        <f t="shared" ref="F245:F246" si="73">D245*E245</f>
        <v>0</v>
      </c>
    </row>
    <row r="246" spans="1:6" ht="18" thickBot="1" x14ac:dyDescent="0.25">
      <c r="A246" s="10"/>
      <c r="B246" s="34" t="s">
        <v>62</v>
      </c>
      <c r="C246" s="11" t="s">
        <v>10</v>
      </c>
      <c r="D246" s="12">
        <v>1</v>
      </c>
      <c r="E246" s="12"/>
      <c r="F246" s="13">
        <f t="shared" si="73"/>
        <v>0</v>
      </c>
    </row>
    <row r="247" spans="1:6" x14ac:dyDescent="0.2">
      <c r="A247" s="5" t="s">
        <v>12</v>
      </c>
      <c r="B247" s="6" t="s">
        <v>72</v>
      </c>
      <c r="C247" s="7"/>
      <c r="D247" s="8"/>
      <c r="E247" s="8"/>
      <c r="F247" s="9">
        <f>SUM(F248)</f>
        <v>0</v>
      </c>
    </row>
    <row r="248" spans="1:6" x14ac:dyDescent="0.2">
      <c r="A248" s="29" t="s">
        <v>9</v>
      </c>
      <c r="B248" s="30" t="s">
        <v>129</v>
      </c>
      <c r="C248" s="31"/>
      <c r="D248" s="32"/>
      <c r="E248" s="32"/>
      <c r="F248" s="33">
        <f>SUM(F249:F250)</f>
        <v>0</v>
      </c>
    </row>
    <row r="249" spans="1:6" ht="18" thickBot="1" x14ac:dyDescent="0.25">
      <c r="A249" s="48" t="s">
        <v>181</v>
      </c>
      <c r="B249" s="34" t="s">
        <v>130</v>
      </c>
      <c r="C249" s="11" t="s">
        <v>3</v>
      </c>
      <c r="D249" s="12">
        <v>2</v>
      </c>
      <c r="E249" s="12"/>
      <c r="F249" s="13">
        <f t="shared" ref="F249" si="74">D249*E249</f>
        <v>0</v>
      </c>
    </row>
    <row r="250" spans="1:6" ht="35" thickBot="1" x14ac:dyDescent="0.25">
      <c r="A250" s="48" t="s">
        <v>181</v>
      </c>
      <c r="B250" s="34" t="s">
        <v>131</v>
      </c>
      <c r="C250" s="11" t="s">
        <v>3</v>
      </c>
      <c r="D250" s="12">
        <v>2</v>
      </c>
      <c r="E250" s="12"/>
      <c r="F250" s="13">
        <f t="shared" ref="F250" si="75">D250*E250</f>
        <v>0</v>
      </c>
    </row>
    <row r="251" spans="1:6" x14ac:dyDescent="0.2">
      <c r="A251" s="5" t="s">
        <v>23</v>
      </c>
      <c r="B251" s="6" t="s">
        <v>74</v>
      </c>
      <c r="C251" s="7"/>
      <c r="D251" s="8"/>
      <c r="E251" s="8"/>
      <c r="F251" s="9">
        <f>F252</f>
        <v>0</v>
      </c>
    </row>
    <row r="252" spans="1:6" x14ac:dyDescent="0.2">
      <c r="A252" s="29" t="s">
        <v>9</v>
      </c>
      <c r="B252" s="30" t="s">
        <v>127</v>
      </c>
      <c r="C252" s="31"/>
      <c r="D252" s="32"/>
      <c r="E252" s="32"/>
      <c r="F252" s="33">
        <f>SUM(F253:F257)</f>
        <v>0</v>
      </c>
    </row>
    <row r="253" spans="1:6" ht="18" thickBot="1" x14ac:dyDescent="0.25">
      <c r="A253" s="10"/>
      <c r="B253" s="34" t="s">
        <v>125</v>
      </c>
      <c r="C253" s="11" t="s">
        <v>3</v>
      </c>
      <c r="D253" s="12">
        <v>8</v>
      </c>
      <c r="E253" s="12"/>
      <c r="F253" s="13">
        <f t="shared" ref="F253:F257" si="76">D253*E253</f>
        <v>0</v>
      </c>
    </row>
    <row r="254" spans="1:6" ht="35" thickBot="1" x14ac:dyDescent="0.25">
      <c r="A254" s="10"/>
      <c r="B254" s="34" t="s">
        <v>195</v>
      </c>
      <c r="C254" s="11" t="s">
        <v>3</v>
      </c>
      <c r="D254" s="12">
        <v>8</v>
      </c>
      <c r="E254" s="12"/>
      <c r="F254" s="13">
        <f t="shared" si="76"/>
        <v>0</v>
      </c>
    </row>
    <row r="255" spans="1:6" ht="18" thickBot="1" x14ac:dyDescent="0.25">
      <c r="A255" s="10"/>
      <c r="B255" s="34" t="s">
        <v>153</v>
      </c>
      <c r="C255" s="11" t="s">
        <v>24</v>
      </c>
      <c r="D255" s="12">
        <v>10</v>
      </c>
      <c r="E255" s="12"/>
      <c r="F255" s="13">
        <f t="shared" si="76"/>
        <v>0</v>
      </c>
    </row>
    <row r="256" spans="1:6" ht="18" thickBot="1" x14ac:dyDescent="0.25">
      <c r="A256" s="10"/>
      <c r="B256" s="34" t="s">
        <v>80</v>
      </c>
      <c r="C256" s="11" t="s">
        <v>24</v>
      </c>
      <c r="D256" s="12">
        <v>5</v>
      </c>
      <c r="E256" s="12"/>
      <c r="F256" s="13">
        <f t="shared" ref="F256" si="77">D256*E256</f>
        <v>0</v>
      </c>
    </row>
    <row r="257" spans="1:6" ht="18" thickBot="1" x14ac:dyDescent="0.25">
      <c r="A257" s="10"/>
      <c r="B257" s="34" t="s">
        <v>126</v>
      </c>
      <c r="C257" s="11" t="s">
        <v>3</v>
      </c>
      <c r="D257" s="12">
        <v>1</v>
      </c>
      <c r="E257" s="12"/>
      <c r="F257" s="13">
        <f t="shared" si="76"/>
        <v>0</v>
      </c>
    </row>
    <row r="258" spans="1:6" ht="14" customHeight="1" thickBot="1" x14ac:dyDescent="0.25">
      <c r="A258" s="78"/>
      <c r="B258" s="79"/>
      <c r="C258" s="79"/>
      <c r="D258" s="27"/>
      <c r="E258" s="27"/>
      <c r="F258" s="27"/>
    </row>
    <row r="259" spans="1:6" ht="39" customHeight="1" thickBot="1" x14ac:dyDescent="0.25">
      <c r="A259" s="24" t="s">
        <v>204</v>
      </c>
      <c r="B259" s="22" t="s">
        <v>161</v>
      </c>
      <c r="C259" s="22"/>
      <c r="D259" s="25"/>
      <c r="E259" s="25"/>
      <c r="F259" s="26">
        <f>F261+F263+F265</f>
        <v>0</v>
      </c>
    </row>
    <row r="260" spans="1:6" ht="5" customHeight="1" thickBot="1" x14ac:dyDescent="0.25">
      <c r="A260" s="14"/>
      <c r="B260" s="15"/>
      <c r="C260" s="7"/>
      <c r="D260" s="8"/>
      <c r="E260" s="8"/>
      <c r="F260" s="16"/>
    </row>
    <row r="261" spans="1:6" x14ac:dyDescent="0.2">
      <c r="A261" s="5" t="s">
        <v>8</v>
      </c>
      <c r="B261" s="6" t="s">
        <v>33</v>
      </c>
      <c r="C261" s="7"/>
      <c r="D261" s="8"/>
      <c r="E261" s="8"/>
      <c r="F261" s="9"/>
    </row>
    <row r="262" spans="1:6" ht="18" thickBot="1" x14ac:dyDescent="0.25">
      <c r="A262" s="10"/>
      <c r="B262" s="34" t="s">
        <v>101</v>
      </c>
      <c r="C262" s="11"/>
      <c r="D262" s="12"/>
      <c r="E262" s="12"/>
      <c r="F262" s="13"/>
    </row>
    <row r="263" spans="1:6" x14ac:dyDescent="0.2">
      <c r="A263" s="5" t="s">
        <v>12</v>
      </c>
      <c r="B263" s="6" t="s">
        <v>72</v>
      </c>
      <c r="C263" s="7"/>
      <c r="D263" s="8"/>
      <c r="E263" s="8"/>
      <c r="F263" s="9"/>
    </row>
    <row r="264" spans="1:6" ht="18" thickBot="1" x14ac:dyDescent="0.25">
      <c r="A264" s="10"/>
      <c r="B264" s="34" t="s">
        <v>101</v>
      </c>
      <c r="C264" s="11"/>
      <c r="D264" s="12"/>
      <c r="E264" s="12"/>
      <c r="F264" s="13"/>
    </row>
    <row r="265" spans="1:6" x14ac:dyDescent="0.2">
      <c r="A265" s="5" t="s">
        <v>23</v>
      </c>
      <c r="B265" s="6" t="s">
        <v>74</v>
      </c>
      <c r="C265" s="7"/>
      <c r="D265" s="8"/>
      <c r="E265" s="8"/>
      <c r="F265" s="9">
        <f>F266</f>
        <v>0</v>
      </c>
    </row>
    <row r="266" spans="1:6" x14ac:dyDescent="0.2">
      <c r="A266" s="29" t="s">
        <v>9</v>
      </c>
      <c r="B266" s="30" t="s">
        <v>79</v>
      </c>
      <c r="C266" s="31"/>
      <c r="D266" s="32"/>
      <c r="E266" s="32"/>
      <c r="F266" s="33">
        <f>SUM(F267:F271)</f>
        <v>0</v>
      </c>
    </row>
    <row r="267" spans="1:6" ht="18" thickBot="1" x14ac:dyDescent="0.25">
      <c r="A267" s="10"/>
      <c r="B267" s="34" t="s">
        <v>132</v>
      </c>
      <c r="C267" s="11" t="s">
        <v>10</v>
      </c>
      <c r="D267" s="12">
        <v>2</v>
      </c>
      <c r="E267" s="12"/>
      <c r="F267" s="13">
        <f t="shared" ref="F267:F271" si="78">D267*E267</f>
        <v>0</v>
      </c>
    </row>
    <row r="268" spans="1:6" ht="18" thickBot="1" x14ac:dyDescent="0.25">
      <c r="A268" s="10"/>
      <c r="B268" s="34" t="s">
        <v>249</v>
      </c>
      <c r="C268" s="11" t="s">
        <v>10</v>
      </c>
      <c r="D268" s="12">
        <v>2</v>
      </c>
      <c r="E268" s="12"/>
      <c r="F268" s="13">
        <f t="shared" ref="F268" si="79">D268*E268</f>
        <v>0</v>
      </c>
    </row>
    <row r="269" spans="1:6" ht="35" thickBot="1" x14ac:dyDescent="0.25">
      <c r="A269" s="10"/>
      <c r="B269" s="34" t="s">
        <v>133</v>
      </c>
      <c r="C269" s="11" t="s">
        <v>24</v>
      </c>
      <c r="D269" s="12">
        <v>10</v>
      </c>
      <c r="E269" s="12"/>
      <c r="F269" s="13">
        <f t="shared" ref="F269:F270" si="80">D269*E269</f>
        <v>0</v>
      </c>
    </row>
    <row r="270" spans="1:6" ht="35" thickBot="1" x14ac:dyDescent="0.25">
      <c r="A270" s="10"/>
      <c r="B270" s="34" t="s">
        <v>134</v>
      </c>
      <c r="C270" s="11" t="s">
        <v>24</v>
      </c>
      <c r="D270" s="12">
        <v>10</v>
      </c>
      <c r="E270" s="12"/>
      <c r="F270" s="13">
        <f t="shared" si="80"/>
        <v>0</v>
      </c>
    </row>
    <row r="271" spans="1:6" ht="35" thickBot="1" x14ac:dyDescent="0.25">
      <c r="A271" s="10"/>
      <c r="B271" s="34" t="s">
        <v>162</v>
      </c>
      <c r="C271" s="11" t="s">
        <v>10</v>
      </c>
      <c r="D271" s="12">
        <v>1</v>
      </c>
      <c r="E271" s="12"/>
      <c r="F271" s="13">
        <f t="shared" si="78"/>
        <v>0</v>
      </c>
    </row>
    <row r="272" spans="1:6" ht="5" customHeight="1" x14ac:dyDescent="0.2">
      <c r="A272" s="17"/>
      <c r="D272" s="18"/>
      <c r="E272" s="18"/>
      <c r="F272" s="19"/>
    </row>
    <row r="273" spans="1:6" ht="14" customHeight="1" thickBot="1" x14ac:dyDescent="0.25">
      <c r="A273" s="78"/>
      <c r="B273" s="79"/>
      <c r="C273" s="79"/>
      <c r="D273" s="27"/>
      <c r="E273" s="27"/>
      <c r="F273" s="27"/>
    </row>
    <row r="274" spans="1:6" ht="39" customHeight="1" thickBot="1" x14ac:dyDescent="0.25">
      <c r="A274" s="24" t="s">
        <v>243</v>
      </c>
      <c r="B274" s="22" t="s">
        <v>221</v>
      </c>
      <c r="C274" s="22"/>
      <c r="D274" s="25"/>
      <c r="E274" s="25"/>
      <c r="F274" s="26">
        <f>F276+F278+F280</f>
        <v>0</v>
      </c>
    </row>
    <row r="275" spans="1:6" ht="5" customHeight="1" thickBot="1" x14ac:dyDescent="0.25">
      <c r="A275" s="14"/>
      <c r="B275" s="15"/>
      <c r="C275" s="7"/>
      <c r="D275" s="8"/>
      <c r="E275" s="8"/>
      <c r="F275" s="16"/>
    </row>
    <row r="276" spans="1:6" x14ac:dyDescent="0.2">
      <c r="A276" s="5" t="s">
        <v>8</v>
      </c>
      <c r="B276" s="6" t="s">
        <v>33</v>
      </c>
      <c r="C276" s="7"/>
      <c r="D276" s="8"/>
      <c r="E276" s="8"/>
      <c r="F276" s="9"/>
    </row>
    <row r="277" spans="1:6" ht="18" thickBot="1" x14ac:dyDescent="0.25">
      <c r="A277" s="10"/>
      <c r="B277" s="34" t="s">
        <v>101</v>
      </c>
      <c r="C277" s="11"/>
      <c r="D277" s="12"/>
      <c r="E277" s="12"/>
      <c r="F277" s="13"/>
    </row>
    <row r="278" spans="1:6" x14ac:dyDescent="0.2">
      <c r="A278" s="5" t="s">
        <v>12</v>
      </c>
      <c r="B278" s="6" t="s">
        <v>72</v>
      </c>
      <c r="C278" s="7"/>
      <c r="D278" s="8"/>
      <c r="E278" s="8"/>
      <c r="F278" s="9"/>
    </row>
    <row r="279" spans="1:6" ht="18" thickBot="1" x14ac:dyDescent="0.25">
      <c r="A279" s="10"/>
      <c r="B279" s="34" t="s">
        <v>101</v>
      </c>
      <c r="C279" s="11"/>
      <c r="D279" s="12"/>
      <c r="E279" s="12"/>
      <c r="F279" s="13"/>
    </row>
    <row r="280" spans="1:6" x14ac:dyDescent="0.2">
      <c r="A280" s="5" t="s">
        <v>23</v>
      </c>
      <c r="B280" s="6" t="s">
        <v>74</v>
      </c>
      <c r="C280" s="7"/>
      <c r="D280" s="8"/>
      <c r="E280" s="8"/>
      <c r="F280" s="9">
        <f>F281+F288+F290+F292+F298+F302</f>
        <v>0</v>
      </c>
    </row>
    <row r="281" spans="1:6" x14ac:dyDescent="0.2">
      <c r="A281" s="29" t="s">
        <v>9</v>
      </c>
      <c r="B281" s="30" t="s">
        <v>86</v>
      </c>
      <c r="C281" s="31"/>
      <c r="D281" s="32"/>
      <c r="E281" s="32"/>
      <c r="F281" s="33">
        <f>SUM(F282:F287)</f>
        <v>0</v>
      </c>
    </row>
    <row r="282" spans="1:6" ht="35" thickBot="1" x14ac:dyDescent="0.25">
      <c r="A282" s="10"/>
      <c r="B282" s="34" t="s">
        <v>208</v>
      </c>
      <c r="C282" s="11"/>
      <c r="D282" s="12"/>
      <c r="E282" s="12"/>
      <c r="F282" s="13"/>
    </row>
    <row r="283" spans="1:6" ht="18" thickBot="1" x14ac:dyDescent="0.25">
      <c r="A283" s="10"/>
      <c r="B283" s="34" t="s">
        <v>214</v>
      </c>
      <c r="C283" s="11" t="s">
        <v>3</v>
      </c>
      <c r="D283" s="12">
        <v>1</v>
      </c>
      <c r="E283" s="12"/>
      <c r="F283" s="13">
        <f t="shared" ref="F283" si="81">D283*E283</f>
        <v>0</v>
      </c>
    </row>
    <row r="284" spans="1:6" ht="18" thickBot="1" x14ac:dyDescent="0.25">
      <c r="A284" s="10"/>
      <c r="B284" s="34" t="s">
        <v>244</v>
      </c>
      <c r="C284" s="11" t="s">
        <v>3</v>
      </c>
      <c r="D284" s="12">
        <v>3</v>
      </c>
      <c r="E284" s="12"/>
      <c r="F284" s="13">
        <f t="shared" ref="F284" si="82">D284*E284</f>
        <v>0</v>
      </c>
    </row>
    <row r="285" spans="1:6" ht="18" thickBot="1" x14ac:dyDescent="0.25">
      <c r="A285" s="10"/>
      <c r="B285" s="34" t="s">
        <v>215</v>
      </c>
      <c r="C285" s="11" t="s">
        <v>3</v>
      </c>
      <c r="D285" s="12">
        <v>2</v>
      </c>
      <c r="E285" s="12"/>
      <c r="F285" s="13">
        <f t="shared" ref="F285" si="83">D285*E285</f>
        <v>0</v>
      </c>
    </row>
    <row r="286" spans="1:6" ht="18" thickBot="1" x14ac:dyDescent="0.25">
      <c r="A286" s="10"/>
      <c r="B286" s="34" t="s">
        <v>245</v>
      </c>
      <c r="C286" s="11" t="s">
        <v>3</v>
      </c>
      <c r="D286" s="12">
        <v>1</v>
      </c>
      <c r="E286" s="12"/>
      <c r="F286" s="13">
        <f t="shared" ref="F286" si="84">D286*E286</f>
        <v>0</v>
      </c>
    </row>
    <row r="287" spans="1:6" ht="18" thickBot="1" x14ac:dyDescent="0.25">
      <c r="A287" s="10"/>
      <c r="B287" s="34" t="s">
        <v>216</v>
      </c>
      <c r="C287" s="11" t="s">
        <v>3</v>
      </c>
      <c r="D287" s="12">
        <v>1</v>
      </c>
      <c r="E287" s="12"/>
      <c r="F287" s="13">
        <f t="shared" ref="F287" si="85">D287*E287</f>
        <v>0</v>
      </c>
    </row>
    <row r="288" spans="1:6" x14ac:dyDescent="0.2">
      <c r="A288" s="29" t="s">
        <v>11</v>
      </c>
      <c r="B288" s="30" t="s">
        <v>206</v>
      </c>
      <c r="C288" s="31"/>
      <c r="D288" s="32"/>
      <c r="E288" s="32"/>
      <c r="F288" s="33">
        <f>SUM(F289)</f>
        <v>0</v>
      </c>
    </row>
    <row r="289" spans="1:6" ht="35" thickBot="1" x14ac:dyDescent="0.25">
      <c r="A289" s="10"/>
      <c r="B289" s="34" t="s">
        <v>207</v>
      </c>
      <c r="C289" s="11" t="s">
        <v>3</v>
      </c>
      <c r="D289" s="12">
        <v>1</v>
      </c>
      <c r="E289" s="12"/>
      <c r="F289" s="13">
        <f t="shared" ref="F289" si="86">D289*E289</f>
        <v>0</v>
      </c>
    </row>
    <row r="290" spans="1:6" x14ac:dyDescent="0.2">
      <c r="A290" s="29" t="s">
        <v>13</v>
      </c>
      <c r="B290" s="30" t="s">
        <v>209</v>
      </c>
      <c r="C290" s="31"/>
      <c r="D290" s="32"/>
      <c r="E290" s="32"/>
      <c r="F290" s="33">
        <f>SUM(F291)</f>
        <v>0</v>
      </c>
    </row>
    <row r="291" spans="1:6" ht="35" thickBot="1" x14ac:dyDescent="0.25">
      <c r="A291" s="10"/>
      <c r="B291" s="34" t="s">
        <v>211</v>
      </c>
      <c r="C291" s="11" t="s">
        <v>3</v>
      </c>
      <c r="D291" s="12">
        <v>1</v>
      </c>
      <c r="E291" s="12"/>
      <c r="F291" s="13">
        <f t="shared" ref="F291" si="87">D291*E291</f>
        <v>0</v>
      </c>
    </row>
    <row r="292" spans="1:6" x14ac:dyDescent="0.2">
      <c r="A292" s="29" t="s">
        <v>14</v>
      </c>
      <c r="B292" s="30" t="s">
        <v>230</v>
      </c>
      <c r="C292" s="31"/>
      <c r="D292" s="32"/>
      <c r="E292" s="32"/>
      <c r="F292" s="33">
        <f>SUM(F293:F297)</f>
        <v>0</v>
      </c>
    </row>
    <row r="293" spans="1:6" ht="18" thickBot="1" x14ac:dyDescent="0.25">
      <c r="A293" s="10"/>
      <c r="B293" s="34" t="s">
        <v>235</v>
      </c>
      <c r="C293" s="11" t="s">
        <v>10</v>
      </c>
      <c r="D293" s="12">
        <v>1</v>
      </c>
      <c r="E293" s="12"/>
      <c r="F293" s="13">
        <f t="shared" ref="F293" si="88">D293*E293</f>
        <v>0</v>
      </c>
    </row>
    <row r="294" spans="1:6" ht="35" thickBot="1" x14ac:dyDescent="0.25">
      <c r="A294" s="10"/>
      <c r="B294" s="34" t="s">
        <v>238</v>
      </c>
      <c r="C294" s="11" t="s">
        <v>10</v>
      </c>
      <c r="D294" s="12">
        <v>1</v>
      </c>
      <c r="E294" s="12"/>
      <c r="F294" s="13">
        <f t="shared" ref="F294" si="89">D294*E294</f>
        <v>0</v>
      </c>
    </row>
    <row r="295" spans="1:6" ht="18" thickBot="1" x14ac:dyDescent="0.25">
      <c r="A295" s="10"/>
      <c r="B295" s="34" t="s">
        <v>232</v>
      </c>
      <c r="C295" s="11" t="s">
        <v>10</v>
      </c>
      <c r="D295" s="12">
        <v>1</v>
      </c>
      <c r="E295" s="12"/>
      <c r="F295" s="13">
        <f t="shared" ref="F295:F296" si="90">D295*E295</f>
        <v>0</v>
      </c>
    </row>
    <row r="296" spans="1:6" ht="35" thickBot="1" x14ac:dyDescent="0.25">
      <c r="A296" s="10"/>
      <c r="B296" s="34" t="s">
        <v>233</v>
      </c>
      <c r="C296" s="11" t="s">
        <v>10</v>
      </c>
      <c r="D296" s="12">
        <v>1</v>
      </c>
      <c r="E296" s="12"/>
      <c r="F296" s="13">
        <f t="shared" si="90"/>
        <v>0</v>
      </c>
    </row>
    <row r="297" spans="1:6" ht="18" thickBot="1" x14ac:dyDescent="0.25">
      <c r="A297" s="10"/>
      <c r="B297" s="34" t="s">
        <v>234</v>
      </c>
      <c r="C297" s="11" t="s">
        <v>10</v>
      </c>
      <c r="D297" s="12">
        <v>1</v>
      </c>
      <c r="E297" s="12"/>
      <c r="F297" s="13">
        <f t="shared" ref="F297" si="91">D297*E297</f>
        <v>0</v>
      </c>
    </row>
    <row r="298" spans="1:6" x14ac:dyDescent="0.2">
      <c r="A298" s="29" t="s">
        <v>17</v>
      </c>
      <c r="B298" s="30" t="s">
        <v>231</v>
      </c>
      <c r="C298" s="31"/>
      <c r="D298" s="32"/>
      <c r="E298" s="32"/>
      <c r="F298" s="33">
        <f>SUM(F299:F301)</f>
        <v>0</v>
      </c>
    </row>
    <row r="299" spans="1:6" ht="18" thickBot="1" x14ac:dyDescent="0.25">
      <c r="A299" s="10"/>
      <c r="B299" s="34" t="s">
        <v>236</v>
      </c>
      <c r="C299" s="11" t="s">
        <v>10</v>
      </c>
      <c r="D299" s="12">
        <v>1</v>
      </c>
      <c r="E299" s="12"/>
      <c r="F299" s="13">
        <f t="shared" ref="F299:F301" si="92">D299*E299</f>
        <v>0</v>
      </c>
    </row>
    <row r="300" spans="1:6" ht="18" thickBot="1" x14ac:dyDescent="0.25">
      <c r="A300" s="10"/>
      <c r="B300" s="34" t="s">
        <v>237</v>
      </c>
      <c r="C300" s="11" t="s">
        <v>10</v>
      </c>
      <c r="D300" s="12">
        <v>1</v>
      </c>
      <c r="E300" s="12"/>
      <c r="F300" s="13">
        <f t="shared" ref="F300" si="93">D300*E300</f>
        <v>0</v>
      </c>
    </row>
    <row r="301" spans="1:6" ht="18" thickBot="1" x14ac:dyDescent="0.25">
      <c r="A301" s="10"/>
      <c r="B301" s="34" t="s">
        <v>246</v>
      </c>
      <c r="C301" s="11" t="s">
        <v>3</v>
      </c>
      <c r="D301" s="12">
        <v>2</v>
      </c>
      <c r="E301" s="12"/>
      <c r="F301" s="13">
        <f t="shared" si="92"/>
        <v>0</v>
      </c>
    </row>
    <row r="302" spans="1:6" x14ac:dyDescent="0.2">
      <c r="A302" s="29" t="s">
        <v>18</v>
      </c>
      <c r="B302" s="30" t="s">
        <v>96</v>
      </c>
      <c r="C302" s="31"/>
      <c r="D302" s="32"/>
      <c r="E302" s="32"/>
      <c r="F302" s="33">
        <f>SUM(F303:F304)</f>
        <v>0</v>
      </c>
    </row>
    <row r="303" spans="1:6" ht="18" thickBot="1" x14ac:dyDescent="0.25">
      <c r="A303" s="10"/>
      <c r="B303" s="34" t="s">
        <v>210</v>
      </c>
      <c r="C303" s="11" t="s">
        <v>10</v>
      </c>
      <c r="D303" s="12">
        <v>1</v>
      </c>
      <c r="E303" s="12"/>
      <c r="F303" s="13">
        <f t="shared" ref="F303:F304" si="94">D303*E303</f>
        <v>0</v>
      </c>
    </row>
    <row r="304" spans="1:6" ht="18" thickBot="1" x14ac:dyDescent="0.25">
      <c r="A304" s="10"/>
      <c r="B304" s="34" t="s">
        <v>194</v>
      </c>
      <c r="C304" s="11" t="s">
        <v>10</v>
      </c>
      <c r="D304" s="12">
        <v>1</v>
      </c>
      <c r="E304" s="12"/>
      <c r="F304" s="13">
        <f t="shared" si="94"/>
        <v>0</v>
      </c>
    </row>
    <row r="305" spans="1:6" ht="5" customHeight="1" x14ac:dyDescent="0.2">
      <c r="A305" s="17"/>
      <c r="D305" s="18"/>
      <c r="E305" s="18"/>
      <c r="F305" s="19"/>
    </row>
    <row r="306" spans="1:6" ht="14" customHeight="1" thickBot="1" x14ac:dyDescent="0.25">
      <c r="A306" s="78"/>
      <c r="B306" s="79"/>
      <c r="C306" s="79"/>
      <c r="D306" s="27"/>
      <c r="E306" s="27"/>
      <c r="F306" s="27"/>
    </row>
    <row r="307" spans="1:6" s="37" customFormat="1" ht="30" customHeight="1" x14ac:dyDescent="0.2">
      <c r="A307" s="82" t="s">
        <v>198</v>
      </c>
      <c r="B307" s="83"/>
      <c r="C307" s="83"/>
      <c r="D307" s="50"/>
      <c r="E307" s="51"/>
      <c r="F307" s="52">
        <f>F14+F9</f>
        <v>0</v>
      </c>
    </row>
    <row r="308" spans="1:6" s="37" customFormat="1" ht="30" customHeight="1" x14ac:dyDescent="0.2">
      <c r="A308" s="80" t="s">
        <v>186</v>
      </c>
      <c r="B308" s="81"/>
      <c r="C308" s="81"/>
      <c r="D308" s="35"/>
      <c r="E308" s="36"/>
      <c r="F308" s="53">
        <f>F175</f>
        <v>0</v>
      </c>
    </row>
    <row r="309" spans="1:6" s="37" customFormat="1" ht="30" customHeight="1" x14ac:dyDescent="0.2">
      <c r="A309" s="80" t="s">
        <v>187</v>
      </c>
      <c r="B309" s="81"/>
      <c r="C309" s="81"/>
      <c r="D309" s="35"/>
      <c r="E309" s="36"/>
      <c r="F309" s="53">
        <f>F196</f>
        <v>0</v>
      </c>
    </row>
    <row r="310" spans="1:6" s="37" customFormat="1" ht="30" customHeight="1" x14ac:dyDescent="0.2">
      <c r="A310" s="80" t="s">
        <v>199</v>
      </c>
      <c r="B310" s="81"/>
      <c r="C310" s="81"/>
      <c r="D310" s="35"/>
      <c r="E310" s="36"/>
      <c r="F310" s="53">
        <f>F228</f>
        <v>0</v>
      </c>
    </row>
    <row r="311" spans="1:6" s="37" customFormat="1" ht="30" customHeight="1" x14ac:dyDescent="0.2">
      <c r="A311" s="80" t="s">
        <v>188</v>
      </c>
      <c r="B311" s="81"/>
      <c r="C311" s="81"/>
      <c r="D311" s="35"/>
      <c r="E311" s="36"/>
      <c r="F311" s="53">
        <f>F259</f>
        <v>0</v>
      </c>
    </row>
    <row r="312" spans="1:6" s="37" customFormat="1" ht="30" customHeight="1" x14ac:dyDescent="0.2">
      <c r="A312" s="84" t="s">
        <v>189</v>
      </c>
      <c r="B312" s="85"/>
      <c r="C312" s="85"/>
      <c r="D312" s="35"/>
      <c r="E312" s="36"/>
      <c r="F312" s="53">
        <f>F183+F185+F186</f>
        <v>0</v>
      </c>
    </row>
    <row r="313" spans="1:6" s="37" customFormat="1" ht="30" customHeight="1" x14ac:dyDescent="0.2">
      <c r="A313" s="84" t="s">
        <v>190</v>
      </c>
      <c r="B313" s="85"/>
      <c r="C313" s="85"/>
      <c r="D313" s="35"/>
      <c r="E313" s="36"/>
      <c r="F313" s="53">
        <f>F58</f>
        <v>0</v>
      </c>
    </row>
    <row r="314" spans="1:6" s="37" customFormat="1" ht="30" customHeight="1" x14ac:dyDescent="0.2">
      <c r="A314" s="84" t="s">
        <v>196</v>
      </c>
      <c r="B314" s="85"/>
      <c r="C314" s="85"/>
      <c r="D314" s="35"/>
      <c r="E314" s="36"/>
      <c r="F314" s="53">
        <f>F249+F250</f>
        <v>0</v>
      </c>
    </row>
    <row r="315" spans="1:6" s="37" customFormat="1" ht="30" customHeight="1" x14ac:dyDescent="0.2">
      <c r="A315" s="84" t="s">
        <v>197</v>
      </c>
      <c r="B315" s="85"/>
      <c r="C315" s="85"/>
      <c r="D315" s="35"/>
      <c r="E315" s="36"/>
      <c r="F315" s="53">
        <f>(F30+F31+F32+F35+F36+F37)*0.8+F40+F41+F42+F83+F108+F109+F110+F111+F116+F117+(F64+F65+F66+F69+F70+F71)*0.8+F74+F75+F76</f>
        <v>0</v>
      </c>
    </row>
    <row r="316" spans="1:6" s="37" customFormat="1" ht="30" customHeight="1" thickBot="1" x14ac:dyDescent="0.25">
      <c r="A316" s="86" t="s">
        <v>222</v>
      </c>
      <c r="B316" s="87"/>
      <c r="C316" s="87"/>
      <c r="D316" s="58"/>
      <c r="E316" s="59"/>
      <c r="F316" s="60">
        <f>F274</f>
        <v>0</v>
      </c>
    </row>
    <row r="317" spans="1:6" s="37" customFormat="1" ht="37" customHeight="1" x14ac:dyDescent="0.2">
      <c r="A317" s="70" t="s">
        <v>200</v>
      </c>
      <c r="B317" s="71"/>
      <c r="C317" s="71"/>
      <c r="D317" s="50"/>
      <c r="E317" s="51"/>
      <c r="F317" s="61">
        <f>F307+F308+F309+F310+F311</f>
        <v>0</v>
      </c>
    </row>
    <row r="318" spans="1:6" s="37" customFormat="1" ht="19" customHeight="1" x14ac:dyDescent="0.2">
      <c r="A318" s="72" t="s">
        <v>28</v>
      </c>
      <c r="B318" s="73"/>
      <c r="C318" s="73"/>
      <c r="F318" s="54">
        <f>F317*0.2</f>
        <v>0</v>
      </c>
    </row>
    <row r="319" spans="1:6" s="37" customFormat="1" ht="42" customHeight="1" thickBot="1" x14ac:dyDescent="0.25">
      <c r="A319" s="88" t="s">
        <v>201</v>
      </c>
      <c r="B319" s="89"/>
      <c r="C319" s="89"/>
      <c r="D319" s="55"/>
      <c r="E319" s="56"/>
      <c r="F319" s="57">
        <f>F317+F318</f>
        <v>0</v>
      </c>
    </row>
    <row r="320" spans="1:6" ht="5" customHeight="1" thickBot="1" x14ac:dyDescent="0.25">
      <c r="F320" s="23"/>
    </row>
    <row r="321" spans="1:6" s="37" customFormat="1" ht="37" customHeight="1" x14ac:dyDescent="0.2">
      <c r="A321" s="70" t="s">
        <v>202</v>
      </c>
      <c r="B321" s="71"/>
      <c r="C321" s="71"/>
      <c r="D321" s="50"/>
      <c r="E321" s="51"/>
      <c r="F321" s="61">
        <f>F317+F316</f>
        <v>0</v>
      </c>
    </row>
    <row r="322" spans="1:6" s="37" customFormat="1" ht="19" customHeight="1" x14ac:dyDescent="0.2">
      <c r="A322" s="72" t="s">
        <v>28</v>
      </c>
      <c r="B322" s="73"/>
      <c r="C322" s="73"/>
      <c r="F322" s="54">
        <f>F321*0.2</f>
        <v>0</v>
      </c>
    </row>
    <row r="323" spans="1:6" s="37" customFormat="1" ht="42" customHeight="1" thickBot="1" x14ac:dyDescent="0.25">
      <c r="A323" s="88" t="s">
        <v>203</v>
      </c>
      <c r="B323" s="89"/>
      <c r="C323" s="89"/>
      <c r="D323" s="55"/>
      <c r="E323" s="56"/>
      <c r="F323" s="57">
        <f>F321+F322</f>
        <v>0</v>
      </c>
    </row>
    <row r="324" spans="1:6" x14ac:dyDescent="0.2">
      <c r="F324" s="23"/>
    </row>
    <row r="325" spans="1:6" x14ac:dyDescent="0.2">
      <c r="F325" s="23"/>
    </row>
    <row r="326" spans="1:6" x14ac:dyDescent="0.2">
      <c r="F326" s="23"/>
    </row>
    <row r="333" spans="1:6" x14ac:dyDescent="0.2">
      <c r="B333" t="s">
        <v>29</v>
      </c>
    </row>
  </sheetData>
  <mergeCells count="30">
    <mergeCell ref="A316:C316"/>
    <mergeCell ref="A321:C321"/>
    <mergeCell ref="A322:C322"/>
    <mergeCell ref="A323:C323"/>
    <mergeCell ref="A319:C319"/>
    <mergeCell ref="A8:C8"/>
    <mergeCell ref="A307:C307"/>
    <mergeCell ref="A273:C273"/>
    <mergeCell ref="A309:C309"/>
    <mergeCell ref="A315:C315"/>
    <mergeCell ref="A312:C312"/>
    <mergeCell ref="A313:C313"/>
    <mergeCell ref="A314:C314"/>
    <mergeCell ref="A306:C306"/>
    <mergeCell ref="B6:F6"/>
    <mergeCell ref="A317:C317"/>
    <mergeCell ref="A318:C318"/>
    <mergeCell ref="A1:F1"/>
    <mergeCell ref="A2:F2"/>
    <mergeCell ref="A3:F3"/>
    <mergeCell ref="A4:F4"/>
    <mergeCell ref="A103:C103"/>
    <mergeCell ref="A133:C133"/>
    <mergeCell ref="A174:C174"/>
    <mergeCell ref="A195:C195"/>
    <mergeCell ref="A227:C227"/>
    <mergeCell ref="A258:C258"/>
    <mergeCell ref="A311:C311"/>
    <mergeCell ref="A310:C310"/>
    <mergeCell ref="A308:C308"/>
  </mergeCells>
  <conditionalFormatting sqref="A103">
    <cfRule type="expression" dxfId="54" priority="58">
      <formula>$C103&lt;&gt;""</formula>
    </cfRule>
    <cfRule type="expression" dxfId="53" priority="59">
      <formula>#REF!=0</formula>
    </cfRule>
    <cfRule type="expression" dxfId="52" priority="60">
      <formula>#REF!=0</formula>
    </cfRule>
  </conditionalFormatting>
  <conditionalFormatting sqref="A133">
    <cfRule type="expression" dxfId="51" priority="53">
      <formula>$C133&lt;&gt;""</formula>
    </cfRule>
    <cfRule type="expression" dxfId="50" priority="54">
      <formula>#REF!=0</formula>
    </cfRule>
    <cfRule type="expression" dxfId="49" priority="55">
      <formula>#REF!=0</formula>
    </cfRule>
  </conditionalFormatting>
  <conditionalFormatting sqref="A11:B11">
    <cfRule type="expression" dxfId="48" priority="4">
      <formula>#REF!=0</formula>
    </cfRule>
    <cfRule type="expression" dxfId="47" priority="5">
      <formula>#REF!=0</formula>
    </cfRule>
  </conditionalFormatting>
  <conditionalFormatting sqref="A16:B16">
    <cfRule type="expression" dxfId="46" priority="376">
      <formula>#REF!=0</formula>
    </cfRule>
    <cfRule type="expression" dxfId="45" priority="377">
      <formula>#REF!=0</formula>
    </cfRule>
  </conditionalFormatting>
  <conditionalFormatting sqref="A104:B104">
    <cfRule type="expression" dxfId="44" priority="61">
      <formula>#REF!=0</formula>
    </cfRule>
    <cfRule type="expression" dxfId="43" priority="62">
      <formula>#REF!=0</formula>
    </cfRule>
  </conditionalFormatting>
  <conditionalFormatting sqref="A134:B134">
    <cfRule type="expression" dxfId="42" priority="56">
      <formula>#REF!=0</formula>
    </cfRule>
    <cfRule type="expression" dxfId="41" priority="57">
      <formula>#REF!=0</formula>
    </cfRule>
  </conditionalFormatting>
  <conditionalFormatting sqref="A177:B177">
    <cfRule type="expression" dxfId="40" priority="51">
      <formula>#REF!=0</formula>
    </cfRule>
    <cfRule type="expression" dxfId="39" priority="52">
      <formula>#REF!=0</formula>
    </cfRule>
  </conditionalFormatting>
  <conditionalFormatting sqref="A179:B179">
    <cfRule type="expression" dxfId="38" priority="49">
      <formula>#REF!=0</formula>
    </cfRule>
    <cfRule type="expression" dxfId="37" priority="50">
      <formula>#REF!=0</formula>
    </cfRule>
  </conditionalFormatting>
  <conditionalFormatting sqref="A188:B189">
    <cfRule type="expression" dxfId="36" priority="47">
      <formula>#REF!=0</formula>
    </cfRule>
    <cfRule type="expression" dxfId="35" priority="48">
      <formula>#REF!=0</formula>
    </cfRule>
  </conditionalFormatting>
  <conditionalFormatting sqref="A198:B198">
    <cfRule type="expression" dxfId="34" priority="45">
      <formula>#REF!=0</formula>
    </cfRule>
    <cfRule type="expression" dxfId="33" priority="46">
      <formula>#REF!=0</formula>
    </cfRule>
  </conditionalFormatting>
  <conditionalFormatting sqref="A219:B219">
    <cfRule type="expression" dxfId="32" priority="43">
      <formula>#REF!=0</formula>
    </cfRule>
    <cfRule type="expression" dxfId="31" priority="44">
      <formula>#REF!=0</formula>
    </cfRule>
  </conditionalFormatting>
  <conditionalFormatting sqref="A221:B221">
    <cfRule type="expression" dxfId="30" priority="41">
      <formula>#REF!=0</formula>
    </cfRule>
    <cfRule type="expression" dxfId="29" priority="42">
      <formula>#REF!=0</formula>
    </cfRule>
  </conditionalFormatting>
  <conditionalFormatting sqref="A230:B230">
    <cfRule type="expression" dxfId="28" priority="39">
      <formula>#REF!=0</formula>
    </cfRule>
    <cfRule type="expression" dxfId="27" priority="40">
      <formula>#REF!=0</formula>
    </cfRule>
  </conditionalFormatting>
  <conditionalFormatting sqref="A247:B247">
    <cfRule type="expression" dxfId="26" priority="37">
      <formula>#REF!=0</formula>
    </cfRule>
    <cfRule type="expression" dxfId="25" priority="38">
      <formula>#REF!=0</formula>
    </cfRule>
  </conditionalFormatting>
  <conditionalFormatting sqref="A251:B251">
    <cfRule type="expression" dxfId="24" priority="35">
      <formula>#REF!=0</formula>
    </cfRule>
    <cfRule type="expression" dxfId="23" priority="36">
      <formula>#REF!=0</formula>
    </cfRule>
  </conditionalFormatting>
  <conditionalFormatting sqref="A261:B261">
    <cfRule type="expression" dxfId="22" priority="33">
      <formula>#REF!=0</formula>
    </cfRule>
    <cfRule type="expression" dxfId="21" priority="34">
      <formula>#REF!=0</formula>
    </cfRule>
  </conditionalFormatting>
  <conditionalFormatting sqref="A263:B263">
    <cfRule type="expression" dxfId="20" priority="31">
      <formula>#REF!=0</formula>
    </cfRule>
    <cfRule type="expression" dxfId="19" priority="32">
      <formula>#REF!=0</formula>
    </cfRule>
  </conditionalFormatting>
  <conditionalFormatting sqref="A265:B265">
    <cfRule type="expression" dxfId="18" priority="29">
      <formula>#REF!=0</formula>
    </cfRule>
    <cfRule type="expression" dxfId="17" priority="30">
      <formula>#REF!=0</formula>
    </cfRule>
  </conditionalFormatting>
  <conditionalFormatting sqref="A272:B272 A273 A305:B305 A306">
    <cfRule type="expression" dxfId="16" priority="142">
      <formula>#REF!=0</formula>
    </cfRule>
    <cfRule type="expression" dxfId="15" priority="143">
      <formula>#REF!=0</formula>
    </cfRule>
  </conditionalFormatting>
  <conditionalFormatting sqref="A276:B276">
    <cfRule type="expression" dxfId="14" priority="22">
      <formula>#REF!=0</formula>
    </cfRule>
    <cfRule type="expression" dxfId="13" priority="23">
      <formula>#REF!=0</formula>
    </cfRule>
  </conditionalFormatting>
  <conditionalFormatting sqref="A278:B278">
    <cfRule type="expression" dxfId="12" priority="20">
      <formula>#REF!=0</formula>
    </cfRule>
    <cfRule type="expression" dxfId="11" priority="21">
      <formula>#REF!=0</formula>
    </cfRule>
  </conditionalFormatting>
  <conditionalFormatting sqref="A280:B280">
    <cfRule type="expression" dxfId="10" priority="18">
      <formula>#REF!=0</formula>
    </cfRule>
    <cfRule type="expression" dxfId="9" priority="19">
      <formula>#REF!=0</formula>
    </cfRule>
  </conditionalFormatting>
  <conditionalFormatting sqref="A11:F13 A283:F304 A16:F102 A108:F132">
    <cfRule type="expression" dxfId="8" priority="6">
      <formula>$C11&lt;&gt;""</formula>
    </cfRule>
  </conditionalFormatting>
  <conditionalFormatting sqref="A104:F107 A134:F173 A177:F194 A198:F226 A230:F257 A276:F282 A261:F271">
    <cfRule type="expression" dxfId="7" priority="88">
      <formula>$C104&lt;&gt;""</formula>
    </cfRule>
  </conditionalFormatting>
  <conditionalFormatting sqref="F11:F13 F276:F305">
    <cfRule type="expression" dxfId="6" priority="2">
      <formula>#REF!=0</formula>
    </cfRule>
    <cfRule type="expression" dxfId="5" priority="3">
      <formula>#REF!=0</formula>
    </cfRule>
  </conditionalFormatting>
  <conditionalFormatting sqref="F16:F102 F104:F132">
    <cfRule type="expression" dxfId="4" priority="10">
      <formula>#REF!=0</formula>
    </cfRule>
    <cfRule type="expression" dxfId="3" priority="11">
      <formula>#REF!=0</formula>
    </cfRule>
  </conditionalFormatting>
  <conditionalFormatting sqref="F134:F173 F177:F194 F198:F226 F230:F257 F261:F272">
    <cfRule type="expression" dxfId="2" priority="89">
      <formula>#REF!=0</formula>
    </cfRule>
    <cfRule type="expression" dxfId="1" priority="90">
      <formula>#REF!=0</formula>
    </cfRule>
  </conditionalFormatting>
  <conditionalFormatting sqref="F272 F305 A272:B272 A273 A305:B305 A306">
    <cfRule type="expression" dxfId="0" priority="114">
      <formula>$C272&lt;&gt;""</formula>
    </cfRule>
  </conditionalFormatting>
  <pageMargins left="0.70866141732283472" right="0.70866141732283472" top="1.2598425196850394" bottom="0.98425196850393704" header="0.31496062992125984" footer="0.31496062992125984"/>
  <pageSetup paperSize="9" scale="69" fitToHeight="0" orientation="portrait" horizontalDpi="0" verticalDpi="0"/>
  <headerFooter>
    <oddHeader>&amp;L&amp;"Bookman Old Style,Normal"&amp;8&amp;K000000DÉCOMPOSITION DU PRIX GLOBAL FORFAITAIRE&amp;R&amp;"Calibri,Normal"&amp;K000000&amp;G</oddHeader>
    <oddFooter>&amp;L&amp;"Calibri,Normal"&amp;K000000BÂTIMENT H3_CEA GRENOBLE&amp;C&amp;"Calibri,Normal"&amp;K00000020/12/2024&amp;R&amp;"Calibri,Normal"&amp;K000000&amp;P/&amp;N</oddFooter>
  </headerFooter>
  <legacyDrawingHF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CEDAD-55B9-F14D-B493-9C3EA1CD8991}">
  <dimension ref="A1"/>
  <sheetViews>
    <sheetView workbookViewId="0"/>
  </sheetViews>
  <sheetFormatPr baseColWidth="10" defaultRowHeight="16" x14ac:dyDescent="0.2"/>
  <sheetData/>
  <pageMargins left="0.7" right="0.7" top="0.75" bottom="0.75" header="0.3" footer="0.3"/>
  <pageSetup paperSize="9" orientation="portrait" horizontalDpi="0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D09309950DAB45BC94C8EBD3B37754" ma:contentTypeVersion="11" ma:contentTypeDescription="Crée un document." ma:contentTypeScope="" ma:versionID="aebb20ad0331d6e847d3e48c3be12d1f">
  <xsd:schema xmlns:xsd="http://www.w3.org/2001/XMLSchema" xmlns:xs="http://www.w3.org/2001/XMLSchema" xmlns:p="http://schemas.microsoft.com/office/2006/metadata/properties" xmlns:ns2="428ac6d1-5055-41db-85db-9f5cd9b41145" xmlns:ns3="a5229311-6886-49c5-9275-1a034ec9253e" targetNamespace="http://schemas.microsoft.com/office/2006/metadata/properties" ma:root="true" ma:fieldsID="0c03c6e629543c8211ee9368764bb50f" ns2:_="" ns3:_="">
    <xsd:import namespace="428ac6d1-5055-41db-85db-9f5cd9b41145"/>
    <xsd:import namespace="a5229311-6886-49c5-9275-1a034ec925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8ac6d1-5055-41db-85db-9f5cd9b411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c6653981-738a-4661-be04-77256b3d43e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229311-6886-49c5-9275-1a034ec9253e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67c4bf89-9214-410c-a289-5798038539a9}" ma:internalName="TaxCatchAll" ma:showField="CatchAllData" ma:web="a5229311-6886-49c5-9275-1a034ec9253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9196C66-50CA-4153-B630-068C850091C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2FFD000-E79D-42B2-A017-50A0178B33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28ac6d1-5055-41db-85db-9f5cd9b41145"/>
    <ds:schemaRef ds:uri="a5229311-6886-49c5-9275-1a034ec925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Page de Garde</vt:lpstr>
      <vt:lpstr>DPGF</vt:lpstr>
      <vt:lpstr>Feuil1</vt:lpstr>
      <vt:lpstr>DPGF!Impression_des_titres</vt:lpstr>
      <vt:lpstr>DPGF!Zone_d_impression</vt:lpstr>
      <vt:lpstr>'Page de Garde'!Zone_d_impression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Bureau d'Études</cp:lastModifiedBy>
  <cp:revision/>
  <cp:lastPrinted>2023-05-05T06:58:03Z</cp:lastPrinted>
  <dcterms:created xsi:type="dcterms:W3CDTF">2023-03-21T09:19:47Z</dcterms:created>
  <dcterms:modified xsi:type="dcterms:W3CDTF">2025-01-29T08:20:24Z</dcterms:modified>
  <cp:category/>
  <cp:contentStatus/>
</cp:coreProperties>
</file>