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c\Home\Desktop\B606_Restructuration cuisine\06 DCE\04 Documents émis\Edition du 30_01_2025\"/>
    </mc:Choice>
  </mc:AlternateContent>
  <xr:revisionPtr revIDLastSave="0" documentId="13_ncr:1_{94D5AC9E-B429-4FCD-AFE8-11B875613EF5}" xr6:coauthVersionLast="47" xr6:coauthVersionMax="47" xr10:uidLastSave="{00000000-0000-0000-0000-000000000000}"/>
  <bookViews>
    <workbookView xWindow="-98" yWindow="-98" windowWidth="26116" windowHeight="13816" xr2:uid="{00000000-000D-0000-FFFF-FFFF00000000}"/>
  </bookViews>
  <sheets>
    <sheet name="Lot N°04 Page de garde" sheetId="1" r:id="rId1"/>
    <sheet name="Lot N°04 ETANCHEITE" sheetId="2" r:id="rId2"/>
  </sheets>
  <definedNames>
    <definedName name="_xlnm.Print_Titles" localSheetId="1">'Lot N°04 ETANCHEITE'!$1:$2</definedName>
    <definedName name="_xlnm.Print_Area" localSheetId="1">'Lot N°04 ETANCHEITE'!$A$1:$F$105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9" i="2" s="1"/>
  <c r="F13" i="2"/>
  <c r="F15" i="2"/>
  <c r="F16" i="2"/>
  <c r="F17" i="2"/>
  <c r="F18" i="2"/>
  <c r="F20" i="2"/>
  <c r="F24" i="2"/>
  <c r="F26" i="2"/>
  <c r="F30" i="2"/>
  <c r="F46" i="2" s="1"/>
  <c r="F31" i="2"/>
  <c r="F33" i="2"/>
  <c r="F34" i="2"/>
  <c r="F36" i="2"/>
  <c r="F38" i="2"/>
  <c r="F39" i="2"/>
  <c r="F41" i="2"/>
  <c r="F43" i="2"/>
  <c r="F44" i="2"/>
  <c r="F49" i="2"/>
  <c r="F51" i="2" s="1"/>
  <c r="F55" i="2"/>
  <c r="F60" i="2" s="1"/>
  <c r="F57" i="2"/>
  <c r="F58" i="2"/>
  <c r="F64" i="2"/>
  <c r="F66" i="2"/>
  <c r="F68" i="2"/>
  <c r="F72" i="2"/>
  <c r="F74" i="2"/>
  <c r="F75" i="2"/>
  <c r="F77" i="2"/>
  <c r="F81" i="2"/>
  <c r="F83" i="2"/>
  <c r="F87" i="2"/>
  <c r="F89" i="2"/>
  <c r="F91" i="2" s="1"/>
  <c r="F94" i="2"/>
  <c r="F95" i="2"/>
  <c r="F97" i="2"/>
  <c r="B103" i="2"/>
  <c r="F98" i="2" l="1"/>
  <c r="F102" i="2"/>
  <c r="F103" i="2" l="1"/>
  <c r="F104" i="2"/>
</calcChain>
</file>

<file path=xl/sharedStrings.xml><?xml version="1.0" encoding="utf-8"?>
<sst xmlns="http://schemas.openxmlformats.org/spreadsheetml/2006/main" count="283" uniqueCount="283">
  <si>
    <t>Désignation</t>
  </si>
  <si>
    <t>U</t>
  </si>
  <si>
    <t>Quantité</t>
  </si>
  <si>
    <t>P.U.</t>
  </si>
  <si>
    <t>Mtt Partiel</t>
  </si>
  <si>
    <t>2</t>
  </si>
  <si>
    <t>DESCRIPTION DES OUVRAGES D'ETANCHEITE</t>
  </si>
  <si>
    <t>CH3</t>
  </si>
  <si>
    <t>ETANC</t>
  </si>
  <si>
    <t>2-1</t>
  </si>
  <si>
    <t>TRAVAUX PREPARATOIRES</t>
  </si>
  <si>
    <t>CH4</t>
  </si>
  <si>
    <t>2-1-1</t>
  </si>
  <si>
    <t>MISE EN SECURITE DE LANTERNEAUX EN TOITURE</t>
  </si>
  <si>
    <t>CH5</t>
  </si>
  <si>
    <t xml:space="preserve">2-1-1 1 </t>
  </si>
  <si>
    <t>Dimensions 1,20m x 1,20m</t>
  </si>
  <si>
    <t>U</t>
  </si>
  <si>
    <t>ART</t>
  </si>
  <si>
    <t>AM1-F183</t>
  </si>
  <si>
    <t>Total TRAVAUX PREPARATOIRES</t>
  </si>
  <si>
    <t>STOT</t>
  </si>
  <si>
    <t>2-2</t>
  </si>
  <si>
    <t>DEPOSE D'ETANCHEITE ET DE PROTECTION EXISTANTE</t>
  </si>
  <si>
    <t>CH4</t>
  </si>
  <si>
    <t>2-2-1</t>
  </si>
  <si>
    <t>DEMOLITION DU COMPLEXE D'ETANCHEITE EXISTANT</t>
  </si>
  <si>
    <t>CH5</t>
  </si>
  <si>
    <t xml:space="preserve">2-2-1 1 </t>
  </si>
  <si>
    <t>Dépose de complexe existant avec gravillons</t>
  </si>
  <si>
    <t>m²</t>
  </si>
  <si>
    <t>ART</t>
  </si>
  <si>
    <t>DA1-N640</t>
  </si>
  <si>
    <t>2-2-2</t>
  </si>
  <si>
    <t>DEMOLITION D'OUVRAGES PARTICULIERS</t>
  </si>
  <si>
    <t>CH5</t>
  </si>
  <si>
    <t xml:space="preserve">2-2-2 1 </t>
  </si>
  <si>
    <t>Dépose dallettes béton gravillonnées sur feutre (cheminements techniques)</t>
  </si>
  <si>
    <t>m²</t>
  </si>
  <si>
    <t>ART</t>
  </si>
  <si>
    <t>FB1-A169</t>
  </si>
  <si>
    <t xml:space="preserve">2-2-2 2 </t>
  </si>
  <si>
    <t>Dépose et évacuation des relevés d'étanchéité</t>
  </si>
  <si>
    <t>ml</t>
  </si>
  <si>
    <t>ART</t>
  </si>
  <si>
    <t>FB1-A172</t>
  </si>
  <si>
    <t xml:space="preserve">2-2-2 3 </t>
  </si>
  <si>
    <t>Dépose de lanterneaux et commandes d'ouverture</t>
  </si>
  <si>
    <t>U</t>
  </si>
  <si>
    <t>ART</t>
  </si>
  <si>
    <t>FB1-R058</t>
  </si>
  <si>
    <t xml:space="preserve">2-2-2 4 </t>
  </si>
  <si>
    <t>Dépose de l'escalier d'accès</t>
  </si>
  <si>
    <t>U</t>
  </si>
  <si>
    <t>ART</t>
  </si>
  <si>
    <t>AM1-F181</t>
  </si>
  <si>
    <t>Total DEPOSE D'ETANCHEITE ET DE PROTECTION EXISTANTE</t>
  </si>
  <si>
    <t>STOT</t>
  </si>
  <si>
    <t>2-3</t>
  </si>
  <si>
    <t>TRAVAUX SUR TERRASSES EXISTANTES</t>
  </si>
  <si>
    <t>CH4</t>
  </si>
  <si>
    <t>2-3-1</t>
  </si>
  <si>
    <t>REPRISE D'ETANCHEITE SUITE A CREATION D'E.E.P.</t>
  </si>
  <si>
    <t>CH5</t>
  </si>
  <si>
    <t xml:space="preserve">2-3-1 1 </t>
  </si>
  <si>
    <t>Pour DEP diamètre 100mm</t>
  </si>
  <si>
    <t>U</t>
  </si>
  <si>
    <t>ART</t>
  </si>
  <si>
    <t>DA1-N171</t>
  </si>
  <si>
    <t>Total TRAVAUX SUR TERRASSES EXISTANTES</t>
  </si>
  <si>
    <t>STOT</t>
  </si>
  <si>
    <t>2-4</t>
  </si>
  <si>
    <t>TERRASSE INACCESSIBLE AVEC GRAVILLONS SUR SUPPORT BETON</t>
  </si>
  <si>
    <t>CH4</t>
  </si>
  <si>
    <t>2-4-1</t>
  </si>
  <si>
    <t>ECRAN PARE VAPEUR SUR SUPPORT BETON</t>
  </si>
  <si>
    <t>CH5</t>
  </si>
  <si>
    <t xml:space="preserve">2-4-1 1 </t>
  </si>
  <si>
    <t>Pare-vapeur en parties courantes</t>
  </si>
  <si>
    <t>m²</t>
  </si>
  <si>
    <t>ART</t>
  </si>
  <si>
    <t>DA1-M226</t>
  </si>
  <si>
    <t xml:space="preserve">2-4-1 2 </t>
  </si>
  <si>
    <t>Pare-vapeur en relevés</t>
  </si>
  <si>
    <t>ml</t>
  </si>
  <si>
    <t>ART</t>
  </si>
  <si>
    <t>DA1-I835</t>
  </si>
  <si>
    <t>2-4-2</t>
  </si>
  <si>
    <t>ISOLATION THERMIQUE EN LAINE DE ROCHE</t>
  </si>
  <si>
    <t>CH5</t>
  </si>
  <si>
    <t xml:space="preserve">2-4-2 1 </t>
  </si>
  <si>
    <t>Epaisseur 60mm en partie courante - R = 1,40 m².°C/W</t>
  </si>
  <si>
    <t>m²</t>
  </si>
  <si>
    <t>ART</t>
  </si>
  <si>
    <t>AM1-V336</t>
  </si>
  <si>
    <t xml:space="preserve">2-4-2 2 </t>
  </si>
  <si>
    <t>Epaisseur 30 mm en relevé - R = 0,70 m².°C/W</t>
  </si>
  <si>
    <t>ml</t>
  </si>
  <si>
    <t>ART</t>
  </si>
  <si>
    <t>AM1-V340</t>
  </si>
  <si>
    <t>2-4-3</t>
  </si>
  <si>
    <t>BICOUCHE ELASTOMERE EN INDEPENDANCE</t>
  </si>
  <si>
    <t>CH5</t>
  </si>
  <si>
    <t xml:space="preserve">2-4-3 1 </t>
  </si>
  <si>
    <t>Bicouche élastomère en indépendance sur isolant</t>
  </si>
  <si>
    <t>m²</t>
  </si>
  <si>
    <t>ART</t>
  </si>
  <si>
    <t>DA1-M229</t>
  </si>
  <si>
    <t>2-4-4</t>
  </si>
  <si>
    <t>PROTECTION MEUBLE PAR GRAVILLONS</t>
  </si>
  <si>
    <t>CH5</t>
  </si>
  <si>
    <t xml:space="preserve">2-4-4 1 </t>
  </si>
  <si>
    <t>Épaisseur 40mm</t>
  </si>
  <si>
    <t>m²</t>
  </si>
  <si>
    <t>ART</t>
  </si>
  <si>
    <t>DA1-M242</t>
  </si>
  <si>
    <t xml:space="preserve">2-4-4 2 </t>
  </si>
  <si>
    <t>Dispositif de séparation pour bande stérile</t>
  </si>
  <si>
    <t>ml</t>
  </si>
  <si>
    <t>ART</t>
  </si>
  <si>
    <t>DA1-M223</t>
  </si>
  <si>
    <t>2-4-5</t>
  </si>
  <si>
    <t>REMPLACEMENT DE BANDEAUX BOIS</t>
  </si>
  <si>
    <t>CH5</t>
  </si>
  <si>
    <t xml:space="preserve">2-4-5 1 </t>
  </si>
  <si>
    <t>Epaisseur 21mm, largeur 230mm environ (dito existant)</t>
  </si>
  <si>
    <t>ml</t>
  </si>
  <si>
    <t>ART</t>
  </si>
  <si>
    <t>FB1-H939</t>
  </si>
  <si>
    <t>2-4-6</t>
  </si>
  <si>
    <t>RELEVES D'ETANCHEITE AVEC AUTOPROTECTION ALUMINIUM</t>
  </si>
  <si>
    <t>CH5</t>
  </si>
  <si>
    <t xml:space="preserve">2-4-6 1 </t>
  </si>
  <si>
    <t>Sur isolant</t>
  </si>
  <si>
    <t>ml</t>
  </si>
  <si>
    <t>ART</t>
  </si>
  <si>
    <t>DA1-I183</t>
  </si>
  <si>
    <t xml:space="preserve">2-4-6 2 </t>
  </si>
  <si>
    <t>Sur béton</t>
  </si>
  <si>
    <t>ml</t>
  </si>
  <si>
    <t>ART</t>
  </si>
  <si>
    <t>DA1-I182</t>
  </si>
  <si>
    <t>Total TERRASSE INACCESSIBLE AVEC GRAVILLONS SUR SUPPORT BETON</t>
  </si>
  <si>
    <t>STOT</t>
  </si>
  <si>
    <t>2-5</t>
  </si>
  <si>
    <t>MISE EN EAU</t>
  </si>
  <si>
    <t>CH4</t>
  </si>
  <si>
    <t xml:space="preserve">2-5 1 </t>
  </si>
  <si>
    <t>Toiture terrasse SUR cuisine</t>
  </si>
  <si>
    <t>Vaut</t>
  </si>
  <si>
    <t>ART</t>
  </si>
  <si>
    <t>AM1-E949</t>
  </si>
  <si>
    <t>Total MISE EN EAU</t>
  </si>
  <si>
    <t>STOT</t>
  </si>
  <si>
    <t>2-6</t>
  </si>
  <si>
    <t>SOCLES ET MASSIFS</t>
  </si>
  <si>
    <t>CH4</t>
  </si>
  <si>
    <t>2-6-1</t>
  </si>
  <si>
    <t>ESCALIER METALLIQUE</t>
  </si>
  <si>
    <t>CH5</t>
  </si>
  <si>
    <t xml:space="preserve">2-6-1 1 </t>
  </si>
  <si>
    <t>Dimensions dito existant + palier bas caillebotis</t>
  </si>
  <si>
    <t>Vaut</t>
  </si>
  <si>
    <t>ART</t>
  </si>
  <si>
    <t>DA1-L539</t>
  </si>
  <si>
    <t>2-6-2</t>
  </si>
  <si>
    <t>SUPPORT D'EQUIPEMENTS TECHNIQUES EN TOITURE TERRASSE</t>
  </si>
  <si>
    <t>CH5</t>
  </si>
  <si>
    <t xml:space="preserve">2-6-2 1 </t>
  </si>
  <si>
    <t>Support en H, pour gaine largeur 35cm</t>
  </si>
  <si>
    <t>ml</t>
  </si>
  <si>
    <t>ART</t>
  </si>
  <si>
    <t>FB1-K047</t>
  </si>
  <si>
    <t xml:space="preserve">2-6-2 2 </t>
  </si>
  <si>
    <t>Support en H, pour gaine largeur 80cm</t>
  </si>
  <si>
    <t>ml</t>
  </si>
  <si>
    <t>ART</t>
  </si>
  <si>
    <t>AM1-E943</t>
  </si>
  <si>
    <t>Total SOCLES ET MASSIFS</t>
  </si>
  <si>
    <t>STOT</t>
  </si>
  <si>
    <t>2-7</t>
  </si>
  <si>
    <t>EVACUATIONS EAUX PLUVIALES</t>
  </si>
  <si>
    <t>CH4</t>
  </si>
  <si>
    <t>2-7-1</t>
  </si>
  <si>
    <t>E.E.P. TRONCONIQUES</t>
  </si>
  <si>
    <t>CH5</t>
  </si>
  <si>
    <t xml:space="preserve">2-7-1 1 </t>
  </si>
  <si>
    <t>Diamètre 100 mm</t>
  </si>
  <si>
    <t>U</t>
  </si>
  <si>
    <t>ART</t>
  </si>
  <si>
    <t>DA1-M234</t>
  </si>
  <si>
    <t>2-7-2</t>
  </si>
  <si>
    <t>GARDE-GREVES</t>
  </si>
  <si>
    <t>CH5</t>
  </si>
  <si>
    <t xml:space="preserve">2-7-2 1 </t>
  </si>
  <si>
    <t>En acier galvanisé</t>
  </si>
  <si>
    <t>U</t>
  </si>
  <si>
    <t>ART</t>
  </si>
  <si>
    <t>DA1-M235</t>
  </si>
  <si>
    <t>Total EVACUATIONS EAUX PLUVIALES</t>
  </si>
  <si>
    <t>STOT</t>
  </si>
  <si>
    <t>2-8</t>
  </si>
  <si>
    <t>ABERGEMENTS</t>
  </si>
  <si>
    <t>CH4</t>
  </si>
  <si>
    <t>2-8-1</t>
  </si>
  <si>
    <t>CROSSE ELECTRIQUE</t>
  </si>
  <si>
    <t>CH5</t>
  </si>
  <si>
    <t xml:space="preserve">2-8-1 1 </t>
  </si>
  <si>
    <t>Diamètre 50 mm</t>
  </si>
  <si>
    <t>U</t>
  </si>
  <si>
    <t>ART</t>
  </si>
  <si>
    <t>DA1-M751</t>
  </si>
  <si>
    <t>2-8-2</t>
  </si>
  <si>
    <t>ABERGEMENTS DE VENTILATIONS EN ACIER INOXYDABLE</t>
  </si>
  <si>
    <t>CH5</t>
  </si>
  <si>
    <t xml:space="preserve">2-8-2 1 </t>
  </si>
  <si>
    <t>Abergement d'évents de chutes, diamètre dito existant</t>
  </si>
  <si>
    <t>U</t>
  </si>
  <si>
    <t>ART</t>
  </si>
  <si>
    <t>FB1-Q679</t>
  </si>
  <si>
    <t xml:space="preserve">2-8-2 2 </t>
  </si>
  <si>
    <t>Abergement conduit  VMC, diamètre dito existant</t>
  </si>
  <si>
    <t>U</t>
  </si>
  <si>
    <t>ART</t>
  </si>
  <si>
    <t>ST1-B252</t>
  </si>
  <si>
    <t>Total ABERGEMENTS</t>
  </si>
  <si>
    <t>STOT</t>
  </si>
  <si>
    <t>2-9</t>
  </si>
  <si>
    <t>PROFILES DE FINITION</t>
  </si>
  <si>
    <t>CH4</t>
  </si>
  <si>
    <t>2-9-1</t>
  </si>
  <si>
    <t>BANDES SOLINS ALUMINIUM</t>
  </si>
  <si>
    <t>CH5</t>
  </si>
  <si>
    <t xml:space="preserve">2-9-1 1 </t>
  </si>
  <si>
    <t>Bande solin en aluminium brut</t>
  </si>
  <si>
    <t>ml</t>
  </si>
  <si>
    <t>ART</t>
  </si>
  <si>
    <t>DA1-I186</t>
  </si>
  <si>
    <t>Total PROFILES DE FINITION</t>
  </si>
  <si>
    <t>STOT</t>
  </si>
  <si>
    <t>2-10</t>
  </si>
  <si>
    <t>LANTERNEAUX</t>
  </si>
  <si>
    <t>CH4</t>
  </si>
  <si>
    <t>2-10-1</t>
  </si>
  <si>
    <t>LANTERNEAUX D'ECLAIRAGE ZENITHAL</t>
  </si>
  <si>
    <t>CH5</t>
  </si>
  <si>
    <t xml:space="preserve">2-10-1 1 </t>
  </si>
  <si>
    <t>Dimensions 1,20 x 1,20 m (dito existant)</t>
  </si>
  <si>
    <t>U</t>
  </si>
  <si>
    <t>ART</t>
  </si>
  <si>
    <t>DA1-N642</t>
  </si>
  <si>
    <t>2-10-2</t>
  </si>
  <si>
    <t>LANTERNEAU DE DESENFUMAGE A COMMANDE ELECTRIQUE &amp; MANOEUVRE PAR TREUIL</t>
  </si>
  <si>
    <t>CH5</t>
  </si>
  <si>
    <t xml:space="preserve">2-10-2 1 </t>
  </si>
  <si>
    <t>Dimensions 1,20 x 1,20 m (dito existant)</t>
  </si>
  <si>
    <t>U</t>
  </si>
  <si>
    <t>ART</t>
  </si>
  <si>
    <t>FB1-H835</t>
  </si>
  <si>
    <t>Total LANTERNEAUX</t>
  </si>
  <si>
    <t>STOT</t>
  </si>
  <si>
    <t>2-11</t>
  </si>
  <si>
    <t>CHEMINEMENT TECHNIQUE</t>
  </si>
  <si>
    <t>CH4</t>
  </si>
  <si>
    <t xml:space="preserve">2-11 1 </t>
  </si>
  <si>
    <t>Surface au m²</t>
  </si>
  <si>
    <t>m²</t>
  </si>
  <si>
    <t>ART</t>
  </si>
  <si>
    <t>NB1-H599</t>
  </si>
  <si>
    <t xml:space="preserve">2-11 2 </t>
  </si>
  <si>
    <t>Largeur 50cm</t>
  </si>
  <si>
    <t>ml</t>
  </si>
  <si>
    <t>ART</t>
  </si>
  <si>
    <t>DA1-N639</t>
  </si>
  <si>
    <t>Total CHEMINEMENT TECHNIQUE</t>
  </si>
  <si>
    <t>STOT</t>
  </si>
  <si>
    <t>Total DESCRIPTION DES OUVRAGES D'ETANCHEITE</t>
  </si>
  <si>
    <t>STOT</t>
  </si>
  <si>
    <t>Montant HT du Lot N°04 ETANCHEITE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</si>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</sst>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;\-#,##0.0;"/>
  </numFmts>
  <fonts count="21" x14ac:knownFonts="1">
    <font>
      <sz val="11"/>
      <color theme="1"/>
      <name val="Calibri"/>
      <family val="2"/>
      <scheme val="minor"/>
    </font>
    <font>
      <b/>
      <sz val="10"/>
      <color rgb="FF000000"/>
      <name val="Century Gothic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Century Gothic"/>
      <family val="1"/>
    </font>
    <font>
      <b/>
      <u/>
      <sz val="12"/>
      <color rgb="FF000000"/>
      <name val="Century Gothic"/>
      <family val="1"/>
    </font>
    <font>
      <sz val="10"/>
      <color rgb="FF000000"/>
      <name val="Century Gothic"/>
      <family val="1"/>
    </font>
    <font>
      <sz val="9"/>
      <color rgb="FFFF0000"/>
      <name val="Arial Narrow"/>
      <family val="1"/>
    </font>
    <font>
      <b/>
      <sz val="11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Century Goth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6">
    <xf numFmtId="0" fontId="0" fillId="0" borderId="0" xfId="0" applyProtection="1"/>
    <xf numFmtId="0" fontId="0" fillId="0" borderId="21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center" vertical="top" wrapText="1"/>
    </xf>
    <xf numFmtId="0" fontId="18" fillId="0" borderId="20" xfId="0" applyFont="1" applyBorder="1" applyAlignment="1" applyProtection="1">
      <alignment horizontal="center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1" fillId="2" borderId="17" xfId="1" applyFont="1" applyFill="1" applyBorder="1" applyProtection="1">
      <alignment horizontal="left" vertical="top" wrapText="1"/>
    </xf>
    <xf numFmtId="0" fontId="4" fillId="0" borderId="16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" fillId="2" borderId="14" xfId="1" applyFont="1" applyFill="1" applyBorder="1" applyProtection="1">
      <alignment horizontal="left" vertical="top" wrapText="1"/>
    </xf>
    <xf numFmtId="0" fontId="5" fillId="0" borderId="15" xfId="14" applyFont="1" applyBorder="1" applyProtection="1">
      <alignment horizontal="left" vertical="top" wrapText="1"/>
    </xf>
    <xf numFmtId="0" fontId="1" fillId="2" borderId="7" xfId="1" applyFont="1" applyFill="1" applyBorder="1" applyProtection="1">
      <alignment horizontal="left" vertical="top" wrapText="1"/>
    </xf>
    <xf numFmtId="0" fontId="8" fillId="0" borderId="12" xfId="18" applyFont="1" applyBorder="1" applyProtection="1">
      <alignment horizontal="left" vertical="top" wrapText="1"/>
    </xf>
    <xf numFmtId="0" fontId="1" fillId="0" borderId="7" xfId="1" applyFont="1" applyBorder="1" applyProtection="1">
      <alignment horizontal="left" vertical="top" wrapText="1"/>
    </xf>
    <xf numFmtId="0" fontId="2" fillId="0" borderId="12" xfId="26" applyFont="1" applyBorder="1" applyAlignment="1" applyProtection="1">
      <alignment horizontal="justify" vertical="top" wrapText="1" indent="2"/>
    </xf>
    <xf numFmtId="0" fontId="0" fillId="0" borderId="6" xfId="0" applyFont="1" applyBorder="1" applyAlignment="1" applyProtection="1">
      <alignment horizontal="center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13" xfId="0" applyNumberFormat="1" applyFont="1" applyBorder="1" applyAlignment="1" applyProtection="1">
      <alignment horizontal="center" vertical="top" wrapText="1"/>
      <protection locked="0"/>
    </xf>
    <xf numFmtId="0" fontId="19" fillId="0" borderId="7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0" fontId="1" fillId="0" borderId="7" xfId="17" applyFont="1" applyBorder="1" applyProtection="1">
      <alignment horizontal="left" vertical="top" wrapText="1"/>
    </xf>
    <xf numFmtId="0" fontId="5" fillId="0" borderId="12" xfId="17" applyFont="1" applyBorder="1" applyProtection="1">
      <alignment horizontal="left" vertical="top" wrapText="1"/>
    </xf>
    <xf numFmtId="164" fontId="0" fillId="0" borderId="13" xfId="0" applyNumberFormat="1" applyFont="1" applyBorder="1" applyAlignment="1" applyProtection="1">
      <alignment horizontal="center" vertical="top" wrapText="1"/>
    </xf>
    <xf numFmtId="0" fontId="5" fillId="0" borderId="12" xfId="14" applyFont="1" applyBorder="1" applyProtection="1">
      <alignment horizontal="left" vertical="top" wrapText="1"/>
    </xf>
    <xf numFmtId="166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5" xfId="0" applyNumberFormat="1" applyFont="1" applyBorder="1" applyAlignment="1" applyProtection="1">
      <alignment horizontal="center" vertical="top" wrapText="1"/>
    </xf>
    <xf numFmtId="0" fontId="1" fillId="0" borderId="7" xfId="13" applyFont="1" applyBorder="1" applyProtection="1">
      <alignment horizontal="left" vertical="top" wrapText="1"/>
    </xf>
    <xf numFmtId="0" fontId="4" fillId="0" borderId="12" xfId="13" applyFont="1" applyBorder="1" applyProtection="1">
      <alignment horizontal="left" vertical="top" wrapText="1"/>
    </xf>
    <xf numFmtId="164" fontId="0" fillId="0" borderId="11" xfId="0" applyNumberFormat="1" applyFont="1" applyBorder="1" applyAlignment="1" applyProtection="1">
      <alignment horizontal="center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19" fillId="0" borderId="4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164" fontId="18" fillId="0" borderId="0" xfId="0" applyNumberFormat="1" applyFont="1" applyBorder="1" applyAlignment="1" applyProtection="1">
      <alignment horizontal="center" vertical="top" wrapText="1"/>
    </xf>
    <xf numFmtId="165" fontId="20" fillId="2" borderId="0" xfId="0" applyNumberFormat="1" applyFont="1" applyFill="1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1188000</xdr:colOff>
      <xdr:row>1</xdr:row>
      <xdr:rowOff>19083</xdr:rowOff>
    </xdr:from>
    <xdr:to>
      <xdr:col>0</xdr:col>
      <xdr:colOff>6300000</xdr:colOff>
      <xdr:row>7</xdr:row>
      <xdr:rowOff>36848</xdr:rowOff>
    </xdr:to>
    <xdr:sp macro="" textlink="">
      <xdr:nvSpPr>
        <xdr:cNvPr id="3" name="Forme1"/>
        <xdr:cNvSpPr/>
      </xdr:nvSpPr>
      <xdr:spPr>
        <a:xfrm>
          <a:off x="1193009" y="209583"/>
          <a:ext cx="5126713" cy="116076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800000"/>
              </a:solidFill>
              <a:latin typeface="Century Gothic"/>
            </a:rPr>
            <a:t>CEA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252000</xdr:colOff>
      <xdr:row>11</xdr:row>
      <xdr:rowOff>145422</xdr:rowOff>
    </xdr:from>
    <xdr:to>
      <xdr:col>0</xdr:col>
      <xdr:colOff>6156000</xdr:colOff>
      <xdr:row>19</xdr:row>
      <xdr:rowOff>119063</xdr:rowOff>
    </xdr:to>
    <xdr:sp macro="" textlink="">
      <xdr:nvSpPr>
        <xdr:cNvPr id="4" name="Forme3"/>
        <xdr:cNvSpPr/>
      </xdr:nvSpPr>
      <xdr:spPr>
        <a:xfrm>
          <a:off x="252000" y="2136147"/>
          <a:ext cx="5904000" cy="142144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400" b="1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1152000</xdr:colOff>
      <xdr:row>1</xdr:row>
      <xdr:rowOff>19083</xdr:rowOff>
    </xdr:from>
    <xdr:to>
      <xdr:col>0</xdr:col>
      <xdr:colOff>1152000</xdr:colOff>
      <xdr:row>6</xdr:row>
      <xdr:rowOff>98374</xdr:rowOff>
    </xdr:to>
    <xdr:cxnSp macro="">
      <xdr:nvCxnSpPr>
        <xdr:cNvPr id="5" name="Forme4"/>
        <xdr:cNvCxnSpPr/>
      </xdr:nvCxnSpPr>
      <xdr:spPr>
        <a:xfrm>
          <a:off x="1160765" y="209583"/>
          <a:ext cx="0" cy="1031791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21</xdr:row>
      <xdr:rowOff>142787</xdr:rowOff>
    </xdr:from>
    <xdr:to>
      <xdr:col>0</xdr:col>
      <xdr:colOff>6264000</xdr:colOff>
      <xdr:row>29</xdr:row>
      <xdr:rowOff>5257</xdr:rowOff>
    </xdr:to>
    <xdr:sp macro="" textlink="">
      <xdr:nvSpPr>
        <xdr:cNvPr id="6" name="Forme5"/>
        <xdr:cNvSpPr/>
      </xdr:nvSpPr>
      <xdr:spPr>
        <a:xfrm>
          <a:off x="290191" y="4143287"/>
          <a:ext cx="5997287" cy="13864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200" b="1" i="1">
              <a:solidFill>
                <a:srgbClr val="000000"/>
              </a:solidFill>
              <a:latin typeface="Century Gothic"/>
            </a:rPr>
            <a:t>D.P.G.F. (Décomposition du Prix Global et Forfaitaire)</a:t>
          </a:r>
        </a:p>
        <a:p>
          <a:pPr algn="l"/>
          <a:r>
            <a:rPr lang="fr-FR" sz="2200" b="0" i="0">
              <a:solidFill>
                <a:srgbClr val="800000"/>
              </a:solidFill>
              <a:latin typeface="Century Gothic"/>
            </a:rPr>
            <a:t>Lot N°04 ETANCHEITE</a:t>
          </a:r>
        </a:p>
      </xdr:txBody>
    </xdr:sp>
    <xdr:clientData/>
  </xdr:twoCellAnchor>
  <xdr:twoCellAnchor editAs="absolute">
    <xdr:from>
      <xdr:col>0</xdr:col>
      <xdr:colOff>252000</xdr:colOff>
      <xdr:row>20</xdr:row>
      <xdr:rowOff>26974</xdr:rowOff>
    </xdr:from>
    <xdr:to>
      <xdr:col>0</xdr:col>
      <xdr:colOff>6480000</xdr:colOff>
      <xdr:row>20</xdr:row>
      <xdr:rowOff>26974</xdr:rowOff>
    </xdr:to>
    <xdr:cxnSp macro="">
      <xdr:nvCxnSpPr>
        <xdr:cNvPr id="7" name="Forme6"/>
        <xdr:cNvCxnSpPr/>
      </xdr:nvCxnSpPr>
      <xdr:spPr>
        <a:xfrm>
          <a:off x="257948" y="3836974"/>
          <a:ext cx="62229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5256000</xdr:colOff>
      <xdr:row>46</xdr:row>
      <xdr:rowOff>120078</xdr:rowOff>
    </xdr:from>
    <xdr:to>
      <xdr:col>0</xdr:col>
      <xdr:colOff>6480000</xdr:colOff>
      <xdr:row>48</xdr:row>
      <xdr:rowOff>29270</xdr:rowOff>
    </xdr:to>
    <xdr:sp macro="" textlink="">
      <xdr:nvSpPr>
        <xdr:cNvPr id="8" name="Forme7"/>
        <xdr:cNvSpPr/>
      </xdr:nvSpPr>
      <xdr:spPr>
        <a:xfrm>
          <a:off x="5287930" y="8883078"/>
          <a:ext cx="1193009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30 janvier 2025</a:t>
          </a:r>
        </a:p>
      </xdr:txBody>
    </xdr:sp>
    <xdr:clientData/>
  </xdr:twoCellAnchor>
  <xdr:twoCellAnchor editAs="absolute">
    <xdr:from>
      <xdr:col>0</xdr:col>
      <xdr:colOff>252000</xdr:colOff>
      <xdr:row>46</xdr:row>
      <xdr:rowOff>120078</xdr:rowOff>
    </xdr:from>
    <xdr:to>
      <xdr:col>0</xdr:col>
      <xdr:colOff>2196000</xdr:colOff>
      <xdr:row>48</xdr:row>
      <xdr:rowOff>29270</xdr:rowOff>
    </xdr:to>
    <xdr:sp macro="" textlink="">
      <xdr:nvSpPr>
        <xdr:cNvPr id="9" name="Forme8"/>
        <xdr:cNvSpPr/>
      </xdr:nvSpPr>
      <xdr:spPr>
        <a:xfrm>
          <a:off x="257948" y="8883078"/>
          <a:ext cx="1950730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 Black"/>
            </a:rPr>
            <a:t>DCE</a:t>
          </a:r>
        </a:p>
      </xdr:txBody>
    </xdr:sp>
    <xdr:clientData/>
  </xdr:twoCellAnchor>
  <xdr:twoCellAnchor editAs="absolute">
    <xdr:from>
      <xdr:col>0</xdr:col>
      <xdr:colOff>252000</xdr:colOff>
      <xdr:row>28</xdr:row>
      <xdr:rowOff>163513</xdr:rowOff>
    </xdr:from>
    <xdr:to>
      <xdr:col>0</xdr:col>
      <xdr:colOff>3384000</xdr:colOff>
      <xdr:row>33</xdr:row>
      <xdr:rowOff>113830</xdr:rowOff>
    </xdr:to>
    <xdr:sp macro="" textlink="">
      <xdr:nvSpPr>
        <xdr:cNvPr id="10" name="Forme9"/>
        <xdr:cNvSpPr/>
      </xdr:nvSpPr>
      <xdr:spPr>
        <a:xfrm>
          <a:off x="257948" y="5497513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ARCHITECTE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ORIZEN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155, rue de la République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84300 CAVAILLON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28</xdr:row>
      <xdr:rowOff>163513</xdr:rowOff>
    </xdr:from>
    <xdr:to>
      <xdr:col>0</xdr:col>
      <xdr:colOff>6480000</xdr:colOff>
      <xdr:row>33</xdr:row>
      <xdr:rowOff>113830</xdr:rowOff>
    </xdr:to>
    <xdr:sp macro="" textlink="">
      <xdr:nvSpPr>
        <xdr:cNvPr id="11" name="Forme10"/>
        <xdr:cNvSpPr/>
      </xdr:nvSpPr>
      <xdr:spPr>
        <a:xfrm>
          <a:off x="3385565" y="5497513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FLUIDES / MAITRE D'OEUVRE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SYSLEM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36, Avenue des Frères Montgolfier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69680 CHASSIEU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252000</xdr:colOff>
      <xdr:row>33</xdr:row>
      <xdr:rowOff>113830</xdr:rowOff>
    </xdr:from>
    <xdr:to>
      <xdr:col>0</xdr:col>
      <xdr:colOff>3384000</xdr:colOff>
      <xdr:row>38</xdr:row>
      <xdr:rowOff>64148</xdr:rowOff>
    </xdr:to>
    <xdr:sp macro="" textlink="">
      <xdr:nvSpPr>
        <xdr:cNvPr id="12" name="Forme11"/>
        <xdr:cNvSpPr/>
      </xdr:nvSpPr>
      <xdr:spPr>
        <a:xfrm>
          <a:off x="257948" y="6400330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STRUCTURE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STRUCTURE BATIMENTS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3, rue de la Dombes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01700 NEYRON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33</xdr:row>
      <xdr:rowOff>113830</xdr:rowOff>
    </xdr:from>
    <xdr:to>
      <xdr:col>0</xdr:col>
      <xdr:colOff>6480000</xdr:colOff>
      <xdr:row>38</xdr:row>
      <xdr:rowOff>64148</xdr:rowOff>
    </xdr:to>
    <xdr:sp macro="" textlink="">
      <xdr:nvSpPr>
        <xdr:cNvPr id="13" name="Forme12"/>
        <xdr:cNvSpPr/>
      </xdr:nvSpPr>
      <xdr:spPr>
        <a:xfrm>
          <a:off x="3385565" y="6400330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ECONOMISTE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ALTERECO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37, rue Frédéric Mistral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69100 VILLEURBANNE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93443</xdr:rowOff>
    </xdr:from>
    <xdr:to>
      <xdr:col>5</xdr:col>
      <xdr:colOff>684000</xdr:colOff>
      <xdr:row>0</xdr:row>
      <xdr:rowOff>1027878</xdr:rowOff>
    </xdr:to>
    <xdr:sp macro="" textlink="">
      <xdr:nvSpPr>
        <xdr:cNvPr id="3" name="Forme1"/>
        <xdr:cNvSpPr/>
      </xdr:nvSpPr>
      <xdr:spPr>
        <a:xfrm>
          <a:off x="77870" y="93443"/>
          <a:ext cx="6136122" cy="93443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N°04 ETANCHEITE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029FB-6F21-4F42-AA43-075F2247D269}">
  <sheetPr>
    <pageSetUpPr fitToPage="1"/>
  </sheetPr>
  <dimension ref="A1"/>
  <sheetViews>
    <sheetView showGridLines="0" tabSelected="1" workbookViewId="0">
      <selection activeCell="A22" sqref="A22"/>
    </sheetView>
  </sheetViews>
  <sheetFormatPr baseColWidth="10" defaultColWidth="10.73046875" defaultRowHeight="14.25" x14ac:dyDescent="0.45"/>
  <cols>
    <col min="1" max="1" width="111.19921875" customWidth="1"/>
    <col min="2" max="2" width="10.730468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DCCC5-DB3E-44AF-8097-CBE81E4749E8}">
  <sheetPr>
    <pageSetUpPr fitToPage="1"/>
  </sheetPr>
  <dimension ref="A1:ZZ10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3046875" defaultRowHeight="14.25" x14ac:dyDescent="0.45"/>
  <cols>
    <col min="1" max="1" width="9.73046875" customWidth="1"/>
    <col min="2" max="2" width="46.73046875" customWidth="1"/>
    <col min="3" max="3" width="4.73046875" customWidth="1"/>
    <col min="4" max="5" width="10.73046875" customWidth="1"/>
    <col min="6" max="6" width="12.73046875" customWidth="1"/>
    <col min="7" max="7" width="10.73046875" customWidth="1"/>
    <col min="701" max="703" width="10.73046875" customWidth="1"/>
  </cols>
  <sheetData>
    <row r="1" spans="1:702" ht="137.44999999999999" customHeight="1" x14ac:dyDescent="0.45">
      <c r="A1" s="43"/>
      <c r="B1" s="44"/>
      <c r="C1" s="44"/>
      <c r="D1" s="44"/>
      <c r="E1" s="44"/>
      <c r="F1" s="45"/>
    </row>
    <row r="2" spans="1:702" x14ac:dyDescent="0.45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45">
      <c r="A3" s="4"/>
      <c r="B3" s="5"/>
      <c r="C3" s="6"/>
      <c r="D3" s="6"/>
      <c r="E3" s="6"/>
      <c r="F3" s="7"/>
    </row>
    <row r="4" spans="1:702" ht="34.5" x14ac:dyDescent="0.45">
      <c r="A4" s="8" t="s">
        <v>5</v>
      </c>
      <c r="B4" s="9" t="s">
        <v>6</v>
      </c>
      <c r="C4" s="10"/>
      <c r="D4" s="10"/>
      <c r="E4" s="10"/>
      <c r="F4" s="11"/>
      <c r="ZY4" t="s">
        <v>7</v>
      </c>
      <c r="ZZ4" s="12" t="s">
        <v>8</v>
      </c>
    </row>
    <row r="5" spans="1:702" ht="14.65" x14ac:dyDescent="0.45">
      <c r="A5" s="13" t="s">
        <v>9</v>
      </c>
      <c r="B5" s="14" t="s">
        <v>10</v>
      </c>
      <c r="C5" s="10"/>
      <c r="D5" s="10"/>
      <c r="E5" s="10"/>
      <c r="F5" s="11"/>
      <c r="ZY5" t="s">
        <v>11</v>
      </c>
      <c r="ZZ5" s="12"/>
    </row>
    <row r="6" spans="1:702" x14ac:dyDescent="0.45">
      <c r="A6" s="15" t="s">
        <v>12</v>
      </c>
      <c r="B6" s="16" t="s">
        <v>13</v>
      </c>
      <c r="C6" s="10"/>
      <c r="D6" s="10"/>
      <c r="E6" s="10"/>
      <c r="F6" s="11"/>
      <c r="ZY6" t="s">
        <v>14</v>
      </c>
      <c r="ZZ6" s="12"/>
    </row>
    <row r="7" spans="1:702" x14ac:dyDescent="0.45">
      <c r="A7" s="17" t="s">
        <v>15</v>
      </c>
      <c r="B7" s="18" t="s">
        <v>16</v>
      </c>
      <c r="C7" s="19" t="s">
        <v>17</v>
      </c>
      <c r="D7" s="20">
        <v>9</v>
      </c>
      <c r="E7" s="21"/>
      <c r="F7" s="22">
        <f>ROUND(D7*E7,2)</f>
        <v>0</v>
      </c>
      <c r="ZY7" t="s">
        <v>18</v>
      </c>
      <c r="ZZ7" s="12" t="s">
        <v>19</v>
      </c>
    </row>
    <row r="8" spans="1:702" x14ac:dyDescent="0.45">
      <c r="A8" s="23"/>
      <c r="B8" s="24"/>
      <c r="C8" s="10"/>
      <c r="D8" s="10"/>
      <c r="E8" s="10"/>
      <c r="F8" s="11"/>
    </row>
    <row r="9" spans="1:702" ht="14.65" x14ac:dyDescent="0.45">
      <c r="A9" s="25"/>
      <c r="B9" s="26" t="s">
        <v>20</v>
      </c>
      <c r="C9" s="10"/>
      <c r="D9" s="10"/>
      <c r="E9" s="10"/>
      <c r="F9" s="27">
        <f>SUBTOTAL(109,F6:F8)</f>
        <v>0</v>
      </c>
      <c r="ZY9" t="s">
        <v>21</v>
      </c>
    </row>
    <row r="10" spans="1:702" x14ac:dyDescent="0.45">
      <c r="A10" s="23"/>
      <c r="B10" s="24"/>
      <c r="C10" s="10"/>
      <c r="D10" s="10"/>
      <c r="E10" s="10"/>
      <c r="F10" s="11"/>
    </row>
    <row r="11" spans="1:702" ht="29.25" x14ac:dyDescent="0.45">
      <c r="A11" s="15" t="s">
        <v>22</v>
      </c>
      <c r="B11" s="28" t="s">
        <v>23</v>
      </c>
      <c r="C11" s="10"/>
      <c r="D11" s="10"/>
      <c r="E11" s="10"/>
      <c r="F11" s="11"/>
      <c r="ZY11" t="s">
        <v>24</v>
      </c>
      <c r="ZZ11" s="12"/>
    </row>
    <row r="12" spans="1:702" ht="28.5" x14ac:dyDescent="0.45">
      <c r="A12" s="15" t="s">
        <v>25</v>
      </c>
      <c r="B12" s="16" t="s">
        <v>26</v>
      </c>
      <c r="C12" s="10"/>
      <c r="D12" s="10"/>
      <c r="E12" s="10"/>
      <c r="F12" s="11"/>
      <c r="ZY12" t="s">
        <v>27</v>
      </c>
      <c r="ZZ12" s="12"/>
    </row>
    <row r="13" spans="1:702" x14ac:dyDescent="0.45">
      <c r="A13" s="17" t="s">
        <v>28</v>
      </c>
      <c r="B13" s="18" t="s">
        <v>29</v>
      </c>
      <c r="C13" s="19" t="s">
        <v>30</v>
      </c>
      <c r="D13" s="21">
        <v>112.68</v>
      </c>
      <c r="E13" s="21"/>
      <c r="F13" s="22">
        <f>ROUND(D13*E13,2)</f>
        <v>0</v>
      </c>
      <c r="ZY13" t="s">
        <v>31</v>
      </c>
      <c r="ZZ13" s="12" t="s">
        <v>32</v>
      </c>
    </row>
    <row r="14" spans="1:702" x14ac:dyDescent="0.45">
      <c r="A14" s="15" t="s">
        <v>33</v>
      </c>
      <c r="B14" s="16" t="s">
        <v>34</v>
      </c>
      <c r="C14" s="10"/>
      <c r="D14" s="10"/>
      <c r="E14" s="10"/>
      <c r="F14" s="11"/>
      <c r="ZY14" t="s">
        <v>35</v>
      </c>
      <c r="ZZ14" s="12"/>
    </row>
    <row r="15" spans="1:702" ht="25.5" x14ac:dyDescent="0.45">
      <c r="A15" s="17" t="s">
        <v>36</v>
      </c>
      <c r="B15" s="18" t="s">
        <v>37</v>
      </c>
      <c r="C15" s="19" t="s">
        <v>38</v>
      </c>
      <c r="D15" s="21">
        <v>14.04</v>
      </c>
      <c r="E15" s="21"/>
      <c r="F15" s="22">
        <f>ROUND(D15*E15,2)</f>
        <v>0</v>
      </c>
      <c r="ZY15" t="s">
        <v>39</v>
      </c>
      <c r="ZZ15" s="12" t="s">
        <v>40</v>
      </c>
    </row>
    <row r="16" spans="1:702" x14ac:dyDescent="0.45">
      <c r="A16" s="17" t="s">
        <v>41</v>
      </c>
      <c r="B16" s="18" t="s">
        <v>42</v>
      </c>
      <c r="C16" s="19" t="s">
        <v>43</v>
      </c>
      <c r="D16" s="29">
        <v>123.5</v>
      </c>
      <c r="E16" s="21"/>
      <c r="F16" s="22">
        <f>ROUND(D16*E16,2)</f>
        <v>0</v>
      </c>
      <c r="ZY16" t="s">
        <v>44</v>
      </c>
      <c r="ZZ16" s="12" t="s">
        <v>45</v>
      </c>
    </row>
    <row r="17" spans="1:702" ht="25.5" x14ac:dyDescent="0.45">
      <c r="A17" s="17" t="s">
        <v>46</v>
      </c>
      <c r="B17" s="18" t="s">
        <v>47</v>
      </c>
      <c r="C17" s="19" t="s">
        <v>48</v>
      </c>
      <c r="D17" s="20">
        <v>9</v>
      </c>
      <c r="E17" s="21"/>
      <c r="F17" s="22">
        <f>ROUND(D17*E17,2)</f>
        <v>0</v>
      </c>
      <c r="ZY17" t="s">
        <v>49</v>
      </c>
      <c r="ZZ17" s="12" t="s">
        <v>50</v>
      </c>
    </row>
    <row r="18" spans="1:702" x14ac:dyDescent="0.45">
      <c r="A18" s="17" t="s">
        <v>51</v>
      </c>
      <c r="B18" s="18" t="s">
        <v>52</v>
      </c>
      <c r="C18" s="19" t="s">
        <v>53</v>
      </c>
      <c r="D18" s="20">
        <v>1</v>
      </c>
      <c r="E18" s="21"/>
      <c r="F18" s="22">
        <f>ROUND(D18*E18,2)</f>
        <v>0</v>
      </c>
      <c r="ZY18" t="s">
        <v>54</v>
      </c>
      <c r="ZZ18" s="12" t="s">
        <v>55</v>
      </c>
    </row>
    <row r="19" spans="1:702" x14ac:dyDescent="0.45">
      <c r="A19" s="23"/>
      <c r="B19" s="24"/>
      <c r="C19" s="10"/>
      <c r="D19" s="10"/>
      <c r="E19" s="10"/>
      <c r="F19" s="11"/>
    </row>
    <row r="20" spans="1:702" ht="29.25" x14ac:dyDescent="0.45">
      <c r="A20" s="25"/>
      <c r="B20" s="26" t="s">
        <v>56</v>
      </c>
      <c r="C20" s="10"/>
      <c r="D20" s="10"/>
      <c r="E20" s="10"/>
      <c r="F20" s="27">
        <f>SUBTOTAL(109,F12:F19)</f>
        <v>0</v>
      </c>
      <c r="ZY20" t="s">
        <v>57</v>
      </c>
    </row>
    <row r="21" spans="1:702" x14ac:dyDescent="0.45">
      <c r="A21" s="23"/>
      <c r="B21" s="24"/>
      <c r="C21" s="10"/>
      <c r="D21" s="10"/>
      <c r="E21" s="10"/>
      <c r="F21" s="11"/>
    </row>
    <row r="22" spans="1:702" ht="14.65" x14ac:dyDescent="0.45">
      <c r="A22" s="15" t="s">
        <v>58</v>
      </c>
      <c r="B22" s="28" t="s">
        <v>59</v>
      </c>
      <c r="C22" s="10"/>
      <c r="D22" s="10"/>
      <c r="E22" s="10"/>
      <c r="F22" s="11"/>
      <c r="ZY22" t="s">
        <v>60</v>
      </c>
      <c r="ZZ22" s="12"/>
    </row>
    <row r="23" spans="1:702" x14ac:dyDescent="0.45">
      <c r="A23" s="15" t="s">
        <v>61</v>
      </c>
      <c r="B23" s="16" t="s">
        <v>62</v>
      </c>
      <c r="C23" s="10"/>
      <c r="D23" s="10"/>
      <c r="E23" s="10"/>
      <c r="F23" s="11"/>
      <c r="ZY23" t="s">
        <v>63</v>
      </c>
      <c r="ZZ23" s="12"/>
    </row>
    <row r="24" spans="1:702" x14ac:dyDescent="0.45">
      <c r="A24" s="17" t="s">
        <v>64</v>
      </c>
      <c r="B24" s="18" t="s">
        <v>65</v>
      </c>
      <c r="C24" s="19" t="s">
        <v>66</v>
      </c>
      <c r="D24" s="20">
        <v>1</v>
      </c>
      <c r="E24" s="21"/>
      <c r="F24" s="22">
        <f>ROUND(D24*E24,2)</f>
        <v>0</v>
      </c>
      <c r="ZY24" t="s">
        <v>67</v>
      </c>
      <c r="ZZ24" s="12" t="s">
        <v>68</v>
      </c>
    </row>
    <row r="25" spans="1:702" x14ac:dyDescent="0.45">
      <c r="A25" s="23"/>
      <c r="B25" s="24"/>
      <c r="C25" s="10"/>
      <c r="D25" s="10"/>
      <c r="E25" s="10"/>
      <c r="F25" s="11"/>
    </row>
    <row r="26" spans="1:702" ht="14.65" x14ac:dyDescent="0.45">
      <c r="A26" s="25"/>
      <c r="B26" s="26" t="s">
        <v>69</v>
      </c>
      <c r="C26" s="10"/>
      <c r="D26" s="10"/>
      <c r="E26" s="10"/>
      <c r="F26" s="27">
        <f>SUBTOTAL(109,F23:F25)</f>
        <v>0</v>
      </c>
      <c r="ZY26" t="s">
        <v>70</v>
      </c>
    </row>
    <row r="27" spans="1:702" x14ac:dyDescent="0.45">
      <c r="A27" s="23"/>
      <c r="B27" s="24"/>
      <c r="C27" s="10"/>
      <c r="D27" s="10"/>
      <c r="E27" s="10"/>
      <c r="F27" s="11"/>
    </row>
    <row r="28" spans="1:702" ht="29.25" x14ac:dyDescent="0.45">
      <c r="A28" s="15" t="s">
        <v>71</v>
      </c>
      <c r="B28" s="28" t="s">
        <v>72</v>
      </c>
      <c r="C28" s="10"/>
      <c r="D28" s="10"/>
      <c r="E28" s="10"/>
      <c r="F28" s="11"/>
      <c r="ZY28" t="s">
        <v>73</v>
      </c>
      <c r="ZZ28" s="12"/>
    </row>
    <row r="29" spans="1:702" x14ac:dyDescent="0.45">
      <c r="A29" s="15" t="s">
        <v>74</v>
      </c>
      <c r="B29" s="16" t="s">
        <v>75</v>
      </c>
      <c r="C29" s="10"/>
      <c r="D29" s="10"/>
      <c r="E29" s="10"/>
      <c r="F29" s="11"/>
      <c r="ZY29" t="s">
        <v>76</v>
      </c>
      <c r="ZZ29" s="12"/>
    </row>
    <row r="30" spans="1:702" x14ac:dyDescent="0.45">
      <c r="A30" s="17" t="s">
        <v>77</v>
      </c>
      <c r="B30" s="18" t="s">
        <v>78</v>
      </c>
      <c r="C30" s="19" t="s">
        <v>79</v>
      </c>
      <c r="D30" s="21">
        <v>112.68</v>
      </c>
      <c r="E30" s="21"/>
      <c r="F30" s="22">
        <f>ROUND(D30*E30,2)</f>
        <v>0</v>
      </c>
      <c r="ZY30" t="s">
        <v>80</v>
      </c>
      <c r="ZZ30" s="12" t="s">
        <v>81</v>
      </c>
    </row>
    <row r="31" spans="1:702" x14ac:dyDescent="0.45">
      <c r="A31" s="17" t="s">
        <v>82</v>
      </c>
      <c r="B31" s="18" t="s">
        <v>83</v>
      </c>
      <c r="C31" s="19" t="s">
        <v>84</v>
      </c>
      <c r="D31" s="29">
        <v>24.5</v>
      </c>
      <c r="E31" s="21"/>
      <c r="F31" s="22">
        <f>ROUND(D31*E31,2)</f>
        <v>0</v>
      </c>
      <c r="ZY31" t="s">
        <v>85</v>
      </c>
      <c r="ZZ31" s="12" t="s">
        <v>86</v>
      </c>
    </row>
    <row r="32" spans="1:702" x14ac:dyDescent="0.45">
      <c r="A32" s="15" t="s">
        <v>87</v>
      </c>
      <c r="B32" s="16" t="s">
        <v>88</v>
      </c>
      <c r="C32" s="10"/>
      <c r="D32" s="10"/>
      <c r="E32" s="10"/>
      <c r="F32" s="11"/>
      <c r="ZY32" t="s">
        <v>89</v>
      </c>
      <c r="ZZ32" s="12"/>
    </row>
    <row r="33" spans="1:702" ht="25.5" x14ac:dyDescent="0.45">
      <c r="A33" s="17" t="s">
        <v>90</v>
      </c>
      <c r="B33" s="18" t="s">
        <v>91</v>
      </c>
      <c r="C33" s="19" t="s">
        <v>92</v>
      </c>
      <c r="D33" s="21">
        <v>112.68</v>
      </c>
      <c r="E33" s="21"/>
      <c r="F33" s="22">
        <f>ROUND(D33*E33,2)</f>
        <v>0</v>
      </c>
      <c r="ZY33" t="s">
        <v>93</v>
      </c>
      <c r="ZZ33" s="12" t="s">
        <v>94</v>
      </c>
    </row>
    <row r="34" spans="1:702" x14ac:dyDescent="0.45">
      <c r="A34" s="17" t="s">
        <v>95</v>
      </c>
      <c r="B34" s="18" t="s">
        <v>96</v>
      </c>
      <c r="C34" s="19" t="s">
        <v>97</v>
      </c>
      <c r="D34" s="29">
        <v>24.5</v>
      </c>
      <c r="E34" s="21"/>
      <c r="F34" s="22">
        <f>ROUND(D34*E34,2)</f>
        <v>0</v>
      </c>
      <c r="ZY34" t="s">
        <v>98</v>
      </c>
      <c r="ZZ34" s="12" t="s">
        <v>99</v>
      </c>
    </row>
    <row r="35" spans="1:702" x14ac:dyDescent="0.45">
      <c r="A35" s="15" t="s">
        <v>100</v>
      </c>
      <c r="B35" s="16" t="s">
        <v>101</v>
      </c>
      <c r="C35" s="10"/>
      <c r="D35" s="10"/>
      <c r="E35" s="10"/>
      <c r="F35" s="11"/>
      <c r="ZY35" t="s">
        <v>102</v>
      </c>
      <c r="ZZ35" s="12"/>
    </row>
    <row r="36" spans="1:702" ht="25.5" x14ac:dyDescent="0.45">
      <c r="A36" s="17" t="s">
        <v>103</v>
      </c>
      <c r="B36" s="18" t="s">
        <v>104</v>
      </c>
      <c r="C36" s="19" t="s">
        <v>105</v>
      </c>
      <c r="D36" s="21">
        <v>112.68</v>
      </c>
      <c r="E36" s="21"/>
      <c r="F36" s="22">
        <f>ROUND(D36*E36,2)</f>
        <v>0</v>
      </c>
      <c r="ZY36" t="s">
        <v>106</v>
      </c>
      <c r="ZZ36" s="12" t="s">
        <v>107</v>
      </c>
    </row>
    <row r="37" spans="1:702" x14ac:dyDescent="0.45">
      <c r="A37" s="15" t="s">
        <v>108</v>
      </c>
      <c r="B37" s="16" t="s">
        <v>109</v>
      </c>
      <c r="C37" s="10"/>
      <c r="D37" s="10"/>
      <c r="E37" s="10"/>
      <c r="F37" s="11"/>
      <c r="ZY37" t="s">
        <v>110</v>
      </c>
      <c r="ZZ37" s="12"/>
    </row>
    <row r="38" spans="1:702" x14ac:dyDescent="0.45">
      <c r="A38" s="17" t="s">
        <v>111</v>
      </c>
      <c r="B38" s="18" t="s">
        <v>112</v>
      </c>
      <c r="C38" s="19" t="s">
        <v>113</v>
      </c>
      <c r="D38" s="21">
        <v>109.99</v>
      </c>
      <c r="E38" s="21"/>
      <c r="F38" s="22">
        <f>ROUND(D38*E38,2)</f>
        <v>0</v>
      </c>
      <c r="ZY38" t="s">
        <v>114</v>
      </c>
      <c r="ZZ38" s="12" t="s">
        <v>115</v>
      </c>
    </row>
    <row r="39" spans="1:702" x14ac:dyDescent="0.45">
      <c r="A39" s="17" t="s">
        <v>116</v>
      </c>
      <c r="B39" s="18" t="s">
        <v>117</v>
      </c>
      <c r="C39" s="19" t="s">
        <v>118</v>
      </c>
      <c r="D39" s="29">
        <v>29.3</v>
      </c>
      <c r="E39" s="21"/>
      <c r="F39" s="22">
        <f>ROUND(D39*E39,2)</f>
        <v>0</v>
      </c>
      <c r="ZY39" t="s">
        <v>119</v>
      </c>
      <c r="ZZ39" s="12" t="s">
        <v>120</v>
      </c>
    </row>
    <row r="40" spans="1:702" x14ac:dyDescent="0.45">
      <c r="A40" s="15" t="s">
        <v>121</v>
      </c>
      <c r="B40" s="16" t="s">
        <v>122</v>
      </c>
      <c r="C40" s="10"/>
      <c r="D40" s="10"/>
      <c r="E40" s="10"/>
      <c r="F40" s="11"/>
      <c r="ZY40" t="s">
        <v>123</v>
      </c>
      <c r="ZZ40" s="12"/>
    </row>
    <row r="41" spans="1:702" ht="25.5" x14ac:dyDescent="0.45">
      <c r="A41" s="17" t="s">
        <v>124</v>
      </c>
      <c r="B41" s="18" t="s">
        <v>125</v>
      </c>
      <c r="C41" s="19" t="s">
        <v>126</v>
      </c>
      <c r="D41" s="29">
        <v>24.1</v>
      </c>
      <c r="E41" s="21"/>
      <c r="F41" s="22">
        <f>ROUND(D41*E41,2)</f>
        <v>0</v>
      </c>
      <c r="ZY41" t="s">
        <v>127</v>
      </c>
      <c r="ZZ41" s="12" t="s">
        <v>128</v>
      </c>
    </row>
    <row r="42" spans="1:702" ht="28.5" x14ac:dyDescent="0.45">
      <c r="A42" s="15" t="s">
        <v>129</v>
      </c>
      <c r="B42" s="16" t="s">
        <v>130</v>
      </c>
      <c r="C42" s="10"/>
      <c r="D42" s="10"/>
      <c r="E42" s="10"/>
      <c r="F42" s="11"/>
      <c r="ZY42" t="s">
        <v>131</v>
      </c>
      <c r="ZZ42" s="12"/>
    </row>
    <row r="43" spans="1:702" x14ac:dyDescent="0.45">
      <c r="A43" s="17" t="s">
        <v>132</v>
      </c>
      <c r="B43" s="18" t="s">
        <v>133</v>
      </c>
      <c r="C43" s="19" t="s">
        <v>134</v>
      </c>
      <c r="D43" s="29">
        <v>24.5</v>
      </c>
      <c r="E43" s="21"/>
      <c r="F43" s="22">
        <f>ROUND(D43*E43,2)</f>
        <v>0</v>
      </c>
      <c r="ZY43" t="s">
        <v>135</v>
      </c>
      <c r="ZZ43" s="12" t="s">
        <v>136</v>
      </c>
    </row>
    <row r="44" spans="1:702" x14ac:dyDescent="0.45">
      <c r="A44" s="17" t="s">
        <v>137</v>
      </c>
      <c r="B44" s="18" t="s">
        <v>138</v>
      </c>
      <c r="C44" s="19" t="s">
        <v>139</v>
      </c>
      <c r="D44" s="29">
        <v>99</v>
      </c>
      <c r="E44" s="21"/>
      <c r="F44" s="22">
        <f>ROUND(D44*E44,2)</f>
        <v>0</v>
      </c>
      <c r="ZY44" t="s">
        <v>140</v>
      </c>
      <c r="ZZ44" s="12" t="s">
        <v>141</v>
      </c>
    </row>
    <row r="45" spans="1:702" x14ac:dyDescent="0.45">
      <c r="A45" s="23"/>
      <c r="B45" s="24"/>
      <c r="C45" s="10"/>
      <c r="D45" s="10"/>
      <c r="E45" s="10"/>
      <c r="F45" s="11"/>
    </row>
    <row r="46" spans="1:702" ht="29.25" x14ac:dyDescent="0.45">
      <c r="A46" s="25"/>
      <c r="B46" s="26" t="s">
        <v>142</v>
      </c>
      <c r="C46" s="10"/>
      <c r="D46" s="10"/>
      <c r="E46" s="10"/>
      <c r="F46" s="27">
        <f>SUBTOTAL(109,F29:F45)</f>
        <v>0</v>
      </c>
      <c r="ZY46" t="s">
        <v>143</v>
      </c>
    </row>
    <row r="47" spans="1:702" x14ac:dyDescent="0.45">
      <c r="A47" s="23"/>
      <c r="B47" s="24"/>
      <c r="C47" s="10"/>
      <c r="D47" s="10"/>
      <c r="E47" s="10"/>
      <c r="F47" s="11"/>
    </row>
    <row r="48" spans="1:702" ht="14.65" x14ac:dyDescent="0.45">
      <c r="A48" s="15" t="s">
        <v>144</v>
      </c>
      <c r="B48" s="28" t="s">
        <v>145</v>
      </c>
      <c r="C48" s="10"/>
      <c r="D48" s="10"/>
      <c r="E48" s="10"/>
      <c r="F48" s="11"/>
      <c r="ZY48" t="s">
        <v>146</v>
      </c>
      <c r="ZZ48" s="12"/>
    </row>
    <row r="49" spans="1:702" x14ac:dyDescent="0.45">
      <c r="A49" s="17" t="s">
        <v>147</v>
      </c>
      <c r="B49" s="18" t="s">
        <v>148</v>
      </c>
      <c r="C49" s="19" t="s">
        <v>149</v>
      </c>
      <c r="D49" s="20">
        <v>1</v>
      </c>
      <c r="E49" s="21"/>
      <c r="F49" s="22">
        <f>ROUND(D49*E49,2)</f>
        <v>0</v>
      </c>
      <c r="ZY49" t="s">
        <v>150</v>
      </c>
      <c r="ZZ49" s="12" t="s">
        <v>151</v>
      </c>
    </row>
    <row r="50" spans="1:702" x14ac:dyDescent="0.45">
      <c r="A50" s="23"/>
      <c r="B50" s="24"/>
      <c r="C50" s="10"/>
      <c r="D50" s="10"/>
      <c r="E50" s="10"/>
      <c r="F50" s="11"/>
    </row>
    <row r="51" spans="1:702" ht="14.65" x14ac:dyDescent="0.45">
      <c r="A51" s="25"/>
      <c r="B51" s="26" t="s">
        <v>152</v>
      </c>
      <c r="C51" s="10"/>
      <c r="D51" s="10"/>
      <c r="E51" s="10"/>
      <c r="F51" s="27">
        <f>SUBTOTAL(109,F49:F50)</f>
        <v>0</v>
      </c>
      <c r="ZY51" t="s">
        <v>153</v>
      </c>
    </row>
    <row r="52" spans="1:702" x14ac:dyDescent="0.45">
      <c r="A52" s="23"/>
      <c r="B52" s="24"/>
      <c r="C52" s="10"/>
      <c r="D52" s="10"/>
      <c r="E52" s="10"/>
      <c r="F52" s="11"/>
    </row>
    <row r="53" spans="1:702" ht="14.65" x14ac:dyDescent="0.45">
      <c r="A53" s="15" t="s">
        <v>154</v>
      </c>
      <c r="B53" s="28" t="s">
        <v>155</v>
      </c>
      <c r="C53" s="10"/>
      <c r="D53" s="10"/>
      <c r="E53" s="10"/>
      <c r="F53" s="11"/>
      <c r="ZY53" t="s">
        <v>156</v>
      </c>
      <c r="ZZ53" s="12"/>
    </row>
    <row r="54" spans="1:702" x14ac:dyDescent="0.45">
      <c r="A54" s="15" t="s">
        <v>157</v>
      </c>
      <c r="B54" s="16" t="s">
        <v>158</v>
      </c>
      <c r="C54" s="10"/>
      <c r="D54" s="10"/>
      <c r="E54" s="10"/>
      <c r="F54" s="11"/>
      <c r="ZY54" t="s">
        <v>159</v>
      </c>
      <c r="ZZ54" s="12"/>
    </row>
    <row r="55" spans="1:702" x14ac:dyDescent="0.45">
      <c r="A55" s="17" t="s">
        <v>160</v>
      </c>
      <c r="B55" s="18" t="s">
        <v>161</v>
      </c>
      <c r="C55" s="19" t="s">
        <v>162</v>
      </c>
      <c r="D55" s="20">
        <v>1</v>
      </c>
      <c r="E55" s="21"/>
      <c r="F55" s="22">
        <f>ROUND(D55*E55,2)</f>
        <v>0</v>
      </c>
      <c r="ZY55" t="s">
        <v>163</v>
      </c>
      <c r="ZZ55" s="12" t="s">
        <v>164</v>
      </c>
    </row>
    <row r="56" spans="1:702" ht="28.5" x14ac:dyDescent="0.45">
      <c r="A56" s="15" t="s">
        <v>165</v>
      </c>
      <c r="B56" s="16" t="s">
        <v>166</v>
      </c>
      <c r="C56" s="10"/>
      <c r="D56" s="10"/>
      <c r="E56" s="10"/>
      <c r="F56" s="11"/>
      <c r="ZY56" t="s">
        <v>167</v>
      </c>
      <c r="ZZ56" s="12"/>
    </row>
    <row r="57" spans="1:702" x14ac:dyDescent="0.45">
      <c r="A57" s="17" t="s">
        <v>168</v>
      </c>
      <c r="B57" s="18" t="s">
        <v>169</v>
      </c>
      <c r="C57" s="19" t="s">
        <v>170</v>
      </c>
      <c r="D57" s="29">
        <v>8.3000000000000007</v>
      </c>
      <c r="E57" s="21"/>
      <c r="F57" s="22">
        <f>ROUND(D57*E57,2)</f>
        <v>0</v>
      </c>
      <c r="ZY57" t="s">
        <v>171</v>
      </c>
      <c r="ZZ57" s="12" t="s">
        <v>172</v>
      </c>
    </row>
    <row r="58" spans="1:702" x14ac:dyDescent="0.45">
      <c r="A58" s="17" t="s">
        <v>173</v>
      </c>
      <c r="B58" s="18" t="s">
        <v>174</v>
      </c>
      <c r="C58" s="19" t="s">
        <v>175</v>
      </c>
      <c r="D58" s="29">
        <v>6.6</v>
      </c>
      <c r="E58" s="21"/>
      <c r="F58" s="22">
        <f>ROUND(D58*E58,2)</f>
        <v>0</v>
      </c>
      <c r="ZY58" t="s">
        <v>176</v>
      </c>
      <c r="ZZ58" s="12" t="s">
        <v>177</v>
      </c>
    </row>
    <row r="59" spans="1:702" x14ac:dyDescent="0.45">
      <c r="A59" s="23"/>
      <c r="B59" s="24"/>
      <c r="C59" s="10"/>
      <c r="D59" s="10"/>
      <c r="E59" s="10"/>
      <c r="F59" s="11"/>
    </row>
    <row r="60" spans="1:702" ht="14.65" x14ac:dyDescent="0.45">
      <c r="A60" s="25"/>
      <c r="B60" s="26" t="s">
        <v>178</v>
      </c>
      <c r="C60" s="10"/>
      <c r="D60" s="10"/>
      <c r="E60" s="10"/>
      <c r="F60" s="27">
        <f>SUBTOTAL(109,F54:F59)</f>
        <v>0</v>
      </c>
      <c r="ZY60" t="s">
        <v>179</v>
      </c>
    </row>
    <row r="61" spans="1:702" x14ac:dyDescent="0.45">
      <c r="A61" s="23"/>
      <c r="B61" s="24"/>
      <c r="C61" s="10"/>
      <c r="D61" s="10"/>
      <c r="E61" s="10"/>
      <c r="F61" s="11"/>
    </row>
    <row r="62" spans="1:702" ht="14.65" x14ac:dyDescent="0.45">
      <c r="A62" s="15" t="s">
        <v>180</v>
      </c>
      <c r="B62" s="28" t="s">
        <v>181</v>
      </c>
      <c r="C62" s="10"/>
      <c r="D62" s="10"/>
      <c r="E62" s="10"/>
      <c r="F62" s="11"/>
      <c r="ZY62" t="s">
        <v>182</v>
      </c>
      <c r="ZZ62" s="12"/>
    </row>
    <row r="63" spans="1:702" x14ac:dyDescent="0.45">
      <c r="A63" s="15" t="s">
        <v>183</v>
      </c>
      <c r="B63" s="16" t="s">
        <v>184</v>
      </c>
      <c r="C63" s="10"/>
      <c r="D63" s="10"/>
      <c r="E63" s="10"/>
      <c r="F63" s="11"/>
      <c r="ZY63" t="s">
        <v>185</v>
      </c>
      <c r="ZZ63" s="12"/>
    </row>
    <row r="64" spans="1:702" x14ac:dyDescent="0.45">
      <c r="A64" s="17" t="s">
        <v>186</v>
      </c>
      <c r="B64" s="18" t="s">
        <v>187</v>
      </c>
      <c r="C64" s="19" t="s">
        <v>188</v>
      </c>
      <c r="D64" s="20">
        <v>6</v>
      </c>
      <c r="E64" s="21"/>
      <c r="F64" s="22">
        <f>ROUND(D64*E64,2)</f>
        <v>0</v>
      </c>
      <c r="ZY64" t="s">
        <v>189</v>
      </c>
      <c r="ZZ64" s="12" t="s">
        <v>190</v>
      </c>
    </row>
    <row r="65" spans="1:702" x14ac:dyDescent="0.45">
      <c r="A65" s="15" t="s">
        <v>191</v>
      </c>
      <c r="B65" s="16" t="s">
        <v>192</v>
      </c>
      <c r="C65" s="10"/>
      <c r="D65" s="10"/>
      <c r="E65" s="10"/>
      <c r="F65" s="11"/>
      <c r="ZY65" t="s">
        <v>193</v>
      </c>
      <c r="ZZ65" s="12"/>
    </row>
    <row r="66" spans="1:702" x14ac:dyDescent="0.45">
      <c r="A66" s="17" t="s">
        <v>194</v>
      </c>
      <c r="B66" s="18" t="s">
        <v>195</v>
      </c>
      <c r="C66" s="19" t="s">
        <v>196</v>
      </c>
      <c r="D66" s="20">
        <v>5</v>
      </c>
      <c r="E66" s="21"/>
      <c r="F66" s="22">
        <f>ROUND(D66*E66,2)</f>
        <v>0</v>
      </c>
      <c r="ZY66" t="s">
        <v>197</v>
      </c>
      <c r="ZZ66" s="12" t="s">
        <v>198</v>
      </c>
    </row>
    <row r="67" spans="1:702" x14ac:dyDescent="0.45">
      <c r="A67" s="23"/>
      <c r="B67" s="24"/>
      <c r="C67" s="10"/>
      <c r="D67" s="10"/>
      <c r="E67" s="10"/>
      <c r="F67" s="11"/>
    </row>
    <row r="68" spans="1:702" ht="14.65" x14ac:dyDescent="0.45">
      <c r="A68" s="25"/>
      <c r="B68" s="26" t="s">
        <v>199</v>
      </c>
      <c r="C68" s="10"/>
      <c r="D68" s="10"/>
      <c r="E68" s="10"/>
      <c r="F68" s="27">
        <f>SUBTOTAL(109,F63:F67)</f>
        <v>0</v>
      </c>
      <c r="ZY68" t="s">
        <v>200</v>
      </c>
    </row>
    <row r="69" spans="1:702" x14ac:dyDescent="0.45">
      <c r="A69" s="23"/>
      <c r="B69" s="24"/>
      <c r="C69" s="10"/>
      <c r="D69" s="10"/>
      <c r="E69" s="10"/>
      <c r="F69" s="11"/>
    </row>
    <row r="70" spans="1:702" ht="14.65" x14ac:dyDescent="0.45">
      <c r="A70" s="15" t="s">
        <v>201</v>
      </c>
      <c r="B70" s="28" t="s">
        <v>202</v>
      </c>
      <c r="C70" s="10"/>
      <c r="D70" s="10"/>
      <c r="E70" s="10"/>
      <c r="F70" s="11"/>
      <c r="ZY70" t="s">
        <v>203</v>
      </c>
      <c r="ZZ70" s="12"/>
    </row>
    <row r="71" spans="1:702" x14ac:dyDescent="0.45">
      <c r="A71" s="15" t="s">
        <v>204</v>
      </c>
      <c r="B71" s="16" t="s">
        <v>205</v>
      </c>
      <c r="C71" s="10"/>
      <c r="D71" s="10"/>
      <c r="E71" s="10"/>
      <c r="F71" s="11"/>
      <c r="ZY71" t="s">
        <v>206</v>
      </c>
      <c r="ZZ71" s="12"/>
    </row>
    <row r="72" spans="1:702" x14ac:dyDescent="0.45">
      <c r="A72" s="17" t="s">
        <v>207</v>
      </c>
      <c r="B72" s="18" t="s">
        <v>208</v>
      </c>
      <c r="C72" s="19" t="s">
        <v>209</v>
      </c>
      <c r="D72" s="20">
        <v>2</v>
      </c>
      <c r="E72" s="21"/>
      <c r="F72" s="22">
        <f>ROUND(D72*E72,2)</f>
        <v>0</v>
      </c>
      <c r="ZY72" t="s">
        <v>210</v>
      </c>
      <c r="ZZ72" s="12" t="s">
        <v>211</v>
      </c>
    </row>
    <row r="73" spans="1:702" ht="28.5" x14ac:dyDescent="0.45">
      <c r="A73" s="15" t="s">
        <v>212</v>
      </c>
      <c r="B73" s="16" t="s">
        <v>213</v>
      </c>
      <c r="C73" s="10"/>
      <c r="D73" s="10"/>
      <c r="E73" s="10"/>
      <c r="F73" s="11"/>
      <c r="ZY73" t="s">
        <v>214</v>
      </c>
      <c r="ZZ73" s="12"/>
    </row>
    <row r="74" spans="1:702" ht="25.5" x14ac:dyDescent="0.45">
      <c r="A74" s="17" t="s">
        <v>215</v>
      </c>
      <c r="B74" s="18" t="s">
        <v>216</v>
      </c>
      <c r="C74" s="19" t="s">
        <v>217</v>
      </c>
      <c r="D74" s="20">
        <v>2</v>
      </c>
      <c r="E74" s="21"/>
      <c r="F74" s="22">
        <f>ROUND(D74*E74,2)</f>
        <v>0</v>
      </c>
      <c r="ZY74" t="s">
        <v>218</v>
      </c>
      <c r="ZZ74" s="12" t="s">
        <v>219</v>
      </c>
    </row>
    <row r="75" spans="1:702" x14ac:dyDescent="0.45">
      <c r="A75" s="17" t="s">
        <v>220</v>
      </c>
      <c r="B75" s="18" t="s">
        <v>221</v>
      </c>
      <c r="C75" s="19" t="s">
        <v>222</v>
      </c>
      <c r="D75" s="20">
        <v>2</v>
      </c>
      <c r="E75" s="21"/>
      <c r="F75" s="22">
        <f>ROUND(D75*E75,2)</f>
        <v>0</v>
      </c>
      <c r="ZY75" t="s">
        <v>223</v>
      </c>
      <c r="ZZ75" s="12" t="s">
        <v>224</v>
      </c>
    </row>
    <row r="76" spans="1:702" x14ac:dyDescent="0.45">
      <c r="A76" s="23"/>
      <c r="B76" s="24"/>
      <c r="C76" s="10"/>
      <c r="D76" s="10"/>
      <c r="E76" s="10"/>
      <c r="F76" s="11"/>
    </row>
    <row r="77" spans="1:702" ht="14.65" x14ac:dyDescent="0.45">
      <c r="A77" s="25"/>
      <c r="B77" s="26" t="s">
        <v>225</v>
      </c>
      <c r="C77" s="10"/>
      <c r="D77" s="10"/>
      <c r="E77" s="10"/>
      <c r="F77" s="27">
        <f>SUBTOTAL(109,F71:F76)</f>
        <v>0</v>
      </c>
      <c r="ZY77" t="s">
        <v>226</v>
      </c>
    </row>
    <row r="78" spans="1:702" x14ac:dyDescent="0.45">
      <c r="A78" s="23"/>
      <c r="B78" s="24"/>
      <c r="C78" s="10"/>
      <c r="D78" s="10"/>
      <c r="E78" s="10"/>
      <c r="F78" s="11"/>
    </row>
    <row r="79" spans="1:702" ht="14.65" x14ac:dyDescent="0.45">
      <c r="A79" s="15" t="s">
        <v>227</v>
      </c>
      <c r="B79" s="28" t="s">
        <v>228</v>
      </c>
      <c r="C79" s="10"/>
      <c r="D79" s="10"/>
      <c r="E79" s="10"/>
      <c r="F79" s="11"/>
      <c r="ZY79" t="s">
        <v>229</v>
      </c>
      <c r="ZZ79" s="12"/>
    </row>
    <row r="80" spans="1:702" x14ac:dyDescent="0.45">
      <c r="A80" s="15" t="s">
        <v>230</v>
      </c>
      <c r="B80" s="16" t="s">
        <v>231</v>
      </c>
      <c r="C80" s="10"/>
      <c r="D80" s="10"/>
      <c r="E80" s="10"/>
      <c r="F80" s="11"/>
      <c r="ZY80" t="s">
        <v>232</v>
      </c>
      <c r="ZZ80" s="12"/>
    </row>
    <row r="81" spans="1:702" x14ac:dyDescent="0.45">
      <c r="A81" s="17" t="s">
        <v>233</v>
      </c>
      <c r="B81" s="18" t="s">
        <v>234</v>
      </c>
      <c r="C81" s="19" t="s">
        <v>235</v>
      </c>
      <c r="D81" s="29">
        <v>123.5</v>
      </c>
      <c r="E81" s="21"/>
      <c r="F81" s="22">
        <f>ROUND(D81*E81,2)</f>
        <v>0</v>
      </c>
      <c r="ZY81" t="s">
        <v>236</v>
      </c>
      <c r="ZZ81" s="12" t="s">
        <v>237</v>
      </c>
    </row>
    <row r="82" spans="1:702" x14ac:dyDescent="0.45">
      <c r="A82" s="23"/>
      <c r="B82" s="24"/>
      <c r="C82" s="10"/>
      <c r="D82" s="10"/>
      <c r="E82" s="10"/>
      <c r="F82" s="11"/>
    </row>
    <row r="83" spans="1:702" ht="14.65" x14ac:dyDescent="0.45">
      <c r="A83" s="25"/>
      <c r="B83" s="26" t="s">
        <v>238</v>
      </c>
      <c r="C83" s="10"/>
      <c r="D83" s="10"/>
      <c r="E83" s="10"/>
      <c r="F83" s="27">
        <f>SUBTOTAL(109,F80:F82)</f>
        <v>0</v>
      </c>
      <c r="ZY83" t="s">
        <v>239</v>
      </c>
    </row>
    <row r="84" spans="1:702" x14ac:dyDescent="0.45">
      <c r="A84" s="23"/>
      <c r="B84" s="24"/>
      <c r="C84" s="10"/>
      <c r="D84" s="10"/>
      <c r="E84" s="10"/>
      <c r="F84" s="11"/>
    </row>
    <row r="85" spans="1:702" ht="14.65" x14ac:dyDescent="0.45">
      <c r="A85" s="15" t="s">
        <v>240</v>
      </c>
      <c r="B85" s="28" t="s">
        <v>241</v>
      </c>
      <c r="C85" s="10"/>
      <c r="D85" s="10"/>
      <c r="E85" s="10"/>
      <c r="F85" s="11"/>
      <c r="ZY85" t="s">
        <v>242</v>
      </c>
      <c r="ZZ85" s="12"/>
    </row>
    <row r="86" spans="1:702" x14ac:dyDescent="0.45">
      <c r="A86" s="15" t="s">
        <v>243</v>
      </c>
      <c r="B86" s="16" t="s">
        <v>244</v>
      </c>
      <c r="C86" s="10"/>
      <c r="D86" s="10"/>
      <c r="E86" s="10"/>
      <c r="F86" s="11"/>
      <c r="ZY86" t="s">
        <v>245</v>
      </c>
      <c r="ZZ86" s="12"/>
    </row>
    <row r="87" spans="1:702" x14ac:dyDescent="0.45">
      <c r="A87" s="17" t="s">
        <v>246</v>
      </c>
      <c r="B87" s="18" t="s">
        <v>247</v>
      </c>
      <c r="C87" s="19" t="s">
        <v>248</v>
      </c>
      <c r="D87" s="20">
        <v>6</v>
      </c>
      <c r="E87" s="21"/>
      <c r="F87" s="22">
        <f>ROUND(D87*E87,2)</f>
        <v>0</v>
      </c>
      <c r="ZY87" t="s">
        <v>249</v>
      </c>
      <c r="ZZ87" s="12" t="s">
        <v>250</v>
      </c>
    </row>
    <row r="88" spans="1:702" ht="28.5" x14ac:dyDescent="0.45">
      <c r="A88" s="15" t="s">
        <v>251</v>
      </c>
      <c r="B88" s="16" t="s">
        <v>252</v>
      </c>
      <c r="C88" s="10"/>
      <c r="D88" s="10"/>
      <c r="E88" s="10"/>
      <c r="F88" s="11"/>
      <c r="ZY88" t="s">
        <v>253</v>
      </c>
      <c r="ZZ88" s="12"/>
    </row>
    <row r="89" spans="1:702" x14ac:dyDescent="0.45">
      <c r="A89" s="17" t="s">
        <v>254</v>
      </c>
      <c r="B89" s="18" t="s">
        <v>255</v>
      </c>
      <c r="C89" s="19" t="s">
        <v>256</v>
      </c>
      <c r="D89" s="20">
        <v>3</v>
      </c>
      <c r="E89" s="21"/>
      <c r="F89" s="22">
        <f>ROUND(D89*E89,2)</f>
        <v>0</v>
      </c>
      <c r="ZY89" t="s">
        <v>257</v>
      </c>
      <c r="ZZ89" s="12" t="s">
        <v>258</v>
      </c>
    </row>
    <row r="90" spans="1:702" x14ac:dyDescent="0.45">
      <c r="A90" s="23"/>
      <c r="B90" s="24"/>
      <c r="C90" s="10"/>
      <c r="D90" s="10"/>
      <c r="E90" s="10"/>
      <c r="F90" s="11"/>
    </row>
    <row r="91" spans="1:702" ht="14.65" x14ac:dyDescent="0.45">
      <c r="A91" s="25"/>
      <c r="B91" s="26" t="s">
        <v>259</v>
      </c>
      <c r="C91" s="10"/>
      <c r="D91" s="10"/>
      <c r="E91" s="10"/>
      <c r="F91" s="27">
        <f>SUBTOTAL(109,F86:F90)</f>
        <v>0</v>
      </c>
      <c r="ZY91" t="s">
        <v>260</v>
      </c>
    </row>
    <row r="92" spans="1:702" x14ac:dyDescent="0.45">
      <c r="A92" s="23"/>
      <c r="B92" s="24"/>
      <c r="C92" s="10"/>
      <c r="D92" s="10"/>
      <c r="E92" s="10"/>
      <c r="F92" s="11"/>
    </row>
    <row r="93" spans="1:702" ht="14.65" x14ac:dyDescent="0.45">
      <c r="A93" s="15" t="s">
        <v>261</v>
      </c>
      <c r="B93" s="28" t="s">
        <v>262</v>
      </c>
      <c r="C93" s="10"/>
      <c r="D93" s="10"/>
      <c r="E93" s="10"/>
      <c r="F93" s="11"/>
      <c r="ZY93" t="s">
        <v>263</v>
      </c>
      <c r="ZZ93" s="12"/>
    </row>
    <row r="94" spans="1:702" x14ac:dyDescent="0.45">
      <c r="A94" s="17" t="s">
        <v>264</v>
      </c>
      <c r="B94" s="18" t="s">
        <v>265</v>
      </c>
      <c r="C94" s="19" t="s">
        <v>266</v>
      </c>
      <c r="D94" s="21">
        <v>16.760000000000002</v>
      </c>
      <c r="E94" s="21"/>
      <c r="F94" s="22">
        <f>ROUND(D94*E94,2)</f>
        <v>0</v>
      </c>
      <c r="ZY94" t="s">
        <v>267</v>
      </c>
      <c r="ZZ94" s="12" t="s">
        <v>268</v>
      </c>
    </row>
    <row r="95" spans="1:702" x14ac:dyDescent="0.45">
      <c r="A95" s="17" t="s">
        <v>269</v>
      </c>
      <c r="B95" s="18" t="s">
        <v>270</v>
      </c>
      <c r="C95" s="19" t="s">
        <v>271</v>
      </c>
      <c r="D95" s="29">
        <v>26.6</v>
      </c>
      <c r="E95" s="21"/>
      <c r="F95" s="22">
        <f>ROUND(D95*E95,2)</f>
        <v>0</v>
      </c>
      <c r="ZY95" t="s">
        <v>272</v>
      </c>
      <c r="ZZ95" s="12" t="s">
        <v>273</v>
      </c>
    </row>
    <row r="96" spans="1:702" x14ac:dyDescent="0.45">
      <c r="A96" s="23"/>
      <c r="B96" s="24"/>
      <c r="C96" s="10"/>
      <c r="D96" s="10"/>
      <c r="E96" s="10"/>
      <c r="F96" s="11"/>
    </row>
    <row r="97" spans="1:701" ht="14.65" x14ac:dyDescent="0.45">
      <c r="A97" s="25"/>
      <c r="B97" s="26" t="s">
        <v>274</v>
      </c>
      <c r="C97" s="10"/>
      <c r="D97" s="10"/>
      <c r="E97" s="10"/>
      <c r="F97" s="30">
        <f>SUBTOTAL(109,F94:F96)</f>
        <v>0</v>
      </c>
      <c r="ZY97" t="s">
        <v>275</v>
      </c>
    </row>
    <row r="98" spans="1:701" ht="34.5" x14ac:dyDescent="0.45">
      <c r="A98" s="31"/>
      <c r="B98" s="32" t="s">
        <v>276</v>
      </c>
      <c r="C98" s="10"/>
      <c r="D98" s="10"/>
      <c r="E98" s="10"/>
      <c r="F98" s="33">
        <f>SUBTOTAL(109,F5:F97)</f>
        <v>0</v>
      </c>
      <c r="G98" s="34"/>
      <c r="ZY98" t="s">
        <v>277</v>
      </c>
    </row>
    <row r="99" spans="1:701" x14ac:dyDescent="0.45">
      <c r="A99" s="23"/>
      <c r="B99" s="24"/>
      <c r="C99" s="10"/>
      <c r="D99" s="10"/>
      <c r="E99" s="10"/>
      <c r="F99" s="7"/>
    </row>
    <row r="100" spans="1:701" x14ac:dyDescent="0.45">
      <c r="A100" s="35"/>
      <c r="B100" s="36"/>
      <c r="C100" s="37"/>
      <c r="D100" s="37"/>
      <c r="E100" s="37"/>
      <c r="F100" s="38"/>
    </row>
    <row r="101" spans="1:701" x14ac:dyDescent="0.45">
      <c r="A101" s="39"/>
      <c r="B101" s="39"/>
      <c r="C101" s="39"/>
      <c r="D101" s="39"/>
      <c r="E101" s="39"/>
      <c r="F101" s="39"/>
    </row>
    <row r="102" spans="1:701" x14ac:dyDescent="0.45">
      <c r="B102" s="40" t="s">
        <v>278</v>
      </c>
      <c r="F102" s="41">
        <f>SUBTOTAL(109,F4:F100)</f>
        <v>0</v>
      </c>
      <c r="ZY102" t="s">
        <v>279</v>
      </c>
    </row>
    <row r="103" spans="1:701" x14ac:dyDescent="0.45">
      <c r="A103" s="42">
        <v>20</v>
      </c>
      <c r="B103" s="40" t="str">
        <f>CONCATENATE("Montant TVA (",A103,"%)")</f>
        <v>Montant TVA (20%)</v>
      </c>
      <c r="F103" s="41">
        <f>(F102*A103)/100</f>
        <v>0</v>
      </c>
      <c r="ZY103" t="s">
        <v>280</v>
      </c>
    </row>
    <row r="104" spans="1:701" x14ac:dyDescent="0.45">
      <c r="B104" s="40" t="s">
        <v>281</v>
      </c>
      <c r="F104" s="41">
        <f>F102+F103</f>
        <v>0</v>
      </c>
      <c r="ZY104" t="s">
        <v>282</v>
      </c>
    </row>
    <row r="105" spans="1:701" x14ac:dyDescent="0.45">
      <c r="F105" s="41"/>
    </row>
    <row r="106" spans="1:701" x14ac:dyDescent="0.45">
      <c r="F106" s="41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ETANCHEITE</vt:lpstr>
      <vt:lpstr>'Lot N°04 ETANCHEITE'!Impression_des_titres</vt:lpstr>
      <vt:lpstr>'Lot N°04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albanmartin</dc:creator>
  <cp:lastModifiedBy>Alban MARTIN</cp:lastModifiedBy>
  <dcterms:created xsi:type="dcterms:W3CDTF">2025-01-30T12:32:51Z</dcterms:created>
  <dcterms:modified xsi:type="dcterms:W3CDTF">2025-01-30T12:37:23Z</dcterms:modified>
</cp:coreProperties>
</file>