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091D3E39-7518-4867-8F9D-F3AA08CEBB7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6 SERRURERIE - CHARPENT" sheetId="1" r:id="rId1"/>
  </sheets>
  <definedNames>
    <definedName name="_xlnm.Print_Titles" localSheetId="0">'Lot N°06 SERRURERIE - CHARPENT'!$1:$2</definedName>
    <definedName name="_xlnm.Print_Area" localSheetId="0">'Lot N°06 SERRURERIE - CHARPENT'!$A$1:$F$89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7" i="1" l="1"/>
  <c r="B88" i="1"/>
  <c r="F7" i="1" l="1"/>
  <c r="F8" i="1"/>
  <c r="F9" i="1"/>
  <c r="F10" i="1"/>
  <c r="F11" i="1"/>
  <c r="F16" i="1"/>
  <c r="F17" i="1"/>
  <c r="F18" i="1"/>
  <c r="F23" i="1"/>
  <c r="F24" i="1"/>
  <c r="F25" i="1"/>
  <c r="F26" i="1"/>
  <c r="F27" i="1"/>
  <c r="F28" i="1"/>
  <c r="F33" i="1"/>
  <c r="F34" i="1"/>
  <c r="F35" i="1"/>
  <c r="F41" i="1"/>
  <c r="F42" i="1"/>
  <c r="F43" i="1"/>
  <c r="F48" i="1"/>
  <c r="F50" i="1" s="1"/>
  <c r="F53" i="1"/>
  <c r="F54" i="1"/>
  <c r="F55" i="1"/>
  <c r="F61" i="1"/>
  <c r="F63" i="1"/>
  <c r="F64" i="1"/>
  <c r="F66" i="1"/>
  <c r="F68" i="1"/>
  <c r="F70" i="1"/>
  <c r="F82" i="1"/>
  <c r="F83" i="1"/>
  <c r="B77" i="1"/>
  <c r="F13" i="1" l="1"/>
  <c r="F37" i="1"/>
  <c r="F57" i="1"/>
  <c r="F45" i="1"/>
  <c r="F20" i="1"/>
  <c r="F73" i="1" s="1"/>
  <c r="F76" i="1" s="1"/>
  <c r="F30" i="1"/>
  <c r="F72" i="1"/>
  <c r="F85" i="1"/>
  <c r="F77" i="1" l="1"/>
  <c r="F78" i="1" l="1"/>
  <c r="F88" i="1" l="1"/>
  <c r="F89" i="1" s="1"/>
</calcChain>
</file>

<file path=xl/sharedStrings.xml><?xml version="1.0" encoding="utf-8"?>
<sst xmlns="http://schemas.openxmlformats.org/spreadsheetml/2006/main" count="210" uniqueCount="209">
  <si>
    <t>U</t>
  </si>
  <si>
    <t xml:space="preserve">Quantité </t>
  </si>
  <si>
    <t>CH2</t>
  </si>
  <si>
    <t>ZSER</t>
  </si>
  <si>
    <t>2</t>
  </si>
  <si>
    <t>DESCRIPTION DES TRAVAUX DE SERRURERIE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</si>
  <si>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</si>
  <si>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</si>
  <si>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</si>
  <si>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</si>
  <si>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</si>
  <si>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</si>
  <si>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</si>
  <si>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000-E222</t>
  </si>
  <si>
    <t>Installations de chantier</t>
  </si>
  <si>
    <t>ENS</t>
  </si>
  <si>
    <t>ART</t>
  </si>
  <si>
    <t>000-E223</t>
  </si>
  <si>
    <t>Etudes d'exécution</t>
  </si>
  <si>
    <t>ENS</t>
  </si>
  <si>
    <t>ART</t>
  </si>
  <si>
    <t>000-E224</t>
  </si>
  <si>
    <t>Etudes de synthèse</t>
  </si>
  <si>
    <t>ENS</t>
  </si>
  <si>
    <t>ART</t>
  </si>
  <si>
    <t>000-E225</t>
  </si>
  <si>
    <t>DOE</t>
  </si>
  <si>
    <t>ENS</t>
  </si>
  <si>
    <t>ART</t>
  </si>
  <si>
    <t>000-E226</t>
  </si>
  <si>
    <t>Total FRAIS GENERAUX ET DEPENSES COMMUNES</t>
  </si>
  <si>
    <t>STOT</t>
  </si>
  <si>
    <t>2.2</t>
  </si>
  <si>
    <t>PORTE METALLIQUE</t>
  </si>
  <si>
    <t>CH4</t>
  </si>
  <si>
    <t>PM 01 Porte métal 113/220 E30</t>
  </si>
  <si>
    <t>U</t>
  </si>
  <si>
    <t>ART</t>
  </si>
  <si>
    <t>000-D105</t>
  </si>
  <si>
    <t>PM 02 Porte métal 93+53/220 E30</t>
  </si>
  <si>
    <t>U</t>
  </si>
  <si>
    <t>ART</t>
  </si>
  <si>
    <t>005-A136</t>
  </si>
  <si>
    <t>PM 03 Porte métal 93x204 avec oculus</t>
  </si>
  <si>
    <t>U</t>
  </si>
  <si>
    <t>ART</t>
  </si>
  <si>
    <t>004-E860</t>
  </si>
  <si>
    <t>Total PORTE METALLIQUE</t>
  </si>
  <si>
    <t>STOT</t>
  </si>
  <si>
    <t>2.3</t>
  </si>
  <si>
    <t>GARDE-CORPS ET MAIN COURANTE INTERIEURS</t>
  </si>
  <si>
    <t>CH4</t>
  </si>
  <si>
    <t>Garde corps escalier 1</t>
  </si>
  <si>
    <t>ML</t>
  </si>
  <si>
    <t>ART</t>
  </si>
  <si>
    <t>000-A187</t>
  </si>
  <si>
    <t>Garde corps escalier 2</t>
  </si>
  <si>
    <t>ML</t>
  </si>
  <si>
    <t>ART</t>
  </si>
  <si>
    <t>004-E919</t>
  </si>
  <si>
    <t>Garde corps escalier 3</t>
  </si>
  <si>
    <t>ML</t>
  </si>
  <si>
    <t>ART</t>
  </si>
  <si>
    <t>004-E929</t>
  </si>
  <si>
    <t>Main courante intérieure escalier 1</t>
  </si>
  <si>
    <t>ML</t>
  </si>
  <si>
    <t>ART</t>
  </si>
  <si>
    <t>000-A188</t>
  </si>
  <si>
    <t>Main courante intérieure escalier 2</t>
  </si>
  <si>
    <t>ML</t>
  </si>
  <si>
    <t>ART</t>
  </si>
  <si>
    <t>004-E920</t>
  </si>
  <si>
    <t>Main courante intérieure escalier 3</t>
  </si>
  <si>
    <t>ML</t>
  </si>
  <si>
    <t>ART</t>
  </si>
  <si>
    <t>004-E926</t>
  </si>
  <si>
    <t>Total GARDE-CORPS ET MAIN COURANTE INTERIEURS</t>
  </si>
  <si>
    <t>STOT</t>
  </si>
  <si>
    <t>2.4</t>
  </si>
  <si>
    <t>GARDE-CORPS ET MAIN COURANTE EXTERIEURS</t>
  </si>
  <si>
    <t>CH4</t>
  </si>
  <si>
    <t>Garde-corps escalier de l'entrée</t>
  </si>
  <si>
    <t>ML</t>
  </si>
  <si>
    <t>ART</t>
  </si>
  <si>
    <t>000-A185</t>
  </si>
  <si>
    <t>Main courante extérieure</t>
  </si>
  <si>
    <t>ML</t>
  </si>
  <si>
    <t>ART</t>
  </si>
  <si>
    <t>003-A075</t>
  </si>
  <si>
    <t>Garde-corps extérieur inaccessible</t>
  </si>
  <si>
    <t>ML</t>
  </si>
  <si>
    <t>ART</t>
  </si>
  <si>
    <t>000-D113</t>
  </si>
  <si>
    <t>Total GARDE-CORPS ET MAIN COURANTE EXTERIEURS</t>
  </si>
  <si>
    <t>STOT</t>
  </si>
  <si>
    <t>2.5</t>
  </si>
  <si>
    <t>CHARPENTE METALLIQUE</t>
  </si>
  <si>
    <t>CH4</t>
  </si>
  <si>
    <t>2.5.9</t>
  </si>
  <si>
    <t>CONSISTANCE DES TRAVAUX DE CHARPENTE METALLIQUE</t>
  </si>
  <si>
    <t>CH5</t>
  </si>
  <si>
    <t>Poteaux tubulaires - ronds</t>
  </si>
  <si>
    <t>U</t>
  </si>
  <si>
    <t>ART</t>
  </si>
  <si>
    <t>004-E221</t>
  </si>
  <si>
    <t>Poteaux tubulaires - rectangles</t>
  </si>
  <si>
    <t>U</t>
  </si>
  <si>
    <t>ART</t>
  </si>
  <si>
    <t>000-H502</t>
  </si>
  <si>
    <t>Poutres tubulaires - rectangles</t>
  </si>
  <si>
    <t>U</t>
  </si>
  <si>
    <t>ART</t>
  </si>
  <si>
    <t>004-E796</t>
  </si>
  <si>
    <t>Total CHARPENTE METALLIQUE</t>
  </si>
  <si>
    <t>STOT</t>
  </si>
  <si>
    <t>2.6</t>
  </si>
  <si>
    <t>AUVENT</t>
  </si>
  <si>
    <t>CH4</t>
  </si>
  <si>
    <t>Auvent</t>
  </si>
  <si>
    <t>M2</t>
  </si>
  <si>
    <t>ART</t>
  </si>
  <si>
    <t>000-D172</t>
  </si>
  <si>
    <t>Total AUVENT</t>
  </si>
  <si>
    <t>STOT</t>
  </si>
  <si>
    <t>2.7</t>
  </si>
  <si>
    <t>PORTAILS ET PORTILLONS</t>
  </si>
  <si>
    <t>CH4</t>
  </si>
  <si>
    <t>Portillon pivotant - accès maintenance</t>
  </si>
  <si>
    <t>Ens</t>
  </si>
  <si>
    <t>ART</t>
  </si>
  <si>
    <t>004-E863</t>
  </si>
  <si>
    <t>Reprise portail</t>
  </si>
  <si>
    <t>Ens</t>
  </si>
  <si>
    <t>ART</t>
  </si>
  <si>
    <t>004-E849</t>
  </si>
  <si>
    <t>Reprise portillon</t>
  </si>
  <si>
    <t>Ens</t>
  </si>
  <si>
    <t>ART</t>
  </si>
  <si>
    <t>004-E660</t>
  </si>
  <si>
    <t>Total PORTAILS ET PORTILLONS</t>
  </si>
  <si>
    <t>STOT</t>
  </si>
  <si>
    <t>2.8</t>
  </si>
  <si>
    <t>DIVERS OUVRAGES DE SERRURERIE</t>
  </si>
  <si>
    <t>CH4</t>
  </si>
  <si>
    <t>2.8.1</t>
  </si>
  <si>
    <t>Cage pour robot tondeuse</t>
  </si>
  <si>
    <t>CH5</t>
  </si>
  <si>
    <t>Cage pour robot tondeuse</t>
  </si>
  <si>
    <t>U</t>
  </si>
  <si>
    <t>ART</t>
  </si>
  <si>
    <t>004-E647</t>
  </si>
  <si>
    <t>2.8.2</t>
  </si>
  <si>
    <t>Grilles de ventilation extérieures</t>
  </si>
  <si>
    <t>CH5</t>
  </si>
  <si>
    <t>Grille de ventilation - Ascenseur</t>
  </si>
  <si>
    <t>M2</t>
  </si>
  <si>
    <t>ART</t>
  </si>
  <si>
    <t>000-E446</t>
  </si>
  <si>
    <t>Grille de ventilation - VB</t>
  </si>
  <si>
    <t>U</t>
  </si>
  <si>
    <t>ART</t>
  </si>
  <si>
    <t>000-E449</t>
  </si>
  <si>
    <t>2.8.3</t>
  </si>
  <si>
    <t>Grille sur cour anglaise</t>
  </si>
  <si>
    <t>CH5</t>
  </si>
  <si>
    <t>Grille sur cour anglaise</t>
  </si>
  <si>
    <t>U</t>
  </si>
  <si>
    <t>ART</t>
  </si>
  <si>
    <t>000-A573</t>
  </si>
  <si>
    <t>2.8.4</t>
  </si>
  <si>
    <t>Barre d'accroche d'échelle</t>
  </si>
  <si>
    <t>CH5</t>
  </si>
  <si>
    <t>Barre d'accroche d'échelle</t>
  </si>
  <si>
    <t>U</t>
  </si>
  <si>
    <t>ART</t>
  </si>
  <si>
    <t>000-F262</t>
  </si>
  <si>
    <t>2.8.5</t>
  </si>
  <si>
    <t>Emmarchements métalliques</t>
  </si>
  <si>
    <t>CH5</t>
  </si>
  <si>
    <t>Emmarchement</t>
  </si>
  <si>
    <t>U</t>
  </si>
  <si>
    <t>ART</t>
  </si>
  <si>
    <t>003-A040</t>
  </si>
  <si>
    <t>Total DIVERS OUVRAGES DE SERRURERIE</t>
  </si>
  <si>
    <t>STOT</t>
  </si>
  <si>
    <t>Total DESCRIPTION DES TRAVAUX DE SERRURERIE</t>
  </si>
  <si>
    <t>STOT</t>
  </si>
  <si>
    <t>3</t>
  </si>
  <si>
    <t>PSE 06-1 Fermeture de la terrasse accessible au R+1</t>
  </si>
  <si>
    <t>CH3</t>
  </si>
  <si>
    <t>PSE-Fermeture par barreaudage de la terrasse R+1</t>
  </si>
  <si>
    <t>ML</t>
  </si>
  <si>
    <t>ART</t>
  </si>
  <si>
    <t>004-E795</t>
  </si>
  <si>
    <t>PSE-Portillons pivotants - accès piétons</t>
  </si>
  <si>
    <t>Ens</t>
  </si>
  <si>
    <t>ART</t>
  </si>
  <si>
    <t>000-D353</t>
  </si>
  <si>
    <t>STOT</t>
  </si>
  <si>
    <t>TOTHT</t>
  </si>
  <si>
    <t>TVA</t>
  </si>
  <si>
    <t>Montant TTC</t>
  </si>
  <si>
    <t>TOTTTC</t>
  </si>
  <si>
    <t>SERRURERIE</t>
  </si>
  <si>
    <t>PU en € HT</t>
  </si>
  <si>
    <t>Total en € HT</t>
  </si>
  <si>
    <t>Montant du Lot N°06 SERRURERIE - CHARPENTE METALLIQUE en € HT</t>
  </si>
  <si>
    <t>Total PSE 06-1 Fermeture de la terrasse accessible au R+1 en € HT</t>
  </si>
  <si>
    <t>Total BASE + PSE 06-1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</si>
</sst>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4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81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6" borderId="13" xfId="1" applyFill="1" applyBorder="1">
      <alignment horizontal="left" vertical="top" wrapText="1"/>
    </xf>
    <xf numFmtId="0" fontId="2" fillId="0" borderId="11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6" xfId="1" applyFill="1" applyBorder="1">
      <alignment horizontal="left" vertical="top" wrapText="1"/>
    </xf>
    <xf numFmtId="0" fontId="5" fillId="4" borderId="9" xfId="10" applyBorder="1">
      <alignment horizontal="left" vertical="top" wrapText="1"/>
    </xf>
    <xf numFmtId="0" fontId="1" fillId="5" borderId="16" xfId="1" applyFill="1" applyBorder="1">
      <alignment horizontal="left" vertical="top" wrapText="1"/>
    </xf>
    <xf numFmtId="0" fontId="7" fillId="5" borderId="15" xfId="14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1" fillId="0" borderId="15" xfId="27" applyFill="1" applyBorder="1">
      <alignment horizontal="left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164" fontId="0" fillId="0" borderId="17" xfId="0" applyNumberFormat="1" applyFill="1" applyBorder="1" applyAlignment="1" applyProtection="1">
      <alignment horizontal="right" vertical="top" wrapText="1"/>
      <protection locked="0"/>
    </xf>
    <xf numFmtId="0" fontId="20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5" borderId="13" xfId="17" applyFont="1" applyBorder="1">
      <alignment horizontal="left" vertical="top" wrapText="1"/>
    </xf>
    <xf numFmtId="0" fontId="7" fillId="5" borderId="11" xfId="17" applyBorder="1">
      <alignment horizontal="left" vertical="top" wrapText="1"/>
    </xf>
    <xf numFmtId="164" fontId="0" fillId="0" borderId="17" xfId="0" applyNumberFormat="1" applyFill="1" applyBorder="1" applyAlignment="1">
      <alignment horizontal="right" vertical="top" wrapText="1"/>
    </xf>
    <xf numFmtId="0" fontId="20" fillId="0" borderId="6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6" borderId="16" xfId="1" applyFill="1" applyBorder="1">
      <alignment horizontal="left" vertical="top" wrapText="1"/>
    </xf>
    <xf numFmtId="0" fontId="10" fillId="0" borderId="15" xfId="18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0" fontId="1" fillId="4" borderId="13" xfId="13" applyFont="1" applyBorder="1">
      <alignment horizontal="left" vertical="top" wrapText="1"/>
    </xf>
    <xf numFmtId="0" fontId="5" fillId="4" borderId="11" xfId="13" applyBorder="1">
      <alignment horizontal="left" vertical="top" wrapText="1"/>
    </xf>
    <xf numFmtId="164" fontId="0" fillId="0" borderId="10" xfId="0" applyNumberFormat="1" applyFill="1" applyBorder="1" applyAlignment="1">
      <alignment horizontal="right" vertical="top" wrapText="1"/>
    </xf>
    <xf numFmtId="0" fontId="0" fillId="0" borderId="12" xfId="0" applyFill="1" applyBorder="1" applyAlignment="1">
      <alignment horizontal="left" vertical="top" wrapText="1"/>
    </xf>
    <xf numFmtId="0" fontId="5" fillId="4" borderId="15" xfId="10" applyBorder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0" fillId="0" borderId="23" xfId="0" applyFont="1" applyFill="1" applyBorder="1" applyAlignment="1">
      <alignment horizontal="left" vertical="top" wrapText="1"/>
    </xf>
    <xf numFmtId="0" fontId="0" fillId="0" borderId="24" xfId="0" applyFill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1" fillId="4" borderId="27" xfId="1" applyFill="1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" fillId="0" borderId="27" xfId="1" applyFill="1" applyBorder="1">
      <alignment horizontal="left" vertical="top" wrapText="1"/>
    </xf>
    <xf numFmtId="164" fontId="0" fillId="0" borderId="28" xfId="0" applyNumberFormat="1" applyFill="1" applyBorder="1" applyAlignment="1" applyProtection="1">
      <alignment horizontal="right" vertical="top" wrapText="1"/>
      <protection locked="0"/>
    </xf>
    <xf numFmtId="0" fontId="20" fillId="0" borderId="29" xfId="0" applyFont="1" applyFill="1" applyBorder="1" applyAlignment="1">
      <alignment horizontal="left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1" fillId="4" borderId="35" xfId="13" applyFont="1" applyBorder="1">
      <alignment horizontal="left" vertical="top" wrapText="1"/>
    </xf>
    <xf numFmtId="0" fontId="5" fillId="4" borderId="36" xfId="13" applyBorder="1">
      <alignment horizontal="left" vertical="top" wrapText="1"/>
    </xf>
    <xf numFmtId="0" fontId="0" fillId="0" borderId="37" xfId="0" applyBorder="1" applyAlignment="1">
      <alignment horizontal="left" vertical="top" wrapText="1"/>
    </xf>
    <xf numFmtId="164" fontId="22" fillId="0" borderId="38" xfId="0" applyNumberFormat="1" applyFont="1" applyFill="1" applyBorder="1" applyAlignment="1">
      <alignment horizontal="right" vertical="top" wrapText="1"/>
    </xf>
    <xf numFmtId="165" fontId="21" fillId="6" borderId="39" xfId="0" applyNumberFormat="1" applyFont="1" applyFill="1" applyBorder="1" applyAlignment="1">
      <alignment horizontal="left" vertical="top" wrapText="1"/>
    </xf>
    <xf numFmtId="164" fontId="23" fillId="0" borderId="40" xfId="0" applyNumberFormat="1" applyFont="1" applyFill="1" applyBorder="1" applyAlignment="1">
      <alignment horizontal="right" vertical="top" wrapText="1"/>
    </xf>
    <xf numFmtId="0" fontId="0" fillId="0" borderId="41" xfId="0" applyBorder="1"/>
    <xf numFmtId="0" fontId="19" fillId="0" borderId="42" xfId="0" applyFont="1" applyFill="1" applyBorder="1" applyAlignment="1">
      <alignment horizontal="left" vertical="top" wrapText="1"/>
    </xf>
    <xf numFmtId="0" fontId="0" fillId="0" borderId="42" xfId="0" applyBorder="1"/>
    <xf numFmtId="164" fontId="23" fillId="0" borderId="4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 vertical="top" wrapText="1"/>
    </xf>
    <xf numFmtId="164" fontId="0" fillId="0" borderId="0" xfId="0" applyNumberFormat="1" applyFill="1" applyAlignment="1">
      <alignment horizontal="right" vertical="top" wrapText="1"/>
    </xf>
    <xf numFmtId="0" fontId="1" fillId="0" borderId="44" xfId="13" applyFont="1" applyFill="1" applyBorder="1">
      <alignment horizontal="left" vertical="top" wrapText="1"/>
    </xf>
    <xf numFmtId="0" fontId="5" fillId="0" borderId="44" xfId="13" applyFill="1" applyBorder="1">
      <alignment horizontal="left" vertical="top" wrapText="1"/>
    </xf>
    <xf numFmtId="0" fontId="20" fillId="0" borderId="37" xfId="0" applyFont="1" applyFill="1" applyBorder="1" applyAlignment="1">
      <alignment horizontal="left" vertical="top" wrapText="1"/>
    </xf>
    <xf numFmtId="0" fontId="0" fillId="0" borderId="37" xfId="0" applyFill="1" applyBorder="1" applyAlignment="1">
      <alignment horizontal="left" vertical="top" wrapText="1"/>
    </xf>
    <xf numFmtId="0" fontId="1" fillId="4" borderId="31" xfId="13" applyFont="1" applyBorder="1">
      <alignment horizontal="left" vertical="top" wrapText="1"/>
    </xf>
    <xf numFmtId="0" fontId="5" fillId="4" borderId="32" xfId="13" applyBorder="1">
      <alignment horizontal="left" vertical="top" wrapText="1"/>
    </xf>
    <xf numFmtId="164" fontId="0" fillId="0" borderId="34" xfId="0" applyNumberFormat="1" applyFill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142875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42875" y="46957"/>
          <a:ext cx="3564825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 DPGF Lot N°06 SERRURERIE - CHARPENTE METALLIQUE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0"/>
  <sheetViews>
    <sheetView showGridLines="0" tabSelected="1" view="pageBreakPreview" zoomScaleNormal="100" zoomScaleSheetLayoutView="100" workbookViewId="0">
      <pane xSplit="2" ySplit="2" topLeftCell="C63" activePane="bottomRight" state="frozen"/>
      <selection pane="topRight" activeCell="C1" sqref="C1"/>
      <selection pane="bottomLeft" activeCell="A3" sqref="A3"/>
      <selection pane="bottomRight" activeCell="J87" sqref="J8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78"/>
      <c r="B1" s="79"/>
      <c r="C1" s="79"/>
      <c r="D1" s="79"/>
      <c r="E1" s="79"/>
      <c r="F1" s="80"/>
    </row>
    <row r="2" spans="1:702" x14ac:dyDescent="0.25">
      <c r="A2" s="1"/>
      <c r="B2" s="2"/>
      <c r="C2" s="3" t="s">
        <v>0</v>
      </c>
      <c r="D2" s="3" t="s">
        <v>1</v>
      </c>
      <c r="E2" s="4" t="s">
        <v>204</v>
      </c>
      <c r="F2" s="4" t="s">
        <v>205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203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18"/>
      <c r="B16" s="19" t="s">
        <v>35</v>
      </c>
      <c r="C16" s="20" t="s">
        <v>36</v>
      </c>
      <c r="D16" s="21"/>
      <c r="E16" s="22"/>
      <c r="F16" s="23">
        <f>ROUND(D16*E16,2)</f>
        <v>0</v>
      </c>
      <c r="ZY16" t="s">
        <v>37</v>
      </c>
      <c r="ZZ16" s="13" t="s">
        <v>38</v>
      </c>
    </row>
    <row r="17" spans="1:702" ht="16.5" x14ac:dyDescent="0.25">
      <c r="A17" s="18"/>
      <c r="B17" s="19" t="s">
        <v>39</v>
      </c>
      <c r="C17" s="20" t="s">
        <v>40</v>
      </c>
      <c r="D17" s="21"/>
      <c r="E17" s="22"/>
      <c r="F17" s="23">
        <f>ROUND(D17*E17,2)</f>
        <v>0</v>
      </c>
      <c r="ZY17" t="s">
        <v>41</v>
      </c>
      <c r="ZZ17" s="13" t="s">
        <v>42</v>
      </c>
    </row>
    <row r="18" spans="1:702" ht="16.5" x14ac:dyDescent="0.25">
      <c r="A18" s="18"/>
      <c r="B18" s="19" t="s">
        <v>43</v>
      </c>
      <c r="C18" s="20" t="s">
        <v>44</v>
      </c>
      <c r="D18" s="21"/>
      <c r="E18" s="22"/>
      <c r="F18" s="23">
        <f>ROUND(D18*E18,2)</f>
        <v>0</v>
      </c>
      <c r="ZY18" t="s">
        <v>45</v>
      </c>
      <c r="ZZ18" s="13" t="s">
        <v>46</v>
      </c>
    </row>
    <row r="19" spans="1:702" ht="16.5" x14ac:dyDescent="0.25">
      <c r="A19" s="24"/>
      <c r="B19" s="25"/>
      <c r="C19" s="11"/>
      <c r="D19" s="11"/>
      <c r="E19" s="11"/>
      <c r="F19" s="12"/>
    </row>
    <row r="20" spans="1:702" ht="16.5" x14ac:dyDescent="0.25">
      <c r="A20" s="26"/>
      <c r="B20" s="27" t="s">
        <v>47</v>
      </c>
      <c r="C20" s="11"/>
      <c r="D20" s="11"/>
      <c r="E20" s="11"/>
      <c r="F20" s="28">
        <f>SUBTOTAL(109,F16:F19)</f>
        <v>0</v>
      </c>
      <c r="ZY20" t="s">
        <v>48</v>
      </c>
    </row>
    <row r="21" spans="1:702" ht="16.5" x14ac:dyDescent="0.25">
      <c r="A21" s="29"/>
      <c r="B21" s="30"/>
      <c r="C21" s="11"/>
      <c r="D21" s="11"/>
      <c r="E21" s="11"/>
      <c r="F21" s="12"/>
    </row>
    <row r="22" spans="1:702" ht="16.5" x14ac:dyDescent="0.25">
      <c r="A22" s="16" t="s">
        <v>49</v>
      </c>
      <c r="B22" s="17" t="s">
        <v>50</v>
      </c>
      <c r="C22" s="11"/>
      <c r="D22" s="11"/>
      <c r="E22" s="11"/>
      <c r="F22" s="12"/>
      <c r="ZY22" t="s">
        <v>51</v>
      </c>
      <c r="ZZ22" s="13"/>
    </row>
    <row r="23" spans="1:702" ht="16.5" x14ac:dyDescent="0.25">
      <c r="A23" s="18"/>
      <c r="B23" s="19" t="s">
        <v>52</v>
      </c>
      <c r="C23" s="20" t="s">
        <v>53</v>
      </c>
      <c r="D23" s="31"/>
      <c r="E23" s="22"/>
      <c r="F23" s="23">
        <f t="shared" ref="F23:F28" si="0">ROUND(D23*E23,2)</f>
        <v>0</v>
      </c>
      <c r="ZY23" t="s">
        <v>54</v>
      </c>
      <c r="ZZ23" s="13" t="s">
        <v>55</v>
      </c>
    </row>
    <row r="24" spans="1:702" ht="16.5" x14ac:dyDescent="0.25">
      <c r="A24" s="18"/>
      <c r="B24" s="19" t="s">
        <v>56</v>
      </c>
      <c r="C24" s="20" t="s">
        <v>57</v>
      </c>
      <c r="D24" s="31"/>
      <c r="E24" s="22"/>
      <c r="F24" s="23">
        <f t="shared" si="0"/>
        <v>0</v>
      </c>
      <c r="ZY24" t="s">
        <v>58</v>
      </c>
      <c r="ZZ24" s="13" t="s">
        <v>59</v>
      </c>
    </row>
    <row r="25" spans="1:702" ht="16.5" x14ac:dyDescent="0.25">
      <c r="A25" s="18"/>
      <c r="B25" s="19" t="s">
        <v>60</v>
      </c>
      <c r="C25" s="20" t="s">
        <v>61</v>
      </c>
      <c r="D25" s="31"/>
      <c r="E25" s="22"/>
      <c r="F25" s="23">
        <f t="shared" si="0"/>
        <v>0</v>
      </c>
      <c r="ZY25" t="s">
        <v>62</v>
      </c>
      <c r="ZZ25" s="13" t="s">
        <v>63</v>
      </c>
    </row>
    <row r="26" spans="1:702" ht="16.5" x14ac:dyDescent="0.25">
      <c r="A26" s="18"/>
      <c r="B26" s="19" t="s">
        <v>64</v>
      </c>
      <c r="C26" s="20" t="s">
        <v>65</v>
      </c>
      <c r="D26" s="31"/>
      <c r="E26" s="22"/>
      <c r="F26" s="23">
        <f t="shared" si="0"/>
        <v>0</v>
      </c>
      <c r="ZY26" t="s">
        <v>66</v>
      </c>
      <c r="ZZ26" s="13" t="s">
        <v>67</v>
      </c>
    </row>
    <row r="27" spans="1:702" ht="16.5" x14ac:dyDescent="0.25">
      <c r="A27" s="18"/>
      <c r="B27" s="19" t="s">
        <v>68</v>
      </c>
      <c r="C27" s="20" t="s">
        <v>69</v>
      </c>
      <c r="D27" s="31"/>
      <c r="E27" s="22"/>
      <c r="F27" s="23">
        <f t="shared" si="0"/>
        <v>0</v>
      </c>
      <c r="ZY27" t="s">
        <v>70</v>
      </c>
      <c r="ZZ27" s="13" t="s">
        <v>71</v>
      </c>
    </row>
    <row r="28" spans="1:702" ht="16.5" x14ac:dyDescent="0.25">
      <c r="A28" s="18"/>
      <c r="B28" s="19" t="s">
        <v>72</v>
      </c>
      <c r="C28" s="20" t="s">
        <v>73</v>
      </c>
      <c r="D28" s="31"/>
      <c r="E28" s="22"/>
      <c r="F28" s="23">
        <f t="shared" si="0"/>
        <v>0</v>
      </c>
      <c r="ZY28" t="s">
        <v>74</v>
      </c>
      <c r="ZZ28" s="13" t="s">
        <v>75</v>
      </c>
    </row>
    <row r="29" spans="1:702" ht="16.5" x14ac:dyDescent="0.25">
      <c r="A29" s="24"/>
      <c r="B29" s="25"/>
      <c r="C29" s="11"/>
      <c r="D29" s="11"/>
      <c r="E29" s="11"/>
      <c r="F29" s="12"/>
    </row>
    <row r="30" spans="1:702" ht="25.5" x14ac:dyDescent="0.25">
      <c r="A30" s="26"/>
      <c r="B30" s="27" t="s">
        <v>76</v>
      </c>
      <c r="C30" s="11"/>
      <c r="D30" s="11"/>
      <c r="E30" s="11"/>
      <c r="F30" s="28">
        <f>SUBTOTAL(109,F23:F29)</f>
        <v>0</v>
      </c>
      <c r="ZY30" t="s">
        <v>77</v>
      </c>
    </row>
    <row r="31" spans="1:702" ht="16.5" x14ac:dyDescent="0.25">
      <c r="A31" s="29"/>
      <c r="B31" s="30"/>
      <c r="C31" s="11"/>
      <c r="D31" s="11"/>
      <c r="E31" s="11"/>
      <c r="F31" s="12"/>
    </row>
    <row r="32" spans="1:702" ht="16.5" x14ac:dyDescent="0.25">
      <c r="A32" s="16" t="s">
        <v>78</v>
      </c>
      <c r="B32" s="17" t="s">
        <v>79</v>
      </c>
      <c r="C32" s="11"/>
      <c r="D32" s="11"/>
      <c r="E32" s="11"/>
      <c r="F32" s="12"/>
      <c r="ZY32" t="s">
        <v>80</v>
      </c>
      <c r="ZZ32" s="13"/>
    </row>
    <row r="33" spans="1:702" ht="16.5" x14ac:dyDescent="0.25">
      <c r="A33" s="18"/>
      <c r="B33" s="19" t="s">
        <v>81</v>
      </c>
      <c r="C33" s="20" t="s">
        <v>82</v>
      </c>
      <c r="D33" s="31"/>
      <c r="E33" s="22"/>
      <c r="F33" s="23">
        <f>ROUND(D33*E33,2)</f>
        <v>0</v>
      </c>
      <c r="ZY33" t="s">
        <v>83</v>
      </c>
      <c r="ZZ33" s="13" t="s">
        <v>84</v>
      </c>
    </row>
    <row r="34" spans="1:702" ht="16.5" x14ac:dyDescent="0.25">
      <c r="A34" s="18"/>
      <c r="B34" s="19" t="s">
        <v>85</v>
      </c>
      <c r="C34" s="20" t="s">
        <v>86</v>
      </c>
      <c r="D34" s="31"/>
      <c r="E34" s="22"/>
      <c r="F34" s="23">
        <f>ROUND(D34*E34,2)</f>
        <v>0</v>
      </c>
      <c r="ZY34" t="s">
        <v>87</v>
      </c>
      <c r="ZZ34" s="13" t="s">
        <v>88</v>
      </c>
    </row>
    <row r="35" spans="1:702" ht="16.5" x14ac:dyDescent="0.25">
      <c r="A35" s="18"/>
      <c r="B35" s="19" t="s">
        <v>89</v>
      </c>
      <c r="C35" s="20" t="s">
        <v>90</v>
      </c>
      <c r="D35" s="31"/>
      <c r="E35" s="22"/>
      <c r="F35" s="23">
        <f>ROUND(D35*E35,2)</f>
        <v>0</v>
      </c>
      <c r="ZY35" t="s">
        <v>91</v>
      </c>
      <c r="ZZ35" s="13" t="s">
        <v>92</v>
      </c>
    </row>
    <row r="36" spans="1:702" ht="16.5" x14ac:dyDescent="0.25">
      <c r="A36" s="24"/>
      <c r="B36" s="25"/>
      <c r="C36" s="11"/>
      <c r="D36" s="11"/>
      <c r="E36" s="11"/>
      <c r="F36" s="12"/>
    </row>
    <row r="37" spans="1:702" ht="25.5" x14ac:dyDescent="0.25">
      <c r="A37" s="26"/>
      <c r="B37" s="27" t="s">
        <v>93</v>
      </c>
      <c r="C37" s="11"/>
      <c r="D37" s="11"/>
      <c r="E37" s="11"/>
      <c r="F37" s="28">
        <f>SUBTOTAL(109,F33:F36)</f>
        <v>0</v>
      </c>
      <c r="ZY37" t="s">
        <v>94</v>
      </c>
    </row>
    <row r="38" spans="1:702" ht="16.5" x14ac:dyDescent="0.25">
      <c r="A38" s="29"/>
      <c r="B38" s="30"/>
      <c r="C38" s="11"/>
      <c r="D38" s="11"/>
      <c r="E38" s="11"/>
      <c r="F38" s="12"/>
    </row>
    <row r="39" spans="1:702" ht="16.5" x14ac:dyDescent="0.25">
      <c r="A39" s="16" t="s">
        <v>95</v>
      </c>
      <c r="B39" s="17" t="s">
        <v>96</v>
      </c>
      <c r="C39" s="11"/>
      <c r="D39" s="11"/>
      <c r="E39" s="11"/>
      <c r="F39" s="12"/>
      <c r="ZY39" t="s">
        <v>97</v>
      </c>
      <c r="ZZ39" s="13"/>
    </row>
    <row r="40" spans="1:702" ht="24" x14ac:dyDescent="0.25">
      <c r="A40" s="32" t="s">
        <v>98</v>
      </c>
      <c r="B40" s="33" t="s">
        <v>99</v>
      </c>
      <c r="C40" s="11"/>
      <c r="D40" s="11"/>
      <c r="E40" s="11"/>
      <c r="F40" s="12"/>
      <c r="ZY40" t="s">
        <v>100</v>
      </c>
      <c r="ZZ40" s="13"/>
    </row>
    <row r="41" spans="1:702" ht="16.5" x14ac:dyDescent="0.25">
      <c r="A41" s="18"/>
      <c r="B41" s="19" t="s">
        <v>101</v>
      </c>
      <c r="C41" s="20" t="s">
        <v>102</v>
      </c>
      <c r="D41" s="31"/>
      <c r="E41" s="22"/>
      <c r="F41" s="23">
        <f>ROUND(D41*E41,2)</f>
        <v>0</v>
      </c>
      <c r="ZY41" t="s">
        <v>103</v>
      </c>
      <c r="ZZ41" s="13" t="s">
        <v>104</v>
      </c>
    </row>
    <row r="42" spans="1:702" ht="16.5" x14ac:dyDescent="0.25">
      <c r="A42" s="18"/>
      <c r="B42" s="19" t="s">
        <v>105</v>
      </c>
      <c r="C42" s="20" t="s">
        <v>106</v>
      </c>
      <c r="D42" s="31"/>
      <c r="E42" s="22"/>
      <c r="F42" s="23">
        <f>ROUND(D42*E42,2)</f>
        <v>0</v>
      </c>
      <c r="ZY42" t="s">
        <v>107</v>
      </c>
      <c r="ZZ42" s="13" t="s">
        <v>108</v>
      </c>
    </row>
    <row r="43" spans="1:702" ht="16.5" x14ac:dyDescent="0.25">
      <c r="A43" s="18"/>
      <c r="B43" s="19" t="s">
        <v>109</v>
      </c>
      <c r="C43" s="20" t="s">
        <v>110</v>
      </c>
      <c r="D43" s="31"/>
      <c r="E43" s="22"/>
      <c r="F43" s="23">
        <f>ROUND(D43*E43,2)</f>
        <v>0</v>
      </c>
      <c r="ZY43" t="s">
        <v>111</v>
      </c>
      <c r="ZZ43" s="13" t="s">
        <v>112</v>
      </c>
    </row>
    <row r="44" spans="1:702" ht="16.5" x14ac:dyDescent="0.25">
      <c r="A44" s="24"/>
      <c r="B44" s="25"/>
      <c r="C44" s="11"/>
      <c r="D44" s="11"/>
      <c r="E44" s="11"/>
      <c r="F44" s="12"/>
    </row>
    <row r="45" spans="1:702" ht="16.5" x14ac:dyDescent="0.25">
      <c r="A45" s="26"/>
      <c r="B45" s="27" t="s">
        <v>113</v>
      </c>
      <c r="C45" s="11"/>
      <c r="D45" s="11"/>
      <c r="E45" s="11"/>
      <c r="F45" s="28">
        <f>SUBTOTAL(109,F40:F44)</f>
        <v>0</v>
      </c>
      <c r="ZY45" t="s">
        <v>114</v>
      </c>
    </row>
    <row r="46" spans="1:702" ht="16.5" x14ac:dyDescent="0.25">
      <c r="A46" s="29"/>
      <c r="B46" s="30"/>
      <c r="C46" s="11"/>
      <c r="D46" s="11"/>
      <c r="E46" s="11"/>
      <c r="F46" s="12"/>
    </row>
    <row r="47" spans="1:702" ht="16.5" x14ac:dyDescent="0.25">
      <c r="A47" s="16" t="s">
        <v>115</v>
      </c>
      <c r="B47" s="17" t="s">
        <v>116</v>
      </c>
      <c r="C47" s="11"/>
      <c r="D47" s="11"/>
      <c r="E47" s="11"/>
      <c r="F47" s="12"/>
      <c r="ZY47" t="s">
        <v>117</v>
      </c>
      <c r="ZZ47" s="13"/>
    </row>
    <row r="48" spans="1:702" ht="16.5" x14ac:dyDescent="0.25">
      <c r="A48" s="18"/>
      <c r="B48" s="19" t="s">
        <v>118</v>
      </c>
      <c r="C48" s="20" t="s">
        <v>119</v>
      </c>
      <c r="D48" s="31"/>
      <c r="E48" s="22"/>
      <c r="F48" s="23">
        <f>ROUND(D48*E48,2)</f>
        <v>0</v>
      </c>
      <c r="ZY48" t="s">
        <v>120</v>
      </c>
      <c r="ZZ48" s="13" t="s">
        <v>121</v>
      </c>
    </row>
    <row r="49" spans="1:702" ht="16.5" x14ac:dyDescent="0.25">
      <c r="A49" s="24"/>
      <c r="B49" s="25"/>
      <c r="C49" s="11"/>
      <c r="D49" s="11"/>
      <c r="E49" s="11"/>
      <c r="F49" s="12"/>
    </row>
    <row r="50" spans="1:702" ht="16.5" x14ac:dyDescent="0.25">
      <c r="A50" s="26"/>
      <c r="B50" s="27" t="s">
        <v>122</v>
      </c>
      <c r="C50" s="11"/>
      <c r="D50" s="11"/>
      <c r="E50" s="11"/>
      <c r="F50" s="28">
        <f>SUBTOTAL(109,F48:F49)</f>
        <v>0</v>
      </c>
      <c r="ZY50" t="s">
        <v>123</v>
      </c>
    </row>
    <row r="51" spans="1:702" ht="16.5" x14ac:dyDescent="0.25">
      <c r="A51" s="29"/>
      <c r="B51" s="30"/>
      <c r="C51" s="11"/>
      <c r="D51" s="11"/>
      <c r="E51" s="11"/>
      <c r="F51" s="12"/>
    </row>
    <row r="52" spans="1:702" ht="16.5" x14ac:dyDescent="0.25">
      <c r="A52" s="16" t="s">
        <v>124</v>
      </c>
      <c r="B52" s="17" t="s">
        <v>125</v>
      </c>
      <c r="C52" s="11"/>
      <c r="D52" s="11"/>
      <c r="E52" s="11"/>
      <c r="F52" s="12"/>
      <c r="ZY52" t="s">
        <v>126</v>
      </c>
      <c r="ZZ52" s="13"/>
    </row>
    <row r="53" spans="1:702" ht="16.5" x14ac:dyDescent="0.25">
      <c r="A53" s="18"/>
      <c r="B53" s="19" t="s">
        <v>127</v>
      </c>
      <c r="C53" s="20" t="s">
        <v>128</v>
      </c>
      <c r="D53" s="21"/>
      <c r="E53" s="22"/>
      <c r="F53" s="23">
        <f>ROUND(D53*E53,2)</f>
        <v>0</v>
      </c>
      <c r="ZY53" t="s">
        <v>129</v>
      </c>
      <c r="ZZ53" s="13" t="s">
        <v>130</v>
      </c>
    </row>
    <row r="54" spans="1:702" ht="16.5" x14ac:dyDescent="0.25">
      <c r="A54" s="18"/>
      <c r="B54" s="19" t="s">
        <v>131</v>
      </c>
      <c r="C54" s="20" t="s">
        <v>132</v>
      </c>
      <c r="D54" s="21"/>
      <c r="E54" s="22"/>
      <c r="F54" s="23">
        <f>ROUND(D54*E54,2)</f>
        <v>0</v>
      </c>
      <c r="ZY54" t="s">
        <v>133</v>
      </c>
      <c r="ZZ54" s="13" t="s">
        <v>134</v>
      </c>
    </row>
    <row r="55" spans="1:702" ht="16.5" x14ac:dyDescent="0.25">
      <c r="A55" s="18"/>
      <c r="B55" s="19" t="s">
        <v>135</v>
      </c>
      <c r="C55" s="20" t="s">
        <v>136</v>
      </c>
      <c r="D55" s="21"/>
      <c r="E55" s="22"/>
      <c r="F55" s="23">
        <f>ROUND(D55*E55,2)</f>
        <v>0</v>
      </c>
      <c r="ZY55" t="s">
        <v>137</v>
      </c>
      <c r="ZZ55" s="13" t="s">
        <v>138</v>
      </c>
    </row>
    <row r="56" spans="1:702" ht="16.5" x14ac:dyDescent="0.25">
      <c r="A56" s="24"/>
      <c r="B56" s="25"/>
      <c r="C56" s="11"/>
      <c r="D56" s="11"/>
      <c r="E56" s="11"/>
      <c r="F56" s="12"/>
    </row>
    <row r="57" spans="1:702" ht="16.5" x14ac:dyDescent="0.25">
      <c r="A57" s="26"/>
      <c r="B57" s="27" t="s">
        <v>139</v>
      </c>
      <c r="C57" s="11"/>
      <c r="D57" s="11"/>
      <c r="E57" s="11"/>
      <c r="F57" s="28">
        <f>SUBTOTAL(109,F53:F56)</f>
        <v>0</v>
      </c>
      <c r="ZY57" t="s">
        <v>140</v>
      </c>
    </row>
    <row r="58" spans="1:702" ht="16.5" x14ac:dyDescent="0.25">
      <c r="A58" s="29"/>
      <c r="B58" s="30"/>
      <c r="C58" s="11"/>
      <c r="D58" s="11"/>
      <c r="E58" s="11"/>
      <c r="F58" s="12"/>
    </row>
    <row r="59" spans="1:702" ht="16.5" x14ac:dyDescent="0.25">
      <c r="A59" s="16" t="s">
        <v>141</v>
      </c>
      <c r="B59" s="17" t="s">
        <v>142</v>
      </c>
      <c r="C59" s="11"/>
      <c r="D59" s="11"/>
      <c r="E59" s="11"/>
      <c r="F59" s="12"/>
      <c r="ZY59" t="s">
        <v>143</v>
      </c>
      <c r="ZZ59" s="13"/>
    </row>
    <row r="60" spans="1:702" ht="16.5" x14ac:dyDescent="0.25">
      <c r="A60" s="32" t="s">
        <v>144</v>
      </c>
      <c r="B60" s="33" t="s">
        <v>145</v>
      </c>
      <c r="C60" s="11"/>
      <c r="D60" s="11"/>
      <c r="E60" s="11"/>
      <c r="F60" s="12"/>
      <c r="ZY60" t="s">
        <v>146</v>
      </c>
      <c r="ZZ60" s="13"/>
    </row>
    <row r="61" spans="1:702" ht="16.5" x14ac:dyDescent="0.25">
      <c r="A61" s="18"/>
      <c r="B61" s="19" t="s">
        <v>147</v>
      </c>
      <c r="C61" s="20" t="s">
        <v>148</v>
      </c>
      <c r="D61" s="21"/>
      <c r="E61" s="22"/>
      <c r="F61" s="23">
        <f>ROUND(D61*E61,2)</f>
        <v>0</v>
      </c>
      <c r="ZY61" t="s">
        <v>149</v>
      </c>
      <c r="ZZ61" s="13" t="s">
        <v>150</v>
      </c>
    </row>
    <row r="62" spans="1:702" ht="16.5" x14ac:dyDescent="0.25">
      <c r="A62" s="32" t="s">
        <v>151</v>
      </c>
      <c r="B62" s="33" t="s">
        <v>152</v>
      </c>
      <c r="C62" s="11"/>
      <c r="D62" s="11"/>
      <c r="E62" s="11"/>
      <c r="F62" s="12"/>
      <c r="ZY62" t="s">
        <v>153</v>
      </c>
      <c r="ZZ62" s="13"/>
    </row>
    <row r="63" spans="1:702" ht="16.5" x14ac:dyDescent="0.25">
      <c r="A63" s="18"/>
      <c r="B63" s="19" t="s">
        <v>154</v>
      </c>
      <c r="C63" s="20" t="s">
        <v>155</v>
      </c>
      <c r="D63" s="31"/>
      <c r="E63" s="22"/>
      <c r="F63" s="23">
        <f>ROUND(D63*E63,2)</f>
        <v>0</v>
      </c>
      <c r="ZY63" t="s">
        <v>156</v>
      </c>
      <c r="ZZ63" s="13" t="s">
        <v>157</v>
      </c>
    </row>
    <row r="64" spans="1:702" ht="16.5" x14ac:dyDescent="0.25">
      <c r="A64" s="18"/>
      <c r="B64" s="19" t="s">
        <v>158</v>
      </c>
      <c r="C64" s="20" t="s">
        <v>159</v>
      </c>
      <c r="D64" s="21"/>
      <c r="E64" s="22"/>
      <c r="F64" s="23">
        <f>ROUND(D64*E64,2)</f>
        <v>0</v>
      </c>
      <c r="ZY64" t="s">
        <v>160</v>
      </c>
      <c r="ZZ64" s="13" t="s">
        <v>161</v>
      </c>
    </row>
    <row r="65" spans="1:702" ht="16.5" x14ac:dyDescent="0.25">
      <c r="A65" s="32" t="s">
        <v>162</v>
      </c>
      <c r="B65" s="33" t="s">
        <v>163</v>
      </c>
      <c r="C65" s="11"/>
      <c r="D65" s="11"/>
      <c r="E65" s="11"/>
      <c r="F65" s="12"/>
      <c r="ZY65" t="s">
        <v>164</v>
      </c>
      <c r="ZZ65" s="13"/>
    </row>
    <row r="66" spans="1:702" ht="16.5" x14ac:dyDescent="0.25">
      <c r="A66" s="18"/>
      <c r="B66" s="19" t="s">
        <v>165</v>
      </c>
      <c r="C66" s="20" t="s">
        <v>166</v>
      </c>
      <c r="D66" s="21"/>
      <c r="E66" s="22"/>
      <c r="F66" s="23">
        <f>ROUND(D66*E66,2)</f>
        <v>0</v>
      </c>
      <c r="ZY66" t="s">
        <v>167</v>
      </c>
      <c r="ZZ66" s="13" t="s">
        <v>168</v>
      </c>
    </row>
    <row r="67" spans="1:702" ht="16.5" x14ac:dyDescent="0.25">
      <c r="A67" s="32" t="s">
        <v>169</v>
      </c>
      <c r="B67" s="33" t="s">
        <v>170</v>
      </c>
      <c r="C67" s="11"/>
      <c r="D67" s="11"/>
      <c r="E67" s="11"/>
      <c r="F67" s="12"/>
      <c r="ZY67" t="s">
        <v>171</v>
      </c>
      <c r="ZZ67" s="13"/>
    </row>
    <row r="68" spans="1:702" ht="16.5" x14ac:dyDescent="0.25">
      <c r="A68" s="18"/>
      <c r="B68" s="19" t="s">
        <v>172</v>
      </c>
      <c r="C68" s="20" t="s">
        <v>173</v>
      </c>
      <c r="D68" s="21"/>
      <c r="E68" s="22"/>
      <c r="F68" s="23">
        <f>ROUND(D68*E68,2)</f>
        <v>0</v>
      </c>
      <c r="ZY68" t="s">
        <v>174</v>
      </c>
      <c r="ZZ68" s="13" t="s">
        <v>175</v>
      </c>
    </row>
    <row r="69" spans="1:702" ht="16.5" x14ac:dyDescent="0.25">
      <c r="A69" s="32" t="s">
        <v>176</v>
      </c>
      <c r="B69" s="33" t="s">
        <v>177</v>
      </c>
      <c r="C69" s="11"/>
      <c r="D69" s="11"/>
      <c r="E69" s="11"/>
      <c r="F69" s="12"/>
      <c r="ZY69" t="s">
        <v>178</v>
      </c>
      <c r="ZZ69" s="13"/>
    </row>
    <row r="70" spans="1:702" ht="16.5" x14ac:dyDescent="0.25">
      <c r="A70" s="18"/>
      <c r="B70" s="19" t="s">
        <v>179</v>
      </c>
      <c r="C70" s="20" t="s">
        <v>180</v>
      </c>
      <c r="D70" s="21"/>
      <c r="E70" s="22"/>
      <c r="F70" s="23">
        <f>ROUND(D70*E70,2)</f>
        <v>0</v>
      </c>
      <c r="ZY70" t="s">
        <v>181</v>
      </c>
      <c r="ZZ70" s="13" t="s">
        <v>182</v>
      </c>
    </row>
    <row r="71" spans="1:702" ht="16.5" x14ac:dyDescent="0.25">
      <c r="A71" s="24"/>
      <c r="B71" s="25"/>
      <c r="C71" s="11"/>
      <c r="D71" s="11"/>
      <c r="E71" s="11"/>
      <c r="F71" s="12"/>
    </row>
    <row r="72" spans="1:702" ht="16.5" x14ac:dyDescent="0.25">
      <c r="A72" s="26"/>
      <c r="B72" s="27" t="s">
        <v>183</v>
      </c>
      <c r="C72" s="11"/>
      <c r="D72" s="11"/>
      <c r="E72" s="11"/>
      <c r="F72" s="34">
        <f>SUBTOTAL(109,F60:F71)</f>
        <v>0</v>
      </c>
      <c r="ZY72" t="s">
        <v>184</v>
      </c>
    </row>
    <row r="73" spans="1:702" ht="30" x14ac:dyDescent="0.25">
      <c r="A73" s="35"/>
      <c r="B73" s="36" t="s">
        <v>185</v>
      </c>
      <c r="C73" s="11"/>
      <c r="D73" s="11"/>
      <c r="E73" s="11"/>
      <c r="F73" s="37">
        <f>SUBTOTAL(109,F6:F72)</f>
        <v>0</v>
      </c>
      <c r="G73" s="38"/>
      <c r="ZY73" t="s">
        <v>186</v>
      </c>
    </row>
    <row r="74" spans="1:702" ht="16.5" x14ac:dyDescent="0.25">
      <c r="A74" s="24"/>
      <c r="B74" s="41"/>
      <c r="C74" s="42"/>
      <c r="D74" s="42"/>
      <c r="E74" s="42"/>
      <c r="F74" s="40"/>
    </row>
    <row r="75" spans="1:702" x14ac:dyDescent="0.25">
      <c r="A75" s="43"/>
      <c r="B75" s="43"/>
      <c r="C75" s="43"/>
      <c r="D75" s="43"/>
      <c r="E75" s="43"/>
      <c r="F75" s="43"/>
    </row>
    <row r="76" spans="1:702" ht="30" x14ac:dyDescent="0.25">
      <c r="B76" s="44" t="s">
        <v>206</v>
      </c>
      <c r="F76" s="45">
        <f>SUBTOTAL(109,F4:F74)</f>
        <v>0</v>
      </c>
      <c r="ZY76" t="s">
        <v>199</v>
      </c>
    </row>
    <row r="77" spans="1:702" x14ac:dyDescent="0.25">
      <c r="A77" s="46">
        <v>20</v>
      </c>
      <c r="B77" s="44" t="str">
        <f>CONCATENATE("Montant TVA (",A77,"%)")</f>
        <v>Montant TVA (20%)</v>
      </c>
      <c r="F77" s="45">
        <f>(F76*A77)/100</f>
        <v>0</v>
      </c>
      <c r="ZY77" t="s">
        <v>200</v>
      </c>
    </row>
    <row r="78" spans="1:702" x14ac:dyDescent="0.25">
      <c r="B78" s="44" t="s">
        <v>201</v>
      </c>
      <c r="F78" s="45">
        <f>F76+F77</f>
        <v>0</v>
      </c>
      <c r="ZY78" t="s">
        <v>202</v>
      </c>
    </row>
    <row r="79" spans="1:702" x14ac:dyDescent="0.25">
      <c r="F79" s="45"/>
    </row>
    <row r="80" spans="1:702" ht="16.5" x14ac:dyDescent="0.25">
      <c r="A80" s="48"/>
      <c r="B80" s="49"/>
      <c r="C80" s="50"/>
      <c r="D80" s="50"/>
      <c r="E80" s="50"/>
      <c r="F80" s="51"/>
    </row>
    <row r="81" spans="1:702" ht="30" x14ac:dyDescent="0.25">
      <c r="A81" s="52" t="s">
        <v>187</v>
      </c>
      <c r="B81" s="39" t="s">
        <v>188</v>
      </c>
      <c r="C81" s="11"/>
      <c r="D81" s="11"/>
      <c r="E81" s="11"/>
      <c r="F81" s="53"/>
      <c r="ZY81" t="s">
        <v>189</v>
      </c>
      <c r="ZZ81" s="13"/>
    </row>
    <row r="82" spans="1:702" ht="16.5" x14ac:dyDescent="0.25">
      <c r="A82" s="54"/>
      <c r="B82" s="19" t="s">
        <v>190</v>
      </c>
      <c r="C82" s="20" t="s">
        <v>191</v>
      </c>
      <c r="D82" s="31"/>
      <c r="E82" s="22"/>
      <c r="F82" s="55">
        <f>ROUND(D82*E82,2)</f>
        <v>0</v>
      </c>
      <c r="ZY82" t="s">
        <v>192</v>
      </c>
      <c r="ZZ82" s="13" t="s">
        <v>193</v>
      </c>
    </row>
    <row r="83" spans="1:702" ht="16.5" x14ac:dyDescent="0.25">
      <c r="A83" s="54"/>
      <c r="B83" s="19" t="s">
        <v>194</v>
      </c>
      <c r="C83" s="20" t="s">
        <v>195</v>
      </c>
      <c r="D83" s="21"/>
      <c r="E83" s="22"/>
      <c r="F83" s="55">
        <f>ROUND(D83*E83,2)</f>
        <v>0</v>
      </c>
      <c r="ZY83" t="s">
        <v>196</v>
      </c>
      <c r="ZZ83" s="13" t="s">
        <v>197</v>
      </c>
    </row>
    <row r="84" spans="1:702" ht="16.5" x14ac:dyDescent="0.25">
      <c r="A84" s="56"/>
      <c r="B84" s="25"/>
      <c r="C84" s="11"/>
      <c r="D84" s="11"/>
      <c r="E84" s="11"/>
      <c r="F84" s="57"/>
    </row>
    <row r="85" spans="1:702" ht="30" x14ac:dyDescent="0.25">
      <c r="A85" s="75"/>
      <c r="B85" s="76" t="s">
        <v>207</v>
      </c>
      <c r="C85" s="58"/>
      <c r="D85" s="58"/>
      <c r="E85" s="58"/>
      <c r="F85" s="77">
        <f>SUBTOTAL(109,F82:F84)</f>
        <v>0</v>
      </c>
      <c r="G85" s="47"/>
      <c r="ZY85" t="s">
        <v>198</v>
      </c>
    </row>
    <row r="86" spans="1:702" ht="17.25" thickBot="1" x14ac:dyDescent="0.3">
      <c r="A86" s="71"/>
      <c r="B86" s="72"/>
      <c r="C86" s="69"/>
      <c r="D86" s="69"/>
      <c r="E86" s="69"/>
      <c r="F86" s="70"/>
      <c r="G86" s="47"/>
    </row>
    <row r="87" spans="1:702" ht="16.5" x14ac:dyDescent="0.25">
      <c r="A87" s="59"/>
      <c r="B87" s="60" t="s">
        <v>208</v>
      </c>
      <c r="C87" s="61"/>
      <c r="D87" s="61"/>
      <c r="E87" s="61"/>
      <c r="F87" s="62">
        <f>SUM(F76,F85)</f>
        <v>0</v>
      </c>
    </row>
    <row r="88" spans="1:702" x14ac:dyDescent="0.25">
      <c r="A88" s="63">
        <v>20</v>
      </c>
      <c r="B88" s="44" t="str">
        <f>CONCATENATE("Montant TVA (",A88,"%)")</f>
        <v>Montant TVA (20%)</v>
      </c>
      <c r="F88" s="64">
        <f>(F87*A88)/100</f>
        <v>0</v>
      </c>
    </row>
    <row r="89" spans="1:702" ht="15.75" thickBot="1" x14ac:dyDescent="0.3">
      <c r="A89" s="65"/>
      <c r="B89" s="66" t="s">
        <v>201</v>
      </c>
      <c r="C89" s="67"/>
      <c r="D89" s="67"/>
      <c r="E89" s="67"/>
      <c r="F89" s="68">
        <f>F87+F88</f>
        <v>0</v>
      </c>
    </row>
    <row r="90" spans="1:702" ht="16.5" x14ac:dyDescent="0.25">
      <c r="A90" s="73"/>
      <c r="B90" s="74"/>
      <c r="C90" s="61"/>
      <c r="D90" s="61"/>
      <c r="E90" s="61"/>
      <c r="F90" s="61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N°06 SERRURERIE - CHARPENT</vt:lpstr>
      <vt:lpstr>'Lot N°06 SERRURERIE - CHARPENT'!Impression_des_titres</vt:lpstr>
      <vt:lpstr>'Lot N°06 SERRURERIE - CHARPENT'!Zone_d_impression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2024-10-28T09:33:56Z</cp:lastPrinted>
  <dcterms:created xsi:type="dcterms:W3CDTF">2024-05-02T15:36:04Z</dcterms:created>
  <dcterms:modified xsi:type="dcterms:W3CDTF">2024-10-28T09:34:30Z</dcterms:modified>
</cp:coreProperties>
</file>