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02-ECONOMIE\DCE version finale\"/>
    </mc:Choice>
  </mc:AlternateContent>
  <xr:revisionPtr revIDLastSave="0" documentId="13_ncr:1_{3C317B1A-24EF-44E5-A297-A2C92DD0699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5 MENUISERIES EXTERIEUR" sheetId="1" r:id="rId1"/>
  </sheets>
  <definedNames>
    <definedName name="_xlnm.Print_Titles" localSheetId="0">'Lot N°05 MENUISERIES EXTERIEUR'!$1:$2</definedName>
    <definedName name="_xlnm.Print_Area" localSheetId="0">'Lot N°05 MENUISERIES EXTERIEUR'!$A$1:$F$128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7" i="1" l="1"/>
  <c r="B123" i="1"/>
  <c r="B119" i="1"/>
  <c r="F7" i="1" l="1"/>
  <c r="F8" i="1"/>
  <c r="F9" i="1"/>
  <c r="F10" i="1"/>
  <c r="F11" i="1"/>
  <c r="F17" i="1"/>
  <c r="F18" i="1"/>
  <c r="F19" i="1"/>
  <c r="F21" i="1"/>
  <c r="F22" i="1"/>
  <c r="F23" i="1"/>
  <c r="F24" i="1"/>
  <c r="F25" i="1"/>
  <c r="F27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60" i="1"/>
  <c r="F61" i="1"/>
  <c r="F62" i="1"/>
  <c r="F63" i="1"/>
  <c r="F64" i="1"/>
  <c r="F65" i="1"/>
  <c r="F70" i="1"/>
  <c r="F71" i="1"/>
  <c r="F77" i="1"/>
  <c r="F81" i="1" s="1"/>
  <c r="F79" i="1"/>
  <c r="F84" i="1"/>
  <c r="F85" i="1"/>
  <c r="F86" i="1"/>
  <c r="F87" i="1"/>
  <c r="F88" i="1"/>
  <c r="F89" i="1"/>
  <c r="F90" i="1"/>
  <c r="F91" i="1"/>
  <c r="F96" i="1"/>
  <c r="F98" i="1" s="1"/>
  <c r="F108" i="1"/>
  <c r="F110" i="1" s="1"/>
  <c r="F113" i="1"/>
  <c r="F114" i="1"/>
  <c r="B103" i="1"/>
  <c r="F116" i="1" l="1"/>
  <c r="F29" i="1"/>
  <c r="F67" i="1"/>
  <c r="F93" i="1"/>
  <c r="F73" i="1"/>
  <c r="F13" i="1"/>
  <c r="F99" i="1" l="1"/>
  <c r="F102" i="1" s="1"/>
  <c r="F126" i="1" l="1"/>
  <c r="F122" i="1"/>
  <c r="F118" i="1"/>
  <c r="F103" i="1"/>
  <c r="F104" i="1" l="1"/>
  <c r="F119" i="1" l="1"/>
  <c r="F120" i="1" s="1"/>
  <c r="F123" i="1"/>
  <c r="F124" i="1" s="1"/>
  <c r="F127" i="1"/>
  <c r="F128" i="1" s="1"/>
</calcChain>
</file>

<file path=xl/sharedStrings.xml><?xml version="1.0" encoding="utf-8"?>
<sst xmlns="http://schemas.openxmlformats.org/spreadsheetml/2006/main" count="347" uniqueCount="335">
  <si>
    <t>U</t>
  </si>
  <si>
    <t xml:space="preserve">Quantité </t>
  </si>
  <si>
    <t>CH2</t>
  </si>
  <si>
    <t>ZMEX</t>
  </si>
  <si>
    <t>2</t>
  </si>
  <si>
    <t>DESCRIPTION DES TRAVAUX DE MENUISERIES EXTERIEURES</t>
  </si>
  <si>
    <t>CH3</t>
  </si>
  <si>
    <t>2.1</t>
  </si>
  <si>
    <t>FRAIS GENERAUX ET DEPENSES COMMUNES</t>
  </si>
  <si>
    <t>CH4</t>
  </si>
  <si>
    <t>Dépenses communes</t>
  </si>
  <si>
    <t>ENS</t>
  </si>
  <si>
    <t>ART</t>
  </si>
  <si>
    <t>000-E217</t>
  </si>
  <si>
    <t>Installations de chantier</t>
  </si>
  <si>
    <t>ENS</t>
  </si>
  <si>
    <t>ART</t>
  </si>
  <si>
    <t>000-E218</t>
  </si>
  <si>
    <t>Etudes d'exécution</t>
  </si>
  <si>
    <t>ENS</t>
  </si>
  <si>
    <t>ART</t>
  </si>
  <si>
    <t>000-E219</t>
  </si>
  <si>
    <t>Etudes de synthèse</t>
  </si>
  <si>
    <t>ENS</t>
  </si>
  <si>
    <t>ART</t>
  </si>
  <si>
    <t>000-E220</t>
  </si>
  <si>
    <t>DOE</t>
  </si>
  <si>
    <t>ENS</t>
  </si>
  <si>
    <t>ART</t>
  </si>
  <si>
    <t>000-E221</t>
  </si>
  <si>
    <t>Total FRAIS GENERAUX ET DEPENSES COMMUNES</t>
  </si>
  <si>
    <t>STOT</t>
  </si>
  <si>
    <t>2.3</t>
  </si>
  <si>
    <t>ENSEMBLES MENUISES EXTERIEURS BOIS</t>
  </si>
  <si>
    <t>CH4</t>
  </si>
  <si>
    <t>2.3.6</t>
  </si>
  <si>
    <t>Nomenclature de type "Porte"</t>
  </si>
  <si>
    <t>CH5</t>
  </si>
  <si>
    <t>PB 01 Porte d'entrée sas extérieure automatique</t>
  </si>
  <si>
    <t>U</t>
  </si>
  <si>
    <t>ART</t>
  </si>
  <si>
    <t>004-B211</t>
  </si>
  <si>
    <t>PB 02 Porte d'entrée sas intérieure automatique</t>
  </si>
  <si>
    <t>U</t>
  </si>
  <si>
    <t>ART</t>
  </si>
  <si>
    <t>004-E787</t>
  </si>
  <si>
    <t>PB 03 Porte d'entrée pôle perspective</t>
  </si>
  <si>
    <t>M2</t>
  </si>
  <si>
    <t>ART</t>
  </si>
  <si>
    <t>004-E204</t>
  </si>
  <si>
    <t>2.3.7</t>
  </si>
  <si>
    <t>Nomenclature de type "Fenêtre"</t>
  </si>
  <si>
    <t>CH5</t>
  </si>
  <si>
    <t>Men 01 103/188 cm cintrée - accessibles résidents</t>
  </si>
  <si>
    <t>M2</t>
  </si>
  <si>
    <t>ART</t>
  </si>
  <si>
    <t>004-E189</t>
  </si>
  <si>
    <t>Men 02 97/188 cm cintrée PB- non accessible résidents</t>
  </si>
  <si>
    <t>M2</t>
  </si>
  <si>
    <t>ART</t>
  </si>
  <si>
    <t>004-E190</t>
  </si>
  <si>
    <t>Men 03.a 100/222 cm - accessibles résidents</t>
  </si>
  <si>
    <t>M2</t>
  </si>
  <si>
    <t>ART</t>
  </si>
  <si>
    <t>004-E205</t>
  </si>
  <si>
    <t>Men 03.b 100/200 cm - non accessibles résidents</t>
  </si>
  <si>
    <t>M2</t>
  </si>
  <si>
    <t>ART</t>
  </si>
  <si>
    <t>004-E706</t>
  </si>
  <si>
    <t>Men 03.b 100/200 cm - accessibles résidents</t>
  </si>
  <si>
    <t>M2</t>
  </si>
  <si>
    <t>ART</t>
  </si>
  <si>
    <t>004-A004</t>
  </si>
  <si>
    <t>2.3.8</t>
  </si>
  <si>
    <t>Nomenclature de type "Ensemble Composé Menuisé"</t>
  </si>
  <si>
    <t>CH5</t>
  </si>
  <si>
    <t>EME 04 160/287- accessibles résidents</t>
  </si>
  <si>
    <t>M2</t>
  </si>
  <si>
    <t>ART</t>
  </si>
  <si>
    <t>004-E207</t>
  </si>
  <si>
    <t>Total ENSEMBLES MENUISES EXTERIEURS BOIS</t>
  </si>
  <si>
    <t>STOT</t>
  </si>
  <si>
    <t>2.4</t>
  </si>
  <si>
    <t>ENSEMBLES MENUISES EXTERIEURS ALUMINIUM</t>
  </si>
  <si>
    <t>CH4</t>
  </si>
  <si>
    <t>2.4.5</t>
  </si>
  <si>
    <t>Nomenclature de type "Porte"</t>
  </si>
  <si>
    <t>CH5</t>
  </si>
  <si>
    <t>PV 01 93/220</t>
  </si>
  <si>
    <t>U</t>
  </si>
  <si>
    <t>ART</t>
  </si>
  <si>
    <t>004-E653</t>
  </si>
  <si>
    <t>PV 02 93+93/220</t>
  </si>
  <si>
    <t>U</t>
  </si>
  <si>
    <t>ART</t>
  </si>
  <si>
    <t>000-F254</t>
  </si>
  <si>
    <t>PV 03 93+53/220</t>
  </si>
  <si>
    <t>U</t>
  </si>
  <si>
    <t>ART</t>
  </si>
  <si>
    <t>004-E707</t>
  </si>
  <si>
    <t>PV 04 93x210 à double dormant</t>
  </si>
  <si>
    <t>U</t>
  </si>
  <si>
    <t>ART</t>
  </si>
  <si>
    <t>004-E616</t>
  </si>
  <si>
    <t>2.4.6</t>
  </si>
  <si>
    <t>Nomenclature de type "Ensemble Composé Menuisé"</t>
  </si>
  <si>
    <t>CH5</t>
  </si>
  <si>
    <t>EME 01 460/245 avec PV - accessibles résidents</t>
  </si>
  <si>
    <t>M2</t>
  </si>
  <si>
    <t>ART</t>
  </si>
  <si>
    <t>004-E617</t>
  </si>
  <si>
    <t>EME 02 180/245 avec PV - non accessible résidents</t>
  </si>
  <si>
    <t>M2</t>
  </si>
  <si>
    <t>ART</t>
  </si>
  <si>
    <t>005-A054</t>
  </si>
  <si>
    <t>EME 03 163/245 avec PV - accessible résidents</t>
  </si>
  <si>
    <t>M2</t>
  </si>
  <si>
    <t>ART</t>
  </si>
  <si>
    <t>004-E705</t>
  </si>
  <si>
    <t>EME 05 200/200 - accessibles résidents</t>
  </si>
  <si>
    <t>M2</t>
  </si>
  <si>
    <t>ART</t>
  </si>
  <si>
    <t>004-E217</t>
  </si>
  <si>
    <t>EME 06.a 200/280 - accessibles résidents</t>
  </si>
  <si>
    <t>M2</t>
  </si>
  <si>
    <t>ART</t>
  </si>
  <si>
    <t>004-E196</t>
  </si>
  <si>
    <t>EME 06.b 200/280 avec VB - accessibles résidents</t>
  </si>
  <si>
    <t>M2</t>
  </si>
  <si>
    <t>ART</t>
  </si>
  <si>
    <t>004-E858</t>
  </si>
  <si>
    <t>EME 06.c 200/280 avec PV - accessibles résidents</t>
  </si>
  <si>
    <t>M2</t>
  </si>
  <si>
    <t>ART</t>
  </si>
  <si>
    <t>004-E198</t>
  </si>
  <si>
    <t>EME 06.d 200/280 avec PV - accessibles résidents</t>
  </si>
  <si>
    <t>U</t>
  </si>
  <si>
    <t>ART</t>
  </si>
  <si>
    <t>004-E199</t>
  </si>
  <si>
    <t>EME 07.a 100/280 - accessibles résidents</t>
  </si>
  <si>
    <t>M2</t>
  </si>
  <si>
    <t>ART</t>
  </si>
  <si>
    <t>004-E626</t>
  </si>
  <si>
    <t>EME 07.b 100/280 avec VB - accessibles résidents</t>
  </si>
  <si>
    <t>M2</t>
  </si>
  <si>
    <t>ART</t>
  </si>
  <si>
    <t>004-E852</t>
  </si>
  <si>
    <t>EME 08.a 300/280 - accessibles résidents</t>
  </si>
  <si>
    <t>M2</t>
  </si>
  <si>
    <t>ART</t>
  </si>
  <si>
    <t>004-E197</t>
  </si>
  <si>
    <t>EME 08.b 300/280 avec VB - accessibles résidents</t>
  </si>
  <si>
    <t>M2</t>
  </si>
  <si>
    <t>ART</t>
  </si>
  <si>
    <t>004-E859</t>
  </si>
  <si>
    <t>MEN 09.a 270/280 - accessibles résidents</t>
  </si>
  <si>
    <t>U</t>
  </si>
  <si>
    <t>ART</t>
  </si>
  <si>
    <t>000-H456</t>
  </si>
  <si>
    <t>MEN 09.b 270/280 avec VB - accessibles résidents</t>
  </si>
  <si>
    <t>U</t>
  </si>
  <si>
    <t>ART</t>
  </si>
  <si>
    <t>004-E853</t>
  </si>
  <si>
    <t>EME 10 400/280 avec PV</t>
  </si>
  <si>
    <t>M2</t>
  </si>
  <si>
    <t>ART</t>
  </si>
  <si>
    <t>004-E195</t>
  </si>
  <si>
    <t>EME 11 300/280 avec PV</t>
  </si>
  <si>
    <t>M2</t>
  </si>
  <si>
    <t>ART</t>
  </si>
  <si>
    <t>004-E200</t>
  </si>
  <si>
    <t>EME 12.a 325/280</t>
  </si>
  <si>
    <t>M2</t>
  </si>
  <si>
    <t>ART</t>
  </si>
  <si>
    <t>004-E855</t>
  </si>
  <si>
    <t>EME 12.b 325/280</t>
  </si>
  <si>
    <t>M2</t>
  </si>
  <si>
    <t>ART</t>
  </si>
  <si>
    <t>004-E856</t>
  </si>
  <si>
    <t>EME 13 360/280</t>
  </si>
  <si>
    <t>U</t>
  </si>
  <si>
    <t>ART</t>
  </si>
  <si>
    <t>004-E854</t>
  </si>
  <si>
    <t>2.4.7</t>
  </si>
  <si>
    <t>Nomenclature de type "Fenêtre"</t>
  </si>
  <si>
    <t>CH5</t>
  </si>
  <si>
    <t>Men 04.a 100/200 - non accessibles résidents</t>
  </si>
  <si>
    <t>M2</t>
  </si>
  <si>
    <t>ART</t>
  </si>
  <si>
    <t>004-A005</t>
  </si>
  <si>
    <t>Men 04.a 100/200 - accessibles résidents</t>
  </si>
  <si>
    <t>M2</t>
  </si>
  <si>
    <t>ART</t>
  </si>
  <si>
    <t>004-E213</t>
  </si>
  <si>
    <t>Men 04.b 100/270 - accessibles résidents</t>
  </si>
  <si>
    <t>M2</t>
  </si>
  <si>
    <t>ART</t>
  </si>
  <si>
    <t>004-E652</t>
  </si>
  <si>
    <t>Men 04.c 100/200 - accessibles résidents</t>
  </si>
  <si>
    <t>M2</t>
  </si>
  <si>
    <t>ART</t>
  </si>
  <si>
    <t>004-E704</t>
  </si>
  <si>
    <t>Men 05 100/110 non accessible résidents</t>
  </si>
  <si>
    <t>M2</t>
  </si>
  <si>
    <t>ART</t>
  </si>
  <si>
    <t>004-A002</t>
  </si>
  <si>
    <t>Men 05 100/110 - accessibles résidents</t>
  </si>
  <si>
    <t>M2</t>
  </si>
  <si>
    <t>ART</t>
  </si>
  <si>
    <t>004-E214</t>
  </si>
  <si>
    <t>Men 06 100/100 - non accessible résidents</t>
  </si>
  <si>
    <t>M2</t>
  </si>
  <si>
    <t>ART</t>
  </si>
  <si>
    <t>004-E218</t>
  </si>
  <si>
    <t>Men 07 100/200 - non accessibles résidents</t>
  </si>
  <si>
    <t>M2</t>
  </si>
  <si>
    <t>ART</t>
  </si>
  <si>
    <t>004-E927</t>
  </si>
  <si>
    <t>Total ENSEMBLES MENUISES EXTERIEURS ALUMINIUM</t>
  </si>
  <si>
    <t>STOT</t>
  </si>
  <si>
    <t>2.5</t>
  </si>
  <si>
    <t>ENCADREMENT DE BAIES</t>
  </si>
  <si>
    <t>CH4</t>
  </si>
  <si>
    <t>Bavette d'appui en zinc</t>
  </si>
  <si>
    <t>ML</t>
  </si>
  <si>
    <t>ART</t>
  </si>
  <si>
    <t>004-E206</t>
  </si>
  <si>
    <t>Encadrement de châssis en zinc</t>
  </si>
  <si>
    <t>ML</t>
  </si>
  <si>
    <t>ART</t>
  </si>
  <si>
    <t>000-J235</t>
  </si>
  <si>
    <t>Total ENCADREMENT DE BAIES</t>
  </si>
  <si>
    <t>STOT</t>
  </si>
  <si>
    <t>2.6</t>
  </si>
  <si>
    <t>CHASSIS POUR DESENFUMAGE</t>
  </si>
  <si>
    <t>CH4</t>
  </si>
  <si>
    <t>2.6.1</t>
  </si>
  <si>
    <t>Châssis asservis à la détection incendie</t>
  </si>
  <si>
    <t>CH5</t>
  </si>
  <si>
    <t>Châssis remplissage  éléments verriers</t>
  </si>
  <si>
    <t>U</t>
  </si>
  <si>
    <t>ART</t>
  </si>
  <si>
    <t>000-A102</t>
  </si>
  <si>
    <t>2.6.2</t>
  </si>
  <si>
    <t>Châssis pour désenfumage de cage d'escalier</t>
  </si>
  <si>
    <t>CH5</t>
  </si>
  <si>
    <t>Châssis d'amenée d'air à ventelles isolées</t>
  </si>
  <si>
    <t>U</t>
  </si>
  <si>
    <t>ART</t>
  </si>
  <si>
    <t>000-A104</t>
  </si>
  <si>
    <t>Total CHASSIS POUR DESENFUMAGE</t>
  </si>
  <si>
    <t>STOT</t>
  </si>
  <si>
    <t>2.7</t>
  </si>
  <si>
    <t>VOLET ROULANT</t>
  </si>
  <si>
    <t>CH4</t>
  </si>
  <si>
    <t>Volet roulant pour Porte vitrée 01</t>
  </si>
  <si>
    <t>U</t>
  </si>
  <si>
    <t>ART</t>
  </si>
  <si>
    <t>004-E654</t>
  </si>
  <si>
    <t>Volet roulant pour menuiserie 01</t>
  </si>
  <si>
    <t>U</t>
  </si>
  <si>
    <t>ART</t>
  </si>
  <si>
    <t>000-F520</t>
  </si>
  <si>
    <t>Volet roulant pour menuiserie 02</t>
  </si>
  <si>
    <t>U</t>
  </si>
  <si>
    <t>ART</t>
  </si>
  <si>
    <t>004-A006</t>
  </si>
  <si>
    <t>Volet roulant pour menuiserie 03</t>
  </si>
  <si>
    <t>U</t>
  </si>
  <si>
    <t>ART</t>
  </si>
  <si>
    <t>004-E628</t>
  </si>
  <si>
    <t>Volet roulant pour menuiserie 04</t>
  </si>
  <si>
    <t>U</t>
  </si>
  <si>
    <t>ART</t>
  </si>
  <si>
    <t>004-E629</t>
  </si>
  <si>
    <t>Volet roulant pour menuiserie 05</t>
  </si>
  <si>
    <t>U</t>
  </si>
  <si>
    <t>ART</t>
  </si>
  <si>
    <t>004-E630</t>
  </si>
  <si>
    <t>Volet roulant pour EME 02</t>
  </si>
  <si>
    <t>U</t>
  </si>
  <si>
    <t>ART</t>
  </si>
  <si>
    <t>004-E631</t>
  </si>
  <si>
    <t>Volet roulant pour EME 05</t>
  </si>
  <si>
    <t>U</t>
  </si>
  <si>
    <t>ART</t>
  </si>
  <si>
    <t>004-E708</t>
  </si>
  <si>
    <t>Total VOLET ROULANT</t>
  </si>
  <si>
    <t>STOT</t>
  </si>
  <si>
    <t>2.8</t>
  </si>
  <si>
    <t>STORE</t>
  </si>
  <si>
    <t>CH4</t>
  </si>
  <si>
    <t>Store banne</t>
  </si>
  <si>
    <t>U</t>
  </si>
  <si>
    <t>ART</t>
  </si>
  <si>
    <t>004-E677</t>
  </si>
  <si>
    <t>Total STORE</t>
  </si>
  <si>
    <t>STOT</t>
  </si>
  <si>
    <t>Total DESCRIPTION DES TRAVAUX DE MENUISERIES EXTERIEURES</t>
  </si>
  <si>
    <t>STOT</t>
  </si>
  <si>
    <t>3</t>
  </si>
  <si>
    <t>PSE</t>
  </si>
  <si>
    <t>CH3</t>
  </si>
  <si>
    <t>3.1</t>
  </si>
  <si>
    <t>PSE 05-1 Aménagement de l'unité 3 lits au R+1</t>
  </si>
  <si>
    <t>CH4</t>
  </si>
  <si>
    <t>PSE- PV 01 93/220</t>
  </si>
  <si>
    <t>U</t>
  </si>
  <si>
    <t>ART</t>
  </si>
  <si>
    <t>004-E862</t>
  </si>
  <si>
    <t>Total PSE 05-1 Aménagement de l'unité 3 lits au R+1</t>
  </si>
  <si>
    <t>STOT</t>
  </si>
  <si>
    <t>3.2</t>
  </si>
  <si>
    <t>PSE 05-2 Volets roulants pour PV01 et MEN 04 et 07</t>
  </si>
  <si>
    <t>CH4</t>
  </si>
  <si>
    <t>PSE-Volet roulant pour PV 01</t>
  </si>
  <si>
    <t>U</t>
  </si>
  <si>
    <t>ART</t>
  </si>
  <si>
    <t>004-E829</t>
  </si>
  <si>
    <t>PSE-Volet roulant pour MEN 04 a et MEN 07</t>
  </si>
  <si>
    <t>ART</t>
  </si>
  <si>
    <t>004-E699</t>
  </si>
  <si>
    <t>Total PSE 05-2 Volets roulants pour PV01 et MEN 04 et 07</t>
  </si>
  <si>
    <t>STOT</t>
  </si>
  <si>
    <t>TOTHT</t>
  </si>
  <si>
    <t>TVA</t>
  </si>
  <si>
    <t>Montant TTC</t>
  </si>
  <si>
    <t>TOTTTC</t>
  </si>
  <si>
    <t>MENUISERIES EXTERIEURES</t>
  </si>
  <si>
    <t>PU en € HT</t>
  </si>
  <si>
    <t>Total en € HT</t>
  </si>
  <si>
    <t>Montant du Lot N°05 MENUISERIES EXTERIEURES en € HT</t>
  </si>
  <si>
    <t>Total BASE + PSE 05-1 en € HT</t>
  </si>
  <si>
    <t>Total BASE PSE 05-2 en € HT</t>
  </si>
  <si>
    <t>Total BASE + PSE 05-1 + PSE 05-2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</si>
</sst>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Arial Narrow"/>
      <family val="1"/>
    </font>
    <font>
      <sz val="7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4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7" fillId="5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7" fillId="5" borderId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86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6" borderId="12" xfId="1" applyFill="1" applyBorder="1">
      <alignment horizontal="left" vertical="top" wrapText="1"/>
    </xf>
    <xf numFmtId="0" fontId="2" fillId="0" borderId="10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4" borderId="7" xfId="1" applyFill="1" applyBorder="1">
      <alignment horizontal="left" vertical="top" wrapText="1"/>
    </xf>
    <xf numFmtId="0" fontId="5" fillId="4" borderId="9" xfId="10" applyBorder="1">
      <alignment horizontal="left" vertical="top" wrapText="1"/>
    </xf>
    <xf numFmtId="0" fontId="1" fillId="5" borderId="16" xfId="1" applyFill="1" applyBorder="1">
      <alignment horizontal="left" vertical="top" wrapText="1"/>
    </xf>
    <xf numFmtId="0" fontId="7" fillId="5" borderId="17" xfId="14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11" fillId="0" borderId="17" xfId="27" applyFill="1" applyBorder="1">
      <alignment horizontal="left" vertical="top" wrapText="1"/>
    </xf>
    <xf numFmtId="0" fontId="0" fillId="0" borderId="6" xfId="0" applyFill="1" applyBorder="1" applyAlignment="1" applyProtection="1">
      <alignment horizontal="center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right" vertical="top" wrapText="1"/>
      <protection locked="0"/>
    </xf>
    <xf numFmtId="164" fontId="0" fillId="0" borderId="15" xfId="0" applyNumberFormat="1" applyFill="1" applyBorder="1" applyAlignment="1" applyProtection="1">
      <alignment horizontal="right" vertical="top" wrapText="1"/>
      <protection locked="0"/>
    </xf>
    <xf numFmtId="0" fontId="20" fillId="0" borderId="2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1" fillId="5" borderId="12" xfId="17" applyFont="1" applyBorder="1">
      <alignment horizontal="left" vertical="top" wrapText="1"/>
    </xf>
    <xf numFmtId="0" fontId="7" fillId="5" borderId="10" xfId="17" applyBorder="1">
      <alignment horizontal="left" vertical="top" wrapText="1"/>
    </xf>
    <xf numFmtId="164" fontId="0" fillId="0" borderId="15" xfId="0" applyNumberFormat="1" applyFill="1" applyBorder="1" applyAlignment="1">
      <alignment horizontal="right" vertical="top" wrapText="1"/>
    </xf>
    <xf numFmtId="0" fontId="20" fillId="0" borderId="7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1" fillId="6" borderId="16" xfId="1" applyFill="1" applyBorder="1">
      <alignment horizontal="left" vertical="top" wrapText="1"/>
    </xf>
    <xf numFmtId="0" fontId="10" fillId="0" borderId="17" xfId="18" applyFill="1" applyBorder="1">
      <alignment horizontal="left" vertical="top" wrapText="1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4" xfId="0" applyNumberFormat="1" applyFill="1" applyBorder="1" applyAlignment="1">
      <alignment horizontal="right" vertical="top" wrapText="1"/>
    </xf>
    <xf numFmtId="0" fontId="1" fillId="4" borderId="12" xfId="13" applyFont="1" applyBorder="1">
      <alignment horizontal="left" vertical="top" wrapText="1"/>
    </xf>
    <xf numFmtId="0" fontId="5" fillId="4" borderId="10" xfId="13" applyBorder="1">
      <alignment horizontal="left" vertical="top" wrapText="1"/>
    </xf>
    <xf numFmtId="164" fontId="0" fillId="0" borderId="13" xfId="0" applyNumberFormat="1" applyFill="1" applyBorder="1" applyAlignment="1">
      <alignment horizontal="righ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6" borderId="0" xfId="0" applyNumberFormat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0" xfId="0" applyNumberFormat="1" applyFill="1" applyAlignment="1">
      <alignment horizontal="right" vertical="top" wrapText="1"/>
    </xf>
    <xf numFmtId="0" fontId="1" fillId="4" borderId="23" xfId="13" applyFont="1" applyBorder="1">
      <alignment horizontal="left" vertical="top" wrapText="1"/>
    </xf>
    <xf numFmtId="0" fontId="5" fillId="4" borderId="24" xfId="13" applyBorder="1">
      <alignment horizontal="left" vertical="top" wrapText="1"/>
    </xf>
    <xf numFmtId="0" fontId="0" fillId="0" borderId="25" xfId="0" applyBorder="1" applyAlignment="1">
      <alignment horizontal="left" vertical="top" wrapText="1"/>
    </xf>
    <xf numFmtId="164" fontId="22" fillId="0" borderId="26" xfId="0" applyNumberFormat="1" applyFont="1" applyFill="1" applyBorder="1" applyAlignment="1">
      <alignment horizontal="right" vertical="top" wrapText="1"/>
    </xf>
    <xf numFmtId="0" fontId="0" fillId="0" borderId="0" xfId="0" applyFill="1" applyAlignment="1">
      <alignment horizontal="left" vertical="top" wrapText="1"/>
    </xf>
    <xf numFmtId="165" fontId="21" fillId="6" borderId="27" xfId="0" applyNumberFormat="1" applyFont="1" applyFill="1" applyBorder="1" applyAlignment="1">
      <alignment horizontal="left" vertical="top" wrapText="1"/>
    </xf>
    <xf numFmtId="164" fontId="23" fillId="0" borderId="28" xfId="0" applyNumberFormat="1" applyFont="1" applyFill="1" applyBorder="1" applyAlignment="1">
      <alignment horizontal="right" vertical="top" wrapText="1"/>
    </xf>
    <xf numFmtId="0" fontId="0" fillId="0" borderId="29" xfId="0" applyBorder="1"/>
    <xf numFmtId="0" fontId="19" fillId="0" borderId="30" xfId="0" applyFont="1" applyFill="1" applyBorder="1" applyAlignment="1">
      <alignment horizontal="left" vertical="top" wrapText="1"/>
    </xf>
    <xf numFmtId="0" fontId="0" fillId="0" borderId="30" xfId="0" applyBorder="1"/>
    <xf numFmtId="164" fontId="23" fillId="0" borderId="31" xfId="0" applyNumberFormat="1" applyFont="1" applyFill="1" applyBorder="1" applyAlignment="1">
      <alignment horizontal="right" vertical="top" wrapText="1"/>
    </xf>
    <xf numFmtId="0" fontId="0" fillId="0" borderId="27" xfId="0" applyBorder="1"/>
    <xf numFmtId="164" fontId="19" fillId="0" borderId="32" xfId="0" applyNumberFormat="1" applyFont="1" applyFill="1" applyBorder="1" applyAlignment="1">
      <alignment horizontal="right" vertical="top" wrapText="1"/>
    </xf>
    <xf numFmtId="0" fontId="20" fillId="0" borderId="33" xfId="0" applyFont="1" applyFill="1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20" fillId="0" borderId="25" xfId="0" applyFont="1" applyFill="1" applyBorder="1" applyAlignment="1">
      <alignment horizontal="left" vertical="top" wrapText="1"/>
    </xf>
    <xf numFmtId="0" fontId="0" fillId="0" borderId="25" xfId="0" applyFill="1" applyBorder="1" applyAlignment="1">
      <alignment horizontal="left" vertical="top" wrapText="1"/>
    </xf>
    <xf numFmtId="0" fontId="20" fillId="0" borderId="0" xfId="0" applyFont="1" applyFill="1" applyAlignment="1">
      <alignment horizontal="left" vertical="top" wrapText="1"/>
    </xf>
    <xf numFmtId="0" fontId="1" fillId="0" borderId="35" xfId="17" applyFont="1" applyFill="1" applyBorder="1">
      <alignment horizontal="left" vertical="top" wrapText="1"/>
    </xf>
    <xf numFmtId="0" fontId="7" fillId="0" borderId="35" xfId="17" applyFill="1" applyBorder="1">
      <alignment horizontal="left" vertical="top" wrapText="1"/>
    </xf>
    <xf numFmtId="0" fontId="1" fillId="4" borderId="36" xfId="1" applyFill="1" applyBorder="1">
      <alignment horizontal="left" vertical="top" wrapText="1"/>
    </xf>
    <xf numFmtId="0" fontId="5" fillId="4" borderId="37" xfId="10" applyBorder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1" fillId="5" borderId="40" xfId="1" applyFill="1" applyBorder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1" fillId="0" borderId="40" xfId="1" applyFill="1" applyBorder="1">
      <alignment horizontal="left" vertical="top" wrapText="1"/>
    </xf>
    <xf numFmtId="164" fontId="0" fillId="0" borderId="41" xfId="0" applyNumberFormat="1" applyFill="1" applyBorder="1" applyAlignment="1" applyProtection="1">
      <alignment horizontal="right" vertical="top" wrapText="1"/>
      <protection locked="0"/>
    </xf>
    <xf numFmtId="0" fontId="1" fillId="5" borderId="42" xfId="17" applyFont="1" applyBorder="1">
      <alignment horizontal="left" vertical="top" wrapText="1"/>
    </xf>
    <xf numFmtId="164" fontId="0" fillId="0" borderId="41" xfId="0" applyNumberFormat="1" applyFill="1" applyBorder="1" applyAlignment="1">
      <alignment horizontal="right" vertical="top" wrapText="1"/>
    </xf>
    <xf numFmtId="0" fontId="20" fillId="0" borderId="43" xfId="0" applyFont="1" applyFill="1" applyBorder="1" applyAlignment="1">
      <alignment horizontal="left" vertical="top" wrapText="1"/>
    </xf>
    <xf numFmtId="0" fontId="1" fillId="5" borderId="44" xfId="17" applyFont="1" applyBorder="1">
      <alignment horizontal="left" vertical="top" wrapText="1"/>
    </xf>
    <xf numFmtId="0" fontId="7" fillId="5" borderId="45" xfId="17" applyBorder="1">
      <alignment horizontal="left" vertical="top" wrapText="1"/>
    </xf>
    <xf numFmtId="0" fontId="0" fillId="0" borderId="46" xfId="0" applyBorder="1" applyAlignment="1">
      <alignment horizontal="left" vertical="top" wrapText="1"/>
    </xf>
    <xf numFmtId="164" fontId="0" fillId="0" borderId="47" xfId="0" applyNumberFormat="1" applyFill="1" applyBorder="1" applyAlignment="1">
      <alignment horizontal="righ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46957</xdr:rowOff>
    </xdr:from>
    <xdr:to>
      <xdr:col>1</xdr:col>
      <xdr:colOff>3060000</xdr:colOff>
      <xdr:row>0</xdr:row>
      <xdr:rowOff>375652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652" y="46957"/>
          <a:ext cx="3693913" cy="328696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1" i="0">
              <a:solidFill>
                <a:srgbClr val="000000"/>
              </a:solidFill>
              <a:latin typeface="DINPro-Bold"/>
            </a:rPr>
            <a:t>DPGF Lot N°05 MENUISERIES EXTERIEURES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328696</xdr:rowOff>
    </xdr:from>
    <xdr:to>
      <xdr:col>6</xdr:col>
      <xdr:colOff>108000</xdr:colOff>
      <xdr:row>0</xdr:row>
      <xdr:rowOff>328696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5652" y="328696"/>
          <a:ext cx="6448696" cy="0"/>
        </a:xfrm>
        <a:prstGeom prst="line">
          <a:avLst/>
        </a:prstGeom>
        <a:ln w="158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5</xdr:col>
      <xdr:colOff>72000</xdr:colOff>
      <xdr:row>0</xdr:row>
      <xdr:rowOff>0</xdr:rowOff>
    </xdr:from>
    <xdr:to>
      <xdr:col>6</xdr:col>
      <xdr:colOff>108000</xdr:colOff>
      <xdr:row>0</xdr:row>
      <xdr:rowOff>313043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478" y="0"/>
          <a:ext cx="24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31"/>
  <sheetViews>
    <sheetView showGridLines="0" tabSelected="1" view="pageBreakPreview" zoomScaleNormal="100" zoomScaleSheetLayoutView="100" workbookViewId="0">
      <pane xSplit="2" ySplit="2" topLeftCell="C105" activePane="bottomRight" state="frozen"/>
      <selection pane="topRight" activeCell="C1" sqref="C1"/>
      <selection pane="bottomLeft" activeCell="A3" sqref="A3"/>
      <selection pane="bottomRight" activeCell="B127" sqref="B12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35.450000000000003" customHeight="1" x14ac:dyDescent="0.25">
      <c r="A1" s="83"/>
      <c r="B1" s="84"/>
      <c r="C1" s="84"/>
      <c r="D1" s="84"/>
      <c r="E1" s="84"/>
      <c r="F1" s="85"/>
    </row>
    <row r="2" spans="1:702" x14ac:dyDescent="0.25">
      <c r="A2" s="1"/>
      <c r="B2" s="2"/>
      <c r="C2" s="3" t="s">
        <v>0</v>
      </c>
      <c r="D2" s="3" t="s">
        <v>1</v>
      </c>
      <c r="E2" s="4" t="s">
        <v>329</v>
      </c>
      <c r="F2" s="4" t="s">
        <v>330</v>
      </c>
    </row>
    <row r="3" spans="1:702" x14ac:dyDescent="0.25">
      <c r="A3" s="5"/>
      <c r="B3" s="6"/>
      <c r="C3" s="7"/>
      <c r="D3" s="7"/>
      <c r="E3" s="7"/>
      <c r="F3" s="8"/>
    </row>
    <row r="4" spans="1:702" ht="16.5" x14ac:dyDescent="0.25">
      <c r="A4" s="9"/>
      <c r="B4" s="10" t="s">
        <v>328</v>
      </c>
      <c r="C4" s="11"/>
      <c r="D4" s="11"/>
      <c r="E4" s="11"/>
      <c r="F4" s="12"/>
      <c r="ZY4" t="s">
        <v>2</v>
      </c>
      <c r="ZZ4" s="13" t="s">
        <v>3</v>
      </c>
    </row>
    <row r="5" spans="1:702" ht="30" x14ac:dyDescent="0.25">
      <c r="A5" s="14" t="s">
        <v>4</v>
      </c>
      <c r="B5" s="15" t="s">
        <v>5</v>
      </c>
      <c r="C5" s="11"/>
      <c r="D5" s="11"/>
      <c r="E5" s="11"/>
      <c r="F5" s="12"/>
      <c r="ZY5" t="s">
        <v>6</v>
      </c>
      <c r="ZZ5" s="13"/>
    </row>
    <row r="6" spans="1:702" ht="16.5" x14ac:dyDescent="0.25">
      <c r="A6" s="16" t="s">
        <v>7</v>
      </c>
      <c r="B6" s="17" t="s">
        <v>8</v>
      </c>
      <c r="C6" s="11"/>
      <c r="D6" s="11"/>
      <c r="E6" s="11"/>
      <c r="F6" s="12"/>
      <c r="ZY6" t="s">
        <v>9</v>
      </c>
      <c r="ZZ6" s="13"/>
    </row>
    <row r="7" spans="1:702" ht="16.5" x14ac:dyDescent="0.25">
      <c r="A7" s="18"/>
      <c r="B7" s="19" t="s">
        <v>10</v>
      </c>
      <c r="C7" s="20" t="s">
        <v>11</v>
      </c>
      <c r="D7" s="21"/>
      <c r="E7" s="22"/>
      <c r="F7" s="23">
        <f>ROUND(D7*E7,2)</f>
        <v>0</v>
      </c>
      <c r="ZY7" t="s">
        <v>12</v>
      </c>
      <c r="ZZ7" s="13" t="s">
        <v>13</v>
      </c>
    </row>
    <row r="8" spans="1:702" ht="16.5" x14ac:dyDescent="0.25">
      <c r="A8" s="18"/>
      <c r="B8" s="19" t="s">
        <v>14</v>
      </c>
      <c r="C8" s="20" t="s">
        <v>15</v>
      </c>
      <c r="D8" s="21"/>
      <c r="E8" s="22"/>
      <c r="F8" s="23">
        <f>ROUND(D8*E8,2)</f>
        <v>0</v>
      </c>
      <c r="ZY8" t="s">
        <v>16</v>
      </c>
      <c r="ZZ8" s="13" t="s">
        <v>17</v>
      </c>
    </row>
    <row r="9" spans="1:702" ht="16.5" x14ac:dyDescent="0.25">
      <c r="A9" s="18"/>
      <c r="B9" s="19" t="s">
        <v>18</v>
      </c>
      <c r="C9" s="20" t="s">
        <v>19</v>
      </c>
      <c r="D9" s="21"/>
      <c r="E9" s="22"/>
      <c r="F9" s="23">
        <f>ROUND(D9*E9,2)</f>
        <v>0</v>
      </c>
      <c r="ZY9" t="s">
        <v>20</v>
      </c>
      <c r="ZZ9" s="13" t="s">
        <v>21</v>
      </c>
    </row>
    <row r="10" spans="1:702" ht="16.5" x14ac:dyDescent="0.25">
      <c r="A10" s="18"/>
      <c r="B10" s="19" t="s">
        <v>22</v>
      </c>
      <c r="C10" s="20" t="s">
        <v>23</v>
      </c>
      <c r="D10" s="21"/>
      <c r="E10" s="22"/>
      <c r="F10" s="23">
        <f>ROUND(D10*E10,2)</f>
        <v>0</v>
      </c>
      <c r="ZY10" t="s">
        <v>24</v>
      </c>
      <c r="ZZ10" s="13" t="s">
        <v>25</v>
      </c>
    </row>
    <row r="11" spans="1:702" ht="16.5" x14ac:dyDescent="0.25">
      <c r="A11" s="18"/>
      <c r="B11" s="19" t="s">
        <v>26</v>
      </c>
      <c r="C11" s="20" t="s">
        <v>27</v>
      </c>
      <c r="D11" s="21"/>
      <c r="E11" s="22"/>
      <c r="F11" s="23">
        <f>ROUND(D11*E11,2)</f>
        <v>0</v>
      </c>
      <c r="ZY11" t="s">
        <v>28</v>
      </c>
      <c r="ZZ11" s="13" t="s">
        <v>29</v>
      </c>
    </row>
    <row r="12" spans="1:702" ht="16.5" x14ac:dyDescent="0.25">
      <c r="A12" s="24"/>
      <c r="B12" s="25"/>
      <c r="C12" s="11"/>
      <c r="D12" s="11"/>
      <c r="E12" s="11"/>
      <c r="F12" s="12"/>
    </row>
    <row r="13" spans="1:702" ht="25.5" x14ac:dyDescent="0.25">
      <c r="A13" s="26"/>
      <c r="B13" s="27" t="s">
        <v>30</v>
      </c>
      <c r="C13" s="11"/>
      <c r="D13" s="11"/>
      <c r="E13" s="11"/>
      <c r="F13" s="28">
        <f>SUBTOTAL(109,F7:F12)</f>
        <v>0</v>
      </c>
      <c r="ZY13" t="s">
        <v>31</v>
      </c>
    </row>
    <row r="14" spans="1:702" ht="16.5" x14ac:dyDescent="0.25">
      <c r="A14" s="29"/>
      <c r="B14" s="30"/>
      <c r="C14" s="11"/>
      <c r="D14" s="11"/>
      <c r="E14" s="11"/>
      <c r="F14" s="12"/>
    </row>
    <row r="15" spans="1:702" ht="16.5" x14ac:dyDescent="0.25">
      <c r="A15" s="16" t="s">
        <v>32</v>
      </c>
      <c r="B15" s="17" t="s">
        <v>33</v>
      </c>
      <c r="C15" s="11"/>
      <c r="D15" s="11"/>
      <c r="E15" s="11"/>
      <c r="F15" s="12"/>
      <c r="ZY15" t="s">
        <v>34</v>
      </c>
      <c r="ZZ15" s="13"/>
    </row>
    <row r="16" spans="1:702" ht="16.5" x14ac:dyDescent="0.25">
      <c r="A16" s="31" t="s">
        <v>35</v>
      </c>
      <c r="B16" s="32" t="s">
        <v>36</v>
      </c>
      <c r="C16" s="11"/>
      <c r="D16" s="11"/>
      <c r="E16" s="11"/>
      <c r="F16" s="12"/>
      <c r="ZY16" t="s">
        <v>37</v>
      </c>
      <c r="ZZ16" s="13"/>
    </row>
    <row r="17" spans="1:702" ht="16.5" x14ac:dyDescent="0.25">
      <c r="A17" s="18"/>
      <c r="B17" s="19" t="s">
        <v>38</v>
      </c>
      <c r="C17" s="20" t="s">
        <v>39</v>
      </c>
      <c r="D17" s="21"/>
      <c r="E17" s="22"/>
      <c r="F17" s="23">
        <f>ROUND(D17*E17,2)</f>
        <v>0</v>
      </c>
      <c r="ZY17" t="s">
        <v>40</v>
      </c>
      <c r="ZZ17" s="13" t="s">
        <v>41</v>
      </c>
    </row>
    <row r="18" spans="1:702" ht="16.5" x14ac:dyDescent="0.25">
      <c r="A18" s="18"/>
      <c r="B18" s="19" t="s">
        <v>42</v>
      </c>
      <c r="C18" s="20" t="s">
        <v>43</v>
      </c>
      <c r="D18" s="21"/>
      <c r="E18" s="22"/>
      <c r="F18" s="23">
        <f>ROUND(D18*E18,2)</f>
        <v>0</v>
      </c>
      <c r="ZY18" t="s">
        <v>44</v>
      </c>
      <c r="ZZ18" s="13" t="s">
        <v>45</v>
      </c>
    </row>
    <row r="19" spans="1:702" ht="16.5" x14ac:dyDescent="0.25">
      <c r="A19" s="18"/>
      <c r="B19" s="19" t="s">
        <v>46</v>
      </c>
      <c r="C19" s="20" t="s">
        <v>47</v>
      </c>
      <c r="D19" s="33"/>
      <c r="E19" s="22"/>
      <c r="F19" s="23">
        <f>ROUND(D19*E19,2)</f>
        <v>0</v>
      </c>
      <c r="ZY19" t="s">
        <v>48</v>
      </c>
      <c r="ZZ19" s="13" t="s">
        <v>49</v>
      </c>
    </row>
    <row r="20" spans="1:702" ht="16.5" x14ac:dyDescent="0.25">
      <c r="A20" s="31" t="s">
        <v>50</v>
      </c>
      <c r="B20" s="32" t="s">
        <v>51</v>
      </c>
      <c r="C20" s="11"/>
      <c r="D20" s="11"/>
      <c r="E20" s="11"/>
      <c r="F20" s="12"/>
      <c r="ZY20" t="s">
        <v>52</v>
      </c>
      <c r="ZZ20" s="13"/>
    </row>
    <row r="21" spans="1:702" ht="16.5" x14ac:dyDescent="0.25">
      <c r="A21" s="18"/>
      <c r="B21" s="19" t="s">
        <v>53</v>
      </c>
      <c r="C21" s="20" t="s">
        <v>54</v>
      </c>
      <c r="D21" s="33"/>
      <c r="E21" s="22"/>
      <c r="F21" s="23">
        <f>ROUND(D21*E21,2)</f>
        <v>0</v>
      </c>
      <c r="ZY21" t="s">
        <v>55</v>
      </c>
      <c r="ZZ21" s="13" t="s">
        <v>56</v>
      </c>
    </row>
    <row r="22" spans="1:702" ht="16.5" x14ac:dyDescent="0.25">
      <c r="A22" s="18"/>
      <c r="B22" s="19" t="s">
        <v>57</v>
      </c>
      <c r="C22" s="20" t="s">
        <v>58</v>
      </c>
      <c r="D22" s="33"/>
      <c r="E22" s="22"/>
      <c r="F22" s="23">
        <f>ROUND(D22*E22,2)</f>
        <v>0</v>
      </c>
      <c r="ZY22" t="s">
        <v>59</v>
      </c>
      <c r="ZZ22" s="13" t="s">
        <v>60</v>
      </c>
    </row>
    <row r="23" spans="1:702" ht="16.5" x14ac:dyDescent="0.25">
      <c r="A23" s="18"/>
      <c r="B23" s="19" t="s">
        <v>61</v>
      </c>
      <c r="C23" s="20" t="s">
        <v>62</v>
      </c>
      <c r="D23" s="33"/>
      <c r="E23" s="22"/>
      <c r="F23" s="23">
        <f>ROUND(D23*E23,2)</f>
        <v>0</v>
      </c>
      <c r="ZY23" t="s">
        <v>63</v>
      </c>
      <c r="ZZ23" s="13" t="s">
        <v>64</v>
      </c>
    </row>
    <row r="24" spans="1:702" ht="16.5" x14ac:dyDescent="0.25">
      <c r="A24" s="18"/>
      <c r="B24" s="19" t="s">
        <v>65</v>
      </c>
      <c r="C24" s="20" t="s">
        <v>66</v>
      </c>
      <c r="D24" s="33"/>
      <c r="E24" s="22"/>
      <c r="F24" s="23">
        <f>ROUND(D24*E24,2)</f>
        <v>0</v>
      </c>
      <c r="ZY24" t="s">
        <v>67</v>
      </c>
      <c r="ZZ24" s="13" t="s">
        <v>68</v>
      </c>
    </row>
    <row r="25" spans="1:702" ht="16.5" x14ac:dyDescent="0.25">
      <c r="A25" s="18"/>
      <c r="B25" s="19" t="s">
        <v>69</v>
      </c>
      <c r="C25" s="20" t="s">
        <v>70</v>
      </c>
      <c r="D25" s="33"/>
      <c r="E25" s="22"/>
      <c r="F25" s="23">
        <f>ROUND(D25*E25,2)</f>
        <v>0</v>
      </c>
      <c r="ZY25" t="s">
        <v>71</v>
      </c>
      <c r="ZZ25" s="13" t="s">
        <v>72</v>
      </c>
    </row>
    <row r="26" spans="1:702" ht="16.5" x14ac:dyDescent="0.25">
      <c r="A26" s="31" t="s">
        <v>73</v>
      </c>
      <c r="B26" s="32" t="s">
        <v>74</v>
      </c>
      <c r="C26" s="11"/>
      <c r="D26" s="11"/>
      <c r="E26" s="11"/>
      <c r="F26" s="12"/>
      <c r="ZY26" t="s">
        <v>75</v>
      </c>
      <c r="ZZ26" s="13"/>
    </row>
    <row r="27" spans="1:702" ht="16.5" x14ac:dyDescent="0.25">
      <c r="A27" s="18"/>
      <c r="B27" s="19" t="s">
        <v>76</v>
      </c>
      <c r="C27" s="20" t="s">
        <v>77</v>
      </c>
      <c r="D27" s="33"/>
      <c r="E27" s="22"/>
      <c r="F27" s="23">
        <f>ROUND(D27*E27,2)</f>
        <v>0</v>
      </c>
      <c r="ZY27" t="s">
        <v>78</v>
      </c>
      <c r="ZZ27" s="13" t="s">
        <v>79</v>
      </c>
    </row>
    <row r="28" spans="1:702" ht="16.5" x14ac:dyDescent="0.25">
      <c r="A28" s="24"/>
      <c r="B28" s="25"/>
      <c r="C28" s="11"/>
      <c r="D28" s="11"/>
      <c r="E28" s="11"/>
      <c r="F28" s="12"/>
    </row>
    <row r="29" spans="1:702" ht="16.5" x14ac:dyDescent="0.25">
      <c r="A29" s="26"/>
      <c r="B29" s="27" t="s">
        <v>80</v>
      </c>
      <c r="C29" s="11"/>
      <c r="D29" s="11"/>
      <c r="E29" s="11"/>
      <c r="F29" s="28">
        <f>SUBTOTAL(109,F16:F28)</f>
        <v>0</v>
      </c>
      <c r="ZY29" t="s">
        <v>81</v>
      </c>
    </row>
    <row r="30" spans="1:702" ht="16.5" x14ac:dyDescent="0.25">
      <c r="A30" s="29"/>
      <c r="B30" s="30"/>
      <c r="C30" s="11"/>
      <c r="D30" s="11"/>
      <c r="E30" s="11"/>
      <c r="F30" s="12"/>
    </row>
    <row r="31" spans="1:702" ht="16.5" x14ac:dyDescent="0.25">
      <c r="A31" s="16" t="s">
        <v>82</v>
      </c>
      <c r="B31" s="17" t="s">
        <v>83</v>
      </c>
      <c r="C31" s="11"/>
      <c r="D31" s="11"/>
      <c r="E31" s="11"/>
      <c r="F31" s="12"/>
      <c r="ZY31" t="s">
        <v>84</v>
      </c>
      <c r="ZZ31" s="13"/>
    </row>
    <row r="32" spans="1:702" ht="16.5" x14ac:dyDescent="0.25">
      <c r="A32" s="31" t="s">
        <v>85</v>
      </c>
      <c r="B32" s="32" t="s">
        <v>86</v>
      </c>
      <c r="C32" s="11"/>
      <c r="D32" s="11"/>
      <c r="E32" s="11"/>
      <c r="F32" s="12"/>
      <c r="ZY32" t="s">
        <v>87</v>
      </c>
      <c r="ZZ32" s="13"/>
    </row>
    <row r="33" spans="1:702" ht="16.5" x14ac:dyDescent="0.25">
      <c r="A33" s="18"/>
      <c r="B33" s="19" t="s">
        <v>88</v>
      </c>
      <c r="C33" s="20" t="s">
        <v>89</v>
      </c>
      <c r="D33" s="21"/>
      <c r="E33" s="22"/>
      <c r="F33" s="23">
        <f>ROUND(D33*E33,2)</f>
        <v>0</v>
      </c>
      <c r="ZY33" t="s">
        <v>90</v>
      </c>
      <c r="ZZ33" s="13" t="s">
        <v>91</v>
      </c>
    </row>
    <row r="34" spans="1:702" ht="16.5" x14ac:dyDescent="0.25">
      <c r="A34" s="18"/>
      <c r="B34" s="19" t="s">
        <v>92</v>
      </c>
      <c r="C34" s="20" t="s">
        <v>93</v>
      </c>
      <c r="D34" s="21"/>
      <c r="E34" s="22"/>
      <c r="F34" s="23">
        <f>ROUND(D34*E34,2)</f>
        <v>0</v>
      </c>
      <c r="ZY34" t="s">
        <v>94</v>
      </c>
      <c r="ZZ34" s="13" t="s">
        <v>95</v>
      </c>
    </row>
    <row r="35" spans="1:702" ht="16.5" x14ac:dyDescent="0.25">
      <c r="A35" s="18"/>
      <c r="B35" s="19" t="s">
        <v>96</v>
      </c>
      <c r="C35" s="20" t="s">
        <v>97</v>
      </c>
      <c r="D35" s="21"/>
      <c r="E35" s="22"/>
      <c r="F35" s="23">
        <f>ROUND(D35*E35,2)</f>
        <v>0</v>
      </c>
      <c r="ZY35" t="s">
        <v>98</v>
      </c>
      <c r="ZZ35" s="13" t="s">
        <v>99</v>
      </c>
    </row>
    <row r="36" spans="1:702" ht="16.5" x14ac:dyDescent="0.25">
      <c r="A36" s="18"/>
      <c r="B36" s="19" t="s">
        <v>100</v>
      </c>
      <c r="C36" s="20" t="s">
        <v>101</v>
      </c>
      <c r="D36" s="21"/>
      <c r="E36" s="22"/>
      <c r="F36" s="23">
        <f>ROUND(D36*E36,2)</f>
        <v>0</v>
      </c>
      <c r="ZY36" t="s">
        <v>102</v>
      </c>
      <c r="ZZ36" s="13" t="s">
        <v>103</v>
      </c>
    </row>
    <row r="37" spans="1:702" ht="16.5" x14ac:dyDescent="0.25">
      <c r="A37" s="31" t="s">
        <v>104</v>
      </c>
      <c r="B37" s="32" t="s">
        <v>105</v>
      </c>
      <c r="C37" s="11"/>
      <c r="D37" s="11"/>
      <c r="E37" s="11"/>
      <c r="F37" s="12"/>
      <c r="ZY37" t="s">
        <v>106</v>
      </c>
      <c r="ZZ37" s="13"/>
    </row>
    <row r="38" spans="1:702" ht="16.5" x14ac:dyDescent="0.25">
      <c r="A38" s="18"/>
      <c r="B38" s="19" t="s">
        <v>107</v>
      </c>
      <c r="C38" s="20" t="s">
        <v>108</v>
      </c>
      <c r="D38" s="33"/>
      <c r="E38" s="22"/>
      <c r="F38" s="23">
        <f t="shared" ref="F38:F56" si="0">ROUND(D38*E38,2)</f>
        <v>0</v>
      </c>
      <c r="ZY38" t="s">
        <v>109</v>
      </c>
      <c r="ZZ38" s="13" t="s">
        <v>110</v>
      </c>
    </row>
    <row r="39" spans="1:702" ht="16.5" x14ac:dyDescent="0.25">
      <c r="A39" s="18"/>
      <c r="B39" s="19" t="s">
        <v>111</v>
      </c>
      <c r="C39" s="20" t="s">
        <v>112</v>
      </c>
      <c r="D39" s="33"/>
      <c r="E39" s="22"/>
      <c r="F39" s="23">
        <f t="shared" si="0"/>
        <v>0</v>
      </c>
      <c r="ZY39" t="s">
        <v>113</v>
      </c>
      <c r="ZZ39" s="13" t="s">
        <v>114</v>
      </c>
    </row>
    <row r="40" spans="1:702" ht="16.5" x14ac:dyDescent="0.25">
      <c r="A40" s="18"/>
      <c r="B40" s="19" t="s">
        <v>115</v>
      </c>
      <c r="C40" s="20" t="s">
        <v>116</v>
      </c>
      <c r="D40" s="33"/>
      <c r="E40" s="22"/>
      <c r="F40" s="23">
        <f t="shared" si="0"/>
        <v>0</v>
      </c>
      <c r="ZY40" t="s">
        <v>117</v>
      </c>
      <c r="ZZ40" s="13" t="s">
        <v>118</v>
      </c>
    </row>
    <row r="41" spans="1:702" ht="16.5" x14ac:dyDescent="0.25">
      <c r="A41" s="18"/>
      <c r="B41" s="19" t="s">
        <v>119</v>
      </c>
      <c r="C41" s="20" t="s">
        <v>120</v>
      </c>
      <c r="D41" s="33"/>
      <c r="E41" s="22"/>
      <c r="F41" s="23">
        <f t="shared" si="0"/>
        <v>0</v>
      </c>
      <c r="ZY41" t="s">
        <v>121</v>
      </c>
      <c r="ZZ41" s="13" t="s">
        <v>122</v>
      </c>
    </row>
    <row r="42" spans="1:702" ht="16.5" x14ac:dyDescent="0.25">
      <c r="A42" s="18"/>
      <c r="B42" s="19" t="s">
        <v>123</v>
      </c>
      <c r="C42" s="20" t="s">
        <v>124</v>
      </c>
      <c r="D42" s="33"/>
      <c r="E42" s="22"/>
      <c r="F42" s="23">
        <f t="shared" si="0"/>
        <v>0</v>
      </c>
      <c r="ZY42" t="s">
        <v>125</v>
      </c>
      <c r="ZZ42" s="13" t="s">
        <v>126</v>
      </c>
    </row>
    <row r="43" spans="1:702" ht="16.5" x14ac:dyDescent="0.25">
      <c r="A43" s="18"/>
      <c r="B43" s="19" t="s">
        <v>127</v>
      </c>
      <c r="C43" s="20" t="s">
        <v>128</v>
      </c>
      <c r="D43" s="33"/>
      <c r="E43" s="22"/>
      <c r="F43" s="23">
        <f t="shared" si="0"/>
        <v>0</v>
      </c>
      <c r="ZY43" t="s">
        <v>129</v>
      </c>
      <c r="ZZ43" s="13" t="s">
        <v>130</v>
      </c>
    </row>
    <row r="44" spans="1:702" ht="16.5" x14ac:dyDescent="0.25">
      <c r="A44" s="18"/>
      <c r="B44" s="19" t="s">
        <v>131</v>
      </c>
      <c r="C44" s="20" t="s">
        <v>132</v>
      </c>
      <c r="D44" s="33"/>
      <c r="E44" s="22"/>
      <c r="F44" s="23">
        <f t="shared" si="0"/>
        <v>0</v>
      </c>
      <c r="ZY44" t="s">
        <v>133</v>
      </c>
      <c r="ZZ44" s="13" t="s">
        <v>134</v>
      </c>
    </row>
    <row r="45" spans="1:702" ht="16.5" x14ac:dyDescent="0.25">
      <c r="A45" s="18"/>
      <c r="B45" s="19" t="s">
        <v>135</v>
      </c>
      <c r="C45" s="20" t="s">
        <v>136</v>
      </c>
      <c r="D45" s="21"/>
      <c r="E45" s="22"/>
      <c r="F45" s="23">
        <f t="shared" si="0"/>
        <v>0</v>
      </c>
      <c r="ZY45" t="s">
        <v>137</v>
      </c>
      <c r="ZZ45" s="13" t="s">
        <v>138</v>
      </c>
    </row>
    <row r="46" spans="1:702" ht="16.5" x14ac:dyDescent="0.25">
      <c r="A46" s="18"/>
      <c r="B46" s="19" t="s">
        <v>139</v>
      </c>
      <c r="C46" s="20" t="s">
        <v>140</v>
      </c>
      <c r="D46" s="33"/>
      <c r="E46" s="22"/>
      <c r="F46" s="23">
        <f t="shared" si="0"/>
        <v>0</v>
      </c>
      <c r="ZY46" t="s">
        <v>141</v>
      </c>
      <c r="ZZ46" s="13" t="s">
        <v>142</v>
      </c>
    </row>
    <row r="47" spans="1:702" ht="16.5" x14ac:dyDescent="0.25">
      <c r="A47" s="18"/>
      <c r="B47" s="19" t="s">
        <v>143</v>
      </c>
      <c r="C47" s="20" t="s">
        <v>144</v>
      </c>
      <c r="D47" s="33"/>
      <c r="E47" s="22"/>
      <c r="F47" s="23">
        <f t="shared" si="0"/>
        <v>0</v>
      </c>
      <c r="ZY47" t="s">
        <v>145</v>
      </c>
      <c r="ZZ47" s="13" t="s">
        <v>146</v>
      </c>
    </row>
    <row r="48" spans="1:702" ht="16.5" x14ac:dyDescent="0.25">
      <c r="A48" s="18"/>
      <c r="B48" s="19" t="s">
        <v>147</v>
      </c>
      <c r="C48" s="20" t="s">
        <v>148</v>
      </c>
      <c r="D48" s="33"/>
      <c r="E48" s="22"/>
      <c r="F48" s="23">
        <f t="shared" si="0"/>
        <v>0</v>
      </c>
      <c r="ZY48" t="s">
        <v>149</v>
      </c>
      <c r="ZZ48" s="13" t="s">
        <v>150</v>
      </c>
    </row>
    <row r="49" spans="1:702" ht="16.5" x14ac:dyDescent="0.25">
      <c r="A49" s="18"/>
      <c r="B49" s="19" t="s">
        <v>151</v>
      </c>
      <c r="C49" s="20" t="s">
        <v>152</v>
      </c>
      <c r="D49" s="33"/>
      <c r="E49" s="22"/>
      <c r="F49" s="23">
        <f t="shared" si="0"/>
        <v>0</v>
      </c>
      <c r="ZY49" t="s">
        <v>153</v>
      </c>
      <c r="ZZ49" s="13" t="s">
        <v>154</v>
      </c>
    </row>
    <row r="50" spans="1:702" ht="16.5" x14ac:dyDescent="0.25">
      <c r="A50" s="18"/>
      <c r="B50" s="19" t="s">
        <v>155</v>
      </c>
      <c r="C50" s="20" t="s">
        <v>156</v>
      </c>
      <c r="D50" s="21"/>
      <c r="E50" s="22"/>
      <c r="F50" s="23">
        <f t="shared" si="0"/>
        <v>0</v>
      </c>
      <c r="ZY50" t="s">
        <v>157</v>
      </c>
      <c r="ZZ50" s="13" t="s">
        <v>158</v>
      </c>
    </row>
    <row r="51" spans="1:702" ht="16.5" x14ac:dyDescent="0.25">
      <c r="A51" s="18"/>
      <c r="B51" s="19" t="s">
        <v>159</v>
      </c>
      <c r="C51" s="20" t="s">
        <v>160</v>
      </c>
      <c r="D51" s="21"/>
      <c r="E51" s="22"/>
      <c r="F51" s="23">
        <f t="shared" si="0"/>
        <v>0</v>
      </c>
      <c r="ZY51" t="s">
        <v>161</v>
      </c>
      <c r="ZZ51" s="13" t="s">
        <v>162</v>
      </c>
    </row>
    <row r="52" spans="1:702" ht="16.5" x14ac:dyDescent="0.25">
      <c r="A52" s="18"/>
      <c r="B52" s="19" t="s">
        <v>163</v>
      </c>
      <c r="C52" s="20" t="s">
        <v>164</v>
      </c>
      <c r="D52" s="33"/>
      <c r="E52" s="22"/>
      <c r="F52" s="23">
        <f t="shared" si="0"/>
        <v>0</v>
      </c>
      <c r="ZY52" t="s">
        <v>165</v>
      </c>
      <c r="ZZ52" s="13" t="s">
        <v>166</v>
      </c>
    </row>
    <row r="53" spans="1:702" ht="16.5" x14ac:dyDescent="0.25">
      <c r="A53" s="18"/>
      <c r="B53" s="19" t="s">
        <v>167</v>
      </c>
      <c r="C53" s="20" t="s">
        <v>168</v>
      </c>
      <c r="D53" s="33"/>
      <c r="E53" s="22"/>
      <c r="F53" s="23">
        <f t="shared" si="0"/>
        <v>0</v>
      </c>
      <c r="ZY53" t="s">
        <v>169</v>
      </c>
      <c r="ZZ53" s="13" t="s">
        <v>170</v>
      </c>
    </row>
    <row r="54" spans="1:702" ht="16.5" x14ac:dyDescent="0.25">
      <c r="A54" s="18"/>
      <c r="B54" s="19" t="s">
        <v>171</v>
      </c>
      <c r="C54" s="20" t="s">
        <v>172</v>
      </c>
      <c r="D54" s="33"/>
      <c r="E54" s="22"/>
      <c r="F54" s="23">
        <f t="shared" si="0"/>
        <v>0</v>
      </c>
      <c r="ZY54" t="s">
        <v>173</v>
      </c>
      <c r="ZZ54" s="13" t="s">
        <v>174</v>
      </c>
    </row>
    <row r="55" spans="1:702" ht="16.5" x14ac:dyDescent="0.25">
      <c r="A55" s="18"/>
      <c r="B55" s="19" t="s">
        <v>175</v>
      </c>
      <c r="C55" s="20" t="s">
        <v>176</v>
      </c>
      <c r="D55" s="33"/>
      <c r="E55" s="22"/>
      <c r="F55" s="23">
        <f t="shared" si="0"/>
        <v>0</v>
      </c>
      <c r="ZY55" t="s">
        <v>177</v>
      </c>
      <c r="ZZ55" s="13" t="s">
        <v>178</v>
      </c>
    </row>
    <row r="56" spans="1:702" ht="16.5" x14ac:dyDescent="0.25">
      <c r="A56" s="18"/>
      <c r="B56" s="19" t="s">
        <v>179</v>
      </c>
      <c r="C56" s="20" t="s">
        <v>180</v>
      </c>
      <c r="D56" s="21"/>
      <c r="E56" s="22"/>
      <c r="F56" s="23">
        <f t="shared" si="0"/>
        <v>0</v>
      </c>
      <c r="ZY56" t="s">
        <v>181</v>
      </c>
      <c r="ZZ56" s="13" t="s">
        <v>182</v>
      </c>
    </row>
    <row r="57" spans="1:702" ht="16.5" x14ac:dyDescent="0.25">
      <c r="A57" s="31" t="s">
        <v>183</v>
      </c>
      <c r="B57" s="32" t="s">
        <v>184</v>
      </c>
      <c r="C57" s="11"/>
      <c r="D57" s="11"/>
      <c r="E57" s="11"/>
      <c r="F57" s="12"/>
      <c r="ZY57" t="s">
        <v>185</v>
      </c>
      <c r="ZZ57" s="13"/>
    </row>
    <row r="58" spans="1:702" ht="16.5" x14ac:dyDescent="0.25">
      <c r="A58" s="18"/>
      <c r="B58" s="19" t="s">
        <v>186</v>
      </c>
      <c r="C58" s="20" t="s">
        <v>187</v>
      </c>
      <c r="D58" s="33"/>
      <c r="E58" s="22"/>
      <c r="F58" s="23">
        <f t="shared" ref="F58:F65" si="1">ROUND(D58*E58,2)</f>
        <v>0</v>
      </c>
      <c r="ZY58" t="s">
        <v>188</v>
      </c>
      <c r="ZZ58" s="13" t="s">
        <v>189</v>
      </c>
    </row>
    <row r="59" spans="1:702" ht="16.5" x14ac:dyDescent="0.25">
      <c r="A59" s="18"/>
      <c r="B59" s="19" t="s">
        <v>190</v>
      </c>
      <c r="C59" s="20" t="s">
        <v>191</v>
      </c>
      <c r="D59" s="33"/>
      <c r="E59" s="22"/>
      <c r="F59" s="23">
        <f t="shared" si="1"/>
        <v>0</v>
      </c>
      <c r="ZY59" t="s">
        <v>192</v>
      </c>
      <c r="ZZ59" s="13" t="s">
        <v>193</v>
      </c>
    </row>
    <row r="60" spans="1:702" ht="16.5" x14ac:dyDescent="0.25">
      <c r="A60" s="18"/>
      <c r="B60" s="19" t="s">
        <v>194</v>
      </c>
      <c r="C60" s="20" t="s">
        <v>195</v>
      </c>
      <c r="D60" s="33"/>
      <c r="E60" s="22"/>
      <c r="F60" s="23">
        <f t="shared" si="1"/>
        <v>0</v>
      </c>
      <c r="ZY60" t="s">
        <v>196</v>
      </c>
      <c r="ZZ60" s="13" t="s">
        <v>197</v>
      </c>
    </row>
    <row r="61" spans="1:702" ht="16.5" x14ac:dyDescent="0.25">
      <c r="A61" s="18"/>
      <c r="B61" s="19" t="s">
        <v>198</v>
      </c>
      <c r="C61" s="20" t="s">
        <v>199</v>
      </c>
      <c r="D61" s="33"/>
      <c r="E61" s="22"/>
      <c r="F61" s="23">
        <f t="shared" si="1"/>
        <v>0</v>
      </c>
      <c r="ZY61" t="s">
        <v>200</v>
      </c>
      <c r="ZZ61" s="13" t="s">
        <v>201</v>
      </c>
    </row>
    <row r="62" spans="1:702" ht="16.5" x14ac:dyDescent="0.25">
      <c r="A62" s="18"/>
      <c r="B62" s="19" t="s">
        <v>202</v>
      </c>
      <c r="C62" s="20" t="s">
        <v>203</v>
      </c>
      <c r="D62" s="33"/>
      <c r="E62" s="22"/>
      <c r="F62" s="23">
        <f t="shared" si="1"/>
        <v>0</v>
      </c>
      <c r="ZY62" t="s">
        <v>204</v>
      </c>
      <c r="ZZ62" s="13" t="s">
        <v>205</v>
      </c>
    </row>
    <row r="63" spans="1:702" ht="16.5" x14ac:dyDescent="0.25">
      <c r="A63" s="18"/>
      <c r="B63" s="19" t="s">
        <v>206</v>
      </c>
      <c r="C63" s="20" t="s">
        <v>207</v>
      </c>
      <c r="D63" s="33"/>
      <c r="E63" s="22"/>
      <c r="F63" s="23">
        <f t="shared" si="1"/>
        <v>0</v>
      </c>
      <c r="ZY63" t="s">
        <v>208</v>
      </c>
      <c r="ZZ63" s="13" t="s">
        <v>209</v>
      </c>
    </row>
    <row r="64" spans="1:702" ht="16.5" x14ac:dyDescent="0.25">
      <c r="A64" s="18"/>
      <c r="B64" s="19" t="s">
        <v>210</v>
      </c>
      <c r="C64" s="20" t="s">
        <v>211</v>
      </c>
      <c r="D64" s="33"/>
      <c r="E64" s="22"/>
      <c r="F64" s="23">
        <f t="shared" si="1"/>
        <v>0</v>
      </c>
      <c r="ZY64" t="s">
        <v>212</v>
      </c>
      <c r="ZZ64" s="13" t="s">
        <v>213</v>
      </c>
    </row>
    <row r="65" spans="1:702" ht="16.5" x14ac:dyDescent="0.25">
      <c r="A65" s="18"/>
      <c r="B65" s="19" t="s">
        <v>214</v>
      </c>
      <c r="C65" s="20" t="s">
        <v>215</v>
      </c>
      <c r="D65" s="33"/>
      <c r="E65" s="22"/>
      <c r="F65" s="23">
        <f t="shared" si="1"/>
        <v>0</v>
      </c>
      <c r="ZY65" t="s">
        <v>216</v>
      </c>
      <c r="ZZ65" s="13" t="s">
        <v>217</v>
      </c>
    </row>
    <row r="66" spans="1:702" ht="16.5" x14ac:dyDescent="0.25">
      <c r="A66" s="24"/>
      <c r="B66" s="25"/>
      <c r="C66" s="11"/>
      <c r="D66" s="11"/>
      <c r="E66" s="11"/>
      <c r="F66" s="12"/>
    </row>
    <row r="67" spans="1:702" ht="25.5" x14ac:dyDescent="0.25">
      <c r="A67" s="26"/>
      <c r="B67" s="27" t="s">
        <v>218</v>
      </c>
      <c r="C67" s="11"/>
      <c r="D67" s="11"/>
      <c r="E67" s="11"/>
      <c r="F67" s="28">
        <f>SUBTOTAL(109,F32:F66)</f>
        <v>0</v>
      </c>
      <c r="ZY67" t="s">
        <v>219</v>
      </c>
    </row>
    <row r="68" spans="1:702" ht="16.5" x14ac:dyDescent="0.25">
      <c r="A68" s="29"/>
      <c r="B68" s="30"/>
      <c r="C68" s="11"/>
      <c r="D68" s="11"/>
      <c r="E68" s="11"/>
      <c r="F68" s="12"/>
    </row>
    <row r="69" spans="1:702" ht="16.5" x14ac:dyDescent="0.25">
      <c r="A69" s="16" t="s">
        <v>220</v>
      </c>
      <c r="B69" s="17" t="s">
        <v>221</v>
      </c>
      <c r="C69" s="11"/>
      <c r="D69" s="11"/>
      <c r="E69" s="11"/>
      <c r="F69" s="12"/>
      <c r="ZY69" t="s">
        <v>222</v>
      </c>
      <c r="ZZ69" s="13"/>
    </row>
    <row r="70" spans="1:702" ht="16.5" x14ac:dyDescent="0.25">
      <c r="A70" s="18"/>
      <c r="B70" s="19" t="s">
        <v>223</v>
      </c>
      <c r="C70" s="20" t="s">
        <v>224</v>
      </c>
      <c r="D70" s="33"/>
      <c r="E70" s="22"/>
      <c r="F70" s="23">
        <f>ROUND(D70*E70,2)</f>
        <v>0</v>
      </c>
      <c r="ZY70" t="s">
        <v>225</v>
      </c>
      <c r="ZZ70" s="13" t="s">
        <v>226</v>
      </c>
    </row>
    <row r="71" spans="1:702" ht="16.5" x14ac:dyDescent="0.25">
      <c r="A71" s="18"/>
      <c r="B71" s="19" t="s">
        <v>227</v>
      </c>
      <c r="C71" s="20" t="s">
        <v>228</v>
      </c>
      <c r="D71" s="33"/>
      <c r="E71" s="22"/>
      <c r="F71" s="23">
        <f>ROUND(D71*E71,2)</f>
        <v>0</v>
      </c>
      <c r="ZY71" t="s">
        <v>229</v>
      </c>
      <c r="ZZ71" s="13" t="s">
        <v>230</v>
      </c>
    </row>
    <row r="72" spans="1:702" ht="16.5" x14ac:dyDescent="0.25">
      <c r="A72" s="24"/>
      <c r="B72" s="25"/>
      <c r="C72" s="11"/>
      <c r="D72" s="11"/>
      <c r="E72" s="11"/>
      <c r="F72" s="12"/>
    </row>
    <row r="73" spans="1:702" ht="16.5" x14ac:dyDescent="0.25">
      <c r="A73" s="26"/>
      <c r="B73" s="27" t="s">
        <v>231</v>
      </c>
      <c r="C73" s="11"/>
      <c r="D73" s="11"/>
      <c r="E73" s="11"/>
      <c r="F73" s="28">
        <f>SUBTOTAL(109,F70:F72)</f>
        <v>0</v>
      </c>
      <c r="ZY73" t="s">
        <v>232</v>
      </c>
    </row>
    <row r="74" spans="1:702" ht="16.5" x14ac:dyDescent="0.25">
      <c r="A74" s="29"/>
      <c r="B74" s="30"/>
      <c r="C74" s="11"/>
      <c r="D74" s="11"/>
      <c r="E74" s="11"/>
      <c r="F74" s="12"/>
    </row>
    <row r="75" spans="1:702" ht="16.5" x14ac:dyDescent="0.25">
      <c r="A75" s="16" t="s">
        <v>233</v>
      </c>
      <c r="B75" s="17" t="s">
        <v>234</v>
      </c>
      <c r="C75" s="11"/>
      <c r="D75" s="11"/>
      <c r="E75" s="11"/>
      <c r="F75" s="12"/>
      <c r="ZY75" t="s">
        <v>235</v>
      </c>
      <c r="ZZ75" s="13"/>
    </row>
    <row r="76" spans="1:702" ht="16.5" x14ac:dyDescent="0.25">
      <c r="A76" s="31" t="s">
        <v>236</v>
      </c>
      <c r="B76" s="32" t="s">
        <v>237</v>
      </c>
      <c r="C76" s="11"/>
      <c r="D76" s="11"/>
      <c r="E76" s="11"/>
      <c r="F76" s="12"/>
      <c r="ZY76" t="s">
        <v>238</v>
      </c>
      <c r="ZZ76" s="13"/>
    </row>
    <row r="77" spans="1:702" ht="16.5" x14ac:dyDescent="0.25">
      <c r="A77" s="18"/>
      <c r="B77" s="19" t="s">
        <v>239</v>
      </c>
      <c r="C77" s="20" t="s">
        <v>240</v>
      </c>
      <c r="D77" s="21"/>
      <c r="E77" s="22"/>
      <c r="F77" s="23">
        <f>ROUND(D77*E77,2)</f>
        <v>0</v>
      </c>
      <c r="ZY77" t="s">
        <v>241</v>
      </c>
      <c r="ZZ77" s="13" t="s">
        <v>242</v>
      </c>
    </row>
    <row r="78" spans="1:702" ht="16.5" x14ac:dyDescent="0.25">
      <c r="A78" s="31" t="s">
        <v>243</v>
      </c>
      <c r="B78" s="32" t="s">
        <v>244</v>
      </c>
      <c r="C78" s="11"/>
      <c r="D78" s="11"/>
      <c r="E78" s="11"/>
      <c r="F78" s="12"/>
      <c r="ZY78" t="s">
        <v>245</v>
      </c>
      <c r="ZZ78" s="13"/>
    </row>
    <row r="79" spans="1:702" ht="16.5" x14ac:dyDescent="0.25">
      <c r="A79" s="18"/>
      <c r="B79" s="19" t="s">
        <v>246</v>
      </c>
      <c r="C79" s="20" t="s">
        <v>247</v>
      </c>
      <c r="D79" s="21"/>
      <c r="E79" s="22"/>
      <c r="F79" s="23">
        <f>ROUND(D79*E79,2)</f>
        <v>0</v>
      </c>
      <c r="ZY79" t="s">
        <v>248</v>
      </c>
      <c r="ZZ79" s="13" t="s">
        <v>249</v>
      </c>
    </row>
    <row r="80" spans="1:702" ht="16.5" x14ac:dyDescent="0.25">
      <c r="A80" s="24"/>
      <c r="B80" s="25"/>
      <c r="C80" s="11"/>
      <c r="D80" s="11"/>
      <c r="E80" s="11"/>
      <c r="F80" s="12"/>
    </row>
    <row r="81" spans="1:702" ht="16.5" x14ac:dyDescent="0.25">
      <c r="A81" s="26"/>
      <c r="B81" s="27" t="s">
        <v>250</v>
      </c>
      <c r="C81" s="11"/>
      <c r="D81" s="11"/>
      <c r="E81" s="11"/>
      <c r="F81" s="28">
        <f>SUBTOTAL(109,F76:F80)</f>
        <v>0</v>
      </c>
      <c r="ZY81" t="s">
        <v>251</v>
      </c>
    </row>
    <row r="82" spans="1:702" ht="16.5" x14ac:dyDescent="0.25">
      <c r="A82" s="29"/>
      <c r="B82" s="30"/>
      <c r="C82" s="11"/>
      <c r="D82" s="11"/>
      <c r="E82" s="11"/>
      <c r="F82" s="12"/>
    </row>
    <row r="83" spans="1:702" ht="16.5" x14ac:dyDescent="0.25">
      <c r="A83" s="16" t="s">
        <v>252</v>
      </c>
      <c r="B83" s="17" t="s">
        <v>253</v>
      </c>
      <c r="C83" s="11"/>
      <c r="D83" s="11"/>
      <c r="E83" s="11"/>
      <c r="F83" s="12"/>
      <c r="ZY83" t="s">
        <v>254</v>
      </c>
      <c r="ZZ83" s="13"/>
    </row>
    <row r="84" spans="1:702" ht="16.5" x14ac:dyDescent="0.25">
      <c r="A84" s="18"/>
      <c r="B84" s="19" t="s">
        <v>255</v>
      </c>
      <c r="C84" s="20" t="s">
        <v>256</v>
      </c>
      <c r="D84" s="21"/>
      <c r="E84" s="22"/>
      <c r="F84" s="23">
        <f t="shared" ref="F84:F91" si="2">ROUND(D84*E84,2)</f>
        <v>0</v>
      </c>
      <c r="ZY84" t="s">
        <v>257</v>
      </c>
      <c r="ZZ84" s="13" t="s">
        <v>258</v>
      </c>
    </row>
    <row r="85" spans="1:702" ht="16.5" x14ac:dyDescent="0.25">
      <c r="A85" s="18"/>
      <c r="B85" s="19" t="s">
        <v>259</v>
      </c>
      <c r="C85" s="20" t="s">
        <v>260</v>
      </c>
      <c r="D85" s="21"/>
      <c r="E85" s="22"/>
      <c r="F85" s="23">
        <f t="shared" si="2"/>
        <v>0</v>
      </c>
      <c r="ZY85" t="s">
        <v>261</v>
      </c>
      <c r="ZZ85" s="13" t="s">
        <v>262</v>
      </c>
    </row>
    <row r="86" spans="1:702" ht="16.5" x14ac:dyDescent="0.25">
      <c r="A86" s="18"/>
      <c r="B86" s="19" t="s">
        <v>263</v>
      </c>
      <c r="C86" s="20" t="s">
        <v>264</v>
      </c>
      <c r="D86" s="21"/>
      <c r="E86" s="22"/>
      <c r="F86" s="23">
        <f t="shared" si="2"/>
        <v>0</v>
      </c>
      <c r="ZY86" t="s">
        <v>265</v>
      </c>
      <c r="ZZ86" s="13" t="s">
        <v>266</v>
      </c>
    </row>
    <row r="87" spans="1:702" ht="16.5" x14ac:dyDescent="0.25">
      <c r="A87" s="18"/>
      <c r="B87" s="19" t="s">
        <v>267</v>
      </c>
      <c r="C87" s="20" t="s">
        <v>268</v>
      </c>
      <c r="D87" s="21"/>
      <c r="E87" s="22"/>
      <c r="F87" s="23">
        <f t="shared" si="2"/>
        <v>0</v>
      </c>
      <c r="ZY87" t="s">
        <v>269</v>
      </c>
      <c r="ZZ87" s="13" t="s">
        <v>270</v>
      </c>
    </row>
    <row r="88" spans="1:702" ht="16.5" x14ac:dyDescent="0.25">
      <c r="A88" s="18"/>
      <c r="B88" s="19" t="s">
        <v>271</v>
      </c>
      <c r="C88" s="20" t="s">
        <v>272</v>
      </c>
      <c r="D88" s="21"/>
      <c r="E88" s="22"/>
      <c r="F88" s="23">
        <f t="shared" si="2"/>
        <v>0</v>
      </c>
      <c r="ZY88" t="s">
        <v>273</v>
      </c>
      <c r="ZZ88" s="13" t="s">
        <v>274</v>
      </c>
    </row>
    <row r="89" spans="1:702" ht="16.5" x14ac:dyDescent="0.25">
      <c r="A89" s="18"/>
      <c r="B89" s="19" t="s">
        <v>275</v>
      </c>
      <c r="C89" s="20" t="s">
        <v>276</v>
      </c>
      <c r="D89" s="21"/>
      <c r="E89" s="22"/>
      <c r="F89" s="23">
        <f t="shared" si="2"/>
        <v>0</v>
      </c>
      <c r="ZY89" t="s">
        <v>277</v>
      </c>
      <c r="ZZ89" s="13" t="s">
        <v>278</v>
      </c>
    </row>
    <row r="90" spans="1:702" ht="16.5" x14ac:dyDescent="0.25">
      <c r="A90" s="18"/>
      <c r="B90" s="19" t="s">
        <v>279</v>
      </c>
      <c r="C90" s="20" t="s">
        <v>280</v>
      </c>
      <c r="D90" s="21"/>
      <c r="E90" s="22"/>
      <c r="F90" s="23">
        <f t="shared" si="2"/>
        <v>0</v>
      </c>
      <c r="ZY90" t="s">
        <v>281</v>
      </c>
      <c r="ZZ90" s="13" t="s">
        <v>282</v>
      </c>
    </row>
    <row r="91" spans="1:702" ht="16.5" x14ac:dyDescent="0.25">
      <c r="A91" s="18"/>
      <c r="B91" s="19" t="s">
        <v>283</v>
      </c>
      <c r="C91" s="20" t="s">
        <v>284</v>
      </c>
      <c r="D91" s="21"/>
      <c r="E91" s="22"/>
      <c r="F91" s="23">
        <f t="shared" si="2"/>
        <v>0</v>
      </c>
      <c r="ZY91" t="s">
        <v>285</v>
      </c>
      <c r="ZZ91" s="13" t="s">
        <v>286</v>
      </c>
    </row>
    <row r="92" spans="1:702" ht="16.5" x14ac:dyDescent="0.25">
      <c r="A92" s="24"/>
      <c r="B92" s="25"/>
      <c r="C92" s="11"/>
      <c r="D92" s="11"/>
      <c r="E92" s="11"/>
      <c r="F92" s="12"/>
    </row>
    <row r="93" spans="1:702" ht="16.5" x14ac:dyDescent="0.25">
      <c r="A93" s="26"/>
      <c r="B93" s="27" t="s">
        <v>287</v>
      </c>
      <c r="C93" s="11"/>
      <c r="D93" s="11"/>
      <c r="E93" s="11"/>
      <c r="F93" s="28">
        <f>SUBTOTAL(109,F84:F92)</f>
        <v>0</v>
      </c>
      <c r="ZY93" t="s">
        <v>288</v>
      </c>
    </row>
    <row r="94" spans="1:702" ht="16.5" x14ac:dyDescent="0.25">
      <c r="A94" s="29"/>
      <c r="B94" s="30"/>
      <c r="C94" s="11"/>
      <c r="D94" s="11"/>
      <c r="E94" s="11"/>
      <c r="F94" s="12"/>
    </row>
    <row r="95" spans="1:702" ht="16.5" x14ac:dyDescent="0.25">
      <c r="A95" s="16" t="s">
        <v>289</v>
      </c>
      <c r="B95" s="17" t="s">
        <v>290</v>
      </c>
      <c r="C95" s="11"/>
      <c r="D95" s="11"/>
      <c r="E95" s="11"/>
      <c r="F95" s="12"/>
      <c r="ZY95" t="s">
        <v>291</v>
      </c>
      <c r="ZZ95" s="13"/>
    </row>
    <row r="96" spans="1:702" ht="16.5" x14ac:dyDescent="0.25">
      <c r="A96" s="18"/>
      <c r="B96" s="19" t="s">
        <v>292</v>
      </c>
      <c r="C96" s="20" t="s">
        <v>293</v>
      </c>
      <c r="D96" s="21"/>
      <c r="E96" s="22"/>
      <c r="F96" s="23">
        <f>ROUND(D96*E96,2)</f>
        <v>0</v>
      </c>
      <c r="ZY96" t="s">
        <v>294</v>
      </c>
      <c r="ZZ96" s="13" t="s">
        <v>295</v>
      </c>
    </row>
    <row r="97" spans="1:702" ht="16.5" x14ac:dyDescent="0.25">
      <c r="A97" s="24"/>
      <c r="B97" s="25"/>
      <c r="C97" s="11"/>
      <c r="D97" s="11"/>
      <c r="E97" s="11"/>
      <c r="F97" s="12"/>
    </row>
    <row r="98" spans="1:702" ht="16.5" x14ac:dyDescent="0.25">
      <c r="A98" s="26"/>
      <c r="B98" s="27" t="s">
        <v>296</v>
      </c>
      <c r="C98" s="11"/>
      <c r="D98" s="11"/>
      <c r="E98" s="11"/>
      <c r="F98" s="34">
        <f>SUBTOTAL(109,F96:F97)</f>
        <v>0</v>
      </c>
      <c r="ZY98" t="s">
        <v>297</v>
      </c>
    </row>
    <row r="99" spans="1:702" ht="30" x14ac:dyDescent="0.25">
      <c r="A99" s="35"/>
      <c r="B99" s="36" t="s">
        <v>298</v>
      </c>
      <c r="C99" s="11"/>
      <c r="D99" s="11"/>
      <c r="E99" s="11"/>
      <c r="F99" s="37">
        <f>SUBTOTAL(109,F6:F98)</f>
        <v>0</v>
      </c>
      <c r="G99" s="38"/>
      <c r="ZY99" t="s">
        <v>299</v>
      </c>
    </row>
    <row r="100" spans="1:702" ht="16.5" x14ac:dyDescent="0.25">
      <c r="A100" s="24"/>
      <c r="B100" s="39"/>
      <c r="C100" s="40"/>
      <c r="D100" s="40"/>
      <c r="E100" s="40"/>
      <c r="F100" s="41"/>
    </row>
    <row r="101" spans="1:702" x14ac:dyDescent="0.25">
      <c r="A101" s="42"/>
      <c r="B101" s="42"/>
      <c r="C101" s="42"/>
      <c r="D101" s="42"/>
      <c r="E101" s="42"/>
      <c r="F101" s="42"/>
    </row>
    <row r="102" spans="1:702" ht="30" x14ac:dyDescent="0.25">
      <c r="B102" s="43" t="s">
        <v>331</v>
      </c>
      <c r="F102" s="44">
        <f>SUBTOTAL(109,F4:F100)</f>
        <v>0</v>
      </c>
      <c r="ZY102" t="s">
        <v>324</v>
      </c>
    </row>
    <row r="103" spans="1:702" x14ac:dyDescent="0.25">
      <c r="A103" s="45">
        <v>20</v>
      </c>
      <c r="B103" s="43" t="str">
        <f>CONCATENATE("Montant TVA (",A103,"%)")</f>
        <v>Montant TVA (20%)</v>
      </c>
      <c r="F103" s="44">
        <f>(F102*A103)/100</f>
        <v>0</v>
      </c>
      <c r="ZY103" t="s">
        <v>325</v>
      </c>
    </row>
    <row r="104" spans="1:702" x14ac:dyDescent="0.25">
      <c r="B104" s="43" t="s">
        <v>326</v>
      </c>
      <c r="F104" s="44">
        <f>F102+F103</f>
        <v>0</v>
      </c>
      <c r="ZY104" t="s">
        <v>327</v>
      </c>
    </row>
    <row r="105" spans="1:702" x14ac:dyDescent="0.25">
      <c r="F105" s="44"/>
    </row>
    <row r="106" spans="1:702" ht="16.5" x14ac:dyDescent="0.25">
      <c r="A106" s="68" t="s">
        <v>300</v>
      </c>
      <c r="B106" s="69" t="s">
        <v>301</v>
      </c>
      <c r="C106" s="70"/>
      <c r="D106" s="70"/>
      <c r="E106" s="70"/>
      <c r="F106" s="71"/>
      <c r="ZY106" t="s">
        <v>302</v>
      </c>
      <c r="ZZ106" s="13"/>
    </row>
    <row r="107" spans="1:702" ht="16.5" x14ac:dyDescent="0.25">
      <c r="A107" s="72" t="s">
        <v>303</v>
      </c>
      <c r="B107" s="17" t="s">
        <v>304</v>
      </c>
      <c r="C107" s="11"/>
      <c r="D107" s="11"/>
      <c r="E107" s="11"/>
      <c r="F107" s="73"/>
      <c r="ZY107" t="s">
        <v>305</v>
      </c>
      <c r="ZZ107" s="13"/>
    </row>
    <row r="108" spans="1:702" ht="16.5" x14ac:dyDescent="0.25">
      <c r="A108" s="74"/>
      <c r="B108" s="19" t="s">
        <v>306</v>
      </c>
      <c r="C108" s="20" t="s">
        <v>307</v>
      </c>
      <c r="D108" s="21"/>
      <c r="E108" s="22"/>
      <c r="F108" s="75">
        <f>ROUND(D108*E108,2)</f>
        <v>0</v>
      </c>
      <c r="ZY108" t="s">
        <v>308</v>
      </c>
      <c r="ZZ108" s="13" t="s">
        <v>309</v>
      </c>
    </row>
    <row r="109" spans="1:702" ht="16.5" x14ac:dyDescent="0.25">
      <c r="A109" s="61"/>
      <c r="B109" s="25"/>
      <c r="C109" s="11"/>
      <c r="D109" s="11"/>
      <c r="E109" s="11"/>
      <c r="F109" s="73"/>
    </row>
    <row r="110" spans="1:702" ht="25.5" x14ac:dyDescent="0.25">
      <c r="A110" s="76"/>
      <c r="B110" s="27" t="s">
        <v>310</v>
      </c>
      <c r="C110" s="11"/>
      <c r="D110" s="11"/>
      <c r="E110" s="11"/>
      <c r="F110" s="77">
        <f>SUBTOTAL(109,F108:F109)</f>
        <v>0</v>
      </c>
      <c r="ZY110" t="s">
        <v>311</v>
      </c>
    </row>
    <row r="111" spans="1:702" ht="16.5" x14ac:dyDescent="0.25">
      <c r="A111" s="78"/>
      <c r="B111" s="30"/>
      <c r="C111" s="11"/>
      <c r="D111" s="11"/>
      <c r="E111" s="11"/>
      <c r="F111" s="73"/>
    </row>
    <row r="112" spans="1:702" ht="25.5" x14ac:dyDescent="0.25">
      <c r="A112" s="72" t="s">
        <v>312</v>
      </c>
      <c r="B112" s="17" t="s">
        <v>313</v>
      </c>
      <c r="C112" s="11"/>
      <c r="D112" s="11"/>
      <c r="E112" s="11"/>
      <c r="F112" s="73"/>
      <c r="ZY112" t="s">
        <v>314</v>
      </c>
      <c r="ZZ112" s="13"/>
    </row>
    <row r="113" spans="1:702" ht="16.5" x14ac:dyDescent="0.25">
      <c r="A113" s="74"/>
      <c r="B113" s="19" t="s">
        <v>315</v>
      </c>
      <c r="C113" s="20" t="s">
        <v>316</v>
      </c>
      <c r="D113" s="21"/>
      <c r="E113" s="22"/>
      <c r="F113" s="75">
        <f>ROUND(D113*E113,2)</f>
        <v>0</v>
      </c>
      <c r="ZY113" t="s">
        <v>317</v>
      </c>
      <c r="ZZ113" s="13" t="s">
        <v>318</v>
      </c>
    </row>
    <row r="114" spans="1:702" ht="16.5" x14ac:dyDescent="0.25">
      <c r="A114" s="74"/>
      <c r="B114" s="19" t="s">
        <v>319</v>
      </c>
      <c r="C114" s="20"/>
      <c r="D114" s="21"/>
      <c r="E114" s="22"/>
      <c r="F114" s="75">
        <f>ROUND(D114*E114,2)</f>
        <v>0</v>
      </c>
      <c r="ZY114" t="s">
        <v>320</v>
      </c>
      <c r="ZZ114" s="13" t="s">
        <v>321</v>
      </c>
    </row>
    <row r="115" spans="1:702" ht="16.5" x14ac:dyDescent="0.25">
      <c r="A115" s="61"/>
      <c r="B115" s="25"/>
      <c r="C115" s="11"/>
      <c r="D115" s="11"/>
      <c r="E115" s="11"/>
      <c r="F115" s="73"/>
    </row>
    <row r="116" spans="1:702" ht="25.5" x14ac:dyDescent="0.25">
      <c r="A116" s="79"/>
      <c r="B116" s="80" t="s">
        <v>322</v>
      </c>
      <c r="C116" s="81"/>
      <c r="D116" s="81"/>
      <c r="E116" s="81"/>
      <c r="F116" s="82">
        <f>SUBTOTAL(109,F113:F115)</f>
        <v>0</v>
      </c>
      <c r="ZY116" t="s">
        <v>323</v>
      </c>
    </row>
    <row r="117" spans="1:702" ht="17.25" thickBot="1" x14ac:dyDescent="0.3">
      <c r="A117" s="66"/>
      <c r="B117" s="67"/>
      <c r="C117" s="46"/>
      <c r="D117" s="46"/>
      <c r="E117" s="46"/>
      <c r="F117" s="47"/>
    </row>
    <row r="118" spans="1:702" ht="16.5" x14ac:dyDescent="0.25">
      <c r="A118" s="48"/>
      <c r="B118" s="49" t="s">
        <v>332</v>
      </c>
      <c r="C118" s="50"/>
      <c r="D118" s="50"/>
      <c r="E118" s="50"/>
      <c r="F118" s="51">
        <f>SUM(F102,F110)</f>
        <v>0</v>
      </c>
      <c r="G118" s="52"/>
      <c r="ZY118" t="s">
        <v>31</v>
      </c>
    </row>
    <row r="119" spans="1:702" ht="12" customHeight="1" x14ac:dyDescent="0.25">
      <c r="A119" s="53">
        <v>20</v>
      </c>
      <c r="B119" s="43" t="str">
        <f>CONCATENATE("Montant TVA (",A119,"%)")</f>
        <v>Montant TVA (20%)</v>
      </c>
      <c r="F119" s="54">
        <f>(F118*A119)/100</f>
        <v>0</v>
      </c>
      <c r="ZY119" t="s">
        <v>325</v>
      </c>
    </row>
    <row r="120" spans="1:702" ht="15.75" thickBot="1" x14ac:dyDescent="0.3">
      <c r="A120" s="55"/>
      <c r="B120" s="56" t="s">
        <v>326</v>
      </c>
      <c r="C120" s="57"/>
      <c r="D120" s="57"/>
      <c r="E120" s="57"/>
      <c r="F120" s="58">
        <f>F118+F119</f>
        <v>0</v>
      </c>
      <c r="ZY120" t="s">
        <v>327</v>
      </c>
    </row>
    <row r="121" spans="1:702" ht="15.75" thickBot="1" x14ac:dyDescent="0.3">
      <c r="A121" s="59"/>
      <c r="B121" s="43"/>
      <c r="F121" s="60"/>
    </row>
    <row r="122" spans="1:702" ht="16.5" x14ac:dyDescent="0.25">
      <c r="A122" s="48"/>
      <c r="B122" s="49" t="s">
        <v>333</v>
      </c>
      <c r="C122" s="50"/>
      <c r="D122" s="50"/>
      <c r="E122" s="50"/>
      <c r="F122" s="51">
        <f>SUM(F102,F116)</f>
        <v>0</v>
      </c>
      <c r="G122" s="52"/>
      <c r="ZY122" t="s">
        <v>31</v>
      </c>
    </row>
    <row r="123" spans="1:702" ht="12" customHeight="1" x14ac:dyDescent="0.25">
      <c r="A123" s="53">
        <v>20</v>
      </c>
      <c r="B123" s="43" t="str">
        <f>CONCATENATE("Montant TVA (",A123,"%)")</f>
        <v>Montant TVA (20%)</v>
      </c>
      <c r="F123" s="54">
        <f>(F122*A123)/100</f>
        <v>0</v>
      </c>
      <c r="ZY123" t="s">
        <v>325</v>
      </c>
    </row>
    <row r="124" spans="1:702" ht="15.75" thickBot="1" x14ac:dyDescent="0.3">
      <c r="A124" s="55"/>
      <c r="B124" s="56" t="s">
        <v>326</v>
      </c>
      <c r="C124" s="57"/>
      <c r="D124" s="57"/>
      <c r="E124" s="57"/>
      <c r="F124" s="58">
        <f>F122+F123</f>
        <v>0</v>
      </c>
      <c r="ZY124" t="s">
        <v>327</v>
      </c>
    </row>
    <row r="125" spans="1:702" ht="17.25" thickBot="1" x14ac:dyDescent="0.3">
      <c r="A125" s="61"/>
      <c r="B125" s="25"/>
      <c r="C125" s="46"/>
      <c r="D125" s="11"/>
      <c r="E125" s="11"/>
      <c r="F125" s="62"/>
    </row>
    <row r="126" spans="1:702" ht="16.5" x14ac:dyDescent="0.25">
      <c r="A126" s="48"/>
      <c r="B126" s="49" t="s">
        <v>334</v>
      </c>
      <c r="C126" s="50"/>
      <c r="D126" s="50"/>
      <c r="E126" s="50"/>
      <c r="F126" s="51">
        <f>SUM(F102,F110,F116)</f>
        <v>0</v>
      </c>
      <c r="G126" s="52"/>
      <c r="ZY126" t="s">
        <v>31</v>
      </c>
    </row>
    <row r="127" spans="1:702" ht="12" customHeight="1" x14ac:dyDescent="0.25">
      <c r="A127" s="53">
        <v>20</v>
      </c>
      <c r="B127" s="43" t="str">
        <f>CONCATENATE("Montant TVA (",A127,"%)")</f>
        <v>Montant TVA (20%)</v>
      </c>
      <c r="F127" s="54">
        <f>(F126*A127)/100</f>
        <v>0</v>
      </c>
      <c r="ZY127" t="s">
        <v>325</v>
      </c>
    </row>
    <row r="128" spans="1:702" ht="15.75" thickBot="1" x14ac:dyDescent="0.3">
      <c r="A128" s="55"/>
      <c r="B128" s="56" t="s">
        <v>326</v>
      </c>
      <c r="C128" s="57"/>
      <c r="D128" s="57"/>
      <c r="E128" s="57"/>
      <c r="F128" s="58">
        <f>F126+F127</f>
        <v>0</v>
      </c>
      <c r="ZY128" t="s">
        <v>327</v>
      </c>
    </row>
    <row r="129" spans="1:6" ht="16.5" x14ac:dyDescent="0.25">
      <c r="A129" s="63"/>
      <c r="B129" s="64"/>
      <c r="C129" s="50"/>
      <c r="D129" s="50"/>
      <c r="E129" s="50"/>
      <c r="F129" s="50"/>
    </row>
    <row r="130" spans="1:6" ht="16.5" x14ac:dyDescent="0.25">
      <c r="A130" s="65"/>
      <c r="B130" s="52"/>
      <c r="C130" s="52"/>
      <c r="D130" s="52"/>
      <c r="E130" s="52"/>
      <c r="F130" s="52"/>
    </row>
    <row r="131" spans="1:6" x14ac:dyDescent="0.25">
      <c r="F131" s="44"/>
    </row>
  </sheetData>
  <mergeCells count="1">
    <mergeCell ref="A1:F1"/>
  </mergeCells>
  <printOptions horizontalCentered="1"/>
  <pageMargins left="0.47244094488188981" right="0.47244094488188981" top="0.86614173228346458" bottom="0.47244094488188981" header="0.35433070866141736" footer="0.15748031496062992"/>
  <pageSetup paperSize="9" scale="97" fitToHeight="0" orientation="portrait" r:id="rId1"/>
  <headerFooter>
    <oddHeader>&amp;LCENTRE HOSPITALIER DE CADILLAC
Reconstruction de l'unité Trélat</oddHeader>
    <oddFooter>&amp;LPhase DCE - octobre 2024 - indice 1&amp;R&amp;P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N°05 MENUISERIES EXTERIEUR</vt:lpstr>
      <vt:lpstr>'Lot N°05 MENUISERIES EXTERIEUR'!Impression_des_titres</vt:lpstr>
      <vt:lpstr>'Lot N°05 MENUISERIES EXTERIEUR'!Zone_d_impression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e.cakir</dc:creator>
  <cp:lastModifiedBy>Laurence Philbee</cp:lastModifiedBy>
  <cp:lastPrinted>2024-10-28T09:31:28Z</cp:lastPrinted>
  <dcterms:created xsi:type="dcterms:W3CDTF">2024-05-02T15:36:04Z</dcterms:created>
  <dcterms:modified xsi:type="dcterms:W3CDTF">2024-10-28T09:31:32Z</dcterms:modified>
</cp:coreProperties>
</file>